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2長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組合分担金内訳!$A$6:$BE$27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'廃棄物事業経費（市町村）'!$A$6:$DJ$27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組合分担金内訳!$2:$28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'廃棄物事業経費（市町村）'!$2:$28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I13" i="5"/>
  <c r="I14" i="5"/>
  <c r="I21" i="5"/>
  <c r="I22" i="5"/>
  <c r="H8" i="5"/>
  <c r="I8" i="5" s="1"/>
  <c r="H9" i="5"/>
  <c r="I9" i="5" s="1"/>
  <c r="H10" i="5"/>
  <c r="H11" i="5"/>
  <c r="H12" i="5"/>
  <c r="H13" i="5"/>
  <c r="H14" i="5"/>
  <c r="H15" i="5"/>
  <c r="H16" i="5"/>
  <c r="I16" i="5" s="1"/>
  <c r="H17" i="5"/>
  <c r="I17" i="5" s="1"/>
  <c r="H18" i="5"/>
  <c r="H19" i="5"/>
  <c r="H20" i="5"/>
  <c r="H21" i="5"/>
  <c r="H22" i="5"/>
  <c r="H23" i="5"/>
  <c r="H24" i="5"/>
  <c r="I24" i="5" s="1"/>
  <c r="H25" i="5"/>
  <c r="I25" i="5" s="1"/>
  <c r="H26" i="5"/>
  <c r="H27" i="5"/>
  <c r="H28" i="5"/>
  <c r="G8" i="5"/>
  <c r="G9" i="5"/>
  <c r="G10" i="5"/>
  <c r="I10" i="5" s="1"/>
  <c r="G11" i="5"/>
  <c r="I11" i="5" s="1"/>
  <c r="G12" i="5"/>
  <c r="I12" i="5" s="1"/>
  <c r="G13" i="5"/>
  <c r="G14" i="5"/>
  <c r="G15" i="5"/>
  <c r="I15" i="5" s="1"/>
  <c r="G16" i="5"/>
  <c r="G17" i="5"/>
  <c r="G18" i="5"/>
  <c r="I18" i="5" s="1"/>
  <c r="G19" i="5"/>
  <c r="I19" i="5" s="1"/>
  <c r="G20" i="5"/>
  <c r="I20" i="5" s="1"/>
  <c r="G21" i="5"/>
  <c r="G22" i="5"/>
  <c r="G23" i="5"/>
  <c r="I23" i="5" s="1"/>
  <c r="G24" i="5"/>
  <c r="G25" i="5"/>
  <c r="G26" i="5"/>
  <c r="I26" i="5" s="1"/>
  <c r="G27" i="5"/>
  <c r="I27" i="5" s="1"/>
  <c r="G28" i="5"/>
  <c r="I28" i="5" s="1"/>
  <c r="F14" i="5"/>
  <c r="F15" i="5"/>
  <c r="F22" i="5"/>
  <c r="F23" i="5"/>
  <c r="E8" i="5"/>
  <c r="E9" i="5"/>
  <c r="F9" i="5" s="1"/>
  <c r="E10" i="5"/>
  <c r="F10" i="5" s="1"/>
  <c r="E11" i="5"/>
  <c r="E12" i="5"/>
  <c r="E13" i="5"/>
  <c r="E14" i="5"/>
  <c r="E15" i="5"/>
  <c r="E16" i="5"/>
  <c r="E17" i="5"/>
  <c r="F17" i="5" s="1"/>
  <c r="E18" i="5"/>
  <c r="F18" i="5" s="1"/>
  <c r="E19" i="5"/>
  <c r="E20" i="5"/>
  <c r="E21" i="5"/>
  <c r="E22" i="5"/>
  <c r="E23" i="5"/>
  <c r="E24" i="5"/>
  <c r="E25" i="5"/>
  <c r="F25" i="5" s="1"/>
  <c r="E26" i="5"/>
  <c r="F26" i="5" s="1"/>
  <c r="E27" i="5"/>
  <c r="E28" i="5"/>
  <c r="D8" i="5"/>
  <c r="F8" i="5" s="1"/>
  <c r="D9" i="5"/>
  <c r="D10" i="5"/>
  <c r="D11" i="5"/>
  <c r="F11" i="5" s="1"/>
  <c r="D12" i="5"/>
  <c r="F12" i="5" s="1"/>
  <c r="D13" i="5"/>
  <c r="F13" i="5" s="1"/>
  <c r="D14" i="5"/>
  <c r="D15" i="5"/>
  <c r="D16" i="5"/>
  <c r="F16" i="5" s="1"/>
  <c r="D17" i="5"/>
  <c r="D18" i="5"/>
  <c r="D19" i="5"/>
  <c r="F19" i="5" s="1"/>
  <c r="D20" i="5"/>
  <c r="F20" i="5" s="1"/>
  <c r="D21" i="5"/>
  <c r="F21" i="5" s="1"/>
  <c r="D22" i="5"/>
  <c r="D23" i="5"/>
  <c r="D24" i="5"/>
  <c r="F24" i="5" s="1"/>
  <c r="D25" i="5"/>
  <c r="D26" i="5"/>
  <c r="D27" i="5"/>
  <c r="F27" i="5" s="1"/>
  <c r="D28" i="5"/>
  <c r="F2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8" i="4"/>
  <c r="CA16" i="4"/>
  <c r="CA24" i="4"/>
  <c r="CA3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10" i="4"/>
  <c r="BQ18" i="4"/>
  <c r="BQ26" i="4"/>
  <c r="BQ34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0" i="4"/>
  <c r="BI18" i="4"/>
  <c r="BI26" i="4"/>
  <c r="BI34" i="4"/>
  <c r="BH23" i="4"/>
  <c r="BH31" i="4"/>
  <c r="BG28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Y27" i="4"/>
  <c r="AY28" i="4"/>
  <c r="AN28" i="4" s="1"/>
  <c r="AY29" i="4"/>
  <c r="AY30" i="4"/>
  <c r="AY31" i="4"/>
  <c r="AY32" i="4"/>
  <c r="AY33" i="4"/>
  <c r="AY34" i="4"/>
  <c r="AT8" i="4"/>
  <c r="AT9" i="4"/>
  <c r="AN9" i="4" s="1"/>
  <c r="BG9" i="4" s="1"/>
  <c r="AT10" i="4"/>
  <c r="AT11" i="4"/>
  <c r="AT12" i="4"/>
  <c r="AT13" i="4"/>
  <c r="AN13" i="4" s="1"/>
  <c r="AT14" i="4"/>
  <c r="AT15" i="4"/>
  <c r="AT16" i="4"/>
  <c r="AT17" i="4"/>
  <c r="AN17" i="4" s="1"/>
  <c r="BG17" i="4" s="1"/>
  <c r="AT18" i="4"/>
  <c r="AT19" i="4"/>
  <c r="AT20" i="4"/>
  <c r="AT21" i="4"/>
  <c r="AN21" i="4" s="1"/>
  <c r="AT22" i="4"/>
  <c r="AT23" i="4"/>
  <c r="AT24" i="4"/>
  <c r="AT25" i="4"/>
  <c r="AN25" i="4" s="1"/>
  <c r="BG25" i="4" s="1"/>
  <c r="AT26" i="4"/>
  <c r="AT27" i="4"/>
  <c r="AT28" i="4"/>
  <c r="AT29" i="4"/>
  <c r="AN29" i="4" s="1"/>
  <c r="AT30" i="4"/>
  <c r="AT31" i="4"/>
  <c r="AT32" i="4"/>
  <c r="AT33" i="4"/>
  <c r="AN33" i="4" s="1"/>
  <c r="BG33" i="4" s="1"/>
  <c r="AT34" i="4"/>
  <c r="AO8" i="4"/>
  <c r="AO9" i="4"/>
  <c r="AO10" i="4"/>
  <c r="AN10" i="4" s="1"/>
  <c r="AO11" i="4"/>
  <c r="AN11" i="4" s="1"/>
  <c r="BG11" i="4" s="1"/>
  <c r="AO12" i="4"/>
  <c r="AO13" i="4"/>
  <c r="AO14" i="4"/>
  <c r="AN14" i="4" s="1"/>
  <c r="BG14" i="4" s="1"/>
  <c r="AO15" i="4"/>
  <c r="AO16" i="4"/>
  <c r="AO17" i="4"/>
  <c r="AO18" i="4"/>
  <c r="AN18" i="4" s="1"/>
  <c r="AO19" i="4"/>
  <c r="AN19" i="4" s="1"/>
  <c r="BG19" i="4" s="1"/>
  <c r="AO20" i="4"/>
  <c r="AO21" i="4"/>
  <c r="AO22" i="4"/>
  <c r="AN22" i="4" s="1"/>
  <c r="BG22" i="4" s="1"/>
  <c r="AO23" i="4"/>
  <c r="AO24" i="4"/>
  <c r="AO25" i="4"/>
  <c r="AO26" i="4"/>
  <c r="AN26" i="4" s="1"/>
  <c r="AO27" i="4"/>
  <c r="AN27" i="4" s="1"/>
  <c r="BG27" i="4" s="1"/>
  <c r="AO28" i="4"/>
  <c r="AO29" i="4"/>
  <c r="AO30" i="4"/>
  <c r="AN30" i="4" s="1"/>
  <c r="BG30" i="4" s="1"/>
  <c r="AO31" i="4"/>
  <c r="AO32" i="4"/>
  <c r="AO33" i="4"/>
  <c r="AO34" i="4"/>
  <c r="AN34" i="4" s="1"/>
  <c r="AN8" i="4"/>
  <c r="BG8" i="4" s="1"/>
  <c r="AN15" i="4"/>
  <c r="BG15" i="4" s="1"/>
  <c r="AN16" i="4"/>
  <c r="BG16" i="4" s="1"/>
  <c r="AN23" i="4"/>
  <c r="BG23" i="4" s="1"/>
  <c r="AN24" i="4"/>
  <c r="AN31" i="4"/>
  <c r="BG31" i="4" s="1"/>
  <c r="AN32" i="4"/>
  <c r="BG32" i="4" s="1"/>
  <c r="AG8" i="4"/>
  <c r="AF8" i="4" s="1"/>
  <c r="AG9" i="4"/>
  <c r="AG10" i="4"/>
  <c r="AG11" i="4"/>
  <c r="AG12" i="4"/>
  <c r="AF12" i="4" s="1"/>
  <c r="AG13" i="4"/>
  <c r="AF13" i="4" s="1"/>
  <c r="AG14" i="4"/>
  <c r="AG15" i="4"/>
  <c r="AG16" i="4"/>
  <c r="AF16" i="4" s="1"/>
  <c r="AG17" i="4"/>
  <c r="AG18" i="4"/>
  <c r="AG19" i="4"/>
  <c r="AG20" i="4"/>
  <c r="AF20" i="4" s="1"/>
  <c r="AG21" i="4"/>
  <c r="AF21" i="4" s="1"/>
  <c r="AG22" i="4"/>
  <c r="AG23" i="4"/>
  <c r="AG24" i="4"/>
  <c r="AF24" i="4" s="1"/>
  <c r="AG25" i="4"/>
  <c r="AG26" i="4"/>
  <c r="AG27" i="4"/>
  <c r="AG28" i="4"/>
  <c r="AF28" i="4" s="1"/>
  <c r="AG29" i="4"/>
  <c r="AF29" i="4" s="1"/>
  <c r="AG30" i="4"/>
  <c r="AG31" i="4"/>
  <c r="AG32" i="4"/>
  <c r="AF32" i="4" s="1"/>
  <c r="AG33" i="4"/>
  <c r="AG34" i="4"/>
  <c r="AF9" i="4"/>
  <c r="AF10" i="4"/>
  <c r="AF11" i="4"/>
  <c r="AF14" i="4"/>
  <c r="AF15" i="4"/>
  <c r="AF17" i="4"/>
  <c r="AF18" i="4"/>
  <c r="AF19" i="4"/>
  <c r="AF22" i="4"/>
  <c r="AF23" i="4"/>
  <c r="AF25" i="4"/>
  <c r="AF26" i="4"/>
  <c r="AF27" i="4"/>
  <c r="AF30" i="4"/>
  <c r="AF31" i="4"/>
  <c r="AF33" i="4"/>
  <c r="AF34" i="4"/>
  <c r="AE15" i="4"/>
  <c r="CI15" i="4" s="1"/>
  <c r="W8" i="4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L15" i="4" s="1"/>
  <c r="BP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L23" i="4" s="1"/>
  <c r="BP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L31" i="4" s="1"/>
  <c r="W32" i="4"/>
  <c r="W33" i="4"/>
  <c r="CA33" i="4" s="1"/>
  <c r="W34" i="4"/>
  <c r="CA34" i="4" s="1"/>
  <c r="R8" i="4"/>
  <c r="L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L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L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L32" i="4" s="1"/>
  <c r="R33" i="4"/>
  <c r="BV33" i="4" s="1"/>
  <c r="R34" i="4"/>
  <c r="BV34" i="4" s="1"/>
  <c r="M8" i="4"/>
  <c r="BQ8" i="4" s="1"/>
  <c r="M9" i="4"/>
  <c r="M10" i="4"/>
  <c r="M11" i="4"/>
  <c r="BQ11" i="4" s="1"/>
  <c r="M12" i="4"/>
  <c r="BQ12" i="4" s="1"/>
  <c r="M13" i="4"/>
  <c r="L13" i="4" s="1"/>
  <c r="M14" i="4"/>
  <c r="M15" i="4"/>
  <c r="BQ15" i="4" s="1"/>
  <c r="M16" i="4"/>
  <c r="BQ16" i="4" s="1"/>
  <c r="M17" i="4"/>
  <c r="M18" i="4"/>
  <c r="M19" i="4"/>
  <c r="BQ19" i="4" s="1"/>
  <c r="M20" i="4"/>
  <c r="BQ20" i="4" s="1"/>
  <c r="M21" i="4"/>
  <c r="L21" i="4" s="1"/>
  <c r="M22" i="4"/>
  <c r="M23" i="4"/>
  <c r="BQ23" i="4" s="1"/>
  <c r="M24" i="4"/>
  <c r="BQ24" i="4" s="1"/>
  <c r="M25" i="4"/>
  <c r="M26" i="4"/>
  <c r="M27" i="4"/>
  <c r="BQ27" i="4" s="1"/>
  <c r="M28" i="4"/>
  <c r="BQ28" i="4" s="1"/>
  <c r="M29" i="4"/>
  <c r="L29" i="4" s="1"/>
  <c r="M30" i="4"/>
  <c r="M31" i="4"/>
  <c r="BQ31" i="4" s="1"/>
  <c r="M32" i="4"/>
  <c r="BQ32" i="4" s="1"/>
  <c r="M33" i="4"/>
  <c r="M34" i="4"/>
  <c r="L10" i="4"/>
  <c r="BP10" i="4" s="1"/>
  <c r="L11" i="4"/>
  <c r="BP11" i="4" s="1"/>
  <c r="L18" i="4"/>
  <c r="L19" i="4"/>
  <c r="BP19" i="4" s="1"/>
  <c r="L26" i="4"/>
  <c r="BP26" i="4" s="1"/>
  <c r="L27" i="4"/>
  <c r="BP27" i="4" s="1"/>
  <c r="L34" i="4"/>
  <c r="BP34" i="4" s="1"/>
  <c r="E8" i="4"/>
  <c r="E9" i="4"/>
  <c r="BI9" i="4" s="1"/>
  <c r="E10" i="4"/>
  <c r="E11" i="4"/>
  <c r="D11" i="4" s="1"/>
  <c r="E12" i="4"/>
  <c r="BI12" i="4" s="1"/>
  <c r="E13" i="4"/>
  <c r="BI13" i="4" s="1"/>
  <c r="E14" i="4"/>
  <c r="BI14" i="4" s="1"/>
  <c r="E15" i="4"/>
  <c r="D15" i="4" s="1"/>
  <c r="BH15" i="4" s="1"/>
  <c r="E16" i="4"/>
  <c r="E17" i="4"/>
  <c r="BI17" i="4" s="1"/>
  <c r="E18" i="4"/>
  <c r="E19" i="4"/>
  <c r="D19" i="4" s="1"/>
  <c r="E20" i="4"/>
  <c r="BI20" i="4" s="1"/>
  <c r="E21" i="4"/>
  <c r="BI21" i="4" s="1"/>
  <c r="E22" i="4"/>
  <c r="BI22" i="4" s="1"/>
  <c r="E23" i="4"/>
  <c r="D23" i="4" s="1"/>
  <c r="AE23" i="4" s="1"/>
  <c r="CI23" i="4" s="1"/>
  <c r="E24" i="4"/>
  <c r="E25" i="4"/>
  <c r="BI25" i="4" s="1"/>
  <c r="E26" i="4"/>
  <c r="E27" i="4"/>
  <c r="D27" i="4" s="1"/>
  <c r="E28" i="4"/>
  <c r="BI28" i="4" s="1"/>
  <c r="E29" i="4"/>
  <c r="BI29" i="4" s="1"/>
  <c r="E30" i="4"/>
  <c r="BI30" i="4" s="1"/>
  <c r="E31" i="4"/>
  <c r="D31" i="4" s="1"/>
  <c r="AE31" i="4" s="1"/>
  <c r="CI31" i="4" s="1"/>
  <c r="E32" i="4"/>
  <c r="E33" i="4"/>
  <c r="BI33" i="4" s="1"/>
  <c r="E34" i="4"/>
  <c r="D9" i="4"/>
  <c r="BH9" i="4" s="1"/>
  <c r="D10" i="4"/>
  <c r="BH10" i="4" s="1"/>
  <c r="D12" i="4"/>
  <c r="BH12" i="4" s="1"/>
  <c r="D13" i="4"/>
  <c r="D14" i="4"/>
  <c r="BH14" i="4" s="1"/>
  <c r="D17" i="4"/>
  <c r="BH17" i="4" s="1"/>
  <c r="D18" i="4"/>
  <c r="BH18" i="4" s="1"/>
  <c r="D20" i="4"/>
  <c r="D21" i="4"/>
  <c r="D22" i="4"/>
  <c r="BH22" i="4" s="1"/>
  <c r="D25" i="4"/>
  <c r="BH25" i="4" s="1"/>
  <c r="D26" i="4"/>
  <c r="D28" i="4"/>
  <c r="D29" i="4"/>
  <c r="D30" i="4"/>
  <c r="BH30" i="4" s="1"/>
  <c r="D33" i="4"/>
  <c r="BH33" i="4" s="1"/>
  <c r="D3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3" i="3"/>
  <c r="W21" i="3"/>
  <c r="W29" i="3"/>
  <c r="V10" i="3"/>
  <c r="V18" i="3"/>
  <c r="V26" i="3"/>
  <c r="V34" i="3"/>
  <c r="N8" i="3"/>
  <c r="N9" i="3"/>
  <c r="N10" i="3"/>
  <c r="M10" i="3" s="1"/>
  <c r="N11" i="3"/>
  <c r="N12" i="3"/>
  <c r="N13" i="3"/>
  <c r="N14" i="3"/>
  <c r="M14" i="3" s="1"/>
  <c r="N15" i="3"/>
  <c r="M15" i="3" s="1"/>
  <c r="N16" i="3"/>
  <c r="N17" i="3"/>
  <c r="N18" i="3"/>
  <c r="M18" i="3" s="1"/>
  <c r="N19" i="3"/>
  <c r="N20" i="3"/>
  <c r="N21" i="3"/>
  <c r="N22" i="3"/>
  <c r="M22" i="3" s="1"/>
  <c r="N23" i="3"/>
  <c r="M23" i="3" s="1"/>
  <c r="N24" i="3"/>
  <c r="N25" i="3"/>
  <c r="N26" i="3"/>
  <c r="M26" i="3" s="1"/>
  <c r="N27" i="3"/>
  <c r="N28" i="3"/>
  <c r="N29" i="3"/>
  <c r="N30" i="3"/>
  <c r="M30" i="3" s="1"/>
  <c r="N31" i="3"/>
  <c r="M31" i="3" s="1"/>
  <c r="N32" i="3"/>
  <c r="N33" i="3"/>
  <c r="N34" i="3"/>
  <c r="M34" i="3" s="1"/>
  <c r="M8" i="3"/>
  <c r="M9" i="3"/>
  <c r="M11" i="3"/>
  <c r="M12" i="3"/>
  <c r="M13" i="3"/>
  <c r="M16" i="3"/>
  <c r="M17" i="3"/>
  <c r="M19" i="3"/>
  <c r="M20" i="3"/>
  <c r="M21" i="3"/>
  <c r="M24" i="3"/>
  <c r="M25" i="3"/>
  <c r="M27" i="3"/>
  <c r="M28" i="3"/>
  <c r="M29" i="3"/>
  <c r="M32" i="3"/>
  <c r="M33" i="3"/>
  <c r="E8" i="3"/>
  <c r="D8" i="3" s="1"/>
  <c r="V8" i="3" s="1"/>
  <c r="E9" i="3"/>
  <c r="E10" i="3"/>
  <c r="W10" i="3" s="1"/>
  <c r="E11" i="3"/>
  <c r="W11" i="3" s="1"/>
  <c r="E12" i="3"/>
  <c r="D12" i="3" s="1"/>
  <c r="V12" i="3" s="1"/>
  <c r="E13" i="3"/>
  <c r="E14" i="3"/>
  <c r="W14" i="3" s="1"/>
  <c r="E15" i="3"/>
  <c r="E16" i="3"/>
  <c r="D16" i="3" s="1"/>
  <c r="V16" i="3" s="1"/>
  <c r="E17" i="3"/>
  <c r="E18" i="3"/>
  <c r="W18" i="3" s="1"/>
  <c r="E19" i="3"/>
  <c r="W19" i="3" s="1"/>
  <c r="E20" i="3"/>
  <c r="D20" i="3" s="1"/>
  <c r="V20" i="3" s="1"/>
  <c r="E21" i="3"/>
  <c r="E22" i="3"/>
  <c r="W22" i="3" s="1"/>
  <c r="E23" i="3"/>
  <c r="E24" i="3"/>
  <c r="D24" i="3" s="1"/>
  <c r="V24" i="3" s="1"/>
  <c r="E25" i="3"/>
  <c r="E26" i="3"/>
  <c r="W26" i="3" s="1"/>
  <c r="E27" i="3"/>
  <c r="W27" i="3" s="1"/>
  <c r="E28" i="3"/>
  <c r="D28" i="3" s="1"/>
  <c r="V28" i="3" s="1"/>
  <c r="E29" i="3"/>
  <c r="E30" i="3"/>
  <c r="W30" i="3" s="1"/>
  <c r="E31" i="3"/>
  <c r="E32" i="3"/>
  <c r="D32" i="3" s="1"/>
  <c r="V32" i="3" s="1"/>
  <c r="E33" i="3"/>
  <c r="E34" i="3"/>
  <c r="W34" i="3" s="1"/>
  <c r="D10" i="3"/>
  <c r="D11" i="3"/>
  <c r="V11" i="3" s="1"/>
  <c r="D13" i="3"/>
  <c r="V13" i="3" s="1"/>
  <c r="D14" i="3"/>
  <c r="D15" i="3"/>
  <c r="D18" i="3"/>
  <c r="D19" i="3"/>
  <c r="V19" i="3" s="1"/>
  <c r="D21" i="3"/>
  <c r="V21" i="3" s="1"/>
  <c r="D22" i="3"/>
  <c r="V22" i="3" s="1"/>
  <c r="D23" i="3"/>
  <c r="V23" i="3" s="1"/>
  <c r="D26" i="3"/>
  <c r="D27" i="3"/>
  <c r="V27" i="3" s="1"/>
  <c r="D29" i="3"/>
  <c r="V29" i="3" s="1"/>
  <c r="D30" i="3"/>
  <c r="V30" i="3" s="1"/>
  <c r="D31" i="3"/>
  <c r="V31" i="3" s="1"/>
  <c r="D34" i="3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11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U8" i="2"/>
  <c r="CW8" i="2" s="1"/>
  <c r="BU9" i="2"/>
  <c r="CW9" i="2" s="1"/>
  <c r="BU10" i="2"/>
  <c r="CW10" i="2" s="1"/>
  <c r="BU11" i="2"/>
  <c r="BO11" i="2" s="1"/>
  <c r="BU12" i="2"/>
  <c r="CW12" i="2" s="1"/>
  <c r="BU13" i="2"/>
  <c r="CW13" i="2" s="1"/>
  <c r="BP8" i="2"/>
  <c r="CR8" i="2" s="1"/>
  <c r="BP9" i="2"/>
  <c r="BP10" i="2"/>
  <c r="CR10" i="2" s="1"/>
  <c r="BP11" i="2"/>
  <c r="CR11" i="2" s="1"/>
  <c r="BP12" i="2"/>
  <c r="BO12" i="2" s="1"/>
  <c r="BP13" i="2"/>
  <c r="BO13" i="2" s="1"/>
  <c r="BO10" i="2"/>
  <c r="BH8" i="2"/>
  <c r="CJ8" i="2" s="1"/>
  <c r="BH9" i="2"/>
  <c r="BH10" i="2"/>
  <c r="BH11" i="2"/>
  <c r="BH12" i="2"/>
  <c r="CJ12" i="2" s="1"/>
  <c r="BH13" i="2"/>
  <c r="CJ13" i="2" s="1"/>
  <c r="BG10" i="2"/>
  <c r="BG11" i="2"/>
  <c r="CI11" i="2" s="1"/>
  <c r="AX8" i="2"/>
  <c r="AX9" i="2"/>
  <c r="AX10" i="2"/>
  <c r="AX11" i="2"/>
  <c r="AX12" i="2"/>
  <c r="AX13" i="2"/>
  <c r="AS8" i="2"/>
  <c r="AS9" i="2"/>
  <c r="AM9" i="2" s="1"/>
  <c r="AS10" i="2"/>
  <c r="AS11" i="2"/>
  <c r="AS12" i="2"/>
  <c r="AS13" i="2"/>
  <c r="AN8" i="2"/>
  <c r="AN9" i="2"/>
  <c r="AN10" i="2"/>
  <c r="AM10" i="2" s="1"/>
  <c r="AN11" i="2"/>
  <c r="AM11" i="2" s="1"/>
  <c r="BF11" i="2" s="1"/>
  <c r="AN12" i="2"/>
  <c r="AN13" i="2"/>
  <c r="AM8" i="2"/>
  <c r="BF8" i="2" s="1"/>
  <c r="AM12" i="2"/>
  <c r="BF12" i="2" s="1"/>
  <c r="AM13" i="2"/>
  <c r="BF13" i="2" s="1"/>
  <c r="AF8" i="2"/>
  <c r="AF9" i="2"/>
  <c r="AF10" i="2"/>
  <c r="CJ10" i="2" s="1"/>
  <c r="AF11" i="2"/>
  <c r="AE11" i="2" s="1"/>
  <c r="AF12" i="2"/>
  <c r="AF13" i="2"/>
  <c r="AE8" i="2"/>
  <c r="AE9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9" i="2"/>
  <c r="N8" i="2"/>
  <c r="M8" i="2" s="1"/>
  <c r="N9" i="2"/>
  <c r="M9" i="2" s="1"/>
  <c r="N10" i="2"/>
  <c r="N11" i="2"/>
  <c r="N12" i="2"/>
  <c r="M12" i="2" s="1"/>
  <c r="N13" i="2"/>
  <c r="M13" i="2" s="1"/>
  <c r="M10" i="2"/>
  <c r="M11" i="2"/>
  <c r="E8" i="2"/>
  <c r="D8" i="2" s="1"/>
  <c r="V8" i="2" s="1"/>
  <c r="E9" i="2"/>
  <c r="D9" i="2" s="1"/>
  <c r="V9" i="2" s="1"/>
  <c r="E10" i="2"/>
  <c r="W10" i="2" s="1"/>
  <c r="E11" i="2"/>
  <c r="W11" i="2" s="1"/>
  <c r="E12" i="2"/>
  <c r="W12" i="2" s="1"/>
  <c r="E13" i="2"/>
  <c r="D13" i="2" s="1"/>
  <c r="V13" i="2" s="1"/>
  <c r="D10" i="2"/>
  <c r="V10" i="2" s="1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J10" i="1"/>
  <c r="CJ14" i="1"/>
  <c r="CJ18" i="1"/>
  <c r="CJ22" i="1"/>
  <c r="CJ26" i="1"/>
  <c r="BZ8" i="1"/>
  <c r="DB8" i="1" s="1"/>
  <c r="BZ9" i="1"/>
  <c r="BZ10" i="1"/>
  <c r="BZ11" i="1"/>
  <c r="DB11" i="1" s="1"/>
  <c r="BZ12" i="1"/>
  <c r="DB12" i="1" s="1"/>
  <c r="BZ13" i="1"/>
  <c r="BZ14" i="1"/>
  <c r="BZ15" i="1"/>
  <c r="DB15" i="1" s="1"/>
  <c r="BZ16" i="1"/>
  <c r="BO16" i="1" s="1"/>
  <c r="BZ17" i="1"/>
  <c r="BZ18" i="1"/>
  <c r="BZ19" i="1"/>
  <c r="DB19" i="1" s="1"/>
  <c r="BZ20" i="1"/>
  <c r="DB20" i="1" s="1"/>
  <c r="BZ21" i="1"/>
  <c r="BZ22" i="1"/>
  <c r="BZ23" i="1"/>
  <c r="DB23" i="1" s="1"/>
  <c r="BZ24" i="1"/>
  <c r="DB24" i="1" s="1"/>
  <c r="BZ25" i="1"/>
  <c r="BZ26" i="1"/>
  <c r="BZ27" i="1"/>
  <c r="DB27" i="1" s="1"/>
  <c r="BZ28" i="1"/>
  <c r="DB28" i="1" s="1"/>
  <c r="BU8" i="1"/>
  <c r="BU9" i="1"/>
  <c r="BU10" i="1"/>
  <c r="CW10" i="1" s="1"/>
  <c r="BU11" i="1"/>
  <c r="CW11" i="1" s="1"/>
  <c r="BU12" i="1"/>
  <c r="BU13" i="1"/>
  <c r="BU14" i="1"/>
  <c r="CW14" i="1" s="1"/>
  <c r="BU15" i="1"/>
  <c r="CW15" i="1" s="1"/>
  <c r="BU16" i="1"/>
  <c r="CW16" i="1" s="1"/>
  <c r="BU17" i="1"/>
  <c r="BU18" i="1"/>
  <c r="CW18" i="1" s="1"/>
  <c r="BU19" i="1"/>
  <c r="CW19" i="1" s="1"/>
  <c r="BU20" i="1"/>
  <c r="BU21" i="1"/>
  <c r="BU22" i="1"/>
  <c r="CW22" i="1" s="1"/>
  <c r="BU23" i="1"/>
  <c r="CW23" i="1" s="1"/>
  <c r="BU24" i="1"/>
  <c r="CW24" i="1" s="1"/>
  <c r="BU25" i="1"/>
  <c r="BU26" i="1"/>
  <c r="CW26" i="1" s="1"/>
  <c r="BU27" i="1"/>
  <c r="CW27" i="1" s="1"/>
  <c r="BU28" i="1"/>
  <c r="BP8" i="1"/>
  <c r="CR8" i="1" s="1"/>
  <c r="BP9" i="1"/>
  <c r="CR9" i="1" s="1"/>
  <c r="BP10" i="1"/>
  <c r="BO10" i="1" s="1"/>
  <c r="BP11" i="1"/>
  <c r="BP12" i="1"/>
  <c r="CR12" i="1" s="1"/>
  <c r="BP13" i="1"/>
  <c r="CR13" i="1" s="1"/>
  <c r="BP14" i="1"/>
  <c r="BO14" i="1" s="1"/>
  <c r="BP15" i="1"/>
  <c r="BO15" i="1" s="1"/>
  <c r="BP16" i="1"/>
  <c r="CR16" i="1" s="1"/>
  <c r="BP17" i="1"/>
  <c r="CR17" i="1" s="1"/>
  <c r="BP18" i="1"/>
  <c r="BO18" i="1" s="1"/>
  <c r="BP19" i="1"/>
  <c r="BO19" i="1" s="1"/>
  <c r="BP20" i="1"/>
  <c r="CR20" i="1" s="1"/>
  <c r="BP21" i="1"/>
  <c r="CR21" i="1" s="1"/>
  <c r="BP22" i="1"/>
  <c r="BO22" i="1" s="1"/>
  <c r="BP23" i="1"/>
  <c r="BO23" i="1" s="1"/>
  <c r="BP24" i="1"/>
  <c r="CR24" i="1" s="1"/>
  <c r="BP25" i="1"/>
  <c r="CR25" i="1" s="1"/>
  <c r="BP26" i="1"/>
  <c r="BO26" i="1" s="1"/>
  <c r="BP27" i="1"/>
  <c r="BO27" i="1" s="1"/>
  <c r="BP28" i="1"/>
  <c r="CR28" i="1" s="1"/>
  <c r="BO9" i="1"/>
  <c r="BO12" i="1"/>
  <c r="BO13" i="1"/>
  <c r="CQ13" i="1" s="1"/>
  <c r="BO17" i="1"/>
  <c r="BO20" i="1"/>
  <c r="BO21" i="1"/>
  <c r="CQ21" i="1" s="1"/>
  <c r="BO25" i="1"/>
  <c r="BO28" i="1"/>
  <c r="BH8" i="1"/>
  <c r="CJ8" i="1" s="1"/>
  <c r="BH9" i="1"/>
  <c r="CJ9" i="1" s="1"/>
  <c r="BH10" i="1"/>
  <c r="BH11" i="1"/>
  <c r="CJ11" i="1" s="1"/>
  <c r="BH12" i="1"/>
  <c r="CJ12" i="1" s="1"/>
  <c r="BH13" i="1"/>
  <c r="CJ13" i="1" s="1"/>
  <c r="BH14" i="1"/>
  <c r="BH15" i="1"/>
  <c r="CJ15" i="1" s="1"/>
  <c r="BH16" i="1"/>
  <c r="CJ16" i="1" s="1"/>
  <c r="BH17" i="1"/>
  <c r="CJ17" i="1" s="1"/>
  <c r="BH18" i="1"/>
  <c r="BH19" i="1"/>
  <c r="CJ19" i="1" s="1"/>
  <c r="BH20" i="1"/>
  <c r="CJ20" i="1" s="1"/>
  <c r="BH21" i="1"/>
  <c r="CJ21" i="1" s="1"/>
  <c r="BH22" i="1"/>
  <c r="BH23" i="1"/>
  <c r="CJ23" i="1" s="1"/>
  <c r="BH24" i="1"/>
  <c r="CJ24" i="1" s="1"/>
  <c r="BH25" i="1"/>
  <c r="CJ25" i="1" s="1"/>
  <c r="BH26" i="1"/>
  <c r="BH27" i="1"/>
  <c r="CJ27" i="1" s="1"/>
  <c r="BH28" i="1"/>
  <c r="CJ28" i="1" s="1"/>
  <c r="BG10" i="1"/>
  <c r="BG11" i="1"/>
  <c r="CI11" i="1" s="1"/>
  <c r="BG14" i="1"/>
  <c r="CI14" i="1" s="1"/>
  <c r="BG15" i="1"/>
  <c r="CI15" i="1" s="1"/>
  <c r="BG18" i="1"/>
  <c r="BG19" i="1"/>
  <c r="CI19" i="1" s="1"/>
  <c r="BG22" i="1"/>
  <c r="CI22" i="1" s="1"/>
  <c r="BG23" i="1"/>
  <c r="CI23" i="1" s="1"/>
  <c r="BG26" i="1"/>
  <c r="BG27" i="1"/>
  <c r="CI27" i="1" s="1"/>
  <c r="AX8" i="1"/>
  <c r="AX9" i="1"/>
  <c r="AX10" i="1"/>
  <c r="AX11" i="1"/>
  <c r="AX12" i="1"/>
  <c r="AX13" i="1"/>
  <c r="AM13" i="1" s="1"/>
  <c r="AX14" i="1"/>
  <c r="AX15" i="1"/>
  <c r="AX16" i="1"/>
  <c r="AX17" i="1"/>
  <c r="AX18" i="1"/>
  <c r="AX19" i="1"/>
  <c r="AX20" i="1"/>
  <c r="AX21" i="1"/>
  <c r="AM21" i="1" s="1"/>
  <c r="AX22" i="1"/>
  <c r="AX23" i="1"/>
  <c r="AX24" i="1"/>
  <c r="AX25" i="1"/>
  <c r="AX26" i="1"/>
  <c r="AX27" i="1"/>
  <c r="AX28" i="1"/>
  <c r="AS8" i="1"/>
  <c r="AS9" i="1"/>
  <c r="AS10" i="1"/>
  <c r="AS11" i="1"/>
  <c r="AS12" i="1"/>
  <c r="CW12" i="1" s="1"/>
  <c r="AS13" i="1"/>
  <c r="AS14" i="1"/>
  <c r="AS15" i="1"/>
  <c r="AS16" i="1"/>
  <c r="AS17" i="1"/>
  <c r="AS18" i="1"/>
  <c r="AS19" i="1"/>
  <c r="AS20" i="1"/>
  <c r="CW20" i="1" s="1"/>
  <c r="AS21" i="1"/>
  <c r="AS22" i="1"/>
  <c r="AS23" i="1"/>
  <c r="AS24" i="1"/>
  <c r="AS25" i="1"/>
  <c r="AS26" i="1"/>
  <c r="AS27" i="1"/>
  <c r="AS28" i="1"/>
  <c r="CW28" i="1" s="1"/>
  <c r="AN8" i="1"/>
  <c r="AM8" i="1" s="1"/>
  <c r="BF8" i="1" s="1"/>
  <c r="AN9" i="1"/>
  <c r="AN10" i="1"/>
  <c r="AN11" i="1"/>
  <c r="CR11" i="1" s="1"/>
  <c r="AN12" i="1"/>
  <c r="AM12" i="1" s="1"/>
  <c r="BF12" i="1" s="1"/>
  <c r="AN13" i="1"/>
  <c r="AN14" i="1"/>
  <c r="AN15" i="1"/>
  <c r="CR15" i="1" s="1"/>
  <c r="AN16" i="1"/>
  <c r="AM16" i="1" s="1"/>
  <c r="BF16" i="1" s="1"/>
  <c r="AN17" i="1"/>
  <c r="AN18" i="1"/>
  <c r="AN19" i="1"/>
  <c r="CR19" i="1" s="1"/>
  <c r="AN20" i="1"/>
  <c r="AM20" i="1" s="1"/>
  <c r="BF20" i="1" s="1"/>
  <c r="AN21" i="1"/>
  <c r="AN22" i="1"/>
  <c r="AN23" i="1"/>
  <c r="CR23" i="1" s="1"/>
  <c r="AN24" i="1"/>
  <c r="AM24" i="1" s="1"/>
  <c r="BF24" i="1" s="1"/>
  <c r="AN25" i="1"/>
  <c r="AN26" i="1"/>
  <c r="AN27" i="1"/>
  <c r="CR27" i="1" s="1"/>
  <c r="AN28" i="1"/>
  <c r="AM28" i="1" s="1"/>
  <c r="BF28" i="1" s="1"/>
  <c r="AM9" i="1"/>
  <c r="AM10" i="1"/>
  <c r="AM14" i="1"/>
  <c r="BF14" i="1" s="1"/>
  <c r="AM17" i="1"/>
  <c r="AM18" i="1"/>
  <c r="AM22" i="1"/>
  <c r="BF22" i="1" s="1"/>
  <c r="AM25" i="1"/>
  <c r="AM26" i="1"/>
  <c r="AF8" i="1"/>
  <c r="AF9" i="1"/>
  <c r="AE9" i="1" s="1"/>
  <c r="AF10" i="1"/>
  <c r="AE10" i="1" s="1"/>
  <c r="BF10" i="1" s="1"/>
  <c r="AF11" i="1"/>
  <c r="AF12" i="1"/>
  <c r="AF13" i="1"/>
  <c r="AE13" i="1" s="1"/>
  <c r="AF14" i="1"/>
  <c r="AE14" i="1" s="1"/>
  <c r="AF15" i="1"/>
  <c r="AF16" i="1"/>
  <c r="AF17" i="1"/>
  <c r="AE17" i="1" s="1"/>
  <c r="AF18" i="1"/>
  <c r="AE18" i="1" s="1"/>
  <c r="BF18" i="1" s="1"/>
  <c r="AF19" i="1"/>
  <c r="AF20" i="1"/>
  <c r="AF21" i="1"/>
  <c r="AE21" i="1" s="1"/>
  <c r="AF22" i="1"/>
  <c r="AE22" i="1" s="1"/>
  <c r="AF23" i="1"/>
  <c r="AF24" i="1"/>
  <c r="AF25" i="1"/>
  <c r="AE25" i="1" s="1"/>
  <c r="AF26" i="1"/>
  <c r="AE26" i="1" s="1"/>
  <c r="BF26" i="1" s="1"/>
  <c r="AF27" i="1"/>
  <c r="AF28" i="1"/>
  <c r="AE8" i="1"/>
  <c r="AE11" i="1"/>
  <c r="AE12" i="1"/>
  <c r="AE15" i="1"/>
  <c r="AE16" i="1"/>
  <c r="AE19" i="1"/>
  <c r="AE20" i="1"/>
  <c r="AE23" i="1"/>
  <c r="AE24" i="1"/>
  <c r="AE27" i="1"/>
  <c r="AE2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15" i="1"/>
  <c r="W23" i="1"/>
  <c r="N8" i="1"/>
  <c r="N9" i="1"/>
  <c r="W9" i="1" s="1"/>
  <c r="N10" i="1"/>
  <c r="M10" i="1" s="1"/>
  <c r="V10" i="1" s="1"/>
  <c r="N11" i="1"/>
  <c r="M11" i="1" s="1"/>
  <c r="N12" i="1"/>
  <c r="N13" i="1"/>
  <c r="N14" i="1"/>
  <c r="M14" i="1" s="1"/>
  <c r="N15" i="1"/>
  <c r="M15" i="1" s="1"/>
  <c r="N16" i="1"/>
  <c r="N17" i="1"/>
  <c r="W17" i="1" s="1"/>
  <c r="N18" i="1"/>
  <c r="M18" i="1" s="1"/>
  <c r="V18" i="1" s="1"/>
  <c r="N19" i="1"/>
  <c r="M19" i="1" s="1"/>
  <c r="N20" i="1"/>
  <c r="N21" i="1"/>
  <c r="N22" i="1"/>
  <c r="M22" i="1" s="1"/>
  <c r="N23" i="1"/>
  <c r="M23" i="1" s="1"/>
  <c r="N24" i="1"/>
  <c r="N25" i="1"/>
  <c r="W25" i="1" s="1"/>
  <c r="N26" i="1"/>
  <c r="M26" i="1" s="1"/>
  <c r="V26" i="1" s="1"/>
  <c r="N27" i="1"/>
  <c r="M27" i="1" s="1"/>
  <c r="N28" i="1"/>
  <c r="M8" i="1"/>
  <c r="M9" i="1"/>
  <c r="M12" i="1"/>
  <c r="M13" i="1"/>
  <c r="M16" i="1"/>
  <c r="M17" i="1"/>
  <c r="M20" i="1"/>
  <c r="M21" i="1"/>
  <c r="M24" i="1"/>
  <c r="M25" i="1"/>
  <c r="M28" i="1"/>
  <c r="E8" i="1"/>
  <c r="W8" i="1" s="1"/>
  <c r="E9" i="1"/>
  <c r="D9" i="1" s="1"/>
  <c r="V9" i="1" s="1"/>
  <c r="E10" i="1"/>
  <c r="W10" i="1" s="1"/>
  <c r="E11" i="1"/>
  <c r="W11" i="1" s="1"/>
  <c r="E12" i="1"/>
  <c r="W12" i="1" s="1"/>
  <c r="E13" i="1"/>
  <c r="W13" i="1" s="1"/>
  <c r="E14" i="1"/>
  <c r="E15" i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W21" i="1" s="1"/>
  <c r="E22" i="1"/>
  <c r="E23" i="1"/>
  <c r="E24" i="1"/>
  <c r="D24" i="1" s="1"/>
  <c r="V24" i="1" s="1"/>
  <c r="E25" i="1"/>
  <c r="D25" i="1" s="1"/>
  <c r="V25" i="1" s="1"/>
  <c r="E26" i="1"/>
  <c r="W26" i="1" s="1"/>
  <c r="E27" i="1"/>
  <c r="W27" i="1" s="1"/>
  <c r="E28" i="1"/>
  <c r="W28" i="1" s="1"/>
  <c r="D10" i="1"/>
  <c r="D11" i="1"/>
  <c r="D14" i="1"/>
  <c r="V14" i="1" s="1"/>
  <c r="D15" i="1"/>
  <c r="V15" i="1" s="1"/>
  <c r="D18" i="1"/>
  <c r="D19" i="1"/>
  <c r="V19" i="1" s="1"/>
  <c r="D22" i="1"/>
  <c r="V22" i="1" s="1"/>
  <c r="D23" i="1"/>
  <c r="D26" i="1"/>
  <c r="D27" i="1"/>
  <c r="CQ23" i="1" l="1"/>
  <c r="CH23" i="1"/>
  <c r="CH15" i="1"/>
  <c r="CH17" i="1"/>
  <c r="V27" i="1"/>
  <c r="V11" i="1"/>
  <c r="BF17" i="1"/>
  <c r="CI18" i="1"/>
  <c r="CQ22" i="1"/>
  <c r="CH22" i="1"/>
  <c r="DJ22" i="1" s="1"/>
  <c r="CQ14" i="1"/>
  <c r="CH14" i="1"/>
  <c r="DJ14" i="1" s="1"/>
  <c r="CQ16" i="1"/>
  <c r="CH16" i="1"/>
  <c r="DJ16" i="1" s="1"/>
  <c r="V23" i="1"/>
  <c r="BF9" i="1"/>
  <c r="CH27" i="1"/>
  <c r="DJ27" i="1" s="1"/>
  <c r="CH19" i="1"/>
  <c r="DJ19" i="1" s="1"/>
  <c r="CQ19" i="1"/>
  <c r="CI10" i="1"/>
  <c r="CH18" i="1"/>
  <c r="DJ18" i="1" s="1"/>
  <c r="CQ18" i="1"/>
  <c r="CI26" i="1"/>
  <c r="CH26" i="1"/>
  <c r="DJ26" i="1" s="1"/>
  <c r="CQ26" i="1"/>
  <c r="CH10" i="1"/>
  <c r="DJ10" i="1" s="1"/>
  <c r="CQ10" i="1"/>
  <c r="BF25" i="1"/>
  <c r="BF21" i="1"/>
  <c r="BF13" i="1"/>
  <c r="CR26" i="1"/>
  <c r="CR18" i="1"/>
  <c r="CR10" i="1"/>
  <c r="DB21" i="1"/>
  <c r="CQ13" i="2"/>
  <c r="BH29" i="4"/>
  <c r="AE29" i="4"/>
  <c r="D32" i="4"/>
  <c r="BI32" i="4"/>
  <c r="D24" i="4"/>
  <c r="BI24" i="4"/>
  <c r="D16" i="4"/>
  <c r="BI16" i="4"/>
  <c r="D8" i="4"/>
  <c r="BI8" i="4"/>
  <c r="D21" i="1"/>
  <c r="V21" i="1" s="1"/>
  <c r="D13" i="1"/>
  <c r="V13" i="1" s="1"/>
  <c r="W22" i="1"/>
  <c r="W14" i="1"/>
  <c r="BG25" i="1"/>
  <c r="CI25" i="1" s="1"/>
  <c r="BG17" i="1"/>
  <c r="CI17" i="1" s="1"/>
  <c r="BG9" i="1"/>
  <c r="CI9" i="1" s="1"/>
  <c r="BO11" i="1"/>
  <c r="CW21" i="1"/>
  <c r="CW13" i="1"/>
  <c r="DB26" i="1"/>
  <c r="DB18" i="1"/>
  <c r="DB10" i="1"/>
  <c r="CQ28" i="1"/>
  <c r="CQ20" i="1"/>
  <c r="CQ12" i="1"/>
  <c r="CQ12" i="2"/>
  <c r="CH12" i="2"/>
  <c r="DJ12" i="2" s="1"/>
  <c r="BH28" i="4"/>
  <c r="L33" i="4"/>
  <c r="BP33" i="4" s="1"/>
  <c r="L25" i="4"/>
  <c r="BP25" i="4" s="1"/>
  <c r="L17" i="4"/>
  <c r="BP17" i="4" s="1"/>
  <c r="L9" i="4"/>
  <c r="BP9" i="4" s="1"/>
  <c r="W24" i="1"/>
  <c r="CQ11" i="2"/>
  <c r="CH11" i="2"/>
  <c r="DJ11" i="2" s="1"/>
  <c r="D28" i="1"/>
  <c r="V28" i="1" s="1"/>
  <c r="D20" i="1"/>
  <c r="V20" i="1" s="1"/>
  <c r="D12" i="1"/>
  <c r="V12" i="1" s="1"/>
  <c r="AM23" i="1"/>
  <c r="BF23" i="1" s="1"/>
  <c r="AM15" i="1"/>
  <c r="BF15" i="1" s="1"/>
  <c r="BG24" i="1"/>
  <c r="CI24" i="1" s="1"/>
  <c r="BG16" i="1"/>
  <c r="CI16" i="1" s="1"/>
  <c r="BG8" i="1"/>
  <c r="CI8" i="1" s="1"/>
  <c r="DB25" i="1"/>
  <c r="DB17" i="1"/>
  <c r="DB9" i="1"/>
  <c r="DB16" i="1"/>
  <c r="CR13" i="2"/>
  <c r="BH26" i="4"/>
  <c r="BH13" i="4"/>
  <c r="AE13" i="4"/>
  <c r="CI13" i="4" s="1"/>
  <c r="BG24" i="4"/>
  <c r="DB13" i="1"/>
  <c r="CW11" i="2"/>
  <c r="D33" i="3"/>
  <c r="V33" i="3" s="1"/>
  <c r="W33" i="3"/>
  <c r="D25" i="3"/>
  <c r="V25" i="3" s="1"/>
  <c r="W25" i="3"/>
  <c r="D17" i="3"/>
  <c r="V17" i="3" s="1"/>
  <c r="W17" i="3"/>
  <c r="D9" i="3"/>
  <c r="V9" i="3" s="1"/>
  <c r="W9" i="3"/>
  <c r="BO24" i="1"/>
  <c r="BO8" i="1"/>
  <c r="CQ17" i="1"/>
  <c r="CQ9" i="1"/>
  <c r="CR14" i="1"/>
  <c r="BO9" i="2"/>
  <c r="L30" i="4"/>
  <c r="BQ30" i="4"/>
  <c r="L22" i="4"/>
  <c r="BQ22" i="4"/>
  <c r="L14" i="4"/>
  <c r="BQ14" i="4"/>
  <c r="BG21" i="1"/>
  <c r="BG13" i="1"/>
  <c r="CW25" i="1"/>
  <c r="CW17" i="1"/>
  <c r="CW9" i="1"/>
  <c r="DB22" i="1"/>
  <c r="DB14" i="1"/>
  <c r="CJ9" i="2"/>
  <c r="BG9" i="2"/>
  <c r="CI9" i="2" s="1"/>
  <c r="V15" i="3"/>
  <c r="W31" i="3"/>
  <c r="W23" i="3"/>
  <c r="W15" i="3"/>
  <c r="BH34" i="4"/>
  <c r="BH21" i="4"/>
  <c r="AE21" i="4"/>
  <c r="CI21" i="4" s="1"/>
  <c r="BH27" i="4"/>
  <c r="AE27" i="4"/>
  <c r="CI27" i="4" s="1"/>
  <c r="BH19" i="4"/>
  <c r="AE19" i="4"/>
  <c r="CI19" i="4" s="1"/>
  <c r="BH11" i="4"/>
  <c r="AE11" i="4"/>
  <c r="CI11" i="4" s="1"/>
  <c r="BP18" i="4"/>
  <c r="BP29" i="4"/>
  <c r="BP21" i="4"/>
  <c r="BP13" i="4"/>
  <c r="BP32" i="4"/>
  <c r="BP24" i="4"/>
  <c r="BP16" i="4"/>
  <c r="BP8" i="4"/>
  <c r="CQ25" i="1"/>
  <c r="CR22" i="1"/>
  <c r="D16" i="1"/>
  <c r="V16" i="1" s="1"/>
  <c r="D8" i="1"/>
  <c r="V8" i="1" s="1"/>
  <c r="AM27" i="1"/>
  <c r="BF27" i="1" s="1"/>
  <c r="AM19" i="1"/>
  <c r="BF19" i="1" s="1"/>
  <c r="AM11" i="1"/>
  <c r="BF11" i="1" s="1"/>
  <c r="BG28" i="1"/>
  <c r="CI28" i="1" s="1"/>
  <c r="BG20" i="1"/>
  <c r="CI20" i="1" s="1"/>
  <c r="BG12" i="1"/>
  <c r="CI12" i="1" s="1"/>
  <c r="CW8" i="1"/>
  <c r="BF9" i="2"/>
  <c r="V14" i="3"/>
  <c r="BH20" i="4"/>
  <c r="BF10" i="2"/>
  <c r="CQ10" i="2"/>
  <c r="BG34" i="4"/>
  <c r="BG26" i="4"/>
  <c r="BG18" i="4"/>
  <c r="BG10" i="4"/>
  <c r="BG29" i="4"/>
  <c r="BG21" i="4"/>
  <c r="BG13" i="4"/>
  <c r="D12" i="2"/>
  <c r="V12" i="2" s="1"/>
  <c r="AE10" i="2"/>
  <c r="CI10" i="2" s="1"/>
  <c r="BG12" i="2"/>
  <c r="CI12" i="2" s="1"/>
  <c r="BO8" i="2"/>
  <c r="L28" i="4"/>
  <c r="BP28" i="4" s="1"/>
  <c r="L20" i="4"/>
  <c r="BP20" i="4" s="1"/>
  <c r="L12" i="4"/>
  <c r="BP12" i="4" s="1"/>
  <c r="BI27" i="4"/>
  <c r="BI19" i="4"/>
  <c r="BI11" i="4"/>
  <c r="W8" i="2"/>
  <c r="CR12" i="2"/>
  <c r="W28" i="3"/>
  <c r="W20" i="3"/>
  <c r="W12" i="3"/>
  <c r="BQ33" i="4"/>
  <c r="BQ25" i="4"/>
  <c r="BQ17" i="4"/>
  <c r="BQ9" i="4"/>
  <c r="BV32" i="4"/>
  <c r="BV24" i="4"/>
  <c r="BV16" i="4"/>
  <c r="BV8" i="4"/>
  <c r="CA31" i="4"/>
  <c r="CA23" i="4"/>
  <c r="CA15" i="4"/>
  <c r="BG8" i="2"/>
  <c r="CI8" i="2" s="1"/>
  <c r="AE20" i="4"/>
  <c r="CI20" i="4" s="1"/>
  <c r="BI31" i="4"/>
  <c r="BI23" i="4"/>
  <c r="BI15" i="4"/>
  <c r="W13" i="2"/>
  <c r="CR9" i="2"/>
  <c r="CH10" i="2"/>
  <c r="DJ10" i="2" s="1"/>
  <c r="W32" i="3"/>
  <c r="W24" i="3"/>
  <c r="W16" i="3"/>
  <c r="W8" i="3"/>
  <c r="AE34" i="4"/>
  <c r="CI34" i="4" s="1"/>
  <c r="AE26" i="4"/>
  <c r="AE18" i="4"/>
  <c r="AE10" i="4"/>
  <c r="BQ29" i="4"/>
  <c r="BQ21" i="4"/>
  <c r="BQ13" i="4"/>
  <c r="BG13" i="2"/>
  <c r="CI13" i="2" s="1"/>
  <c r="AE33" i="4"/>
  <c r="CI33" i="4" s="1"/>
  <c r="AE25" i="4"/>
  <c r="CI25" i="4" s="1"/>
  <c r="AE17" i="4"/>
  <c r="CI17" i="4" s="1"/>
  <c r="AE9" i="4"/>
  <c r="CI9" i="4" s="1"/>
  <c r="C1" i="8"/>
  <c r="B1" i="8"/>
  <c r="CH13" i="1" l="1"/>
  <c r="DJ13" i="1" s="1"/>
  <c r="CI13" i="1"/>
  <c r="CQ8" i="2"/>
  <c r="CH8" i="2"/>
  <c r="DJ8" i="2" s="1"/>
  <c r="CI18" i="4"/>
  <c r="CI26" i="4"/>
  <c r="BP14" i="4"/>
  <c r="AE14" i="4"/>
  <c r="CI14" i="4" s="1"/>
  <c r="CH11" i="1"/>
  <c r="DJ11" i="1" s="1"/>
  <c r="CQ11" i="1"/>
  <c r="CI29" i="4"/>
  <c r="CQ27" i="1"/>
  <c r="CQ8" i="1"/>
  <c r="CH8" i="1"/>
  <c r="DJ8" i="1" s="1"/>
  <c r="BH8" i="4"/>
  <c r="AE8" i="4"/>
  <c r="CI8" i="4" s="1"/>
  <c r="CH20" i="1"/>
  <c r="DJ20" i="1" s="1"/>
  <c r="DJ17" i="1"/>
  <c r="CQ9" i="2"/>
  <c r="CH9" i="2"/>
  <c r="DJ9" i="2" s="1"/>
  <c r="AE28" i="4"/>
  <c r="CI28" i="4" s="1"/>
  <c r="BH32" i="4"/>
  <c r="AE32" i="4"/>
  <c r="CI32" i="4" s="1"/>
  <c r="BP22" i="4"/>
  <c r="AE22" i="4"/>
  <c r="CI22" i="4" s="1"/>
  <c r="CQ24" i="1"/>
  <c r="CH24" i="1"/>
  <c r="DJ24" i="1" s="1"/>
  <c r="CH13" i="2"/>
  <c r="DJ13" i="2" s="1"/>
  <c r="CH9" i="1"/>
  <c r="DJ9" i="1" s="1"/>
  <c r="CH25" i="1"/>
  <c r="DJ25" i="1" s="1"/>
  <c r="DJ15" i="1"/>
  <c r="BH16" i="4"/>
  <c r="AE16" i="4"/>
  <c r="CI16" i="4" s="1"/>
  <c r="CQ15" i="1"/>
  <c r="CI10" i="4"/>
  <c r="CH21" i="1"/>
  <c r="DJ21" i="1" s="1"/>
  <c r="CI21" i="1"/>
  <c r="AE12" i="4"/>
  <c r="CI12" i="4" s="1"/>
  <c r="BP30" i="4"/>
  <c r="AE30" i="4"/>
  <c r="CI30" i="4" s="1"/>
  <c r="CH28" i="1"/>
  <c r="DJ28" i="1" s="1"/>
  <c r="CH12" i="1"/>
  <c r="DJ12" i="1" s="1"/>
  <c r="DJ23" i="1"/>
  <c r="BH24" i="4"/>
  <c r="AE24" i="4"/>
  <c r="CI24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CX7" i="2" s="1"/>
  <c r="AR7" i="2"/>
  <c r="AQ7" i="2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AB7" i="1"/>
  <c r="AS7" i="2" l="1"/>
  <c r="CW7" i="2" s="1"/>
  <c r="BN7" i="4"/>
  <c r="BY7" i="4"/>
  <c r="CH7" i="4"/>
  <c r="CZ7" i="1"/>
  <c r="DI7" i="1"/>
  <c r="BU7" i="2"/>
  <c r="AC7" i="2"/>
  <c r="AC7" i="3"/>
  <c r="BP7" i="2"/>
  <c r="DD7" i="2"/>
  <c r="CT7" i="2"/>
  <c r="CS7" i="2"/>
  <c r="DC7" i="2"/>
  <c r="DA7" i="2"/>
  <c r="AF7" i="2"/>
  <c r="D7" i="6"/>
  <c r="BH7" i="2"/>
  <c r="BG7" i="2" s="1"/>
  <c r="N7" i="2"/>
  <c r="M7" i="2" s="1"/>
  <c r="BZ7" i="2"/>
  <c r="Z7" i="2"/>
  <c r="CM7" i="2"/>
  <c r="CY7" i="2"/>
  <c r="DI7" i="2"/>
  <c r="AD7" i="2"/>
  <c r="DF7" i="2"/>
  <c r="Q7" i="5"/>
  <c r="AA7" i="3"/>
  <c r="Z7" i="1"/>
  <c r="BB7" i="5"/>
  <c r="Z7" i="3"/>
  <c r="BR7" i="4"/>
  <c r="CB7" i="4"/>
  <c r="V7" i="5"/>
  <c r="AT7" i="5"/>
  <c r="CF7" i="4"/>
  <c r="AD7" i="1"/>
  <c r="CM7" i="1"/>
  <c r="CX7" i="1"/>
  <c r="BL7" i="4"/>
  <c r="BW7" i="4"/>
  <c r="Y7" i="3"/>
  <c r="DG7" i="1"/>
  <c r="BM7" i="4"/>
  <c r="BX7" i="4"/>
  <c r="CY7" i="1"/>
  <c r="AC7" i="1"/>
  <c r="CL7" i="1"/>
  <c r="CV7" i="1"/>
  <c r="E7" i="4"/>
  <c r="D7" i="4" s="1"/>
  <c r="AT7" i="4"/>
  <c r="AF7" i="1"/>
  <c r="AE7" i="1" s="1"/>
  <c r="BJ7" i="4"/>
  <c r="E7" i="1"/>
  <c r="D7" i="1" s="1"/>
  <c r="BH7" i="1"/>
  <c r="BG7" i="1" s="1"/>
  <c r="CU7" i="1"/>
  <c r="BE7" i="5"/>
  <c r="BK7" i="4"/>
  <c r="AN7" i="1"/>
  <c r="AX7" i="1"/>
  <c r="BT7" i="4"/>
  <c r="CD7" i="4"/>
  <c r="AA7" i="1"/>
  <c r="AB7" i="3"/>
  <c r="N7" i="5"/>
  <c r="AL7" i="5"/>
  <c r="R7" i="4"/>
  <c r="N7" i="1"/>
  <c r="M7" i="1" s="1"/>
  <c r="AG7" i="4"/>
  <c r="AF7" i="4" s="1"/>
  <c r="W7" i="4"/>
  <c r="CK7" i="1"/>
  <c r="H7" i="5"/>
  <c r="AD7" i="5"/>
  <c r="BO7" i="4"/>
  <c r="BZ7" i="4"/>
  <c r="AO7" i="4"/>
  <c r="CC7" i="4"/>
  <c r="X7" i="1"/>
  <c r="BS7" i="4"/>
  <c r="AB7" i="2"/>
  <c r="CT7" i="1"/>
  <c r="BU7" i="4"/>
  <c r="CE7" i="4"/>
  <c r="Y7" i="1"/>
  <c r="BO7" i="2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CA7" i="4" s="1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AE7" i="2"/>
  <c r="CI7" i="2" s="1"/>
  <c r="V7" i="2"/>
  <c r="W7" i="2"/>
  <c r="AM7" i="2"/>
  <c r="BF7" i="2" s="1"/>
  <c r="CH7" i="2"/>
  <c r="BV7" i="4"/>
  <c r="DB7" i="1"/>
  <c r="V7" i="3"/>
  <c r="CJ7" i="1"/>
  <c r="CR7" i="1"/>
  <c r="W7" i="1"/>
  <c r="I7" i="5"/>
  <c r="CW7" i="1"/>
  <c r="BI7" i="4"/>
  <c r="AN7" i="4"/>
  <c r="BG7" i="4" s="1"/>
  <c r="V7" i="1"/>
  <c r="AM7" i="1"/>
  <c r="BF7" i="1" s="1"/>
  <c r="CI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H7" i="4"/>
  <c r="DJ7" i="2" l="1"/>
  <c r="BP7" i="4"/>
  <c r="AE7" i="4"/>
  <c r="CI7" i="4" s="1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<sst xmlns="http://schemas.openxmlformats.org/spreadsheetml/2006/main" count="1964" uniqueCount="379">
  <si>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</si>
  <si>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</si>
  <si>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</si>
  <si>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</si>
  <si>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</si>
  <si>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</si>
  <si>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</si>
  <si>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</si>
  <si>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</si>
  <si>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</si>
  <si>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</si>
  <si>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</si>
  <si>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</si>
  <si>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</si>
  <si>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</si>
  <si>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</si>
  <si>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</si>
  <si>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</si>
  <si>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</si>
  <si>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</si>
  <si>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</si>
  <si>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</si>
  <si>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</si>
  <si>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</si>
  <si>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</si>
  <si>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</si>
  <si>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</si>
  <si>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</si>
  <si>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</si>
  <si>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</si>
  <si>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</si>
  <si>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</si>
  <si>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</si>
  <si>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</si>
  <si>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</si>
  <si>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</si>
  <si>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</si>
  <si>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</si>
  <si>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</si>
  <si>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</si>
  <si>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</si>
  <si>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</si>
  <si>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</si>
  <si>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</si>
  <si>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</si>
  <si>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</si>
  <si>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</si>
  <si>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</si>
  <si>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</si>
  <si>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</si>
  <si>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</si>
  <si>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</si>
  <si>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</si>
  <si>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</si>
  <si>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</si>
  <si>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</si>
  <si>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</si>
  <si>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</si>
  <si>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</si>
  <si>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</si>
  <si>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</si>
  <si>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</si>
  <si>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</si>
  <si>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</si>
  <si>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</si>
  <si>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</si>
  <si>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</si>
  <si>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</si>
  <si>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</si>
  <si>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</si>
  <si>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</si>
  <si>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</si>
  <si>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</si>
  <si>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</si>
  <si>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</si>
  <si>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</si>
  <si>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</si>
  <si>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</si>
  <si>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</si>
  <si>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</si>
  <si>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</si>
  <si>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</si>
  <si>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</si>
  <si>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</si>
  <si>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</si>
  <si>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</si>
  <si>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</si>
  <si>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</si>
  <si>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</si>
  <si>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</si>
  <si>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</si>
  <si>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</si>
  <si>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</si>
  <si>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</si>
  <si>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</si>
  <si>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</si>
  <si>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</si>
  <si>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</si>
  <si>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</si>
  <si>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</si>
  <si>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</si>
  <si>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</si>
  <si>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</si>
  <si>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</si>
  <si>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</si>
  <si>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</si>
  <si>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</si>
  <si>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</si>
  <si>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</si>
  <si>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</si>
  <si>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</si>
  <si>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</si>
  <si>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</si>
  <si>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</si>
  <si>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</si>
  <si>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</si>
  <si>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</si>
  <si>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</si>
  <si>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</si>
  <si>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</si>
  <si>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</si>
  <si>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</si>
  <si>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</si>
  <si>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</si>
  <si>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</si>
  <si>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</si>
  <si>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</si>
  <si>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</si>
  <si>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</si>
  <si>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</si>
  <si>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</si>
  <si>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</si>
  <si>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</si>
  <si>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</si>
  <si>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</si>
  <si>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</si>
  <si>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</si>
  <si>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</si>
  <si>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</si>
  <si>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</si>
  <si>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</si>
  <si>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</si>
  <si>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</si>
  <si>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</si>
  <si>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</si>
  <si>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</si>
  <si>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</si>
  <si>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</si>
  <si>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</si>
  <si>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</si>
  <si>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</si>
  <si>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</si>
  <si>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</si>
  <si>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</si>
  <si>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</si>
  <si>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</si>
  <si>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</si>
  <si>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</si>
  <si>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</si>
  <si>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</si>
  <si>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</si>
  <si>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</si>
  <si>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</si>
  <si>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</si>
  <si>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</si>
  <si>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</si>
  <si>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</si>
  <si>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</si>
  <si>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</si>
  <si>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</si>
  <si>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</si>
  <si>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</si>
  <si>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</si>
  <si>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</si>
  <si>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</si>
  <si>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</si>
  <si>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</si>
  <si>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</si>
  <si>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</si>
  <si>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</si>
  <si>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</si>
  <si>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</si>
  <si>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</si>
  <si>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</si>
  <si>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</si>
  <si>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</si>
  <si>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</si>
  <si>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</si>
  <si>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</si>
  <si>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</si>
  <si>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</si>
  <si>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</si>
  <si>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</si>
  <si>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</si>
  <si>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</si>
  <si>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</si>
  <si>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</si>
  <si>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</si>
  <si>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</si>
  <si>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</si>
  <si>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</si>
  <si>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</si>
  <si>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</si>
  <si>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</si>
  <si>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</si>
  <si>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</si>
  <si>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</si>
  <si>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</si>
  <si>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</si>
  <si>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</si>
  <si>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</si>
  <si>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</si>
  <si>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</si>
  <si>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</si>
  <si>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</si>
  <si>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</si>
  <si>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</si>
  <si>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</si>
  <si>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</si>
  <si>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</si>
  <si>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</si>
  <si>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</si>
  <si>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</si>
  <si>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</si>
  <si>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</si>
  <si>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</si>
  <si>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</si>
  <si>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</si>
  <si>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</si>
  <si>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</si>
  <si>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</si>
  <si>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</si>
  <si>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</si>
  <si>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</si>
  <si>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</si>
  <si>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</si>
  <si>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</si>
  <si>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</si>
  <si>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</si>
  <si>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</si>
  <si>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</si>
  <si>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</si>
  <si>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</si>
  <si>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</si>
  <si>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</si>
  <si>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</si>
  <si>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</si>
  <si>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</si>
  <si>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</si>
  <si>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</si>
  <si>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</si>
  <si>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</si>
  <si>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</si>
  <si>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</si>
  <si>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</si>
  <si>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</si>
  <si>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</si>
  <si>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</si>
  <si>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</si>
  <si>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</si>
  <si>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</si>
  <si>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</si>
  <si>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</si>
  <si>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</si>
  <si>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</si>
  <si>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</si>
  <si>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</si>
  <si>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</si>
  <si>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</si>
  <si>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</si>
  <si>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</si>
  <si>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</si>
  <si>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</si>
  <si>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</si>
  <si>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</si>
  <si>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</si>
  <si>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</si>
  <si>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</si>
  <si>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</si>
  <si>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</si>
  <si>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</si>
  <si>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</si>
  <si>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</si>
  <si>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</si>
  <si>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</si>
  <si>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</si>
  <si>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</si>
  <si>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</si>
  <si>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</si>
  <si>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</si>
  <si>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</si>
  <si>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</si>
  <si>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</si>
  <si>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</si>
  <si>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</si>
  <si>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</si>
  <si>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</si>
  <si>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</si>
  <si>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</si>
  <si>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</si>
  <si>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</si>
  <si>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</si>
  <si>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</si>
  <si>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</si>
  <si>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</si>
  <si>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</si>
  <si>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</si>
  <si>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</si>
  <si>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</si>
  <si>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</si>
  <si>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</si>
  <si>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</si>
  <si>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</si>
  <si>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</si>
  <si>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</si>
  <si>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</si>
  <si>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42000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</si>
  <si>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</si>
  <si>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</si>
  <si>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</si>
  <si>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</si>
  <si>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</si>
  <si>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</si>
  <si>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42201</t>
  </si>
  <si>
    <t>長崎市</t>
  </si>
  <si>
    <t/>
  </si>
  <si>
    <t>42202</t>
  </si>
  <si>
    <t>佐世保市</t>
  </si>
  <si>
    <t>42203</t>
  </si>
  <si>
    <t>島原市</t>
  </si>
  <si>
    <t>42867</t>
  </si>
  <si>
    <t>県央県南広域環境組合</t>
  </si>
  <si>
    <t>42843</t>
  </si>
  <si>
    <t>島原地域広域市町村圏組合</t>
  </si>
  <si>
    <t>42204</t>
  </si>
  <si>
    <t>諫早市</t>
  </si>
  <si>
    <t>42842</t>
  </si>
  <si>
    <t>県央地域広域市町村圏組合</t>
  </si>
  <si>
    <t>42205</t>
  </si>
  <si>
    <t>大村市</t>
  </si>
  <si>
    <t>42207</t>
  </si>
  <si>
    <t>平戸市</t>
  </si>
  <si>
    <t>42872</t>
  </si>
  <si>
    <t>北松北部環境組合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</si>
  <si>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</si>
  <si>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</si>
  <si>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</si>
  <si>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</si>
  <si>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</si>
  <si>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</si>
  <si>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</si>
  <si>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</si>
  <si>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</si>
  <si>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</si>
  <si>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</si>
  <si>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</si>
  <si>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</si>
  <si>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</si>
  <si>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</si>
  <si>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</si>
  <si>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42876</t>
  </si>
  <si>
    <t>長与・時津環境施設組合</t>
  </si>
  <si>
    <t>42308</t>
  </si>
  <si>
    <t>時津町</t>
  </si>
  <si>
    <t>42321</t>
  </si>
  <si>
    <t>東彼杵町</t>
  </si>
  <si>
    <t>42817</t>
  </si>
  <si>
    <t>東彼地区保健福祉組合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</si>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</sst>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47</v>
      </c>
      <c r="B7" s="147" t="s">
        <v>316</v>
      </c>
      <c r="C7" s="131" t="s">
        <v>33</v>
      </c>
      <c r="D7" s="133">
        <f>SUM(E7,+L7)</f>
        <v>26252115</v>
      </c>
      <c r="E7" s="133">
        <f>SUM(F7:I7,K7)</f>
        <v>8199547</v>
      </c>
      <c r="F7" s="133">
        <f>SUM(F$8:F$207)</f>
        <v>756900</v>
      </c>
      <c r="G7" s="133">
        <f>SUM(G$8:G$207)</f>
        <v>111725</v>
      </c>
      <c r="H7" s="133">
        <f>SUM(H$8:H$207)</f>
        <v>4015000</v>
      </c>
      <c r="I7" s="133">
        <f>SUM(I$8:I$207)</f>
        <v>1766909</v>
      </c>
      <c r="J7" s="136" t="s">
        <v>311</v>
      </c>
      <c r="K7" s="133">
        <f>SUM(K$8:K$207)</f>
        <v>1549013</v>
      </c>
      <c r="L7" s="133">
        <f>SUM(L$8:L$207)</f>
        <v>18052568</v>
      </c>
      <c r="M7" s="133">
        <f>SUM(N7,+U7)</f>
        <v>4418843</v>
      </c>
      <c r="N7" s="133">
        <f>SUM(O7:R7,T7)</f>
        <v>767114</v>
      </c>
      <c r="O7" s="133">
        <f>SUM(O$8:O$207)</f>
        <v>30788</v>
      </c>
      <c r="P7" s="133">
        <f>SUM(P$8:P$207)</f>
        <v>24957</v>
      </c>
      <c r="Q7" s="133">
        <f>SUM(Q$8:Q$207)</f>
        <v>245200</v>
      </c>
      <c r="R7" s="133">
        <f>SUM(R$8:R$207)</f>
        <v>378366</v>
      </c>
      <c r="S7" s="136" t="s">
        <v>311</v>
      </c>
      <c r="T7" s="133">
        <f>SUM(T$8:T$207)</f>
        <v>87803</v>
      </c>
      <c r="U7" s="133">
        <f>SUM(U$8:U$207)</f>
        <v>3651729</v>
      </c>
      <c r="V7" s="133">
        <f t="shared" ref="V7:AA7" si="0">+SUM(D7,M7)</f>
        <v>30670958</v>
      </c>
      <c r="W7" s="133">
        <f t="shared" si="0"/>
        <v>8966661</v>
      </c>
      <c r="X7" s="133">
        <f t="shared" si="0"/>
        <v>787688</v>
      </c>
      <c r="Y7" s="133">
        <f t="shared" si="0"/>
        <v>136682</v>
      </c>
      <c r="Z7" s="133">
        <f t="shared" si="0"/>
        <v>4260200</v>
      </c>
      <c r="AA7" s="133">
        <f t="shared" si="0"/>
        <v>2145275</v>
      </c>
      <c r="AB7" s="135" t="str">
        <f>IF(+SUM(J7,S7)=0,"-",+SUM(J7,S7))</f>
        <v>-</v>
      </c>
      <c r="AC7" s="133">
        <f>+SUM(K7,T7)</f>
        <v>1636816</v>
      </c>
      <c r="AD7" s="133">
        <f>+SUM(L7,U7)</f>
        <v>21704297</v>
      </c>
      <c r="AE7" s="133">
        <f>SUM(AF7,+AK7)</f>
        <v>5606297</v>
      </c>
      <c r="AF7" s="133">
        <f>SUM(AG7:AJ7)</f>
        <v>5572278</v>
      </c>
      <c r="AG7" s="133">
        <f t="shared" ref="AG7:AL7" si="1">SUM(AG$8:AG$207)</f>
        <v>10283</v>
      </c>
      <c r="AH7" s="133">
        <f t="shared" si="1"/>
        <v>5345124</v>
      </c>
      <c r="AI7" s="133">
        <f t="shared" si="1"/>
        <v>216871</v>
      </c>
      <c r="AJ7" s="133">
        <f t="shared" si="1"/>
        <v>0</v>
      </c>
      <c r="AK7" s="133">
        <f t="shared" si="1"/>
        <v>34019</v>
      </c>
      <c r="AL7" s="133">
        <f t="shared" si="1"/>
        <v>10579</v>
      </c>
      <c r="AM7" s="133">
        <f>SUM(AN7,AS7,AW7,AX7,BD7)</f>
        <v>14990564</v>
      </c>
      <c r="AN7" s="133">
        <f>SUM(AO7:AR7)</f>
        <v>3463949</v>
      </c>
      <c r="AO7" s="133">
        <f>SUM(AO$8:AO$207)</f>
        <v>1620462</v>
      </c>
      <c r="AP7" s="133">
        <f>SUM(AP$8:AP$207)</f>
        <v>1296109</v>
      </c>
      <c r="AQ7" s="133">
        <f>SUM(AQ$8:AQ$207)</f>
        <v>479219</v>
      </c>
      <c r="AR7" s="133">
        <f>SUM(AR$8:AR$207)</f>
        <v>68159</v>
      </c>
      <c r="AS7" s="133">
        <f>SUM(AT7:AV7)</f>
        <v>2027808</v>
      </c>
      <c r="AT7" s="133">
        <f>SUM(AT$8:AT$207)</f>
        <v>468574</v>
      </c>
      <c r="AU7" s="133">
        <f>SUM(AU$8:AU$207)</f>
        <v>1351960</v>
      </c>
      <c r="AV7" s="133">
        <f>SUM(AV$8:AV$207)</f>
        <v>207274</v>
      </c>
      <c r="AW7" s="133">
        <f>SUM(AW$8:AW$207)</f>
        <v>63106</v>
      </c>
      <c r="AX7" s="133">
        <f>SUM(AY7:BB7)</f>
        <v>9433726</v>
      </c>
      <c r="AY7" s="133">
        <f t="shared" ref="AY7:BE7" si="2">SUM(AY$8:AY$207)</f>
        <v>4124532</v>
      </c>
      <c r="AZ7" s="133">
        <f t="shared" si="2"/>
        <v>4498587</v>
      </c>
      <c r="BA7" s="133">
        <f t="shared" si="2"/>
        <v>502177</v>
      </c>
      <c r="BB7" s="133">
        <f t="shared" si="2"/>
        <v>308430</v>
      </c>
      <c r="BC7" s="133">
        <f t="shared" si="2"/>
        <v>5274090</v>
      </c>
      <c r="BD7" s="133">
        <f t="shared" si="2"/>
        <v>1975</v>
      </c>
      <c r="BE7" s="133">
        <f t="shared" si="2"/>
        <v>370585</v>
      </c>
      <c r="BF7" s="133">
        <f>SUM(AE7,+AM7,+BE7)</f>
        <v>20967446</v>
      </c>
      <c r="BG7" s="133">
        <f>SUM(BH7,+BM7)</f>
        <v>294131</v>
      </c>
      <c r="BH7" s="133">
        <f>SUM(BI7:BL7)</f>
        <v>294131</v>
      </c>
      <c r="BI7" s="133">
        <f t="shared" ref="BI7:BN7" si="3">SUM(BI$8:BI$207)</f>
        <v>209004</v>
      </c>
      <c r="BJ7" s="133">
        <f t="shared" si="3"/>
        <v>79627</v>
      </c>
      <c r="BK7" s="133">
        <f t="shared" si="3"/>
        <v>5500</v>
      </c>
      <c r="BL7" s="133">
        <f t="shared" si="3"/>
        <v>0</v>
      </c>
      <c r="BM7" s="133">
        <f t="shared" si="3"/>
        <v>0</v>
      </c>
      <c r="BN7" s="133">
        <f t="shared" si="3"/>
        <v>0</v>
      </c>
      <c r="BO7" s="133">
        <f>SUM(BP7,BU7,BY7,BZ7,CF7)</f>
        <v>3369249</v>
      </c>
      <c r="BP7" s="133">
        <f>SUM(BQ7:BT7)</f>
        <v>401870</v>
      </c>
      <c r="BQ7" s="133">
        <f>SUM(BQ$8:BQ$207)</f>
        <v>197873</v>
      </c>
      <c r="BR7" s="133">
        <f>SUM(BR$8:BR$207)</f>
        <v>122576</v>
      </c>
      <c r="BS7" s="133">
        <f>SUM(BS$8:BS$207)</f>
        <v>66128</v>
      </c>
      <c r="BT7" s="133">
        <f>SUM(BT$8:BT$207)</f>
        <v>15293</v>
      </c>
      <c r="BU7" s="133">
        <f>SUM(BV7:BX7)</f>
        <v>1480930</v>
      </c>
      <c r="BV7" s="133">
        <f>SUM(BV$8:BV$207)</f>
        <v>74340</v>
      </c>
      <c r="BW7" s="133">
        <f>SUM(BW$8:BW$207)</f>
        <v>1193758</v>
      </c>
      <c r="BX7" s="133">
        <f>SUM(BX$8:BX$207)</f>
        <v>212832</v>
      </c>
      <c r="BY7" s="133">
        <f>SUM(BY$8:BY$207)</f>
        <v>9908</v>
      </c>
      <c r="BZ7" s="133">
        <f>SUM(CA7:CD7)</f>
        <v>1476541</v>
      </c>
      <c r="CA7" s="133">
        <f t="shared" ref="CA7:CG7" si="4">SUM(CA$8:CA$207)</f>
        <v>336314</v>
      </c>
      <c r="CB7" s="133">
        <f t="shared" si="4"/>
        <v>1067537</v>
      </c>
      <c r="CC7" s="133">
        <f t="shared" si="4"/>
        <v>49065</v>
      </c>
      <c r="CD7" s="133">
        <f t="shared" si="4"/>
        <v>23625</v>
      </c>
      <c r="CE7" s="133">
        <f t="shared" si="4"/>
        <v>565005</v>
      </c>
      <c r="CF7" s="133">
        <f t="shared" si="4"/>
        <v>0</v>
      </c>
      <c r="CG7" s="133">
        <f t="shared" si="4"/>
        <v>190458</v>
      </c>
      <c r="CH7" s="133">
        <f>SUM(BG7,+BO7,+CG7)</f>
        <v>3853838</v>
      </c>
      <c r="CI7" s="133">
        <f>SUM(AE7,+BG7)</f>
        <v>5900428</v>
      </c>
      <c r="CJ7" s="133">
        <f>SUM(AF7,+BH7)</f>
        <v>5866409</v>
      </c>
      <c r="CK7" s="133">
        <f t="shared" ref="CK7:DJ7" si="5">SUM(AG7,+BI7)</f>
        <v>219287</v>
      </c>
      <c r="CL7" s="133">
        <f t="shared" si="5"/>
        <v>5424751</v>
      </c>
      <c r="CM7" s="133">
        <f t="shared" si="5"/>
        <v>222371</v>
      </c>
      <c r="CN7" s="133">
        <f t="shared" si="5"/>
        <v>0</v>
      </c>
      <c r="CO7" s="133">
        <f t="shared" si="5"/>
        <v>34019</v>
      </c>
      <c r="CP7" s="133">
        <f t="shared" si="5"/>
        <v>10579</v>
      </c>
      <c r="CQ7" s="133">
        <f t="shared" si="5"/>
        <v>18359813</v>
      </c>
      <c r="CR7" s="133">
        <f t="shared" si="5"/>
        <v>3865819</v>
      </c>
      <c r="CS7" s="133">
        <f t="shared" si="5"/>
        <v>1818335</v>
      </c>
      <c r="CT7" s="133">
        <f t="shared" si="5"/>
        <v>1418685</v>
      </c>
      <c r="CU7" s="133">
        <f t="shared" si="5"/>
        <v>545347</v>
      </c>
      <c r="CV7" s="133">
        <f t="shared" si="5"/>
        <v>83452</v>
      </c>
      <c r="CW7" s="133">
        <f t="shared" si="5"/>
        <v>3508738</v>
      </c>
      <c r="CX7" s="133">
        <f t="shared" si="5"/>
        <v>542914</v>
      </c>
      <c r="CY7" s="133">
        <f t="shared" si="5"/>
        <v>2545718</v>
      </c>
      <c r="CZ7" s="133">
        <f t="shared" si="5"/>
        <v>420106</v>
      </c>
      <c r="DA7" s="133">
        <f t="shared" si="5"/>
        <v>73014</v>
      </c>
      <c r="DB7" s="133">
        <f t="shared" si="5"/>
        <v>10910267</v>
      </c>
      <c r="DC7" s="133">
        <f t="shared" si="5"/>
        <v>4460846</v>
      </c>
      <c r="DD7" s="133">
        <f t="shared" si="5"/>
        <v>5566124</v>
      </c>
      <c r="DE7" s="133">
        <f t="shared" si="5"/>
        <v>551242</v>
      </c>
      <c r="DF7" s="133">
        <f t="shared" si="5"/>
        <v>332055</v>
      </c>
      <c r="DG7" s="133">
        <f t="shared" si="5"/>
        <v>5839095</v>
      </c>
      <c r="DH7" s="133">
        <f t="shared" si="5"/>
        <v>1975</v>
      </c>
      <c r="DI7" s="133">
        <f t="shared" si="5"/>
        <v>561043</v>
      </c>
      <c r="DJ7" s="133">
        <f t="shared" si="5"/>
        <v>24821284</v>
      </c>
    </row>
    <row r="8" spans="1:114" ht="13.5" customHeight="1" x14ac:dyDescent="0.15">
      <c r="A8" s="114" t="s">
        <v>47</v>
      </c>
      <c r="B8" s="115" t="s">
        <v>323</v>
      </c>
      <c r="C8" s="114" t="s">
        <v>324</v>
      </c>
      <c r="D8" s="116">
        <f>SUM(E8,+L8)</f>
        <v>7857841</v>
      </c>
      <c r="E8" s="116">
        <f>SUM(F8:I8,K8)</f>
        <v>3473434</v>
      </c>
      <c r="F8" s="116">
        <v>171486</v>
      </c>
      <c r="G8" s="116">
        <v>3000</v>
      </c>
      <c r="H8" s="116">
        <v>2223800</v>
      </c>
      <c r="I8" s="116">
        <v>343067</v>
      </c>
      <c r="J8" s="117" t="s">
        <v>378</v>
      </c>
      <c r="K8" s="116">
        <v>732081</v>
      </c>
      <c r="L8" s="116">
        <v>4384407</v>
      </c>
      <c r="M8" s="116">
        <f>SUM(N8,+U8)</f>
        <v>739677</v>
      </c>
      <c r="N8" s="116">
        <f>SUM(O8:R8,T8)</f>
        <v>293335</v>
      </c>
      <c r="O8" s="116">
        <v>1508</v>
      </c>
      <c r="P8" s="116">
        <v>0</v>
      </c>
      <c r="Q8" s="116">
        <v>191400</v>
      </c>
      <c r="R8" s="116">
        <v>13862</v>
      </c>
      <c r="S8" s="117" t="s">
        <v>378</v>
      </c>
      <c r="T8" s="116">
        <v>86565</v>
      </c>
      <c r="U8" s="116">
        <v>446342</v>
      </c>
      <c r="V8" s="116">
        <f>+SUM(D8,M8)</f>
        <v>8597518</v>
      </c>
      <c r="W8" s="116">
        <f>+SUM(E8,N8)</f>
        <v>3766769</v>
      </c>
      <c r="X8" s="116">
        <f>+SUM(F8,O8)</f>
        <v>172994</v>
      </c>
      <c r="Y8" s="116">
        <f>+SUM(G8,P8)</f>
        <v>3000</v>
      </c>
      <c r="Z8" s="116">
        <f>+SUM(H8,Q8)</f>
        <v>2415200</v>
      </c>
      <c r="AA8" s="116">
        <f>+SUM(I8,R8)</f>
        <v>356929</v>
      </c>
      <c r="AB8" s="117" t="str">
        <f>IF(+SUM(J8,S8)=0,"-",+SUM(J8,S8))</f>
        <v>-</v>
      </c>
      <c r="AC8" s="116">
        <f>+SUM(K8,T8)</f>
        <v>818646</v>
      </c>
      <c r="AD8" s="116">
        <f>+SUM(L8,U8)</f>
        <v>4830749</v>
      </c>
      <c r="AE8" s="116">
        <f>SUM(AF8,+AK8)</f>
        <v>3056689</v>
      </c>
      <c r="AF8" s="116">
        <f>SUM(AG8:AJ8)</f>
        <v>3056689</v>
      </c>
      <c r="AG8" s="116">
        <v>10243</v>
      </c>
      <c r="AH8" s="116">
        <v>3010390</v>
      </c>
      <c r="AI8" s="116">
        <v>36056</v>
      </c>
      <c r="AJ8" s="116">
        <v>0</v>
      </c>
      <c r="AK8" s="116">
        <v>0</v>
      </c>
      <c r="AL8" s="116">
        <v>0</v>
      </c>
      <c r="AM8" s="116">
        <f>SUM(AN8,AS8,AW8,AX8,BD8)</f>
        <v>4635855</v>
      </c>
      <c r="AN8" s="116">
        <f>SUM(AO8:AR8)</f>
        <v>1427573</v>
      </c>
      <c r="AO8" s="116">
        <v>391733</v>
      </c>
      <c r="AP8" s="116">
        <v>925499</v>
      </c>
      <c r="AQ8" s="116">
        <v>70861</v>
      </c>
      <c r="AR8" s="116">
        <v>39480</v>
      </c>
      <c r="AS8" s="116">
        <f>SUM(AT8:AV8)</f>
        <v>522973</v>
      </c>
      <c r="AT8" s="116">
        <v>178211</v>
      </c>
      <c r="AU8" s="116">
        <v>250749</v>
      </c>
      <c r="AV8" s="116">
        <v>94013</v>
      </c>
      <c r="AW8" s="116">
        <v>2501</v>
      </c>
      <c r="AX8" s="116">
        <f>SUM(AY8:BB8)</f>
        <v>2682808</v>
      </c>
      <c r="AY8" s="116">
        <v>1316949</v>
      </c>
      <c r="AZ8" s="116">
        <v>1258475</v>
      </c>
      <c r="BA8" s="116">
        <v>100637</v>
      </c>
      <c r="BB8" s="116">
        <v>6747</v>
      </c>
      <c r="BC8" s="116">
        <v>0</v>
      </c>
      <c r="BD8" s="116">
        <v>0</v>
      </c>
      <c r="BE8" s="116">
        <v>165297</v>
      </c>
      <c r="BF8" s="116">
        <f>SUM(AE8,+AM8,+BE8)</f>
        <v>7857841</v>
      </c>
      <c r="BG8" s="116">
        <f>SUM(BH8,+BM8)</f>
        <v>209004</v>
      </c>
      <c r="BH8" s="116">
        <f>SUM(BI8:BL8)</f>
        <v>209004</v>
      </c>
      <c r="BI8" s="116">
        <v>209004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400860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60076</v>
      </c>
      <c r="BV8" s="116">
        <v>10489</v>
      </c>
      <c r="BW8" s="116">
        <v>49587</v>
      </c>
      <c r="BX8" s="116">
        <v>0</v>
      </c>
      <c r="BY8" s="116">
        <v>0</v>
      </c>
      <c r="BZ8" s="116">
        <f>SUM(CA8:CD8)</f>
        <v>340784</v>
      </c>
      <c r="CA8" s="116">
        <v>129961</v>
      </c>
      <c r="CB8" s="116">
        <v>191041</v>
      </c>
      <c r="CC8" s="116">
        <v>0</v>
      </c>
      <c r="CD8" s="116">
        <v>19782</v>
      </c>
      <c r="CE8" s="116">
        <v>0</v>
      </c>
      <c r="CF8" s="116">
        <v>0</v>
      </c>
      <c r="CG8" s="116">
        <v>129813</v>
      </c>
      <c r="CH8" s="116">
        <f>SUM(BG8,+BO8,+CG8)</f>
        <v>739677</v>
      </c>
      <c r="CI8" s="116">
        <f>SUM(AE8,+BG8)</f>
        <v>3265693</v>
      </c>
      <c r="CJ8" s="116">
        <f>SUM(AF8,+BH8)</f>
        <v>3265693</v>
      </c>
      <c r="CK8" s="116">
        <f>SUM(AG8,+BI8)</f>
        <v>219247</v>
      </c>
      <c r="CL8" s="116">
        <f>SUM(AH8,+BJ8)</f>
        <v>3010390</v>
      </c>
      <c r="CM8" s="116">
        <f>SUM(AI8,+BK8)</f>
        <v>36056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5036715</v>
      </c>
      <c r="CR8" s="116">
        <f>SUM(AN8,+BP8)</f>
        <v>1427573</v>
      </c>
      <c r="CS8" s="116">
        <f>SUM(AO8,+BQ8)</f>
        <v>391733</v>
      </c>
      <c r="CT8" s="116">
        <f>SUM(AP8,+BR8)</f>
        <v>925499</v>
      </c>
      <c r="CU8" s="116">
        <f>SUM(AQ8,+BS8)</f>
        <v>70861</v>
      </c>
      <c r="CV8" s="116">
        <f>SUM(AR8,+BT8)</f>
        <v>39480</v>
      </c>
      <c r="CW8" s="116">
        <f>SUM(AS8,+BU8)</f>
        <v>583049</v>
      </c>
      <c r="CX8" s="116">
        <f>SUM(AT8,+BV8)</f>
        <v>188700</v>
      </c>
      <c r="CY8" s="116">
        <f>SUM(AU8,+BW8)</f>
        <v>300336</v>
      </c>
      <c r="CZ8" s="116">
        <f>SUM(AV8,+BX8)</f>
        <v>94013</v>
      </c>
      <c r="DA8" s="116">
        <f>SUM(AW8,+BY8)</f>
        <v>2501</v>
      </c>
      <c r="DB8" s="116">
        <f>SUM(AX8,+BZ8)</f>
        <v>3023592</v>
      </c>
      <c r="DC8" s="116">
        <f>SUM(AY8,+CA8)</f>
        <v>1446910</v>
      </c>
      <c r="DD8" s="116">
        <f>SUM(AZ8,+CB8)</f>
        <v>1449516</v>
      </c>
      <c r="DE8" s="116">
        <f>SUM(BA8,+CC8)</f>
        <v>100637</v>
      </c>
      <c r="DF8" s="116">
        <f>SUM(BB8,+CD8)</f>
        <v>26529</v>
      </c>
      <c r="DG8" s="116">
        <f>SUM(BC8,+CE8)</f>
        <v>0</v>
      </c>
      <c r="DH8" s="116">
        <f>SUM(BD8,+CF8)</f>
        <v>0</v>
      </c>
      <c r="DI8" s="116">
        <f>SUM(BE8,+CG8)</f>
        <v>295110</v>
      </c>
      <c r="DJ8" s="116">
        <f>SUM(BF8,+CH8)</f>
        <v>8597518</v>
      </c>
    </row>
    <row r="9" spans="1:114" ht="13.5" customHeight="1" x14ac:dyDescent="0.15">
      <c r="A9" s="114" t="s">
        <v>47</v>
      </c>
      <c r="B9" s="115" t="s">
        <v>326</v>
      </c>
      <c r="C9" s="114" t="s">
        <v>327</v>
      </c>
      <c r="D9" s="116">
        <f>SUM(E9,+L9)</f>
        <v>3381740</v>
      </c>
      <c r="E9" s="116">
        <f>SUM(F9:I9,K9)</f>
        <v>787895</v>
      </c>
      <c r="F9" s="116">
        <v>12600</v>
      </c>
      <c r="G9" s="116">
        <v>3517</v>
      </c>
      <c r="H9" s="116">
        <v>0</v>
      </c>
      <c r="I9" s="116">
        <v>451841</v>
      </c>
      <c r="J9" s="117" t="s">
        <v>378</v>
      </c>
      <c r="K9" s="116">
        <v>319937</v>
      </c>
      <c r="L9" s="116">
        <v>2593845</v>
      </c>
      <c r="M9" s="116">
        <f>SUM(N9,+U9)</f>
        <v>364523</v>
      </c>
      <c r="N9" s="116">
        <f>SUM(O9:R9,T9)</f>
        <v>2629</v>
      </c>
      <c r="O9" s="116">
        <v>2629</v>
      </c>
      <c r="P9" s="116">
        <v>0</v>
      </c>
      <c r="Q9" s="116">
        <v>0</v>
      </c>
      <c r="R9" s="116">
        <v>0</v>
      </c>
      <c r="S9" s="117" t="s">
        <v>378</v>
      </c>
      <c r="T9" s="116">
        <v>0</v>
      </c>
      <c r="U9" s="116">
        <v>361894</v>
      </c>
      <c r="V9" s="116">
        <f>+SUM(D9,M9)</f>
        <v>3746263</v>
      </c>
      <c r="W9" s="116">
        <f>+SUM(E9,N9)</f>
        <v>790524</v>
      </c>
      <c r="X9" s="116">
        <f>+SUM(F9,O9)</f>
        <v>15229</v>
      </c>
      <c r="Y9" s="116">
        <f>+SUM(G9,P9)</f>
        <v>3517</v>
      </c>
      <c r="Z9" s="116">
        <f>+SUM(H9,Q9)</f>
        <v>0</v>
      </c>
      <c r="AA9" s="116">
        <f>+SUM(I9,R9)</f>
        <v>451841</v>
      </c>
      <c r="AB9" s="117" t="str">
        <f>IF(+SUM(J9,S9)=0,"-",+SUM(J9,S9))</f>
        <v>-</v>
      </c>
      <c r="AC9" s="116">
        <f>+SUM(K9,T9)</f>
        <v>319937</v>
      </c>
      <c r="AD9" s="116">
        <f>+SUM(L9,U9)</f>
        <v>2955739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3302707</v>
      </c>
      <c r="AN9" s="116">
        <f>SUM(AO9:AR9)</f>
        <v>1090798</v>
      </c>
      <c r="AO9" s="116">
        <v>667876</v>
      </c>
      <c r="AP9" s="116">
        <v>297446</v>
      </c>
      <c r="AQ9" s="116">
        <v>117667</v>
      </c>
      <c r="AR9" s="116">
        <v>7809</v>
      </c>
      <c r="AS9" s="116">
        <f>SUM(AT9:AV9)</f>
        <v>266717</v>
      </c>
      <c r="AT9" s="116">
        <v>46358</v>
      </c>
      <c r="AU9" s="116">
        <v>177927</v>
      </c>
      <c r="AV9" s="116">
        <v>42432</v>
      </c>
      <c r="AW9" s="116">
        <v>6595</v>
      </c>
      <c r="AX9" s="116">
        <f>SUM(AY9:BB9)</f>
        <v>1938597</v>
      </c>
      <c r="AY9" s="116">
        <v>610285</v>
      </c>
      <c r="AZ9" s="116">
        <v>1207300</v>
      </c>
      <c r="BA9" s="116">
        <v>82570</v>
      </c>
      <c r="BB9" s="116">
        <v>38442</v>
      </c>
      <c r="BC9" s="116">
        <v>0</v>
      </c>
      <c r="BD9" s="116">
        <v>0</v>
      </c>
      <c r="BE9" s="116">
        <v>79033</v>
      </c>
      <c r="BF9" s="116">
        <f>SUM(AE9,+AM9,+BE9)</f>
        <v>3381740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364523</v>
      </c>
      <c r="BP9" s="116">
        <f>SUM(BQ9:BT9)</f>
        <v>25890</v>
      </c>
      <c r="BQ9" s="116">
        <v>25890</v>
      </c>
      <c r="BR9" s="116">
        <v>0</v>
      </c>
      <c r="BS9" s="116">
        <v>0</v>
      </c>
      <c r="BT9" s="116">
        <v>0</v>
      </c>
      <c r="BU9" s="116">
        <f>SUM(BV9:BX9)</f>
        <v>192917</v>
      </c>
      <c r="BV9" s="116">
        <v>0</v>
      </c>
      <c r="BW9" s="116">
        <v>192917</v>
      </c>
      <c r="BX9" s="116">
        <v>0</v>
      </c>
      <c r="BY9" s="116">
        <v>0</v>
      </c>
      <c r="BZ9" s="116">
        <f>SUM(CA9:CD9)</f>
        <v>145716</v>
      </c>
      <c r="CA9" s="116">
        <v>0</v>
      </c>
      <c r="CB9" s="116">
        <v>145716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364523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3667230</v>
      </c>
      <c r="CR9" s="116">
        <f>SUM(AN9,+BP9)</f>
        <v>1116688</v>
      </c>
      <c r="CS9" s="116">
        <f>SUM(AO9,+BQ9)</f>
        <v>693766</v>
      </c>
      <c r="CT9" s="116">
        <f>SUM(AP9,+BR9)</f>
        <v>297446</v>
      </c>
      <c r="CU9" s="116">
        <f>SUM(AQ9,+BS9)</f>
        <v>117667</v>
      </c>
      <c r="CV9" s="116">
        <f>SUM(AR9,+BT9)</f>
        <v>7809</v>
      </c>
      <c r="CW9" s="116">
        <f>SUM(AS9,+BU9)</f>
        <v>459634</v>
      </c>
      <c r="CX9" s="116">
        <f>SUM(AT9,+BV9)</f>
        <v>46358</v>
      </c>
      <c r="CY9" s="116">
        <f>SUM(AU9,+BW9)</f>
        <v>370844</v>
      </c>
      <c r="CZ9" s="116">
        <f>SUM(AV9,+BX9)</f>
        <v>42432</v>
      </c>
      <c r="DA9" s="116">
        <f>SUM(AW9,+BY9)</f>
        <v>6595</v>
      </c>
      <c r="DB9" s="116">
        <f>SUM(AX9,+BZ9)</f>
        <v>2084313</v>
      </c>
      <c r="DC9" s="116">
        <f>SUM(AY9,+CA9)</f>
        <v>610285</v>
      </c>
      <c r="DD9" s="116">
        <f>SUM(AZ9,+CB9)</f>
        <v>1353016</v>
      </c>
      <c r="DE9" s="116">
        <f>SUM(BA9,+CC9)</f>
        <v>82570</v>
      </c>
      <c r="DF9" s="116">
        <f>SUM(BB9,+CD9)</f>
        <v>38442</v>
      </c>
      <c r="DG9" s="116">
        <f>SUM(BC9,+CE9)</f>
        <v>0</v>
      </c>
      <c r="DH9" s="116">
        <f>SUM(BD9,+CF9)</f>
        <v>0</v>
      </c>
      <c r="DI9" s="116">
        <f>SUM(BE9,+CG9)</f>
        <v>79033</v>
      </c>
      <c r="DJ9" s="116">
        <f>SUM(BF9,+CH9)</f>
        <v>3746263</v>
      </c>
    </row>
    <row r="10" spans="1:114" ht="13.5" customHeight="1" x14ac:dyDescent="0.15">
      <c r="A10" s="114" t="s">
        <v>47</v>
      </c>
      <c r="B10" s="115" t="s">
        <v>328</v>
      </c>
      <c r="C10" s="114" t="s">
        <v>329</v>
      </c>
      <c r="D10" s="116">
        <f>SUM(E10,+L10)</f>
        <v>980580</v>
      </c>
      <c r="E10" s="116">
        <f>SUM(F10:I10,K10)</f>
        <v>35454</v>
      </c>
      <c r="F10" s="116">
        <v>0</v>
      </c>
      <c r="G10" s="116">
        <v>0</v>
      </c>
      <c r="H10" s="116">
        <v>0</v>
      </c>
      <c r="I10" s="116">
        <v>35352</v>
      </c>
      <c r="J10" s="117" t="s">
        <v>378</v>
      </c>
      <c r="K10" s="116">
        <v>102</v>
      </c>
      <c r="L10" s="116">
        <v>945126</v>
      </c>
      <c r="M10" s="116">
        <f>SUM(N10,+U10)</f>
        <v>248241</v>
      </c>
      <c r="N10" s="116">
        <f>SUM(O10:R10,T10)</f>
        <v>14907</v>
      </c>
      <c r="O10" s="116">
        <v>0</v>
      </c>
      <c r="P10" s="116">
        <v>0</v>
      </c>
      <c r="Q10" s="116">
        <v>0</v>
      </c>
      <c r="R10" s="116">
        <v>14907</v>
      </c>
      <c r="S10" s="117" t="s">
        <v>378</v>
      </c>
      <c r="T10" s="116">
        <v>0</v>
      </c>
      <c r="U10" s="116">
        <v>233334</v>
      </c>
      <c r="V10" s="116">
        <f>+SUM(D10,M10)</f>
        <v>1228821</v>
      </c>
      <c r="W10" s="116">
        <f>+SUM(E10,N10)</f>
        <v>50361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50259</v>
      </c>
      <c r="AB10" s="117" t="str">
        <f>IF(+SUM(J10,S10)=0,"-",+SUM(J10,S10))</f>
        <v>-</v>
      </c>
      <c r="AC10" s="116">
        <f>+SUM(K10,T10)</f>
        <v>102</v>
      </c>
      <c r="AD10" s="116">
        <f>+SUM(L10,U10)</f>
        <v>1178460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190606</v>
      </c>
      <c r="AN10" s="116">
        <f>SUM(AO10:AR10)</f>
        <v>24516</v>
      </c>
      <c r="AO10" s="116">
        <v>24516</v>
      </c>
      <c r="AP10" s="116">
        <v>0</v>
      </c>
      <c r="AQ10" s="116">
        <v>0</v>
      </c>
      <c r="AR10" s="116">
        <v>0</v>
      </c>
      <c r="AS10" s="116">
        <f>SUM(AT10:AV10)</f>
        <v>166090</v>
      </c>
      <c r="AT10" s="116">
        <v>138785</v>
      </c>
      <c r="AU10" s="116">
        <v>27305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789974</v>
      </c>
      <c r="BD10" s="116">
        <v>0</v>
      </c>
      <c r="BE10" s="116">
        <v>0</v>
      </c>
      <c r="BF10" s="116">
        <f>SUM(AE10,+AM10,+BE10)</f>
        <v>190606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248241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201209</v>
      </c>
      <c r="BV10" s="116">
        <v>2902</v>
      </c>
      <c r="BW10" s="116">
        <v>4688</v>
      </c>
      <c r="BX10" s="116">
        <v>193619</v>
      </c>
      <c r="BY10" s="116">
        <v>0</v>
      </c>
      <c r="BZ10" s="116">
        <f>SUM(CA10:CD10)</f>
        <v>47032</v>
      </c>
      <c r="CA10" s="116">
        <v>2284</v>
      </c>
      <c r="CB10" s="116">
        <v>817</v>
      </c>
      <c r="CC10" s="116">
        <v>43931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248241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438847</v>
      </c>
      <c r="CR10" s="116">
        <f>SUM(AN10,+BP10)</f>
        <v>24516</v>
      </c>
      <c r="CS10" s="116">
        <f>SUM(AO10,+BQ10)</f>
        <v>24516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367299</v>
      </c>
      <c r="CX10" s="116">
        <f>SUM(AT10,+BV10)</f>
        <v>141687</v>
      </c>
      <c r="CY10" s="116">
        <f>SUM(AU10,+BW10)</f>
        <v>31993</v>
      </c>
      <c r="CZ10" s="116">
        <f>SUM(AV10,+BX10)</f>
        <v>193619</v>
      </c>
      <c r="DA10" s="116">
        <f>SUM(AW10,+BY10)</f>
        <v>0</v>
      </c>
      <c r="DB10" s="116">
        <f>SUM(AX10,+BZ10)</f>
        <v>47032</v>
      </c>
      <c r="DC10" s="116">
        <f>SUM(AY10,+CA10)</f>
        <v>2284</v>
      </c>
      <c r="DD10" s="116">
        <f>SUM(AZ10,+CB10)</f>
        <v>817</v>
      </c>
      <c r="DE10" s="116">
        <f>SUM(BA10,+CC10)</f>
        <v>43931</v>
      </c>
      <c r="DF10" s="116">
        <f>SUM(BB10,+CD10)</f>
        <v>0</v>
      </c>
      <c r="DG10" s="116">
        <f>SUM(BC10,+CE10)</f>
        <v>789974</v>
      </c>
      <c r="DH10" s="116">
        <f>SUM(BD10,+CF10)</f>
        <v>0</v>
      </c>
      <c r="DI10" s="116">
        <f>SUM(BE10,+CG10)</f>
        <v>0</v>
      </c>
      <c r="DJ10" s="116">
        <f>SUM(BF10,+CH10)</f>
        <v>438847</v>
      </c>
    </row>
    <row r="11" spans="1:114" ht="13.5" customHeight="1" x14ac:dyDescent="0.15">
      <c r="A11" s="114" t="s">
        <v>47</v>
      </c>
      <c r="B11" s="115" t="s">
        <v>334</v>
      </c>
      <c r="C11" s="114" t="s">
        <v>335</v>
      </c>
      <c r="D11" s="116">
        <f>SUM(E11,+L11)</f>
        <v>2382539</v>
      </c>
      <c r="E11" s="116">
        <f>SUM(F11:I11,K11)</f>
        <v>221977</v>
      </c>
      <c r="F11" s="116">
        <v>0</v>
      </c>
      <c r="G11" s="116">
        <v>0</v>
      </c>
      <c r="H11" s="116">
        <v>0</v>
      </c>
      <c r="I11" s="116">
        <v>158559</v>
      </c>
      <c r="J11" s="117" t="s">
        <v>378</v>
      </c>
      <c r="K11" s="116">
        <v>63418</v>
      </c>
      <c r="L11" s="116">
        <v>2160562</v>
      </c>
      <c r="M11" s="116">
        <f>SUM(N11,+U11)</f>
        <v>208356</v>
      </c>
      <c r="N11" s="116">
        <f>SUM(O11:R11,T11)</f>
        <v>6059</v>
      </c>
      <c r="O11" s="116">
        <v>0</v>
      </c>
      <c r="P11" s="116">
        <v>0</v>
      </c>
      <c r="Q11" s="116">
        <v>0</v>
      </c>
      <c r="R11" s="116">
        <v>5440</v>
      </c>
      <c r="S11" s="117" t="s">
        <v>378</v>
      </c>
      <c r="T11" s="116">
        <v>619</v>
      </c>
      <c r="U11" s="116">
        <v>202297</v>
      </c>
      <c r="V11" s="116">
        <f>+SUM(D11,M11)</f>
        <v>2590895</v>
      </c>
      <c r="W11" s="116">
        <f>+SUM(E11,N11)</f>
        <v>228036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163999</v>
      </c>
      <c r="AB11" s="117" t="str">
        <f>IF(+SUM(J11,S11)=0,"-",+SUM(J11,S11))</f>
        <v>-</v>
      </c>
      <c r="AC11" s="116">
        <f>+SUM(K11,T11)</f>
        <v>64037</v>
      </c>
      <c r="AD11" s="116">
        <f>+SUM(L11,U11)</f>
        <v>2362859</v>
      </c>
      <c r="AE11" s="116">
        <f>SUM(AF11,+AK11)</f>
        <v>6490</v>
      </c>
      <c r="AF11" s="116">
        <f>SUM(AG11:AJ11)</f>
        <v>6490</v>
      </c>
      <c r="AG11" s="116">
        <v>0</v>
      </c>
      <c r="AH11" s="116">
        <v>0</v>
      </c>
      <c r="AI11" s="116">
        <v>6490</v>
      </c>
      <c r="AJ11" s="116">
        <v>0</v>
      </c>
      <c r="AK11" s="116">
        <v>0</v>
      </c>
      <c r="AL11" s="116">
        <v>0</v>
      </c>
      <c r="AM11" s="116">
        <f>SUM(AN11,AS11,AW11,AX11,BD11)</f>
        <v>596088</v>
      </c>
      <c r="AN11" s="116">
        <f>SUM(AO11:AR11)</f>
        <v>38702</v>
      </c>
      <c r="AO11" s="116">
        <v>38702</v>
      </c>
      <c r="AP11" s="116">
        <v>0</v>
      </c>
      <c r="AQ11" s="116">
        <v>0</v>
      </c>
      <c r="AR11" s="116">
        <v>0</v>
      </c>
      <c r="AS11" s="116">
        <f>SUM(AT11:AV11)</f>
        <v>12407</v>
      </c>
      <c r="AT11" s="116">
        <v>0</v>
      </c>
      <c r="AU11" s="116">
        <v>8891</v>
      </c>
      <c r="AV11" s="116">
        <v>3516</v>
      </c>
      <c r="AW11" s="116">
        <v>0</v>
      </c>
      <c r="AX11" s="116">
        <f>SUM(AY11:BB11)</f>
        <v>544979</v>
      </c>
      <c r="AY11" s="116">
        <v>339537</v>
      </c>
      <c r="AZ11" s="116">
        <v>0</v>
      </c>
      <c r="BA11" s="116">
        <v>22696</v>
      </c>
      <c r="BB11" s="116">
        <v>182746</v>
      </c>
      <c r="BC11" s="116">
        <v>1753349</v>
      </c>
      <c r="BD11" s="116">
        <v>0</v>
      </c>
      <c r="BE11" s="116">
        <v>26612</v>
      </c>
      <c r="BF11" s="116">
        <f>SUM(AE11,+AM11,+BE11)</f>
        <v>629190</v>
      </c>
      <c r="BG11" s="116">
        <f>SUM(BH11,+BM11)</f>
        <v>21151</v>
      </c>
      <c r="BH11" s="116">
        <f>SUM(BI11:BL11)</f>
        <v>21151</v>
      </c>
      <c r="BI11" s="116">
        <v>0</v>
      </c>
      <c r="BJ11" s="116">
        <v>21151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158823</v>
      </c>
      <c r="BP11" s="116">
        <f>SUM(BQ11:BT11)</f>
        <v>8982</v>
      </c>
      <c r="BQ11" s="116">
        <v>8982</v>
      </c>
      <c r="BR11" s="116">
        <v>0</v>
      </c>
      <c r="BS11" s="116">
        <v>0</v>
      </c>
      <c r="BT11" s="116">
        <v>0</v>
      </c>
      <c r="BU11" s="116">
        <f>SUM(BV11:BX11)</f>
        <v>108844</v>
      </c>
      <c r="BV11" s="116">
        <v>0</v>
      </c>
      <c r="BW11" s="116">
        <v>108844</v>
      </c>
      <c r="BX11" s="116">
        <v>0</v>
      </c>
      <c r="BY11" s="116">
        <v>0</v>
      </c>
      <c r="BZ11" s="116">
        <f>SUM(CA11:CD11)</f>
        <v>40997</v>
      </c>
      <c r="CA11" s="116">
        <v>0</v>
      </c>
      <c r="CB11" s="116">
        <v>40997</v>
      </c>
      <c r="CC11" s="116">
        <v>0</v>
      </c>
      <c r="CD11" s="116">
        <v>0</v>
      </c>
      <c r="CE11" s="116">
        <v>0</v>
      </c>
      <c r="CF11" s="116">
        <v>0</v>
      </c>
      <c r="CG11" s="116">
        <v>28382</v>
      </c>
      <c r="CH11" s="116">
        <f>SUM(BG11,+BO11,+CG11)</f>
        <v>208356</v>
      </c>
      <c r="CI11" s="116">
        <f>SUM(AE11,+BG11)</f>
        <v>27641</v>
      </c>
      <c r="CJ11" s="116">
        <f>SUM(AF11,+BH11)</f>
        <v>27641</v>
      </c>
      <c r="CK11" s="116">
        <f>SUM(AG11,+BI11)</f>
        <v>0</v>
      </c>
      <c r="CL11" s="116">
        <f>SUM(AH11,+BJ11)</f>
        <v>21151</v>
      </c>
      <c r="CM11" s="116">
        <f>SUM(AI11,+BK11)</f>
        <v>6490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754911</v>
      </c>
      <c r="CR11" s="116">
        <f>SUM(AN11,+BP11)</f>
        <v>47684</v>
      </c>
      <c r="CS11" s="116">
        <f>SUM(AO11,+BQ11)</f>
        <v>47684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121251</v>
      </c>
      <c r="CX11" s="116">
        <f>SUM(AT11,+BV11)</f>
        <v>0</v>
      </c>
      <c r="CY11" s="116">
        <f>SUM(AU11,+BW11)</f>
        <v>117735</v>
      </c>
      <c r="CZ11" s="116">
        <f>SUM(AV11,+BX11)</f>
        <v>3516</v>
      </c>
      <c r="DA11" s="116">
        <f>SUM(AW11,+BY11)</f>
        <v>0</v>
      </c>
      <c r="DB11" s="116">
        <f>SUM(AX11,+BZ11)</f>
        <v>585976</v>
      </c>
      <c r="DC11" s="116">
        <f>SUM(AY11,+CA11)</f>
        <v>339537</v>
      </c>
      <c r="DD11" s="116">
        <f>SUM(AZ11,+CB11)</f>
        <v>40997</v>
      </c>
      <c r="DE11" s="116">
        <f>SUM(BA11,+CC11)</f>
        <v>22696</v>
      </c>
      <c r="DF11" s="116">
        <f>SUM(BB11,+CD11)</f>
        <v>182746</v>
      </c>
      <c r="DG11" s="116">
        <f>SUM(BC11,+CE11)</f>
        <v>1753349</v>
      </c>
      <c r="DH11" s="116">
        <f>SUM(BD11,+CF11)</f>
        <v>0</v>
      </c>
      <c r="DI11" s="116">
        <f>SUM(BE11,+CG11)</f>
        <v>54994</v>
      </c>
      <c r="DJ11" s="116">
        <f>SUM(BF11,+CH11)</f>
        <v>837546</v>
      </c>
    </row>
    <row r="12" spans="1:114" ht="13.5" customHeight="1" x14ac:dyDescent="0.15">
      <c r="A12" s="114" t="s">
        <v>47</v>
      </c>
      <c r="B12" s="115" t="s">
        <v>338</v>
      </c>
      <c r="C12" s="114" t="s">
        <v>339</v>
      </c>
      <c r="D12" s="116">
        <f>SUM(E12,+L12)</f>
        <v>1493658</v>
      </c>
      <c r="E12" s="116">
        <f>SUM(F12:I12,K12)</f>
        <v>496098</v>
      </c>
      <c r="F12" s="116">
        <v>18666</v>
      </c>
      <c r="G12" s="116">
        <v>0</v>
      </c>
      <c r="H12" s="116">
        <v>213700</v>
      </c>
      <c r="I12" s="116">
        <v>159192</v>
      </c>
      <c r="J12" s="117" t="s">
        <v>378</v>
      </c>
      <c r="K12" s="116">
        <v>104540</v>
      </c>
      <c r="L12" s="116">
        <v>997560</v>
      </c>
      <c r="M12" s="116">
        <f>SUM(N12,+U12)</f>
        <v>64219</v>
      </c>
      <c r="N12" s="116">
        <f>SUM(O12:R12,T12)</f>
        <v>348</v>
      </c>
      <c r="O12" s="116">
        <v>0</v>
      </c>
      <c r="P12" s="116">
        <v>0</v>
      </c>
      <c r="Q12" s="116">
        <v>0</v>
      </c>
      <c r="R12" s="116">
        <v>348</v>
      </c>
      <c r="S12" s="117" t="s">
        <v>378</v>
      </c>
      <c r="T12" s="116">
        <v>0</v>
      </c>
      <c r="U12" s="116">
        <v>63871</v>
      </c>
      <c r="V12" s="116">
        <f>+SUM(D12,M12)</f>
        <v>1557877</v>
      </c>
      <c r="W12" s="116">
        <f>+SUM(E12,N12)</f>
        <v>496446</v>
      </c>
      <c r="X12" s="116">
        <f>+SUM(F12,O12)</f>
        <v>18666</v>
      </c>
      <c r="Y12" s="116">
        <f>+SUM(G12,P12)</f>
        <v>0</v>
      </c>
      <c r="Z12" s="116">
        <f>+SUM(H12,Q12)</f>
        <v>213700</v>
      </c>
      <c r="AA12" s="116">
        <f>+SUM(I12,R12)</f>
        <v>159540</v>
      </c>
      <c r="AB12" s="117" t="str">
        <f>IF(+SUM(J12,S12)=0,"-",+SUM(J12,S12))</f>
        <v>-</v>
      </c>
      <c r="AC12" s="116">
        <f>+SUM(K12,T12)</f>
        <v>104540</v>
      </c>
      <c r="AD12" s="116">
        <f>+SUM(L12,U12)</f>
        <v>1061431</v>
      </c>
      <c r="AE12" s="116">
        <f>SUM(AF12,+AK12)</f>
        <v>424288</v>
      </c>
      <c r="AF12" s="116">
        <f>SUM(AG12:AJ12)</f>
        <v>424288</v>
      </c>
      <c r="AG12" s="116">
        <v>0</v>
      </c>
      <c r="AH12" s="116">
        <v>418027</v>
      </c>
      <c r="AI12" s="116">
        <v>6261</v>
      </c>
      <c r="AJ12" s="116">
        <v>0</v>
      </c>
      <c r="AK12" s="116">
        <v>0</v>
      </c>
      <c r="AL12" s="116">
        <v>0</v>
      </c>
      <c r="AM12" s="116">
        <f>SUM(AN12,AS12,AW12,AX12,BD12)</f>
        <v>1034803</v>
      </c>
      <c r="AN12" s="116">
        <f>SUM(AO12:AR12)</f>
        <v>230098</v>
      </c>
      <c r="AO12" s="116">
        <v>73895</v>
      </c>
      <c r="AP12" s="116">
        <v>49547</v>
      </c>
      <c r="AQ12" s="116">
        <v>105292</v>
      </c>
      <c r="AR12" s="116">
        <v>1364</v>
      </c>
      <c r="AS12" s="116">
        <f>SUM(AT12:AV12)</f>
        <v>186016</v>
      </c>
      <c r="AT12" s="116">
        <v>5437</v>
      </c>
      <c r="AU12" s="116">
        <v>174318</v>
      </c>
      <c r="AV12" s="116">
        <v>6261</v>
      </c>
      <c r="AW12" s="116">
        <v>0</v>
      </c>
      <c r="AX12" s="116">
        <f>SUM(AY12:BB12)</f>
        <v>618689</v>
      </c>
      <c r="AY12" s="116">
        <v>236779</v>
      </c>
      <c r="AZ12" s="116">
        <v>267385</v>
      </c>
      <c r="BA12" s="116">
        <v>112170</v>
      </c>
      <c r="BB12" s="116">
        <v>2355</v>
      </c>
      <c r="BC12" s="116">
        <v>0</v>
      </c>
      <c r="BD12" s="116">
        <v>0</v>
      </c>
      <c r="BE12" s="116">
        <v>34567</v>
      </c>
      <c r="BF12" s="116">
        <f>SUM(AE12,+AM12,+BE12)</f>
        <v>1493658</v>
      </c>
      <c r="BG12" s="116">
        <f>SUM(BH12,+BM12)</f>
        <v>8910</v>
      </c>
      <c r="BH12" s="116">
        <f>SUM(BI12:BL12)</f>
        <v>8910</v>
      </c>
      <c r="BI12" s="116">
        <v>0</v>
      </c>
      <c r="BJ12" s="116">
        <v>8910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42469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15931</v>
      </c>
      <c r="BV12" s="116">
        <v>0</v>
      </c>
      <c r="BW12" s="116">
        <v>15931</v>
      </c>
      <c r="BX12" s="116">
        <v>0</v>
      </c>
      <c r="BY12" s="116">
        <v>0</v>
      </c>
      <c r="BZ12" s="116">
        <f>SUM(CA12:CD12)</f>
        <v>26538</v>
      </c>
      <c r="CA12" s="116">
        <v>0</v>
      </c>
      <c r="CB12" s="116">
        <v>26538</v>
      </c>
      <c r="CC12" s="116">
        <v>0</v>
      </c>
      <c r="CD12" s="116">
        <v>0</v>
      </c>
      <c r="CE12" s="116">
        <v>0</v>
      </c>
      <c r="CF12" s="116">
        <v>0</v>
      </c>
      <c r="CG12" s="116">
        <v>12840</v>
      </c>
      <c r="CH12" s="116">
        <f>SUM(BG12,+BO12,+CG12)</f>
        <v>64219</v>
      </c>
      <c r="CI12" s="116">
        <f>SUM(AE12,+BG12)</f>
        <v>433198</v>
      </c>
      <c r="CJ12" s="116">
        <f>SUM(AF12,+BH12)</f>
        <v>433198</v>
      </c>
      <c r="CK12" s="116">
        <f>SUM(AG12,+BI12)</f>
        <v>0</v>
      </c>
      <c r="CL12" s="116">
        <f>SUM(AH12,+BJ12)</f>
        <v>426937</v>
      </c>
      <c r="CM12" s="116">
        <f>SUM(AI12,+BK12)</f>
        <v>6261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1077272</v>
      </c>
      <c r="CR12" s="116">
        <f>SUM(AN12,+BP12)</f>
        <v>230098</v>
      </c>
      <c r="CS12" s="116">
        <f>SUM(AO12,+BQ12)</f>
        <v>73895</v>
      </c>
      <c r="CT12" s="116">
        <f>SUM(AP12,+BR12)</f>
        <v>49547</v>
      </c>
      <c r="CU12" s="116">
        <f>SUM(AQ12,+BS12)</f>
        <v>105292</v>
      </c>
      <c r="CV12" s="116">
        <f>SUM(AR12,+BT12)</f>
        <v>1364</v>
      </c>
      <c r="CW12" s="116">
        <f>SUM(AS12,+BU12)</f>
        <v>201947</v>
      </c>
      <c r="CX12" s="116">
        <f>SUM(AT12,+BV12)</f>
        <v>5437</v>
      </c>
      <c r="CY12" s="116">
        <f>SUM(AU12,+BW12)</f>
        <v>190249</v>
      </c>
      <c r="CZ12" s="116">
        <f>SUM(AV12,+BX12)</f>
        <v>6261</v>
      </c>
      <c r="DA12" s="116">
        <f>SUM(AW12,+BY12)</f>
        <v>0</v>
      </c>
      <c r="DB12" s="116">
        <f>SUM(AX12,+BZ12)</f>
        <v>645227</v>
      </c>
      <c r="DC12" s="116">
        <f>SUM(AY12,+CA12)</f>
        <v>236779</v>
      </c>
      <c r="DD12" s="116">
        <f>SUM(AZ12,+CB12)</f>
        <v>293923</v>
      </c>
      <c r="DE12" s="116">
        <f>SUM(BA12,+CC12)</f>
        <v>112170</v>
      </c>
      <c r="DF12" s="116">
        <f>SUM(BB12,+CD12)</f>
        <v>2355</v>
      </c>
      <c r="DG12" s="116">
        <f>SUM(BC12,+CE12)</f>
        <v>0</v>
      </c>
      <c r="DH12" s="116">
        <f>SUM(BD12,+CF12)</f>
        <v>0</v>
      </c>
      <c r="DI12" s="116">
        <f>SUM(BE12,+CG12)</f>
        <v>47407</v>
      </c>
      <c r="DJ12" s="116">
        <f>SUM(BF12,+CH12)</f>
        <v>1557877</v>
      </c>
    </row>
    <row r="13" spans="1:114" ht="13.5" customHeight="1" x14ac:dyDescent="0.15">
      <c r="A13" s="114" t="s">
        <v>47</v>
      </c>
      <c r="B13" s="115" t="s">
        <v>340</v>
      </c>
      <c r="C13" s="114" t="s">
        <v>341</v>
      </c>
      <c r="D13" s="116">
        <f>SUM(E13,+L13)</f>
        <v>665041</v>
      </c>
      <c r="E13" s="116">
        <f>SUM(F13:I13,K13)</f>
        <v>56313</v>
      </c>
      <c r="F13" s="116">
        <v>0</v>
      </c>
      <c r="G13" s="116">
        <v>0</v>
      </c>
      <c r="H13" s="116">
        <v>0</v>
      </c>
      <c r="I13" s="116">
        <v>56313</v>
      </c>
      <c r="J13" s="117" t="s">
        <v>378</v>
      </c>
      <c r="K13" s="116">
        <v>0</v>
      </c>
      <c r="L13" s="116">
        <v>608728</v>
      </c>
      <c r="M13" s="116">
        <f>SUM(N13,+U13)</f>
        <v>300513</v>
      </c>
      <c r="N13" s="116">
        <f>SUM(O13:R13,T13)</f>
        <v>16465</v>
      </c>
      <c r="O13" s="116">
        <v>0</v>
      </c>
      <c r="P13" s="116">
        <v>0</v>
      </c>
      <c r="Q13" s="116">
        <v>0</v>
      </c>
      <c r="R13" s="116">
        <v>16465</v>
      </c>
      <c r="S13" s="117" t="s">
        <v>378</v>
      </c>
      <c r="T13" s="116">
        <v>0</v>
      </c>
      <c r="U13" s="116">
        <v>284048</v>
      </c>
      <c r="V13" s="116">
        <f>+SUM(D13,M13)</f>
        <v>965554</v>
      </c>
      <c r="W13" s="116">
        <f>+SUM(E13,N13)</f>
        <v>72778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72778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892776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199559</v>
      </c>
      <c r="AN13" s="116">
        <f>SUM(AO13:AR13)</f>
        <v>5455</v>
      </c>
      <c r="AO13" s="116">
        <v>0</v>
      </c>
      <c r="AP13" s="116">
        <v>0</v>
      </c>
      <c r="AQ13" s="116">
        <v>0</v>
      </c>
      <c r="AR13" s="116">
        <v>5455</v>
      </c>
      <c r="AS13" s="116">
        <f>SUM(AT13:AV13)</f>
        <v>19504</v>
      </c>
      <c r="AT13" s="116">
        <v>12404</v>
      </c>
      <c r="AU13" s="116">
        <v>1101</v>
      </c>
      <c r="AV13" s="116">
        <v>5999</v>
      </c>
      <c r="AW13" s="116">
        <v>0</v>
      </c>
      <c r="AX13" s="116">
        <f>SUM(AY13:BB13)</f>
        <v>174600</v>
      </c>
      <c r="AY13" s="116">
        <v>172150</v>
      </c>
      <c r="AZ13" s="116">
        <v>0</v>
      </c>
      <c r="BA13" s="116">
        <v>2450</v>
      </c>
      <c r="BB13" s="116">
        <v>0</v>
      </c>
      <c r="BC13" s="116">
        <v>465482</v>
      </c>
      <c r="BD13" s="116">
        <v>0</v>
      </c>
      <c r="BE13" s="116">
        <v>0</v>
      </c>
      <c r="BF13" s="116">
        <f>SUM(AE13,+AM13,+BE13)</f>
        <v>199559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35178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13774</v>
      </c>
      <c r="BV13" s="116">
        <v>13774</v>
      </c>
      <c r="BW13" s="116">
        <v>0</v>
      </c>
      <c r="BX13" s="116">
        <v>0</v>
      </c>
      <c r="BY13" s="116">
        <v>0</v>
      </c>
      <c r="BZ13" s="116">
        <f>SUM(CA13:CD13)</f>
        <v>21404</v>
      </c>
      <c r="CA13" s="116">
        <v>17593</v>
      </c>
      <c r="CB13" s="116">
        <v>0</v>
      </c>
      <c r="CC13" s="116">
        <v>0</v>
      </c>
      <c r="CD13" s="116">
        <v>3811</v>
      </c>
      <c r="CE13" s="116">
        <v>265335</v>
      </c>
      <c r="CF13" s="116">
        <v>0</v>
      </c>
      <c r="CG13" s="116">
        <v>0</v>
      </c>
      <c r="CH13" s="116">
        <f>SUM(BG13,+BO13,+CG13)</f>
        <v>35178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234737</v>
      </c>
      <c r="CR13" s="116">
        <f>SUM(AN13,+BP13)</f>
        <v>5455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5455</v>
      </c>
      <c r="CW13" s="116">
        <f>SUM(AS13,+BU13)</f>
        <v>33278</v>
      </c>
      <c r="CX13" s="116">
        <f>SUM(AT13,+BV13)</f>
        <v>26178</v>
      </c>
      <c r="CY13" s="116">
        <f>SUM(AU13,+BW13)</f>
        <v>1101</v>
      </c>
      <c r="CZ13" s="116">
        <f>SUM(AV13,+BX13)</f>
        <v>5999</v>
      </c>
      <c r="DA13" s="116">
        <f>SUM(AW13,+BY13)</f>
        <v>0</v>
      </c>
      <c r="DB13" s="116">
        <f>SUM(AX13,+BZ13)</f>
        <v>196004</v>
      </c>
      <c r="DC13" s="116">
        <f>SUM(AY13,+CA13)</f>
        <v>189743</v>
      </c>
      <c r="DD13" s="116">
        <f>SUM(AZ13,+CB13)</f>
        <v>0</v>
      </c>
      <c r="DE13" s="116">
        <f>SUM(BA13,+CC13)</f>
        <v>2450</v>
      </c>
      <c r="DF13" s="116">
        <f>SUM(BB13,+CD13)</f>
        <v>3811</v>
      </c>
      <c r="DG13" s="116">
        <f>SUM(BC13,+CE13)</f>
        <v>730817</v>
      </c>
      <c r="DH13" s="116">
        <f>SUM(BD13,+CF13)</f>
        <v>0</v>
      </c>
      <c r="DI13" s="116">
        <f>SUM(BE13,+CG13)</f>
        <v>0</v>
      </c>
      <c r="DJ13" s="116">
        <f>SUM(BF13,+CH13)</f>
        <v>234737</v>
      </c>
    </row>
    <row r="14" spans="1:114" ht="13.5" customHeight="1" x14ac:dyDescent="0.15">
      <c r="A14" s="114" t="s">
        <v>47</v>
      </c>
      <c r="B14" s="115" t="s">
        <v>344</v>
      </c>
      <c r="C14" s="114" t="s">
        <v>345</v>
      </c>
      <c r="D14" s="116">
        <f>SUM(E14,+L14)</f>
        <v>571111</v>
      </c>
      <c r="E14" s="116">
        <f>SUM(F14:I14,K14)</f>
        <v>36683</v>
      </c>
      <c r="F14" s="116">
        <v>0</v>
      </c>
      <c r="G14" s="116">
        <v>0</v>
      </c>
      <c r="H14" s="116">
        <v>0</v>
      </c>
      <c r="I14" s="116">
        <v>36683</v>
      </c>
      <c r="J14" s="117" t="s">
        <v>378</v>
      </c>
      <c r="K14" s="116">
        <v>0</v>
      </c>
      <c r="L14" s="116">
        <v>534428</v>
      </c>
      <c r="M14" s="116">
        <f>SUM(N14,+U14)</f>
        <v>288858</v>
      </c>
      <c r="N14" s="116">
        <f>SUM(O14:R14,T14)</f>
        <v>32615</v>
      </c>
      <c r="O14" s="116">
        <v>0</v>
      </c>
      <c r="P14" s="116">
        <v>0</v>
      </c>
      <c r="Q14" s="116">
        <v>0</v>
      </c>
      <c r="R14" s="116">
        <v>32615</v>
      </c>
      <c r="S14" s="117" t="s">
        <v>378</v>
      </c>
      <c r="T14" s="116">
        <v>0</v>
      </c>
      <c r="U14" s="116">
        <v>256243</v>
      </c>
      <c r="V14" s="116">
        <f>+SUM(D14,M14)</f>
        <v>859969</v>
      </c>
      <c r="W14" s="116">
        <f>+SUM(E14,N14)</f>
        <v>69298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69298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790671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215048</v>
      </c>
      <c r="AN14" s="116">
        <f>SUM(AO14:AR14)</f>
        <v>25230</v>
      </c>
      <c r="AO14" s="116">
        <v>21308</v>
      </c>
      <c r="AP14" s="116">
        <v>3922</v>
      </c>
      <c r="AQ14" s="116">
        <v>0</v>
      </c>
      <c r="AR14" s="116">
        <v>0</v>
      </c>
      <c r="AS14" s="116">
        <f>SUM(AT14:AV14)</f>
        <v>5721</v>
      </c>
      <c r="AT14" s="116">
        <v>518</v>
      </c>
      <c r="AU14" s="116">
        <v>0</v>
      </c>
      <c r="AV14" s="116">
        <v>5203</v>
      </c>
      <c r="AW14" s="116">
        <v>9267</v>
      </c>
      <c r="AX14" s="116">
        <f>SUM(AY14:BB14)</f>
        <v>174830</v>
      </c>
      <c r="AY14" s="116">
        <v>168905</v>
      </c>
      <c r="AZ14" s="116">
        <v>0</v>
      </c>
      <c r="BA14" s="116">
        <v>2174</v>
      </c>
      <c r="BB14" s="116">
        <v>3751</v>
      </c>
      <c r="BC14" s="116">
        <v>356063</v>
      </c>
      <c r="BD14" s="116">
        <v>0</v>
      </c>
      <c r="BE14" s="116">
        <v>0</v>
      </c>
      <c r="BF14" s="116">
        <f>SUM(AE14,+AM14,+BE14)</f>
        <v>215048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85893</v>
      </c>
      <c r="BP14" s="116">
        <f>SUM(BQ14:BT14)</f>
        <v>11985</v>
      </c>
      <c r="BQ14" s="116">
        <v>11985</v>
      </c>
      <c r="BR14" s="116">
        <v>0</v>
      </c>
      <c r="BS14" s="116">
        <v>0</v>
      </c>
      <c r="BT14" s="116">
        <v>0</v>
      </c>
      <c r="BU14" s="116">
        <f>SUM(BV14:BX14)</f>
        <v>314</v>
      </c>
      <c r="BV14" s="116">
        <v>314</v>
      </c>
      <c r="BW14" s="116">
        <v>0</v>
      </c>
      <c r="BX14" s="116">
        <v>0</v>
      </c>
      <c r="BY14" s="116">
        <v>0</v>
      </c>
      <c r="BZ14" s="116">
        <f>SUM(CA14:CD14)</f>
        <v>73594</v>
      </c>
      <c r="CA14" s="116">
        <v>73594</v>
      </c>
      <c r="CB14" s="116">
        <v>0</v>
      </c>
      <c r="CC14" s="116">
        <v>0</v>
      </c>
      <c r="CD14" s="116">
        <v>0</v>
      </c>
      <c r="CE14" s="116">
        <v>202965</v>
      </c>
      <c r="CF14" s="116">
        <v>0</v>
      </c>
      <c r="CG14" s="116">
        <v>0</v>
      </c>
      <c r="CH14" s="116">
        <f>SUM(BG14,+BO14,+CG14)</f>
        <v>85893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300941</v>
      </c>
      <c r="CR14" s="116">
        <f>SUM(AN14,+BP14)</f>
        <v>37215</v>
      </c>
      <c r="CS14" s="116">
        <f>SUM(AO14,+BQ14)</f>
        <v>33293</v>
      </c>
      <c r="CT14" s="116">
        <f>SUM(AP14,+BR14)</f>
        <v>3922</v>
      </c>
      <c r="CU14" s="116">
        <f>SUM(AQ14,+BS14)</f>
        <v>0</v>
      </c>
      <c r="CV14" s="116">
        <f>SUM(AR14,+BT14)</f>
        <v>0</v>
      </c>
      <c r="CW14" s="116">
        <f>SUM(AS14,+BU14)</f>
        <v>6035</v>
      </c>
      <c r="CX14" s="116">
        <f>SUM(AT14,+BV14)</f>
        <v>832</v>
      </c>
      <c r="CY14" s="116">
        <f>SUM(AU14,+BW14)</f>
        <v>0</v>
      </c>
      <c r="CZ14" s="116">
        <f>SUM(AV14,+BX14)</f>
        <v>5203</v>
      </c>
      <c r="DA14" s="116">
        <f>SUM(AW14,+BY14)</f>
        <v>9267</v>
      </c>
      <c r="DB14" s="116">
        <f>SUM(AX14,+BZ14)</f>
        <v>248424</v>
      </c>
      <c r="DC14" s="116">
        <f>SUM(AY14,+CA14)</f>
        <v>242499</v>
      </c>
      <c r="DD14" s="116">
        <f>SUM(AZ14,+CB14)</f>
        <v>0</v>
      </c>
      <c r="DE14" s="116">
        <f>SUM(BA14,+CC14)</f>
        <v>2174</v>
      </c>
      <c r="DF14" s="116">
        <f>SUM(BB14,+CD14)</f>
        <v>3751</v>
      </c>
      <c r="DG14" s="116">
        <f>SUM(BC14,+CE14)</f>
        <v>559028</v>
      </c>
      <c r="DH14" s="116">
        <f>SUM(BD14,+CF14)</f>
        <v>0</v>
      </c>
      <c r="DI14" s="116">
        <f>SUM(BE14,+CG14)</f>
        <v>0</v>
      </c>
      <c r="DJ14" s="116">
        <f>SUM(BF14,+CH14)</f>
        <v>300941</v>
      </c>
    </row>
    <row r="15" spans="1:114" ht="13.5" customHeight="1" x14ac:dyDescent="0.15">
      <c r="A15" s="114" t="s">
        <v>47</v>
      </c>
      <c r="B15" s="115" t="s">
        <v>346</v>
      </c>
      <c r="C15" s="114" t="s">
        <v>347</v>
      </c>
      <c r="D15" s="116">
        <f>SUM(E15,+L15)</f>
        <v>1252283</v>
      </c>
      <c r="E15" s="116">
        <f>SUM(F15:I15,K15)</f>
        <v>97117</v>
      </c>
      <c r="F15" s="116">
        <v>0</v>
      </c>
      <c r="G15" s="116">
        <v>0</v>
      </c>
      <c r="H15" s="116">
        <v>10000</v>
      </c>
      <c r="I15" s="116">
        <v>86967</v>
      </c>
      <c r="J15" s="117" t="s">
        <v>378</v>
      </c>
      <c r="K15" s="116">
        <v>150</v>
      </c>
      <c r="L15" s="116">
        <v>1155166</v>
      </c>
      <c r="M15" s="116">
        <f>SUM(N15,+U15)</f>
        <v>476523</v>
      </c>
      <c r="N15" s="116">
        <f>SUM(O15:R15,T15)</f>
        <v>21026</v>
      </c>
      <c r="O15" s="116">
        <v>9403</v>
      </c>
      <c r="P15" s="116">
        <v>3765</v>
      </c>
      <c r="Q15" s="116">
        <v>0</v>
      </c>
      <c r="R15" s="116">
        <v>7858</v>
      </c>
      <c r="S15" s="117" t="s">
        <v>378</v>
      </c>
      <c r="T15" s="116">
        <v>0</v>
      </c>
      <c r="U15" s="116">
        <v>455497</v>
      </c>
      <c r="V15" s="116">
        <f>+SUM(D15,M15)</f>
        <v>1728806</v>
      </c>
      <c r="W15" s="116">
        <f>+SUM(E15,N15)</f>
        <v>118143</v>
      </c>
      <c r="X15" s="116">
        <f>+SUM(F15,O15)</f>
        <v>9403</v>
      </c>
      <c r="Y15" s="116">
        <f>+SUM(G15,P15)</f>
        <v>3765</v>
      </c>
      <c r="Z15" s="116">
        <f>+SUM(H15,Q15)</f>
        <v>10000</v>
      </c>
      <c r="AA15" s="116">
        <f>+SUM(I15,R15)</f>
        <v>94825</v>
      </c>
      <c r="AB15" s="117" t="str">
        <f>IF(+SUM(J15,S15)=0,"-",+SUM(J15,S15))</f>
        <v>-</v>
      </c>
      <c r="AC15" s="116">
        <f>+SUM(K15,T15)</f>
        <v>150</v>
      </c>
      <c r="AD15" s="116">
        <f>+SUM(L15,U15)</f>
        <v>1610663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1252283</v>
      </c>
      <c r="AN15" s="116">
        <f>SUM(AO15:AR15)</f>
        <v>115869</v>
      </c>
      <c r="AO15" s="116">
        <v>62016</v>
      </c>
      <c r="AP15" s="116">
        <v>0</v>
      </c>
      <c r="AQ15" s="116">
        <v>53853</v>
      </c>
      <c r="AR15" s="116">
        <v>0</v>
      </c>
      <c r="AS15" s="116">
        <f>SUM(AT15:AV15)</f>
        <v>294160</v>
      </c>
      <c r="AT15" s="116">
        <v>0</v>
      </c>
      <c r="AU15" s="116">
        <v>294160</v>
      </c>
      <c r="AV15" s="116">
        <v>0</v>
      </c>
      <c r="AW15" s="116">
        <v>0</v>
      </c>
      <c r="AX15" s="116">
        <f>SUM(AY15:BB15)</f>
        <v>842254</v>
      </c>
      <c r="AY15" s="116">
        <v>213021</v>
      </c>
      <c r="AZ15" s="116">
        <v>629233</v>
      </c>
      <c r="BA15" s="116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f>SUM(AE15,+AM15,+BE15)</f>
        <v>1252283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476523</v>
      </c>
      <c r="BP15" s="116">
        <f>SUM(BQ15:BT15)</f>
        <v>36780</v>
      </c>
      <c r="BQ15" s="116">
        <v>8703</v>
      </c>
      <c r="BR15" s="116">
        <v>0</v>
      </c>
      <c r="BS15" s="116">
        <v>28077</v>
      </c>
      <c r="BT15" s="116">
        <v>0</v>
      </c>
      <c r="BU15" s="116">
        <f>SUM(BV15:BX15)</f>
        <v>155615</v>
      </c>
      <c r="BV15" s="116">
        <v>0</v>
      </c>
      <c r="BW15" s="116">
        <v>155615</v>
      </c>
      <c r="BX15" s="116">
        <v>0</v>
      </c>
      <c r="BY15" s="116">
        <v>0</v>
      </c>
      <c r="BZ15" s="116">
        <f>SUM(CA15:CD15)</f>
        <v>284128</v>
      </c>
      <c r="CA15" s="116">
        <v>0</v>
      </c>
      <c r="CB15" s="116">
        <v>284128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476523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1728806</v>
      </c>
      <c r="CR15" s="116">
        <f>SUM(AN15,+BP15)</f>
        <v>152649</v>
      </c>
      <c r="CS15" s="116">
        <f>SUM(AO15,+BQ15)</f>
        <v>70719</v>
      </c>
      <c r="CT15" s="116">
        <f>SUM(AP15,+BR15)</f>
        <v>0</v>
      </c>
      <c r="CU15" s="116">
        <f>SUM(AQ15,+BS15)</f>
        <v>81930</v>
      </c>
      <c r="CV15" s="116">
        <f>SUM(AR15,+BT15)</f>
        <v>0</v>
      </c>
      <c r="CW15" s="116">
        <f>SUM(AS15,+BU15)</f>
        <v>449775</v>
      </c>
      <c r="CX15" s="116">
        <f>SUM(AT15,+BV15)</f>
        <v>0</v>
      </c>
      <c r="CY15" s="116">
        <f>SUM(AU15,+BW15)</f>
        <v>449775</v>
      </c>
      <c r="CZ15" s="116">
        <f>SUM(AV15,+BX15)</f>
        <v>0</v>
      </c>
      <c r="DA15" s="116">
        <f>SUM(AW15,+BY15)</f>
        <v>0</v>
      </c>
      <c r="DB15" s="116">
        <f>SUM(AX15,+BZ15)</f>
        <v>1126382</v>
      </c>
      <c r="DC15" s="116">
        <f>SUM(AY15,+CA15)</f>
        <v>213021</v>
      </c>
      <c r="DD15" s="116">
        <f>SUM(AZ15,+CB15)</f>
        <v>913361</v>
      </c>
      <c r="DE15" s="116">
        <f>SUM(BA15,+CC15)</f>
        <v>0</v>
      </c>
      <c r="DF15" s="116">
        <f>SUM(BB15,+CD15)</f>
        <v>0</v>
      </c>
      <c r="DG15" s="116">
        <f>SUM(BC15,+CE15)</f>
        <v>0</v>
      </c>
      <c r="DH15" s="116">
        <f>SUM(BD15,+CF15)</f>
        <v>0</v>
      </c>
      <c r="DI15" s="116">
        <f>SUM(BE15,+CG15)</f>
        <v>0</v>
      </c>
      <c r="DJ15" s="116">
        <f>SUM(BF15,+CH15)</f>
        <v>1728806</v>
      </c>
    </row>
    <row r="16" spans="1:114" ht="13.5" customHeight="1" x14ac:dyDescent="0.15">
      <c r="A16" s="114" t="s">
        <v>47</v>
      </c>
      <c r="B16" s="115" t="s">
        <v>348</v>
      </c>
      <c r="C16" s="114" t="s">
        <v>349</v>
      </c>
      <c r="D16" s="116">
        <f>SUM(E16,+L16)</f>
        <v>518362</v>
      </c>
      <c r="E16" s="116">
        <f>SUM(F16:I16,K16)</f>
        <v>103804</v>
      </c>
      <c r="F16" s="116">
        <v>0</v>
      </c>
      <c r="G16" s="116">
        <v>42845</v>
      </c>
      <c r="H16" s="116">
        <v>0</v>
      </c>
      <c r="I16" s="116">
        <v>39566</v>
      </c>
      <c r="J16" s="117" t="s">
        <v>378</v>
      </c>
      <c r="K16" s="116">
        <v>21393</v>
      </c>
      <c r="L16" s="116">
        <v>414558</v>
      </c>
      <c r="M16" s="116">
        <f>SUM(N16,+U16)</f>
        <v>234689</v>
      </c>
      <c r="N16" s="116">
        <f>SUM(O16:R16,T16)</f>
        <v>4090</v>
      </c>
      <c r="O16" s="116">
        <v>0</v>
      </c>
      <c r="P16" s="116">
        <v>0</v>
      </c>
      <c r="Q16" s="116">
        <v>0</v>
      </c>
      <c r="R16" s="116">
        <v>3481</v>
      </c>
      <c r="S16" s="117" t="s">
        <v>378</v>
      </c>
      <c r="T16" s="116">
        <v>609</v>
      </c>
      <c r="U16" s="116">
        <v>230599</v>
      </c>
      <c r="V16" s="116">
        <f>+SUM(D16,M16)</f>
        <v>753051</v>
      </c>
      <c r="W16" s="116">
        <f>+SUM(E16,N16)</f>
        <v>107894</v>
      </c>
      <c r="X16" s="116">
        <f>+SUM(F16,O16)</f>
        <v>0</v>
      </c>
      <c r="Y16" s="116">
        <f>+SUM(G16,P16)</f>
        <v>42845</v>
      </c>
      <c r="Z16" s="116">
        <f>+SUM(H16,Q16)</f>
        <v>0</v>
      </c>
      <c r="AA16" s="116">
        <f>+SUM(I16,R16)</f>
        <v>43047</v>
      </c>
      <c r="AB16" s="117" t="str">
        <f>IF(+SUM(J16,S16)=0,"-",+SUM(J16,S16))</f>
        <v>-</v>
      </c>
      <c r="AC16" s="116">
        <f>+SUM(K16,T16)</f>
        <v>22002</v>
      </c>
      <c r="AD16" s="116">
        <f>+SUM(L16,U16)</f>
        <v>645157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518362</v>
      </c>
      <c r="AN16" s="116">
        <f>SUM(AO16:AR16)</f>
        <v>137658</v>
      </c>
      <c r="AO16" s="116">
        <v>137658</v>
      </c>
      <c r="AP16" s="116">
        <v>0</v>
      </c>
      <c r="AQ16" s="116">
        <v>0</v>
      </c>
      <c r="AR16" s="116">
        <v>0</v>
      </c>
      <c r="AS16" s="116">
        <f>SUM(AT16:AV16)</f>
        <v>154181</v>
      </c>
      <c r="AT16" s="116">
        <v>15304</v>
      </c>
      <c r="AU16" s="116">
        <v>138783</v>
      </c>
      <c r="AV16" s="116">
        <v>94</v>
      </c>
      <c r="AW16" s="116">
        <v>8783</v>
      </c>
      <c r="AX16" s="116">
        <f>SUM(AY16:BB16)</f>
        <v>217740</v>
      </c>
      <c r="AY16" s="116">
        <v>32355</v>
      </c>
      <c r="AZ16" s="116">
        <v>74010</v>
      </c>
      <c r="BA16" s="116">
        <v>71298</v>
      </c>
      <c r="BB16" s="116">
        <v>40077</v>
      </c>
      <c r="BC16" s="116">
        <v>0</v>
      </c>
      <c r="BD16" s="116">
        <v>0</v>
      </c>
      <c r="BE16" s="116">
        <v>0</v>
      </c>
      <c r="BF16" s="116">
        <f>SUM(AE16,+AM16,+BE16)</f>
        <v>518362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234689</v>
      </c>
      <c r="BP16" s="116">
        <f>SUM(BQ16:BT16)</f>
        <v>19163</v>
      </c>
      <c r="BQ16" s="116">
        <v>19163</v>
      </c>
      <c r="BR16" s="116">
        <v>0</v>
      </c>
      <c r="BS16" s="116">
        <v>0</v>
      </c>
      <c r="BT16" s="116">
        <v>0</v>
      </c>
      <c r="BU16" s="116">
        <f>SUM(BV16:BX16)</f>
        <v>196204</v>
      </c>
      <c r="BV16" s="116">
        <v>0</v>
      </c>
      <c r="BW16" s="116">
        <v>196204</v>
      </c>
      <c r="BX16" s="116">
        <v>0</v>
      </c>
      <c r="BY16" s="116">
        <v>0</v>
      </c>
      <c r="BZ16" s="116">
        <f>SUM(CA16:CD16)</f>
        <v>19322</v>
      </c>
      <c r="CA16" s="116">
        <v>0</v>
      </c>
      <c r="CB16" s="116">
        <v>18175</v>
      </c>
      <c r="CC16" s="116">
        <v>1147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234689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753051</v>
      </c>
      <c r="CR16" s="116">
        <f>SUM(AN16,+BP16)</f>
        <v>156821</v>
      </c>
      <c r="CS16" s="116">
        <f>SUM(AO16,+BQ16)</f>
        <v>156821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350385</v>
      </c>
      <c r="CX16" s="116">
        <f>SUM(AT16,+BV16)</f>
        <v>15304</v>
      </c>
      <c r="CY16" s="116">
        <f>SUM(AU16,+BW16)</f>
        <v>334987</v>
      </c>
      <c r="CZ16" s="116">
        <f>SUM(AV16,+BX16)</f>
        <v>94</v>
      </c>
      <c r="DA16" s="116">
        <f>SUM(AW16,+BY16)</f>
        <v>8783</v>
      </c>
      <c r="DB16" s="116">
        <f>SUM(AX16,+BZ16)</f>
        <v>237062</v>
      </c>
      <c r="DC16" s="116">
        <f>SUM(AY16,+CA16)</f>
        <v>32355</v>
      </c>
      <c r="DD16" s="116">
        <f>SUM(AZ16,+CB16)</f>
        <v>92185</v>
      </c>
      <c r="DE16" s="116">
        <f>SUM(BA16,+CC16)</f>
        <v>72445</v>
      </c>
      <c r="DF16" s="116">
        <f>SUM(BB16,+CD16)</f>
        <v>40077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753051</v>
      </c>
    </row>
    <row r="17" spans="1:114" ht="13.5" customHeight="1" x14ac:dyDescent="0.15">
      <c r="A17" s="114" t="s">
        <v>47</v>
      </c>
      <c r="B17" s="115" t="s">
        <v>350</v>
      </c>
      <c r="C17" s="114" t="s">
        <v>351</v>
      </c>
      <c r="D17" s="116">
        <f>SUM(E17,+L17)</f>
        <v>657642</v>
      </c>
      <c r="E17" s="116">
        <f>SUM(F17:I17,K17)</f>
        <v>115282</v>
      </c>
      <c r="F17" s="116">
        <v>0</v>
      </c>
      <c r="G17" s="116">
        <v>0</v>
      </c>
      <c r="H17" s="116">
        <v>0</v>
      </c>
      <c r="I17" s="116">
        <v>83074</v>
      </c>
      <c r="J17" s="117" t="s">
        <v>378</v>
      </c>
      <c r="K17" s="116">
        <v>32208</v>
      </c>
      <c r="L17" s="116">
        <v>542360</v>
      </c>
      <c r="M17" s="116">
        <f>SUM(N17,+U17)</f>
        <v>164021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378</v>
      </c>
      <c r="T17" s="116">
        <v>0</v>
      </c>
      <c r="U17" s="116">
        <v>164021</v>
      </c>
      <c r="V17" s="116">
        <f>+SUM(D17,M17)</f>
        <v>821663</v>
      </c>
      <c r="W17" s="116">
        <f>+SUM(E17,N17)</f>
        <v>115282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83074</v>
      </c>
      <c r="AB17" s="117" t="str">
        <f>IF(+SUM(J17,S17)=0,"-",+SUM(J17,S17))</f>
        <v>-</v>
      </c>
      <c r="AC17" s="116">
        <f>+SUM(K17,T17)</f>
        <v>32208</v>
      </c>
      <c r="AD17" s="116">
        <f>+SUM(L17,U17)</f>
        <v>706381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657642</v>
      </c>
      <c r="AN17" s="116">
        <f>SUM(AO17:AR17)</f>
        <v>95966</v>
      </c>
      <c r="AO17" s="116">
        <v>55328</v>
      </c>
      <c r="AP17" s="116">
        <v>12502</v>
      </c>
      <c r="AQ17" s="116">
        <v>19481</v>
      </c>
      <c r="AR17" s="116">
        <v>8655</v>
      </c>
      <c r="AS17" s="116">
        <f>SUM(AT17:AV17)</f>
        <v>86875</v>
      </c>
      <c r="AT17" s="116">
        <v>12323</v>
      </c>
      <c r="AU17" s="116">
        <v>60452</v>
      </c>
      <c r="AV17" s="116">
        <v>14100</v>
      </c>
      <c r="AW17" s="116">
        <v>0</v>
      </c>
      <c r="AX17" s="116">
        <f>SUM(AY17:BB17)</f>
        <v>474801</v>
      </c>
      <c r="AY17" s="116">
        <v>166101</v>
      </c>
      <c r="AZ17" s="116">
        <v>306637</v>
      </c>
      <c r="BA17" s="116">
        <v>2063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657642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164021</v>
      </c>
      <c r="BP17" s="116">
        <f>SUM(BQ17:BT17)</f>
        <v>38925</v>
      </c>
      <c r="BQ17" s="116">
        <v>38925</v>
      </c>
      <c r="BR17" s="116">
        <v>0</v>
      </c>
      <c r="BS17" s="116">
        <v>0</v>
      </c>
      <c r="BT17" s="116">
        <v>0</v>
      </c>
      <c r="BU17" s="116">
        <f>SUM(BV17:BX17)</f>
        <v>90713</v>
      </c>
      <c r="BV17" s="116">
        <v>0</v>
      </c>
      <c r="BW17" s="116">
        <v>90713</v>
      </c>
      <c r="BX17" s="116">
        <v>0</v>
      </c>
      <c r="BY17" s="116">
        <v>0</v>
      </c>
      <c r="BZ17" s="116">
        <f>SUM(CA17:CD17)</f>
        <v>34383</v>
      </c>
      <c r="CA17" s="116">
        <v>0</v>
      </c>
      <c r="CB17" s="116">
        <v>34383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164021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821663</v>
      </c>
      <c r="CR17" s="116">
        <f>SUM(AN17,+BP17)</f>
        <v>134891</v>
      </c>
      <c r="CS17" s="116">
        <f>SUM(AO17,+BQ17)</f>
        <v>94253</v>
      </c>
      <c r="CT17" s="116">
        <f>SUM(AP17,+BR17)</f>
        <v>12502</v>
      </c>
      <c r="CU17" s="116">
        <f>SUM(AQ17,+BS17)</f>
        <v>19481</v>
      </c>
      <c r="CV17" s="116">
        <f>SUM(AR17,+BT17)</f>
        <v>8655</v>
      </c>
      <c r="CW17" s="116">
        <f>SUM(AS17,+BU17)</f>
        <v>177588</v>
      </c>
      <c r="CX17" s="116">
        <f>SUM(AT17,+BV17)</f>
        <v>12323</v>
      </c>
      <c r="CY17" s="116">
        <f>SUM(AU17,+BW17)</f>
        <v>151165</v>
      </c>
      <c r="CZ17" s="116">
        <f>SUM(AV17,+BX17)</f>
        <v>14100</v>
      </c>
      <c r="DA17" s="116">
        <f>SUM(AW17,+BY17)</f>
        <v>0</v>
      </c>
      <c r="DB17" s="116">
        <f>SUM(AX17,+BZ17)</f>
        <v>509184</v>
      </c>
      <c r="DC17" s="116">
        <f>SUM(AY17,+CA17)</f>
        <v>166101</v>
      </c>
      <c r="DD17" s="116">
        <f>SUM(AZ17,+CB17)</f>
        <v>341020</v>
      </c>
      <c r="DE17" s="116">
        <f>SUM(BA17,+CC17)</f>
        <v>2063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821663</v>
      </c>
    </row>
    <row r="18" spans="1:114" ht="13.5" customHeight="1" x14ac:dyDescent="0.15">
      <c r="A18" s="114" t="s">
        <v>47</v>
      </c>
      <c r="B18" s="115" t="s">
        <v>352</v>
      </c>
      <c r="C18" s="114" t="s">
        <v>353</v>
      </c>
      <c r="D18" s="116">
        <f>SUM(E18,+L18)</f>
        <v>599230</v>
      </c>
      <c r="E18" s="116">
        <f>SUM(F18:I18,K18)</f>
        <v>68152</v>
      </c>
      <c r="F18" s="116">
        <v>0</v>
      </c>
      <c r="G18" s="116">
        <v>0</v>
      </c>
      <c r="H18" s="116">
        <v>0</v>
      </c>
      <c r="I18" s="116">
        <v>37676</v>
      </c>
      <c r="J18" s="117" t="s">
        <v>378</v>
      </c>
      <c r="K18" s="116">
        <v>30476</v>
      </c>
      <c r="L18" s="116">
        <v>531078</v>
      </c>
      <c r="M18" s="116">
        <f>SUM(N18,+U18)</f>
        <v>221229</v>
      </c>
      <c r="N18" s="116">
        <f>SUM(O18:R18,T18)</f>
        <v>46205</v>
      </c>
      <c r="O18" s="116">
        <v>0</v>
      </c>
      <c r="P18" s="116">
        <v>0</v>
      </c>
      <c r="Q18" s="116">
        <v>45500</v>
      </c>
      <c r="R18" s="116">
        <v>705</v>
      </c>
      <c r="S18" s="117" t="s">
        <v>378</v>
      </c>
      <c r="T18" s="116">
        <v>0</v>
      </c>
      <c r="U18" s="116">
        <v>175024</v>
      </c>
      <c r="V18" s="116">
        <f>+SUM(D18,M18)</f>
        <v>820459</v>
      </c>
      <c r="W18" s="116">
        <f>+SUM(E18,N18)</f>
        <v>114357</v>
      </c>
      <c r="X18" s="116">
        <f>+SUM(F18,O18)</f>
        <v>0</v>
      </c>
      <c r="Y18" s="116">
        <f>+SUM(G18,P18)</f>
        <v>0</v>
      </c>
      <c r="Z18" s="116">
        <f>+SUM(H18,Q18)</f>
        <v>45500</v>
      </c>
      <c r="AA18" s="116">
        <f>+SUM(I18,R18)</f>
        <v>38381</v>
      </c>
      <c r="AB18" s="117" t="str">
        <f>IF(+SUM(J18,S18)=0,"-",+SUM(J18,S18))</f>
        <v>-</v>
      </c>
      <c r="AC18" s="116">
        <f>+SUM(K18,T18)</f>
        <v>30476</v>
      </c>
      <c r="AD18" s="116">
        <f>+SUM(L18,U18)</f>
        <v>706102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599230</v>
      </c>
      <c r="AN18" s="116">
        <f>SUM(AO18:AR18)</f>
        <v>56298</v>
      </c>
      <c r="AO18" s="116">
        <v>38432</v>
      </c>
      <c r="AP18" s="116">
        <v>0</v>
      </c>
      <c r="AQ18" s="116">
        <v>15348</v>
      </c>
      <c r="AR18" s="116">
        <v>2518</v>
      </c>
      <c r="AS18" s="116">
        <f>SUM(AT18:AV18)</f>
        <v>26167</v>
      </c>
      <c r="AT18" s="116">
        <v>2414</v>
      </c>
      <c r="AU18" s="116">
        <v>21241</v>
      </c>
      <c r="AV18" s="116">
        <v>2512</v>
      </c>
      <c r="AW18" s="116">
        <v>0</v>
      </c>
      <c r="AX18" s="116">
        <f>SUM(AY18:BB18)</f>
        <v>516765</v>
      </c>
      <c r="AY18" s="116">
        <v>153613</v>
      </c>
      <c r="AZ18" s="116">
        <v>355992</v>
      </c>
      <c r="BA18" s="116">
        <v>6542</v>
      </c>
      <c r="BB18" s="116">
        <v>618</v>
      </c>
      <c r="BC18" s="116">
        <v>0</v>
      </c>
      <c r="BD18" s="116">
        <v>0</v>
      </c>
      <c r="BE18" s="116">
        <v>0</v>
      </c>
      <c r="BF18" s="116">
        <f>SUM(AE18,+AM18,+BE18)</f>
        <v>599230</v>
      </c>
      <c r="BG18" s="116">
        <f>SUM(BH18,+BM18)</f>
        <v>47630</v>
      </c>
      <c r="BH18" s="116">
        <f>SUM(BI18:BL18)</f>
        <v>47630</v>
      </c>
      <c r="BI18" s="116">
        <v>0</v>
      </c>
      <c r="BJ18" s="116">
        <v>47630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173599</v>
      </c>
      <c r="BP18" s="116">
        <f>SUM(BQ18:BT18)</f>
        <v>4966</v>
      </c>
      <c r="BQ18" s="116">
        <v>4966</v>
      </c>
      <c r="BR18" s="116">
        <v>0</v>
      </c>
      <c r="BS18" s="116">
        <v>0</v>
      </c>
      <c r="BT18" s="116">
        <v>0</v>
      </c>
      <c r="BU18" s="116">
        <f>SUM(BV18:BX18)</f>
        <v>53973</v>
      </c>
      <c r="BV18" s="116">
        <v>6438</v>
      </c>
      <c r="BW18" s="116">
        <v>47535</v>
      </c>
      <c r="BX18" s="116">
        <v>0</v>
      </c>
      <c r="BY18" s="116">
        <v>0</v>
      </c>
      <c r="BZ18" s="116">
        <f>SUM(CA18:CD18)</f>
        <v>114660</v>
      </c>
      <c r="CA18" s="116">
        <v>67770</v>
      </c>
      <c r="CB18" s="116">
        <v>46890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221229</v>
      </c>
      <c r="CI18" s="116">
        <f>SUM(AE18,+BG18)</f>
        <v>47630</v>
      </c>
      <c r="CJ18" s="116">
        <f>SUM(AF18,+BH18)</f>
        <v>47630</v>
      </c>
      <c r="CK18" s="116">
        <f>SUM(AG18,+BI18)</f>
        <v>0</v>
      </c>
      <c r="CL18" s="116">
        <f>SUM(AH18,+BJ18)</f>
        <v>47630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772829</v>
      </c>
      <c r="CR18" s="116">
        <f>SUM(AN18,+BP18)</f>
        <v>61264</v>
      </c>
      <c r="CS18" s="116">
        <f>SUM(AO18,+BQ18)</f>
        <v>43398</v>
      </c>
      <c r="CT18" s="116">
        <f>SUM(AP18,+BR18)</f>
        <v>0</v>
      </c>
      <c r="CU18" s="116">
        <f>SUM(AQ18,+BS18)</f>
        <v>15348</v>
      </c>
      <c r="CV18" s="116">
        <f>SUM(AR18,+BT18)</f>
        <v>2518</v>
      </c>
      <c r="CW18" s="116">
        <f>SUM(AS18,+BU18)</f>
        <v>80140</v>
      </c>
      <c r="CX18" s="116">
        <f>SUM(AT18,+BV18)</f>
        <v>8852</v>
      </c>
      <c r="CY18" s="116">
        <f>SUM(AU18,+BW18)</f>
        <v>68776</v>
      </c>
      <c r="CZ18" s="116">
        <f>SUM(AV18,+BX18)</f>
        <v>2512</v>
      </c>
      <c r="DA18" s="116">
        <f>SUM(AW18,+BY18)</f>
        <v>0</v>
      </c>
      <c r="DB18" s="116">
        <f>SUM(AX18,+BZ18)</f>
        <v>631425</v>
      </c>
      <c r="DC18" s="116">
        <f>SUM(AY18,+CA18)</f>
        <v>221383</v>
      </c>
      <c r="DD18" s="116">
        <f>SUM(AZ18,+CB18)</f>
        <v>402882</v>
      </c>
      <c r="DE18" s="116">
        <f>SUM(BA18,+CC18)</f>
        <v>6542</v>
      </c>
      <c r="DF18" s="116">
        <f>SUM(BB18,+CD18)</f>
        <v>618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820459</v>
      </c>
    </row>
    <row r="19" spans="1:114" ht="13.5" customHeight="1" x14ac:dyDescent="0.15">
      <c r="A19" s="114" t="s">
        <v>47</v>
      </c>
      <c r="B19" s="115" t="s">
        <v>354</v>
      </c>
      <c r="C19" s="114" t="s">
        <v>355</v>
      </c>
      <c r="D19" s="116">
        <f>SUM(E19,+L19)</f>
        <v>785459</v>
      </c>
      <c r="E19" s="116">
        <f>SUM(F19:I19,K19)</f>
        <v>47252</v>
      </c>
      <c r="F19" s="116">
        <v>0</v>
      </c>
      <c r="G19" s="116">
        <v>0</v>
      </c>
      <c r="H19" s="116">
        <v>0</v>
      </c>
      <c r="I19" s="116">
        <v>42210</v>
      </c>
      <c r="J19" s="117" t="s">
        <v>378</v>
      </c>
      <c r="K19" s="116">
        <v>5042</v>
      </c>
      <c r="L19" s="116">
        <v>738207</v>
      </c>
      <c r="M19" s="116">
        <f>SUM(N19,+U19)</f>
        <v>163640</v>
      </c>
      <c r="N19" s="116">
        <f>SUM(O19:R19,T19)</f>
        <v>98141</v>
      </c>
      <c r="O19" s="116">
        <v>14108</v>
      </c>
      <c r="P19" s="116">
        <v>18501</v>
      </c>
      <c r="Q19" s="116">
        <v>0</v>
      </c>
      <c r="R19" s="116">
        <v>65532</v>
      </c>
      <c r="S19" s="117" t="s">
        <v>378</v>
      </c>
      <c r="T19" s="116">
        <v>0</v>
      </c>
      <c r="U19" s="116">
        <v>65499</v>
      </c>
      <c r="V19" s="116">
        <f>+SUM(D19,M19)</f>
        <v>949099</v>
      </c>
      <c r="W19" s="116">
        <f>+SUM(E19,N19)</f>
        <v>145393</v>
      </c>
      <c r="X19" s="116">
        <f>+SUM(F19,O19)</f>
        <v>14108</v>
      </c>
      <c r="Y19" s="116">
        <f>+SUM(G19,P19)</f>
        <v>18501</v>
      </c>
      <c r="Z19" s="116">
        <f>+SUM(H19,Q19)</f>
        <v>0</v>
      </c>
      <c r="AA19" s="116">
        <f>+SUM(I19,R19)</f>
        <v>107742</v>
      </c>
      <c r="AB19" s="117" t="str">
        <f>IF(+SUM(J19,S19)=0,"-",+SUM(J19,S19))</f>
        <v>-</v>
      </c>
      <c r="AC19" s="116">
        <f>+SUM(K19,T19)</f>
        <v>5042</v>
      </c>
      <c r="AD19" s="116">
        <f>+SUM(L19,U19)</f>
        <v>803706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106743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18748</v>
      </c>
      <c r="AT19" s="116">
        <v>18659</v>
      </c>
      <c r="AU19" s="116">
        <v>89</v>
      </c>
      <c r="AV19" s="116">
        <v>0</v>
      </c>
      <c r="AW19" s="116">
        <v>0</v>
      </c>
      <c r="AX19" s="116">
        <f>SUM(AY19:BB19)</f>
        <v>87995</v>
      </c>
      <c r="AY19" s="116">
        <v>87995</v>
      </c>
      <c r="AZ19" s="116">
        <v>0</v>
      </c>
      <c r="BA19" s="116">
        <v>0</v>
      </c>
      <c r="BB19" s="116">
        <v>0</v>
      </c>
      <c r="BC19" s="116">
        <v>678716</v>
      </c>
      <c r="BD19" s="116">
        <v>0</v>
      </c>
      <c r="BE19" s="116">
        <v>0</v>
      </c>
      <c r="BF19" s="116">
        <f>SUM(AE19,+AM19,+BE19)</f>
        <v>106743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163640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132783</v>
      </c>
      <c r="BV19" s="116">
        <v>18360</v>
      </c>
      <c r="BW19" s="116">
        <v>113912</v>
      </c>
      <c r="BX19" s="116">
        <v>511</v>
      </c>
      <c r="BY19" s="116">
        <v>0</v>
      </c>
      <c r="BZ19" s="116">
        <f>SUM(CA19:CD19)</f>
        <v>30857</v>
      </c>
      <c r="CA19" s="116">
        <v>0</v>
      </c>
      <c r="CB19" s="116">
        <v>30346</v>
      </c>
      <c r="CC19" s="116">
        <v>511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163640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270383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151531</v>
      </c>
      <c r="CX19" s="116">
        <f>SUM(AT19,+BV19)</f>
        <v>37019</v>
      </c>
      <c r="CY19" s="116">
        <f>SUM(AU19,+BW19)</f>
        <v>114001</v>
      </c>
      <c r="CZ19" s="116">
        <f>SUM(AV19,+BX19)</f>
        <v>511</v>
      </c>
      <c r="DA19" s="116">
        <f>SUM(AW19,+BY19)</f>
        <v>0</v>
      </c>
      <c r="DB19" s="116">
        <f>SUM(AX19,+BZ19)</f>
        <v>118852</v>
      </c>
      <c r="DC19" s="116">
        <f>SUM(AY19,+CA19)</f>
        <v>87995</v>
      </c>
      <c r="DD19" s="116">
        <f>SUM(AZ19,+CB19)</f>
        <v>30346</v>
      </c>
      <c r="DE19" s="116">
        <f>SUM(BA19,+CC19)</f>
        <v>511</v>
      </c>
      <c r="DF19" s="116">
        <f>SUM(BB19,+CD19)</f>
        <v>0</v>
      </c>
      <c r="DG19" s="116">
        <f>SUM(BC19,+CE19)</f>
        <v>678716</v>
      </c>
      <c r="DH19" s="116">
        <f>SUM(BD19,+CF19)</f>
        <v>0</v>
      </c>
      <c r="DI19" s="116">
        <f>SUM(BE19,+CG19)</f>
        <v>0</v>
      </c>
      <c r="DJ19" s="116">
        <f>SUM(BF19,+CH19)</f>
        <v>270383</v>
      </c>
    </row>
    <row r="20" spans="1:114" ht="13.5" customHeight="1" x14ac:dyDescent="0.15">
      <c r="A20" s="114" t="s">
        <v>47</v>
      </c>
      <c r="B20" s="115" t="s">
        <v>356</v>
      </c>
      <c r="C20" s="114" t="s">
        <v>357</v>
      </c>
      <c r="D20" s="116">
        <f>SUM(E20,+L20)</f>
        <v>825217</v>
      </c>
      <c r="E20" s="116">
        <f>SUM(F20:I20,K20)</f>
        <v>66566</v>
      </c>
      <c r="F20" s="116">
        <v>0</v>
      </c>
      <c r="G20" s="116">
        <v>0</v>
      </c>
      <c r="H20" s="116">
        <v>0</v>
      </c>
      <c r="I20" s="116">
        <v>60346</v>
      </c>
      <c r="J20" s="117" t="s">
        <v>378</v>
      </c>
      <c r="K20" s="116">
        <v>6220</v>
      </c>
      <c r="L20" s="116">
        <v>758651</v>
      </c>
      <c r="M20" s="116">
        <f>SUM(N20,+U20)</f>
        <v>356113</v>
      </c>
      <c r="N20" s="116">
        <f>SUM(O20:R20,T20)</f>
        <v>164704</v>
      </c>
      <c r="O20" s="116">
        <v>0</v>
      </c>
      <c r="P20" s="116">
        <v>0</v>
      </c>
      <c r="Q20" s="116">
        <v>8300</v>
      </c>
      <c r="R20" s="116">
        <v>156404</v>
      </c>
      <c r="S20" s="117" t="s">
        <v>378</v>
      </c>
      <c r="T20" s="116">
        <v>0</v>
      </c>
      <c r="U20" s="116">
        <v>191409</v>
      </c>
      <c r="V20" s="116">
        <f>+SUM(D20,M20)</f>
        <v>1181330</v>
      </c>
      <c r="W20" s="116">
        <f>+SUM(E20,N20)</f>
        <v>231270</v>
      </c>
      <c r="X20" s="116">
        <f>+SUM(F20,O20)</f>
        <v>0</v>
      </c>
      <c r="Y20" s="116">
        <f>+SUM(G20,P20)</f>
        <v>0</v>
      </c>
      <c r="Z20" s="116">
        <f>+SUM(H20,Q20)</f>
        <v>8300</v>
      </c>
      <c r="AA20" s="116">
        <f>+SUM(I20,R20)</f>
        <v>216750</v>
      </c>
      <c r="AB20" s="117" t="str">
        <f>IF(+SUM(J20,S20)=0,"-",+SUM(J20,S20))</f>
        <v>-</v>
      </c>
      <c r="AC20" s="116">
        <f>+SUM(K20,T20)</f>
        <v>6220</v>
      </c>
      <c r="AD20" s="116">
        <f>+SUM(L20,U20)</f>
        <v>950060</v>
      </c>
      <c r="AE20" s="116">
        <f>SUM(AF20,+AK20)</f>
        <v>161150</v>
      </c>
      <c r="AF20" s="116">
        <f>SUM(AG20:AJ20)</f>
        <v>161150</v>
      </c>
      <c r="AG20" s="116">
        <v>0</v>
      </c>
      <c r="AH20" s="116">
        <v>161150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312740</v>
      </c>
      <c r="AN20" s="116">
        <f>SUM(AO20:AR20)</f>
        <v>63063</v>
      </c>
      <c r="AO20" s="116">
        <v>2318</v>
      </c>
      <c r="AP20" s="116">
        <v>0</v>
      </c>
      <c r="AQ20" s="116">
        <v>60745</v>
      </c>
      <c r="AR20" s="116">
        <v>0</v>
      </c>
      <c r="AS20" s="116">
        <f>SUM(AT20:AV20)</f>
        <v>63855</v>
      </c>
      <c r="AT20" s="116">
        <v>1262</v>
      </c>
      <c r="AU20" s="116">
        <v>62593</v>
      </c>
      <c r="AV20" s="116">
        <v>0</v>
      </c>
      <c r="AW20" s="116">
        <v>0</v>
      </c>
      <c r="AX20" s="116">
        <f>SUM(AY20:BB20)</f>
        <v>185822</v>
      </c>
      <c r="AY20" s="116">
        <v>116090</v>
      </c>
      <c r="AZ20" s="116">
        <v>24684</v>
      </c>
      <c r="BA20" s="116">
        <v>38441</v>
      </c>
      <c r="BB20" s="116">
        <v>6607</v>
      </c>
      <c r="BC20" s="116">
        <v>351327</v>
      </c>
      <c r="BD20" s="116">
        <v>0</v>
      </c>
      <c r="BE20" s="116">
        <v>0</v>
      </c>
      <c r="BF20" s="116">
        <f>SUM(AE20,+AM20,+BE20)</f>
        <v>473890</v>
      </c>
      <c r="BG20" s="116">
        <f>SUM(BH20,+BM20)</f>
        <v>1936</v>
      </c>
      <c r="BH20" s="116">
        <f>SUM(BI20:BL20)</f>
        <v>1936</v>
      </c>
      <c r="BI20" s="116">
        <v>0</v>
      </c>
      <c r="BJ20" s="116">
        <v>1936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354177</v>
      </c>
      <c r="BP20" s="116">
        <f>SUM(BQ20:BT20)</f>
        <v>214496</v>
      </c>
      <c r="BQ20" s="116">
        <v>53869</v>
      </c>
      <c r="BR20" s="116">
        <v>122576</v>
      </c>
      <c r="BS20" s="116">
        <v>38051</v>
      </c>
      <c r="BT20" s="116">
        <v>0</v>
      </c>
      <c r="BU20" s="116">
        <f>SUM(BV20:BX20)</f>
        <v>120413</v>
      </c>
      <c r="BV20" s="116">
        <v>20938</v>
      </c>
      <c r="BW20" s="116">
        <v>99475</v>
      </c>
      <c r="BX20" s="116">
        <v>0</v>
      </c>
      <c r="BY20" s="116">
        <v>9878</v>
      </c>
      <c r="BZ20" s="116">
        <f>SUM(CA20:CD20)</f>
        <v>9390</v>
      </c>
      <c r="CA20" s="116">
        <v>0</v>
      </c>
      <c r="CB20" s="116">
        <v>7043</v>
      </c>
      <c r="CC20" s="116">
        <v>2347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356113</v>
      </c>
      <c r="CI20" s="116">
        <f>SUM(AE20,+BG20)</f>
        <v>163086</v>
      </c>
      <c r="CJ20" s="116">
        <f>SUM(AF20,+BH20)</f>
        <v>163086</v>
      </c>
      <c r="CK20" s="116">
        <f>SUM(AG20,+BI20)</f>
        <v>0</v>
      </c>
      <c r="CL20" s="116">
        <f>SUM(AH20,+BJ20)</f>
        <v>163086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666917</v>
      </c>
      <c r="CR20" s="116">
        <f>SUM(AN20,+BP20)</f>
        <v>277559</v>
      </c>
      <c r="CS20" s="116">
        <f>SUM(AO20,+BQ20)</f>
        <v>56187</v>
      </c>
      <c r="CT20" s="116">
        <f>SUM(AP20,+BR20)</f>
        <v>122576</v>
      </c>
      <c r="CU20" s="116">
        <f>SUM(AQ20,+BS20)</f>
        <v>98796</v>
      </c>
      <c r="CV20" s="116">
        <f>SUM(AR20,+BT20)</f>
        <v>0</v>
      </c>
      <c r="CW20" s="116">
        <f>SUM(AS20,+BU20)</f>
        <v>184268</v>
      </c>
      <c r="CX20" s="116">
        <f>SUM(AT20,+BV20)</f>
        <v>22200</v>
      </c>
      <c r="CY20" s="116">
        <f>SUM(AU20,+BW20)</f>
        <v>162068</v>
      </c>
      <c r="CZ20" s="116">
        <f>SUM(AV20,+BX20)</f>
        <v>0</v>
      </c>
      <c r="DA20" s="116">
        <f>SUM(AW20,+BY20)</f>
        <v>9878</v>
      </c>
      <c r="DB20" s="116">
        <f>SUM(AX20,+BZ20)</f>
        <v>195212</v>
      </c>
      <c r="DC20" s="116">
        <f>SUM(AY20,+CA20)</f>
        <v>116090</v>
      </c>
      <c r="DD20" s="116">
        <f>SUM(AZ20,+CB20)</f>
        <v>31727</v>
      </c>
      <c r="DE20" s="116">
        <f>SUM(BA20,+CC20)</f>
        <v>40788</v>
      </c>
      <c r="DF20" s="116">
        <f>SUM(BB20,+CD20)</f>
        <v>6607</v>
      </c>
      <c r="DG20" s="116">
        <f>SUM(BC20,+CE20)</f>
        <v>351327</v>
      </c>
      <c r="DH20" s="116">
        <f>SUM(BD20,+CF20)</f>
        <v>0</v>
      </c>
      <c r="DI20" s="116">
        <f>SUM(BE20,+CG20)</f>
        <v>0</v>
      </c>
      <c r="DJ20" s="116">
        <f>SUM(BF20,+CH20)</f>
        <v>830003</v>
      </c>
    </row>
    <row r="21" spans="1:114" ht="13.5" customHeight="1" x14ac:dyDescent="0.15">
      <c r="A21" s="114" t="s">
        <v>47</v>
      </c>
      <c r="B21" s="115" t="s">
        <v>358</v>
      </c>
      <c r="C21" s="114" t="s">
        <v>359</v>
      </c>
      <c r="D21" s="116">
        <f>SUM(E21,+L21)</f>
        <v>718418</v>
      </c>
      <c r="E21" s="116">
        <f>SUM(F21:I21,K21)</f>
        <v>60532</v>
      </c>
      <c r="F21" s="116">
        <v>0</v>
      </c>
      <c r="G21" s="116">
        <v>634</v>
      </c>
      <c r="H21" s="116">
        <v>0</v>
      </c>
      <c r="I21" s="116">
        <v>41107</v>
      </c>
      <c r="J21" s="117" t="s">
        <v>378</v>
      </c>
      <c r="K21" s="116">
        <v>18791</v>
      </c>
      <c r="L21" s="116">
        <v>657886</v>
      </c>
      <c r="M21" s="116">
        <f>SUM(N21,+U21)</f>
        <v>61812</v>
      </c>
      <c r="N21" s="116">
        <f>SUM(O21:R21,T21)</f>
        <v>5945</v>
      </c>
      <c r="O21" s="116">
        <v>0</v>
      </c>
      <c r="P21" s="116">
        <v>0</v>
      </c>
      <c r="Q21" s="116">
        <v>0</v>
      </c>
      <c r="R21" s="116">
        <v>5945</v>
      </c>
      <c r="S21" s="117" t="s">
        <v>378</v>
      </c>
      <c r="T21" s="116">
        <v>0</v>
      </c>
      <c r="U21" s="116">
        <v>55867</v>
      </c>
      <c r="V21" s="116">
        <f>+SUM(D21,M21)</f>
        <v>780230</v>
      </c>
      <c r="W21" s="116">
        <f>+SUM(E21,N21)</f>
        <v>66477</v>
      </c>
      <c r="X21" s="116">
        <f>+SUM(F21,O21)</f>
        <v>0</v>
      </c>
      <c r="Y21" s="116">
        <f>+SUM(G21,P21)</f>
        <v>634</v>
      </c>
      <c r="Z21" s="116">
        <f>+SUM(H21,Q21)</f>
        <v>0</v>
      </c>
      <c r="AA21" s="116">
        <f>+SUM(I21,R21)</f>
        <v>47052</v>
      </c>
      <c r="AB21" s="117" t="str">
        <f>IF(+SUM(J21,S21)=0,"-",+SUM(J21,S21))</f>
        <v>-</v>
      </c>
      <c r="AC21" s="116">
        <f>+SUM(K21,T21)</f>
        <v>18791</v>
      </c>
      <c r="AD21" s="116">
        <f>+SUM(L21,U21)</f>
        <v>713753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5714</v>
      </c>
      <c r="AM21" s="116">
        <f>SUM(AN21,AS21,AW21,AX21,BD21)</f>
        <v>222258</v>
      </c>
      <c r="AN21" s="116">
        <f>SUM(AO21:AR21)</f>
        <v>44295</v>
      </c>
      <c r="AO21" s="116">
        <v>37102</v>
      </c>
      <c r="AP21" s="116">
        <v>7193</v>
      </c>
      <c r="AQ21" s="116">
        <v>0</v>
      </c>
      <c r="AR21" s="116">
        <v>0</v>
      </c>
      <c r="AS21" s="116">
        <f>SUM(AT21:AV21)</f>
        <v>1113</v>
      </c>
      <c r="AT21" s="116">
        <v>1113</v>
      </c>
      <c r="AU21" s="116">
        <v>0</v>
      </c>
      <c r="AV21" s="116">
        <v>0</v>
      </c>
      <c r="AW21" s="116">
        <v>0</v>
      </c>
      <c r="AX21" s="116">
        <f>SUM(AY21:BB21)</f>
        <v>176850</v>
      </c>
      <c r="AY21" s="116">
        <v>174479</v>
      </c>
      <c r="AZ21" s="116">
        <v>2371</v>
      </c>
      <c r="BA21" s="116">
        <v>0</v>
      </c>
      <c r="BB21" s="116">
        <v>0</v>
      </c>
      <c r="BC21" s="116">
        <v>436288</v>
      </c>
      <c r="BD21" s="116">
        <v>0</v>
      </c>
      <c r="BE21" s="116">
        <v>54158</v>
      </c>
      <c r="BF21" s="116">
        <f>SUM(AE21,+AM21,+BE21)</f>
        <v>276416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59920</v>
      </c>
      <c r="BP21" s="116">
        <f>SUM(BQ21:BT21)</f>
        <v>9275</v>
      </c>
      <c r="BQ21" s="116">
        <v>9275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50645</v>
      </c>
      <c r="CA21" s="116">
        <v>44880</v>
      </c>
      <c r="CB21" s="116">
        <v>5765</v>
      </c>
      <c r="CC21" s="116">
        <v>0</v>
      </c>
      <c r="CD21" s="116">
        <v>0</v>
      </c>
      <c r="CE21" s="116">
        <v>0</v>
      </c>
      <c r="CF21" s="116">
        <v>0</v>
      </c>
      <c r="CG21" s="116">
        <v>1892</v>
      </c>
      <c r="CH21" s="116">
        <f>SUM(BG21,+BO21,+CG21)</f>
        <v>61812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5714</v>
      </c>
      <c r="CQ21" s="116">
        <f>SUM(AM21,+BO21)</f>
        <v>282178</v>
      </c>
      <c r="CR21" s="116">
        <f>SUM(AN21,+BP21)</f>
        <v>53570</v>
      </c>
      <c r="CS21" s="116">
        <f>SUM(AO21,+BQ21)</f>
        <v>46377</v>
      </c>
      <c r="CT21" s="116">
        <f>SUM(AP21,+BR21)</f>
        <v>7193</v>
      </c>
      <c r="CU21" s="116">
        <f>SUM(AQ21,+BS21)</f>
        <v>0</v>
      </c>
      <c r="CV21" s="116">
        <f>SUM(AR21,+BT21)</f>
        <v>0</v>
      </c>
      <c r="CW21" s="116">
        <f>SUM(AS21,+BU21)</f>
        <v>1113</v>
      </c>
      <c r="CX21" s="116">
        <f>SUM(AT21,+BV21)</f>
        <v>1113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227495</v>
      </c>
      <c r="DC21" s="116">
        <f>SUM(AY21,+CA21)</f>
        <v>219359</v>
      </c>
      <c r="DD21" s="116">
        <f>SUM(AZ21,+CB21)</f>
        <v>8136</v>
      </c>
      <c r="DE21" s="116">
        <f>SUM(BA21,+CC21)</f>
        <v>0</v>
      </c>
      <c r="DF21" s="116">
        <f>SUM(BB21,+CD21)</f>
        <v>0</v>
      </c>
      <c r="DG21" s="116">
        <f>SUM(BC21,+CE21)</f>
        <v>436288</v>
      </c>
      <c r="DH21" s="116">
        <f>SUM(BD21,+CF21)</f>
        <v>0</v>
      </c>
      <c r="DI21" s="116">
        <f>SUM(BE21,+CG21)</f>
        <v>56050</v>
      </c>
      <c r="DJ21" s="116">
        <f>SUM(BF21,+CH21)</f>
        <v>338228</v>
      </c>
    </row>
    <row r="22" spans="1:114" ht="13.5" customHeight="1" x14ac:dyDescent="0.15">
      <c r="A22" s="114" t="s">
        <v>47</v>
      </c>
      <c r="B22" s="115" t="s">
        <v>362</v>
      </c>
      <c r="C22" s="114" t="s">
        <v>363</v>
      </c>
      <c r="D22" s="116">
        <f>SUM(E22,+L22)</f>
        <v>440189</v>
      </c>
      <c r="E22" s="116">
        <f>SUM(F22:I22,K22)</f>
        <v>33867</v>
      </c>
      <c r="F22" s="116">
        <v>0</v>
      </c>
      <c r="G22" s="116">
        <v>0</v>
      </c>
      <c r="H22" s="116">
        <v>0</v>
      </c>
      <c r="I22" s="116">
        <v>30574</v>
      </c>
      <c r="J22" s="117" t="s">
        <v>378</v>
      </c>
      <c r="K22" s="116">
        <v>3293</v>
      </c>
      <c r="L22" s="116">
        <v>406322</v>
      </c>
      <c r="M22" s="116">
        <f>SUM(N22,+U22)</f>
        <v>6789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378</v>
      </c>
      <c r="T22" s="116">
        <v>0</v>
      </c>
      <c r="U22" s="116">
        <v>6789</v>
      </c>
      <c r="V22" s="116">
        <f>+SUM(D22,M22)</f>
        <v>446978</v>
      </c>
      <c r="W22" s="116">
        <f>+SUM(E22,N22)</f>
        <v>33867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30574</v>
      </c>
      <c r="AB22" s="117" t="str">
        <f>IF(+SUM(J22,S22)=0,"-",+SUM(J22,S22))</f>
        <v>-</v>
      </c>
      <c r="AC22" s="116">
        <f>+SUM(K22,T22)</f>
        <v>3293</v>
      </c>
      <c r="AD22" s="116">
        <f>+SUM(L22,U22)</f>
        <v>413111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4865</v>
      </c>
      <c r="AM22" s="116">
        <f>SUM(AN22,AS22,AW22,AX22,BD22)</f>
        <v>141446</v>
      </c>
      <c r="AN22" s="116">
        <f>SUM(AO22:AR22)</f>
        <v>17613</v>
      </c>
      <c r="AO22" s="116">
        <v>17613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123833</v>
      </c>
      <c r="AY22" s="116">
        <v>118003</v>
      </c>
      <c r="AZ22" s="116">
        <v>3812</v>
      </c>
      <c r="BA22" s="116">
        <v>0</v>
      </c>
      <c r="BB22" s="116">
        <v>2018</v>
      </c>
      <c r="BC22" s="116">
        <v>293878</v>
      </c>
      <c r="BD22" s="116">
        <v>0</v>
      </c>
      <c r="BE22" s="116">
        <v>0</v>
      </c>
      <c r="BF22" s="116">
        <f>SUM(AE22,+AM22,+BE22)</f>
        <v>141446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6789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6789</v>
      </c>
      <c r="CA22" s="116">
        <v>232</v>
      </c>
      <c r="CB22" s="116">
        <v>6428</v>
      </c>
      <c r="CC22" s="116">
        <v>129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6789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4865</v>
      </c>
      <c r="CQ22" s="116">
        <f>SUM(AM22,+BO22)</f>
        <v>148235</v>
      </c>
      <c r="CR22" s="116">
        <f>SUM(AN22,+BP22)</f>
        <v>17613</v>
      </c>
      <c r="CS22" s="116">
        <f>SUM(AO22,+BQ22)</f>
        <v>17613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130622</v>
      </c>
      <c r="DC22" s="116">
        <f>SUM(AY22,+CA22)</f>
        <v>118235</v>
      </c>
      <c r="DD22" s="116">
        <f>SUM(AZ22,+CB22)</f>
        <v>10240</v>
      </c>
      <c r="DE22" s="116">
        <f>SUM(BA22,+CC22)</f>
        <v>129</v>
      </c>
      <c r="DF22" s="116">
        <f>SUM(BB22,+CD22)</f>
        <v>2018</v>
      </c>
      <c r="DG22" s="116">
        <f>SUM(BC22,+CE22)</f>
        <v>293878</v>
      </c>
      <c r="DH22" s="116">
        <f>SUM(BD22,+CF22)</f>
        <v>0</v>
      </c>
      <c r="DI22" s="116">
        <f>SUM(BE22,+CG22)</f>
        <v>0</v>
      </c>
      <c r="DJ22" s="116">
        <f>SUM(BF22,+CH22)</f>
        <v>148235</v>
      </c>
    </row>
    <row r="23" spans="1:114" ht="13.5" customHeight="1" x14ac:dyDescent="0.15">
      <c r="A23" s="114" t="s">
        <v>47</v>
      </c>
      <c r="B23" s="115" t="s">
        <v>364</v>
      </c>
      <c r="C23" s="114" t="s">
        <v>365</v>
      </c>
      <c r="D23" s="116">
        <f>SUM(E23,+L23)</f>
        <v>37659</v>
      </c>
      <c r="E23" s="116">
        <f>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7" t="s">
        <v>378</v>
      </c>
      <c r="K23" s="116">
        <v>0</v>
      </c>
      <c r="L23" s="116">
        <v>37659</v>
      </c>
      <c r="M23" s="116">
        <f>SUM(N23,+U23)</f>
        <v>24439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378</v>
      </c>
      <c r="T23" s="116">
        <v>0</v>
      </c>
      <c r="U23" s="116">
        <v>24439</v>
      </c>
      <c r="V23" s="116">
        <f>+SUM(D23,M23)</f>
        <v>62098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62098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37659</v>
      </c>
      <c r="BD23" s="116">
        <v>0</v>
      </c>
      <c r="BE23" s="116">
        <v>0</v>
      </c>
      <c r="BF23" s="116">
        <f>SUM(AE23,+AM23,+BE23)</f>
        <v>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24439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62098</v>
      </c>
      <c r="DH23" s="116">
        <f>SUM(BD23,+CF23)</f>
        <v>0</v>
      </c>
      <c r="DI23" s="116">
        <f>SUM(BE23,+CG23)</f>
        <v>0</v>
      </c>
      <c r="DJ23" s="116">
        <f>SUM(BF23,+CH23)</f>
        <v>0</v>
      </c>
    </row>
    <row r="24" spans="1:114" ht="13.5" customHeight="1" x14ac:dyDescent="0.15">
      <c r="A24" s="114" t="s">
        <v>47</v>
      </c>
      <c r="B24" s="115" t="s">
        <v>368</v>
      </c>
      <c r="C24" s="114" t="s">
        <v>369</v>
      </c>
      <c r="D24" s="116">
        <f>SUM(E24,+L24)</f>
        <v>54330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378</v>
      </c>
      <c r="K24" s="116">
        <v>0</v>
      </c>
      <c r="L24" s="116">
        <v>54330</v>
      </c>
      <c r="M24" s="116">
        <f>SUM(N24,+U24)</f>
        <v>35259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378</v>
      </c>
      <c r="T24" s="116">
        <v>0</v>
      </c>
      <c r="U24" s="116">
        <v>35259</v>
      </c>
      <c r="V24" s="116">
        <f>+SUM(D24,M24)</f>
        <v>89589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89589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54330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35259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89589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47</v>
      </c>
      <c r="B25" s="115" t="s">
        <v>370</v>
      </c>
      <c r="C25" s="114" t="s">
        <v>371</v>
      </c>
      <c r="D25" s="116">
        <f>SUM(E25,+L25)</f>
        <v>57024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378</v>
      </c>
      <c r="K25" s="116">
        <v>0</v>
      </c>
      <c r="L25" s="116">
        <v>57024</v>
      </c>
      <c r="M25" s="116">
        <f>SUM(N25,+U25)</f>
        <v>37007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378</v>
      </c>
      <c r="T25" s="116">
        <v>0</v>
      </c>
      <c r="U25" s="116">
        <v>37007</v>
      </c>
      <c r="V25" s="116">
        <f>+SUM(D25,M25)</f>
        <v>94031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94031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57024</v>
      </c>
      <c r="BD25" s="116">
        <v>0</v>
      </c>
      <c r="BE25" s="116">
        <v>0</v>
      </c>
      <c r="BF25" s="116">
        <f>SUM(AE25,+AM25,+BE25)</f>
        <v>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37007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0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94031</v>
      </c>
      <c r="DH25" s="116">
        <f>SUM(BD25,+CF25)</f>
        <v>0</v>
      </c>
      <c r="DI25" s="116">
        <f>SUM(BE25,+CG25)</f>
        <v>0</v>
      </c>
      <c r="DJ25" s="116">
        <f>SUM(BF25,+CH25)</f>
        <v>0</v>
      </c>
    </row>
    <row r="26" spans="1:114" ht="13.5" customHeight="1" x14ac:dyDescent="0.15">
      <c r="A26" s="114" t="s">
        <v>47</v>
      </c>
      <c r="B26" s="115" t="s">
        <v>372</v>
      </c>
      <c r="C26" s="114" t="s">
        <v>373</v>
      </c>
      <c r="D26" s="116">
        <f>SUM(E26,+L26)</f>
        <v>179680</v>
      </c>
      <c r="E26" s="116">
        <f>SUM(F26:I26,K26)</f>
        <v>8578</v>
      </c>
      <c r="F26" s="116">
        <v>0</v>
      </c>
      <c r="G26" s="116">
        <v>0</v>
      </c>
      <c r="H26" s="116">
        <v>0</v>
      </c>
      <c r="I26" s="116">
        <v>8578</v>
      </c>
      <c r="J26" s="117" t="s">
        <v>378</v>
      </c>
      <c r="K26" s="116">
        <v>0</v>
      </c>
      <c r="L26" s="116">
        <v>171102</v>
      </c>
      <c r="M26" s="116">
        <f>SUM(N26,+U26)</f>
        <v>48507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378</v>
      </c>
      <c r="T26" s="116">
        <v>0</v>
      </c>
      <c r="U26" s="116">
        <v>48507</v>
      </c>
      <c r="V26" s="116">
        <f>+SUM(D26,M26)</f>
        <v>228187</v>
      </c>
      <c r="W26" s="116">
        <f>+SUM(E26,N26)</f>
        <v>8578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8578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219609</v>
      </c>
      <c r="AE26" s="116">
        <f>SUM(AF26,+AK26)</f>
        <v>1068</v>
      </c>
      <c r="AF26" s="116">
        <f>SUM(AG26:AJ26)</f>
        <v>1068</v>
      </c>
      <c r="AG26" s="116">
        <v>40</v>
      </c>
      <c r="AH26" s="116">
        <v>1028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177968</v>
      </c>
      <c r="AN26" s="116">
        <f>SUM(AO26:AR26)</f>
        <v>23237</v>
      </c>
      <c r="AO26" s="116">
        <v>0</v>
      </c>
      <c r="AP26" s="116">
        <v>0</v>
      </c>
      <c r="AQ26" s="116">
        <v>20359</v>
      </c>
      <c r="AR26" s="116">
        <v>2878</v>
      </c>
      <c r="AS26" s="116">
        <f>SUM(AT26:AV26)</f>
        <v>5784</v>
      </c>
      <c r="AT26" s="116">
        <v>0</v>
      </c>
      <c r="AU26" s="116">
        <v>5309</v>
      </c>
      <c r="AV26" s="116">
        <v>475</v>
      </c>
      <c r="AW26" s="116">
        <v>4963</v>
      </c>
      <c r="AX26" s="116">
        <f>SUM(AY26:BB26)</f>
        <v>143984</v>
      </c>
      <c r="AY26" s="116">
        <v>20582</v>
      </c>
      <c r="AZ26" s="116">
        <v>51551</v>
      </c>
      <c r="BA26" s="116">
        <v>48668</v>
      </c>
      <c r="BB26" s="116">
        <v>23183</v>
      </c>
      <c r="BC26" s="116">
        <v>0</v>
      </c>
      <c r="BD26" s="116">
        <v>0</v>
      </c>
      <c r="BE26" s="116">
        <v>644</v>
      </c>
      <c r="BF26" s="116">
        <f>SUM(AE26,+AM26,+BE26)</f>
        <v>179680</v>
      </c>
      <c r="BG26" s="116">
        <f>SUM(BH26,+BM26)</f>
        <v>5500</v>
      </c>
      <c r="BH26" s="116">
        <f>SUM(BI26:BL26)</f>
        <v>5500</v>
      </c>
      <c r="BI26" s="116">
        <v>0</v>
      </c>
      <c r="BJ26" s="116">
        <v>0</v>
      </c>
      <c r="BK26" s="116">
        <v>5500</v>
      </c>
      <c r="BL26" s="116">
        <v>0</v>
      </c>
      <c r="BM26" s="116">
        <v>0</v>
      </c>
      <c r="BN26" s="116">
        <v>0</v>
      </c>
      <c r="BO26" s="116">
        <f>SUM(BP26,BU26,BY26,BZ26,CF26)</f>
        <v>42704</v>
      </c>
      <c r="BP26" s="116">
        <f>SUM(BQ26:BT26)</f>
        <v>22940</v>
      </c>
      <c r="BQ26" s="116">
        <v>7647</v>
      </c>
      <c r="BR26" s="116">
        <v>0</v>
      </c>
      <c r="BS26" s="116">
        <v>0</v>
      </c>
      <c r="BT26" s="116">
        <v>15293</v>
      </c>
      <c r="BU26" s="116">
        <f>SUM(BV26:BX26)</f>
        <v>18702</v>
      </c>
      <c r="BV26" s="116">
        <v>0</v>
      </c>
      <c r="BW26" s="116">
        <v>0</v>
      </c>
      <c r="BX26" s="116">
        <v>18702</v>
      </c>
      <c r="BY26" s="116">
        <v>30</v>
      </c>
      <c r="BZ26" s="116">
        <f>SUM(CA26:CD26)</f>
        <v>1032</v>
      </c>
      <c r="CA26" s="116">
        <v>0</v>
      </c>
      <c r="CB26" s="116">
        <v>0</v>
      </c>
      <c r="CC26" s="116">
        <v>1000</v>
      </c>
      <c r="CD26" s="116">
        <v>32</v>
      </c>
      <c r="CE26" s="116">
        <v>0</v>
      </c>
      <c r="CF26" s="116">
        <v>0</v>
      </c>
      <c r="CG26" s="116">
        <v>303</v>
      </c>
      <c r="CH26" s="116">
        <f>SUM(BG26,+BO26,+CG26)</f>
        <v>48507</v>
      </c>
      <c r="CI26" s="116">
        <f>SUM(AE26,+BG26)</f>
        <v>6568</v>
      </c>
      <c r="CJ26" s="116">
        <f>SUM(AF26,+BH26)</f>
        <v>6568</v>
      </c>
      <c r="CK26" s="116">
        <f>SUM(AG26,+BI26)</f>
        <v>40</v>
      </c>
      <c r="CL26" s="116">
        <f>SUM(AH26,+BJ26)</f>
        <v>1028</v>
      </c>
      <c r="CM26" s="116">
        <f>SUM(AI26,+BK26)</f>
        <v>5500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220672</v>
      </c>
      <c r="CR26" s="116">
        <f>SUM(AN26,+BP26)</f>
        <v>46177</v>
      </c>
      <c r="CS26" s="116">
        <f>SUM(AO26,+BQ26)</f>
        <v>7647</v>
      </c>
      <c r="CT26" s="116">
        <f>SUM(AP26,+BR26)</f>
        <v>0</v>
      </c>
      <c r="CU26" s="116">
        <f>SUM(AQ26,+BS26)</f>
        <v>20359</v>
      </c>
      <c r="CV26" s="116">
        <f>SUM(AR26,+BT26)</f>
        <v>18171</v>
      </c>
      <c r="CW26" s="116">
        <f>SUM(AS26,+BU26)</f>
        <v>24486</v>
      </c>
      <c r="CX26" s="116">
        <f>SUM(AT26,+BV26)</f>
        <v>0</v>
      </c>
      <c r="CY26" s="116">
        <f>SUM(AU26,+BW26)</f>
        <v>5309</v>
      </c>
      <c r="CZ26" s="116">
        <f>SUM(AV26,+BX26)</f>
        <v>19177</v>
      </c>
      <c r="DA26" s="116">
        <f>SUM(AW26,+BY26)</f>
        <v>4993</v>
      </c>
      <c r="DB26" s="116">
        <f>SUM(AX26,+BZ26)</f>
        <v>145016</v>
      </c>
      <c r="DC26" s="116">
        <f>SUM(AY26,+CA26)</f>
        <v>20582</v>
      </c>
      <c r="DD26" s="116">
        <f>SUM(AZ26,+CB26)</f>
        <v>51551</v>
      </c>
      <c r="DE26" s="116">
        <f>SUM(BA26,+CC26)</f>
        <v>49668</v>
      </c>
      <c r="DF26" s="116">
        <f>SUM(BB26,+CD26)</f>
        <v>23215</v>
      </c>
      <c r="DG26" s="116">
        <f>SUM(BC26,+CE26)</f>
        <v>0</v>
      </c>
      <c r="DH26" s="116">
        <f>SUM(BD26,+CF26)</f>
        <v>0</v>
      </c>
      <c r="DI26" s="116">
        <f>SUM(BE26,+CG26)</f>
        <v>947</v>
      </c>
      <c r="DJ26" s="116">
        <f>SUM(BF26,+CH26)</f>
        <v>228187</v>
      </c>
    </row>
    <row r="27" spans="1:114" ht="13.5" customHeight="1" x14ac:dyDescent="0.15">
      <c r="A27" s="114" t="s">
        <v>47</v>
      </c>
      <c r="B27" s="115" t="s">
        <v>374</v>
      </c>
      <c r="C27" s="114" t="s">
        <v>375</v>
      </c>
      <c r="D27" s="116">
        <f>SUM(E27,+L27)</f>
        <v>1792466</v>
      </c>
      <c r="E27" s="116">
        <f>SUM(F27:I27,K27)</f>
        <v>1676833</v>
      </c>
      <c r="F27" s="116">
        <v>495170</v>
      </c>
      <c r="G27" s="116">
        <v>0</v>
      </c>
      <c r="H27" s="116">
        <v>985300</v>
      </c>
      <c r="I27" s="116">
        <v>37215</v>
      </c>
      <c r="J27" s="117" t="s">
        <v>378</v>
      </c>
      <c r="K27" s="116">
        <v>159148</v>
      </c>
      <c r="L27" s="116">
        <v>115633</v>
      </c>
      <c r="M27" s="116">
        <f>SUM(N27,+U27)</f>
        <v>53700</v>
      </c>
      <c r="N27" s="116">
        <f>SUM(O27:R27,T27)</f>
        <v>10</v>
      </c>
      <c r="O27" s="116">
        <v>0</v>
      </c>
      <c r="P27" s="116">
        <v>0</v>
      </c>
      <c r="Q27" s="116">
        <v>0</v>
      </c>
      <c r="R27" s="116">
        <v>0</v>
      </c>
      <c r="S27" s="117" t="s">
        <v>378</v>
      </c>
      <c r="T27" s="116">
        <v>10</v>
      </c>
      <c r="U27" s="116">
        <v>53690</v>
      </c>
      <c r="V27" s="116">
        <f>+SUM(D27,M27)</f>
        <v>1846166</v>
      </c>
      <c r="W27" s="116">
        <f>+SUM(E27,N27)</f>
        <v>1676843</v>
      </c>
      <c r="X27" s="116">
        <f>+SUM(F27,O27)</f>
        <v>495170</v>
      </c>
      <c r="Y27" s="116">
        <f>+SUM(G27,P27)</f>
        <v>0</v>
      </c>
      <c r="Z27" s="116">
        <f>+SUM(H27,Q27)</f>
        <v>985300</v>
      </c>
      <c r="AA27" s="116">
        <f>+SUM(I27,R27)</f>
        <v>37215</v>
      </c>
      <c r="AB27" s="117" t="str">
        <f>IF(+SUM(J27,S27)=0,"-",+SUM(J27,S27))</f>
        <v>-</v>
      </c>
      <c r="AC27" s="116">
        <f>+SUM(K27,T27)</f>
        <v>159158</v>
      </c>
      <c r="AD27" s="116">
        <f>+SUM(L27,U27)</f>
        <v>169323</v>
      </c>
      <c r="AE27" s="116">
        <f>SUM(AF27,+AK27)</f>
        <v>1597156</v>
      </c>
      <c r="AF27" s="116">
        <f>SUM(AG27:AJ27)</f>
        <v>1597156</v>
      </c>
      <c r="AG27" s="116">
        <v>0</v>
      </c>
      <c r="AH27" s="116">
        <v>1597156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188063</v>
      </c>
      <c r="AN27" s="116">
        <f>SUM(AO27:AR27)</f>
        <v>42430</v>
      </c>
      <c r="AO27" s="116">
        <v>26817</v>
      </c>
      <c r="AP27" s="116">
        <v>0</v>
      </c>
      <c r="AQ27" s="116">
        <v>15613</v>
      </c>
      <c r="AR27" s="116">
        <v>0</v>
      </c>
      <c r="AS27" s="116">
        <f>SUM(AT27:AV27)</f>
        <v>51328</v>
      </c>
      <c r="AT27" s="116">
        <v>0</v>
      </c>
      <c r="AU27" s="116">
        <v>51328</v>
      </c>
      <c r="AV27" s="116">
        <v>0</v>
      </c>
      <c r="AW27" s="116">
        <v>0</v>
      </c>
      <c r="AX27" s="116">
        <f>SUM(AY27:BB27)</f>
        <v>92330</v>
      </c>
      <c r="AY27" s="116">
        <v>23760</v>
      </c>
      <c r="AZ27" s="116">
        <v>68570</v>
      </c>
      <c r="BA27" s="116">
        <v>0</v>
      </c>
      <c r="BB27" s="116">
        <v>0</v>
      </c>
      <c r="BC27" s="116">
        <v>0</v>
      </c>
      <c r="BD27" s="116">
        <v>1975</v>
      </c>
      <c r="BE27" s="116">
        <v>7247</v>
      </c>
      <c r="BF27" s="116">
        <f>SUM(AE27,+AM27,+BE27)</f>
        <v>1792466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45473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45473</v>
      </c>
      <c r="CA27" s="116">
        <v>0</v>
      </c>
      <c r="CB27" s="116">
        <v>45473</v>
      </c>
      <c r="CC27" s="116">
        <v>0</v>
      </c>
      <c r="CD27" s="116">
        <v>0</v>
      </c>
      <c r="CE27" s="116">
        <v>0</v>
      </c>
      <c r="CF27" s="116">
        <v>0</v>
      </c>
      <c r="CG27" s="116">
        <v>8227</v>
      </c>
      <c r="CH27" s="116">
        <f>SUM(BG27,+BO27,+CG27)</f>
        <v>53700</v>
      </c>
      <c r="CI27" s="116">
        <f>SUM(AE27,+BG27)</f>
        <v>1597156</v>
      </c>
      <c r="CJ27" s="116">
        <f>SUM(AF27,+BH27)</f>
        <v>1597156</v>
      </c>
      <c r="CK27" s="116">
        <f>SUM(AG27,+BI27)</f>
        <v>0</v>
      </c>
      <c r="CL27" s="116">
        <f>SUM(AH27,+BJ27)</f>
        <v>1597156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233536</v>
      </c>
      <c r="CR27" s="116">
        <f>SUM(AN27,+BP27)</f>
        <v>42430</v>
      </c>
      <c r="CS27" s="116">
        <f>SUM(AO27,+BQ27)</f>
        <v>26817</v>
      </c>
      <c r="CT27" s="116">
        <f>SUM(AP27,+BR27)</f>
        <v>0</v>
      </c>
      <c r="CU27" s="116">
        <f>SUM(AQ27,+BS27)</f>
        <v>15613</v>
      </c>
      <c r="CV27" s="116">
        <f>SUM(AR27,+BT27)</f>
        <v>0</v>
      </c>
      <c r="CW27" s="116">
        <f>SUM(AS27,+BU27)</f>
        <v>51328</v>
      </c>
      <c r="CX27" s="116">
        <f>SUM(AT27,+BV27)</f>
        <v>0</v>
      </c>
      <c r="CY27" s="116">
        <f>SUM(AU27,+BW27)</f>
        <v>51328</v>
      </c>
      <c r="CZ27" s="116">
        <f>SUM(AV27,+BX27)</f>
        <v>0</v>
      </c>
      <c r="DA27" s="116">
        <f>SUM(AW27,+BY27)</f>
        <v>0</v>
      </c>
      <c r="DB27" s="116">
        <f>SUM(AX27,+BZ27)</f>
        <v>137803</v>
      </c>
      <c r="DC27" s="116">
        <f>SUM(AY27,+CA27)</f>
        <v>23760</v>
      </c>
      <c r="DD27" s="116">
        <f>SUM(AZ27,+CB27)</f>
        <v>114043</v>
      </c>
      <c r="DE27" s="116">
        <f>SUM(BA27,+CC27)</f>
        <v>0</v>
      </c>
      <c r="DF27" s="116">
        <f>SUM(BB27,+CD27)</f>
        <v>0</v>
      </c>
      <c r="DG27" s="116">
        <f>SUM(BC27,+CE27)</f>
        <v>0</v>
      </c>
      <c r="DH27" s="116">
        <f>SUM(BD27,+CF27)</f>
        <v>1975</v>
      </c>
      <c r="DI27" s="116">
        <f>SUM(BE27,+CG27)</f>
        <v>15474</v>
      </c>
      <c r="DJ27" s="116">
        <f>SUM(BF27,+CH27)</f>
        <v>1846166</v>
      </c>
    </row>
    <row r="28" spans="1:114" ht="13.5" customHeight="1" x14ac:dyDescent="0.15">
      <c r="A28" s="114" t="s">
        <v>47</v>
      </c>
      <c r="B28" s="115" t="s">
        <v>376</v>
      </c>
      <c r="C28" s="114" t="s">
        <v>377</v>
      </c>
      <c r="D28" s="116">
        <f>SUM(E28,+L28)</f>
        <v>1001646</v>
      </c>
      <c r="E28" s="116">
        <f>SUM(F28:I28,K28)</f>
        <v>813710</v>
      </c>
      <c r="F28" s="116">
        <v>58978</v>
      </c>
      <c r="G28" s="116">
        <v>61729</v>
      </c>
      <c r="H28" s="116">
        <v>582200</v>
      </c>
      <c r="I28" s="116">
        <v>58589</v>
      </c>
      <c r="J28" s="117" t="s">
        <v>378</v>
      </c>
      <c r="K28" s="116">
        <v>52214</v>
      </c>
      <c r="L28" s="116">
        <v>187936</v>
      </c>
      <c r="M28" s="116">
        <f>SUM(N28,+U28)</f>
        <v>320728</v>
      </c>
      <c r="N28" s="116">
        <f>SUM(O28:R28,T28)</f>
        <v>60635</v>
      </c>
      <c r="O28" s="116">
        <v>3140</v>
      </c>
      <c r="P28" s="116">
        <v>2691</v>
      </c>
      <c r="Q28" s="116">
        <v>0</v>
      </c>
      <c r="R28" s="116">
        <v>54804</v>
      </c>
      <c r="S28" s="117" t="s">
        <v>378</v>
      </c>
      <c r="T28" s="116">
        <v>0</v>
      </c>
      <c r="U28" s="116">
        <v>260093</v>
      </c>
      <c r="V28" s="116">
        <f>+SUM(D28,M28)</f>
        <v>1322374</v>
      </c>
      <c r="W28" s="116">
        <f>+SUM(E28,N28)</f>
        <v>874345</v>
      </c>
      <c r="X28" s="116">
        <f>+SUM(F28,O28)</f>
        <v>62118</v>
      </c>
      <c r="Y28" s="116">
        <f>+SUM(G28,P28)</f>
        <v>64420</v>
      </c>
      <c r="Z28" s="116">
        <f>+SUM(H28,Q28)</f>
        <v>582200</v>
      </c>
      <c r="AA28" s="116">
        <f>+SUM(I28,R28)</f>
        <v>113393</v>
      </c>
      <c r="AB28" s="117" t="str">
        <f>IF(+SUM(J28,S28)=0,"-",+SUM(J28,S28))</f>
        <v>-</v>
      </c>
      <c r="AC28" s="116">
        <f>+SUM(K28,T28)</f>
        <v>52214</v>
      </c>
      <c r="AD28" s="116">
        <f>+SUM(L28,U28)</f>
        <v>448029</v>
      </c>
      <c r="AE28" s="116">
        <f>SUM(AF28,+AK28)</f>
        <v>359456</v>
      </c>
      <c r="AF28" s="116">
        <f>SUM(AG28:AJ28)</f>
        <v>325437</v>
      </c>
      <c r="AG28" s="116">
        <v>0</v>
      </c>
      <c r="AH28" s="116">
        <v>157373</v>
      </c>
      <c r="AI28" s="116">
        <v>168064</v>
      </c>
      <c r="AJ28" s="116">
        <v>0</v>
      </c>
      <c r="AK28" s="116">
        <v>34019</v>
      </c>
      <c r="AL28" s="116">
        <v>0</v>
      </c>
      <c r="AM28" s="116">
        <f>SUM(AN28,AS28,AW28,AX28,BD28)</f>
        <v>639163</v>
      </c>
      <c r="AN28" s="116">
        <f>SUM(AO28:AR28)</f>
        <v>25148</v>
      </c>
      <c r="AO28" s="116">
        <v>25148</v>
      </c>
      <c r="AP28" s="116">
        <v>0</v>
      </c>
      <c r="AQ28" s="116">
        <v>0</v>
      </c>
      <c r="AR28" s="116">
        <v>0</v>
      </c>
      <c r="AS28" s="116">
        <f>SUM(AT28:AV28)</f>
        <v>146169</v>
      </c>
      <c r="AT28" s="116">
        <v>35786</v>
      </c>
      <c r="AU28" s="116">
        <v>77714</v>
      </c>
      <c r="AV28" s="116">
        <v>32669</v>
      </c>
      <c r="AW28" s="116">
        <v>30997</v>
      </c>
      <c r="AX28" s="116">
        <f>SUM(AY28:BB28)</f>
        <v>436849</v>
      </c>
      <c r="AY28" s="116">
        <v>173928</v>
      </c>
      <c r="AZ28" s="116">
        <v>248567</v>
      </c>
      <c r="BA28" s="116">
        <v>12468</v>
      </c>
      <c r="BB28" s="116">
        <v>1886</v>
      </c>
      <c r="BC28" s="116">
        <v>0</v>
      </c>
      <c r="BD28" s="116">
        <v>0</v>
      </c>
      <c r="BE28" s="116">
        <v>3027</v>
      </c>
      <c r="BF28" s="116">
        <f>SUM(AE28,+AM28,+BE28)</f>
        <v>1001646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311727</v>
      </c>
      <c r="BP28" s="116">
        <f>SUM(BQ28:BT28)</f>
        <v>8468</v>
      </c>
      <c r="BQ28" s="116">
        <v>8468</v>
      </c>
      <c r="BR28" s="116">
        <v>0</v>
      </c>
      <c r="BS28" s="116">
        <v>0</v>
      </c>
      <c r="BT28" s="116">
        <v>0</v>
      </c>
      <c r="BU28" s="116">
        <f>SUM(BV28:BX28)</f>
        <v>119462</v>
      </c>
      <c r="BV28" s="116">
        <v>1125</v>
      </c>
      <c r="BW28" s="116">
        <v>118337</v>
      </c>
      <c r="BX28" s="116">
        <v>0</v>
      </c>
      <c r="BY28" s="116">
        <v>0</v>
      </c>
      <c r="BZ28" s="116">
        <f>SUM(CA28:CD28)</f>
        <v>183797</v>
      </c>
      <c r="CA28" s="116">
        <v>0</v>
      </c>
      <c r="CB28" s="116">
        <v>183797</v>
      </c>
      <c r="CC28" s="116">
        <v>0</v>
      </c>
      <c r="CD28" s="116">
        <v>0</v>
      </c>
      <c r="CE28" s="116">
        <v>0</v>
      </c>
      <c r="CF28" s="116">
        <v>0</v>
      </c>
      <c r="CG28" s="116">
        <v>9001</v>
      </c>
      <c r="CH28" s="116">
        <f>SUM(BG28,+BO28,+CG28)</f>
        <v>320728</v>
      </c>
      <c r="CI28" s="116">
        <f>SUM(AE28,+BG28)</f>
        <v>359456</v>
      </c>
      <c r="CJ28" s="116">
        <f>SUM(AF28,+BH28)</f>
        <v>325437</v>
      </c>
      <c r="CK28" s="116">
        <f>SUM(AG28,+BI28)</f>
        <v>0</v>
      </c>
      <c r="CL28" s="116">
        <f>SUM(AH28,+BJ28)</f>
        <v>157373</v>
      </c>
      <c r="CM28" s="116">
        <f>SUM(AI28,+BK28)</f>
        <v>168064</v>
      </c>
      <c r="CN28" s="116">
        <f>SUM(AJ28,+BL28)</f>
        <v>0</v>
      </c>
      <c r="CO28" s="116">
        <f>SUM(AK28,+BM28)</f>
        <v>34019</v>
      </c>
      <c r="CP28" s="116">
        <f>SUM(AL28,+BN28)</f>
        <v>0</v>
      </c>
      <c r="CQ28" s="116">
        <f>SUM(AM28,+BO28)</f>
        <v>950890</v>
      </c>
      <c r="CR28" s="116">
        <f>SUM(AN28,+BP28)</f>
        <v>33616</v>
      </c>
      <c r="CS28" s="116">
        <f>SUM(AO28,+BQ28)</f>
        <v>33616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265631</v>
      </c>
      <c r="CX28" s="116">
        <f>SUM(AT28,+BV28)</f>
        <v>36911</v>
      </c>
      <c r="CY28" s="116">
        <f>SUM(AU28,+BW28)</f>
        <v>196051</v>
      </c>
      <c r="CZ28" s="116">
        <f>SUM(AV28,+BX28)</f>
        <v>32669</v>
      </c>
      <c r="DA28" s="116">
        <f>SUM(AW28,+BY28)</f>
        <v>30997</v>
      </c>
      <c r="DB28" s="116">
        <f>SUM(AX28,+BZ28)</f>
        <v>620646</v>
      </c>
      <c r="DC28" s="116">
        <f>SUM(AY28,+CA28)</f>
        <v>173928</v>
      </c>
      <c r="DD28" s="116">
        <f>SUM(AZ28,+CB28)</f>
        <v>432364</v>
      </c>
      <c r="DE28" s="116">
        <f>SUM(BA28,+CC28)</f>
        <v>12468</v>
      </c>
      <c r="DF28" s="116">
        <f>SUM(BB28,+CD28)</f>
        <v>1886</v>
      </c>
      <c r="DG28" s="116">
        <f>SUM(BC28,+CE28)</f>
        <v>0</v>
      </c>
      <c r="DH28" s="116">
        <f>SUM(BD28,+CF28)</f>
        <v>0</v>
      </c>
      <c r="DI28" s="116">
        <f>SUM(BE28,+CG28)</f>
        <v>12028</v>
      </c>
      <c r="DJ28" s="116">
        <f>SUM(BF28,+CH28)</f>
        <v>1322374</v>
      </c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8">
    <sortCondition ref="A8:A28"/>
    <sortCondition ref="B8:B28"/>
    <sortCondition ref="C8:C2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33</v>
      </c>
      <c r="D7" s="133">
        <f>SUM(E7,+L7)</f>
        <v>2911451</v>
      </c>
      <c r="E7" s="133">
        <f>SUM(F7:I7)+K7</f>
        <v>2209640</v>
      </c>
      <c r="F7" s="133">
        <f t="shared" ref="F7:L7" si="0">SUM(F$8:F$57)</f>
        <v>255879</v>
      </c>
      <c r="G7" s="133">
        <f t="shared" si="0"/>
        <v>0</v>
      </c>
      <c r="H7" s="133">
        <f t="shared" si="0"/>
        <v>973000</v>
      </c>
      <c r="I7" s="133">
        <f t="shared" si="0"/>
        <v>376158</v>
      </c>
      <c r="J7" s="133">
        <f t="shared" si="0"/>
        <v>5284669</v>
      </c>
      <c r="K7" s="133">
        <f t="shared" si="0"/>
        <v>604603</v>
      </c>
      <c r="L7" s="133">
        <f t="shared" si="0"/>
        <v>701811</v>
      </c>
      <c r="M7" s="133">
        <f>SUM(N7,+U7)</f>
        <v>80502</v>
      </c>
      <c r="N7" s="133">
        <f>SUM(O7:R7,T7)</f>
        <v>71968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69465</v>
      </c>
      <c r="S7" s="133">
        <f t="shared" si="1"/>
        <v>565005</v>
      </c>
      <c r="T7" s="133">
        <f t="shared" si="1"/>
        <v>2503</v>
      </c>
      <c r="U7" s="133">
        <f t="shared" si="1"/>
        <v>8534</v>
      </c>
      <c r="V7" s="133">
        <f t="shared" ref="V7:AD7" si="2">+SUM(D7,M7)</f>
        <v>2991953</v>
      </c>
      <c r="W7" s="133">
        <f t="shared" si="2"/>
        <v>2281608</v>
      </c>
      <c r="X7" s="133">
        <f t="shared" si="2"/>
        <v>255879</v>
      </c>
      <c r="Y7" s="133">
        <f t="shared" si="2"/>
        <v>0</v>
      </c>
      <c r="Z7" s="133">
        <f t="shared" si="2"/>
        <v>973000</v>
      </c>
      <c r="AA7" s="133">
        <f t="shared" si="2"/>
        <v>445623</v>
      </c>
      <c r="AB7" s="133">
        <f t="shared" si="2"/>
        <v>5849674</v>
      </c>
      <c r="AC7" s="133">
        <f t="shared" si="2"/>
        <v>607106</v>
      </c>
      <c r="AD7" s="133">
        <f t="shared" si="2"/>
        <v>710345</v>
      </c>
      <c r="AE7" s="133">
        <f>SUM(AF7,+AK7)</f>
        <v>10579</v>
      </c>
      <c r="AF7" s="133">
        <f>SUM(AG7:AJ7)</f>
        <v>10579</v>
      </c>
      <c r="AG7" s="133">
        <f>SUM(AG$8:AG$57)</f>
        <v>0</v>
      </c>
      <c r="AH7" s="133">
        <f>SUM(AH$8:AH$57)</f>
        <v>10579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5165663</v>
      </c>
      <c r="AN7" s="133">
        <f>SUM(AO7:AR7)</f>
        <v>416423</v>
      </c>
      <c r="AO7" s="133">
        <f>SUM(AO$8:AO$57)</f>
        <v>310326</v>
      </c>
      <c r="AP7" s="133">
        <f>SUM(AP$8:AP$57)</f>
        <v>0</v>
      </c>
      <c r="AQ7" s="133">
        <f>SUM(AQ$8:AQ$57)</f>
        <v>106075</v>
      </c>
      <c r="AR7" s="133">
        <f>SUM(AR$8:AR$57)</f>
        <v>22</v>
      </c>
      <c r="AS7" s="133">
        <f>SUM(AT7:AV7)</f>
        <v>1275514</v>
      </c>
      <c r="AT7" s="133">
        <f>SUM(AT$8:AT$57)</f>
        <v>9146</v>
      </c>
      <c r="AU7" s="133">
        <f>SUM(AU$8:AU$57)</f>
        <v>1223687</v>
      </c>
      <c r="AV7" s="133">
        <f>SUM(AV$8:AV$57)</f>
        <v>42681</v>
      </c>
      <c r="AW7" s="133">
        <f>SUM(AW$8:AW$57)</f>
        <v>0</v>
      </c>
      <c r="AX7" s="133">
        <f>SUM(AY7:BB7)</f>
        <v>3455799</v>
      </c>
      <c r="AY7" s="133">
        <f>SUM(AY$8:AY$57)</f>
        <v>172345</v>
      </c>
      <c r="AZ7" s="133">
        <f>SUM(AZ$8:AZ$57)</f>
        <v>3130639</v>
      </c>
      <c r="BA7" s="133">
        <f>SUM(BA$8:BA$57)</f>
        <v>81024</v>
      </c>
      <c r="BB7" s="133">
        <f>SUM(BB$8:BB$57)</f>
        <v>71791</v>
      </c>
      <c r="BC7" s="136" t="s">
        <v>312</v>
      </c>
      <c r="BD7" s="133">
        <f>SUM(BD$8:BD$57)</f>
        <v>17927</v>
      </c>
      <c r="BE7" s="133">
        <f>SUM(BE$8:BE$57)</f>
        <v>3019878</v>
      </c>
      <c r="BF7" s="133">
        <f>SUM(AE7,+AM7,+BE7)</f>
        <v>8196120</v>
      </c>
      <c r="BG7" s="133">
        <f>SUM(BH7,+BM7)</f>
        <v>27573</v>
      </c>
      <c r="BH7" s="133">
        <f>SUM(BI7:BL7)</f>
        <v>27573</v>
      </c>
      <c r="BI7" s="133">
        <f>SUM(BI$8:BI$57)</f>
        <v>0</v>
      </c>
      <c r="BJ7" s="133">
        <f>SUM(BJ$8:BJ$57)</f>
        <v>27573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572130</v>
      </c>
      <c r="BP7" s="133">
        <f>SUM(BQ7:BT7)</f>
        <v>109779</v>
      </c>
      <c r="BQ7" s="133">
        <f>SUM(BQ$8:BQ$57)</f>
        <v>55135</v>
      </c>
      <c r="BR7" s="133">
        <f>SUM(BR$8:BR$57)</f>
        <v>54113</v>
      </c>
      <c r="BS7" s="133">
        <f>SUM(BS$8:BS$57)</f>
        <v>531</v>
      </c>
      <c r="BT7" s="133">
        <f>SUM(BT$8:BT$57)</f>
        <v>0</v>
      </c>
      <c r="BU7" s="133">
        <f>SUM(BV7:BX7)</f>
        <v>265381</v>
      </c>
      <c r="BV7" s="133">
        <f>SUM(BV$8:BV$57)</f>
        <v>9131</v>
      </c>
      <c r="BW7" s="133">
        <f>SUM(BW$8:BW$57)</f>
        <v>256250</v>
      </c>
      <c r="BX7" s="133">
        <f>SUM(BX$8:BX$57)</f>
        <v>0</v>
      </c>
      <c r="BY7" s="133">
        <f>SUM(BY$8:BY$57)</f>
        <v>0</v>
      </c>
      <c r="BZ7" s="133">
        <f>SUM(CA7:CD7)</f>
        <v>196970</v>
      </c>
      <c r="CA7" s="133">
        <f>SUM(CA$8:CA$57)</f>
        <v>0</v>
      </c>
      <c r="CB7" s="133">
        <f>SUM(CB$8:CB$57)</f>
        <v>187551</v>
      </c>
      <c r="CC7" s="133">
        <f>SUM(CC$8:CC$57)</f>
        <v>0</v>
      </c>
      <c r="CD7" s="133">
        <f>SUM(CD$8:CD$57)</f>
        <v>9419</v>
      </c>
      <c r="CE7" s="136" t="s">
        <v>311</v>
      </c>
      <c r="CF7" s="133">
        <f>SUM(CF$8:CF$57)</f>
        <v>0</v>
      </c>
      <c r="CG7" s="133">
        <f>SUM(CG$8:CG$57)</f>
        <v>45804</v>
      </c>
      <c r="CH7" s="133">
        <f>SUM(BG7,+BO7,+CG7)</f>
        <v>645507</v>
      </c>
      <c r="CI7" s="133">
        <f t="shared" ref="CI7:CO7" si="3">SUM(AE7,+BG7)</f>
        <v>38152</v>
      </c>
      <c r="CJ7" s="133">
        <f>SUM(AF7,+BH7)</f>
        <v>38152</v>
      </c>
      <c r="CK7" s="133">
        <f t="shared" si="3"/>
        <v>0</v>
      </c>
      <c r="CL7" s="133">
        <f t="shared" si="3"/>
        <v>38152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5737793</v>
      </c>
      <c r="CR7" s="133">
        <f t="shared" si="4"/>
        <v>526202</v>
      </c>
      <c r="CS7" s="133">
        <f t="shared" si="4"/>
        <v>365461</v>
      </c>
      <c r="CT7" s="133">
        <f t="shared" si="4"/>
        <v>54113</v>
      </c>
      <c r="CU7" s="133">
        <f t="shared" si="4"/>
        <v>106606</v>
      </c>
      <c r="CV7" s="133">
        <f t="shared" si="4"/>
        <v>22</v>
      </c>
      <c r="CW7" s="133">
        <f t="shared" si="4"/>
        <v>1540895</v>
      </c>
      <c r="CX7" s="133">
        <f t="shared" si="4"/>
        <v>18277</v>
      </c>
      <c r="CY7" s="133">
        <f t="shared" si="4"/>
        <v>1479937</v>
      </c>
      <c r="CZ7" s="133">
        <f t="shared" si="4"/>
        <v>42681</v>
      </c>
      <c r="DA7" s="133">
        <f t="shared" si="4"/>
        <v>0</v>
      </c>
      <c r="DB7" s="133">
        <f t="shared" si="4"/>
        <v>3652769</v>
      </c>
      <c r="DC7" s="133">
        <f t="shared" si="4"/>
        <v>172345</v>
      </c>
      <c r="DD7" s="133">
        <f t="shared" si="4"/>
        <v>3318190</v>
      </c>
      <c r="DE7" s="133">
        <f t="shared" si="4"/>
        <v>81024</v>
      </c>
      <c r="DF7" s="133">
        <f t="shared" si="4"/>
        <v>81210</v>
      </c>
      <c r="DG7" s="136" t="s">
        <v>311</v>
      </c>
      <c r="DH7" s="133">
        <f>SUM(BD7,+CF7)</f>
        <v>17927</v>
      </c>
      <c r="DI7" s="133">
        <f>SUM(BE7,+CG7)</f>
        <v>3065682</v>
      </c>
      <c r="DJ7" s="133">
        <f>SUM(BF7,+CH7)</f>
        <v>8841627</v>
      </c>
    </row>
    <row r="8" spans="1:114" ht="13.5" customHeight="1" x14ac:dyDescent="0.15">
      <c r="A8" s="114" t="s">
        <v>47</v>
      </c>
      <c r="B8" s="115" t="s">
        <v>366</v>
      </c>
      <c r="C8" s="114" t="s">
        <v>367</v>
      </c>
      <c r="D8" s="116">
        <f>SUM(E8,+L8)</f>
        <v>201886</v>
      </c>
      <c r="E8" s="116">
        <f>SUM(F8:I8)+K8</f>
        <v>152089</v>
      </c>
      <c r="F8" s="116">
        <v>0</v>
      </c>
      <c r="G8" s="116">
        <v>0</v>
      </c>
      <c r="H8" s="116">
        <v>35500</v>
      </c>
      <c r="I8" s="116">
        <v>116582</v>
      </c>
      <c r="J8" s="116">
        <v>149013</v>
      </c>
      <c r="K8" s="116">
        <v>7</v>
      </c>
      <c r="L8" s="116">
        <v>49797</v>
      </c>
      <c r="M8" s="116">
        <f>SUM(N8,+U8)</f>
        <v>69503</v>
      </c>
      <c r="N8" s="116">
        <f>SUM(O8:R8,T8)</f>
        <v>69424</v>
      </c>
      <c r="O8" s="116">
        <v>0</v>
      </c>
      <c r="P8" s="116">
        <v>0</v>
      </c>
      <c r="Q8" s="116">
        <v>0</v>
      </c>
      <c r="R8" s="116">
        <v>69192</v>
      </c>
      <c r="S8" s="116">
        <v>96705</v>
      </c>
      <c r="T8" s="116">
        <v>232</v>
      </c>
      <c r="U8" s="116">
        <v>79</v>
      </c>
      <c r="V8" s="116">
        <f>+SUM(D8,M8)</f>
        <v>271389</v>
      </c>
      <c r="W8" s="116">
        <f>+SUM(E8,N8)</f>
        <v>221513</v>
      </c>
      <c r="X8" s="116">
        <f>+SUM(F8,O8)</f>
        <v>0</v>
      </c>
      <c r="Y8" s="116">
        <f>+SUM(G8,P8)</f>
        <v>0</v>
      </c>
      <c r="Z8" s="116">
        <f>+SUM(H8,Q8)</f>
        <v>35500</v>
      </c>
      <c r="AA8" s="116">
        <f>+SUM(I8,R8)</f>
        <v>185774</v>
      </c>
      <c r="AB8" s="116">
        <f>+SUM(J8,S8)</f>
        <v>245718</v>
      </c>
      <c r="AC8" s="116">
        <f>+SUM(K8,T8)</f>
        <v>239</v>
      </c>
      <c r="AD8" s="116">
        <f>+SUM(L8,U8)</f>
        <v>49876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378</v>
      </c>
      <c r="AM8" s="116">
        <f>SUM(AN8,AS8,AW8,AX8,BD8)</f>
        <v>350899</v>
      </c>
      <c r="AN8" s="116">
        <f>SUM(AO8:AR8)</f>
        <v>66875</v>
      </c>
      <c r="AO8" s="116">
        <v>58376</v>
      </c>
      <c r="AP8" s="116">
        <v>0</v>
      </c>
      <c r="AQ8" s="116">
        <v>8477</v>
      </c>
      <c r="AR8" s="116">
        <v>22</v>
      </c>
      <c r="AS8" s="116">
        <f>SUM(AT8:AV8)</f>
        <v>161744</v>
      </c>
      <c r="AT8" s="116">
        <v>0</v>
      </c>
      <c r="AU8" s="116">
        <v>154575</v>
      </c>
      <c r="AV8" s="116">
        <v>7169</v>
      </c>
      <c r="AW8" s="116">
        <v>0</v>
      </c>
      <c r="AX8" s="116">
        <f>SUM(AY8:BB8)</f>
        <v>122280</v>
      </c>
      <c r="AY8" s="116">
        <v>64000</v>
      </c>
      <c r="AZ8" s="116">
        <v>58280</v>
      </c>
      <c r="BA8" s="116">
        <v>0</v>
      </c>
      <c r="BB8" s="116">
        <v>0</v>
      </c>
      <c r="BC8" s="117" t="s">
        <v>378</v>
      </c>
      <c r="BD8" s="116">
        <v>0</v>
      </c>
      <c r="BE8" s="116">
        <v>0</v>
      </c>
      <c r="BF8" s="116">
        <f>SUM(AE8,+AM8,+BE8)</f>
        <v>350899</v>
      </c>
      <c r="BG8" s="116">
        <f>SUM(BH8,+BM8)</f>
        <v>27573</v>
      </c>
      <c r="BH8" s="116">
        <f>SUM(BI8:BL8)</f>
        <v>27573</v>
      </c>
      <c r="BI8" s="116">
        <v>0</v>
      </c>
      <c r="BJ8" s="116">
        <v>27573</v>
      </c>
      <c r="BK8" s="116">
        <v>0</v>
      </c>
      <c r="BL8" s="116">
        <v>0</v>
      </c>
      <c r="BM8" s="116">
        <v>0</v>
      </c>
      <c r="BN8" s="117" t="s">
        <v>378</v>
      </c>
      <c r="BO8" s="116">
        <f>SUM(BP8,BU8,BY8,BZ8,CF8)</f>
        <v>138635</v>
      </c>
      <c r="BP8" s="116">
        <f>SUM(BQ8:BT8)</f>
        <v>86759</v>
      </c>
      <c r="BQ8" s="116">
        <v>32115</v>
      </c>
      <c r="BR8" s="116">
        <v>54113</v>
      </c>
      <c r="BS8" s="116">
        <v>531</v>
      </c>
      <c r="BT8" s="116">
        <v>0</v>
      </c>
      <c r="BU8" s="116">
        <f>SUM(BV8:BX8)</f>
        <v>51876</v>
      </c>
      <c r="BV8" s="116">
        <v>9131</v>
      </c>
      <c r="BW8" s="116">
        <v>42745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378</v>
      </c>
      <c r="CF8" s="116">
        <v>0</v>
      </c>
      <c r="CG8" s="116">
        <v>0</v>
      </c>
      <c r="CH8" s="116">
        <f>SUM(BG8,+BO8,+CG8)</f>
        <v>166208</v>
      </c>
      <c r="CI8" s="116">
        <f>SUM(AE8,+BG8)</f>
        <v>27573</v>
      </c>
      <c r="CJ8" s="116">
        <f>SUM(AF8,+BH8)</f>
        <v>27573</v>
      </c>
      <c r="CK8" s="116">
        <f>SUM(AG8,+BI8)</f>
        <v>0</v>
      </c>
      <c r="CL8" s="116">
        <f>SUM(AH8,+BJ8)</f>
        <v>27573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378</v>
      </c>
      <c r="CQ8" s="116">
        <f>SUM(AM8,+BO8)</f>
        <v>489534</v>
      </c>
      <c r="CR8" s="116">
        <f>SUM(AN8,+BP8)</f>
        <v>153634</v>
      </c>
      <c r="CS8" s="116">
        <f>SUM(AO8,+BQ8)</f>
        <v>90491</v>
      </c>
      <c r="CT8" s="116">
        <f>SUM(AP8,+BR8)</f>
        <v>54113</v>
      </c>
      <c r="CU8" s="116">
        <f>SUM(AQ8,+BS8)</f>
        <v>9008</v>
      </c>
      <c r="CV8" s="116">
        <f>SUM(AR8,+BT8)</f>
        <v>22</v>
      </c>
      <c r="CW8" s="116">
        <f>SUM(AS8,+BU8)</f>
        <v>213620</v>
      </c>
      <c r="CX8" s="116">
        <f>SUM(AT8,+BV8)</f>
        <v>9131</v>
      </c>
      <c r="CY8" s="116">
        <f>SUM(AU8,+BW8)</f>
        <v>197320</v>
      </c>
      <c r="CZ8" s="116">
        <f>SUM(AV8,+BX8)</f>
        <v>7169</v>
      </c>
      <c r="DA8" s="116">
        <f>SUM(AW8,+BY8)</f>
        <v>0</v>
      </c>
      <c r="DB8" s="116">
        <f>SUM(AX8,+BZ8)</f>
        <v>122280</v>
      </c>
      <c r="DC8" s="116">
        <f>SUM(AY8,+CA8)</f>
        <v>64000</v>
      </c>
      <c r="DD8" s="116">
        <f>SUM(AZ8,+CB8)</f>
        <v>58280</v>
      </c>
      <c r="DE8" s="116">
        <f>SUM(BA8,+CC8)</f>
        <v>0</v>
      </c>
      <c r="DF8" s="116">
        <f>SUM(BB8,+CD8)</f>
        <v>0</v>
      </c>
      <c r="DG8" s="117" t="s">
        <v>378</v>
      </c>
      <c r="DH8" s="116">
        <f>SUM(BD8,+CF8)</f>
        <v>0</v>
      </c>
      <c r="DI8" s="116">
        <f>SUM(BE8,+CG8)</f>
        <v>0</v>
      </c>
      <c r="DJ8" s="116">
        <f>SUM(BF8,+CH8)</f>
        <v>517107</v>
      </c>
    </row>
    <row r="9" spans="1:114" ht="13.5" customHeight="1" x14ac:dyDescent="0.15">
      <c r="A9" s="114" t="s">
        <v>47</v>
      </c>
      <c r="B9" s="115" t="s">
        <v>336</v>
      </c>
      <c r="C9" s="114" t="s">
        <v>337</v>
      </c>
      <c r="D9" s="116">
        <f>SUM(E9,+L9)</f>
        <v>129354</v>
      </c>
      <c r="E9" s="116">
        <f>SUM(F9:I9)+K9</f>
        <v>13650</v>
      </c>
      <c r="F9" s="116">
        <v>0</v>
      </c>
      <c r="G9" s="116">
        <v>0</v>
      </c>
      <c r="H9" s="116">
        <v>0</v>
      </c>
      <c r="I9" s="116">
        <v>13650</v>
      </c>
      <c r="J9" s="116">
        <v>174418</v>
      </c>
      <c r="K9" s="116">
        <v>0</v>
      </c>
      <c r="L9" s="116">
        <v>115704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129354</v>
      </c>
      <c r="W9" s="116">
        <f>+SUM(E9,N9)</f>
        <v>13650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13650</v>
      </c>
      <c r="AB9" s="116">
        <f>+SUM(J9,S9)</f>
        <v>174418</v>
      </c>
      <c r="AC9" s="116">
        <f>+SUM(K9,T9)</f>
        <v>0</v>
      </c>
      <c r="AD9" s="116">
        <f>+SUM(L9,U9)</f>
        <v>115704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378</v>
      </c>
      <c r="AM9" s="116">
        <f>SUM(AN9,AS9,AW9,AX9,BD9)</f>
        <v>233672</v>
      </c>
      <c r="AN9" s="116">
        <f>SUM(AO9:AR9)</f>
        <v>9770</v>
      </c>
      <c r="AO9" s="116">
        <v>9770</v>
      </c>
      <c r="AP9" s="116">
        <v>0</v>
      </c>
      <c r="AQ9" s="116">
        <v>0</v>
      </c>
      <c r="AR9" s="116">
        <v>0</v>
      </c>
      <c r="AS9" s="116">
        <f>SUM(AT9:AV9)</f>
        <v>53622</v>
      </c>
      <c r="AT9" s="116">
        <v>0</v>
      </c>
      <c r="AU9" s="116">
        <v>24282</v>
      </c>
      <c r="AV9" s="116">
        <v>29340</v>
      </c>
      <c r="AW9" s="116">
        <v>0</v>
      </c>
      <c r="AX9" s="116">
        <f>SUM(AY9:BB9)</f>
        <v>170280</v>
      </c>
      <c r="AY9" s="116">
        <v>0</v>
      </c>
      <c r="AZ9" s="116">
        <v>170280</v>
      </c>
      <c r="BA9" s="116">
        <v>0</v>
      </c>
      <c r="BB9" s="116">
        <v>0</v>
      </c>
      <c r="BC9" s="117" t="s">
        <v>378</v>
      </c>
      <c r="BD9" s="116">
        <v>0</v>
      </c>
      <c r="BE9" s="116">
        <v>70100</v>
      </c>
      <c r="BF9" s="116">
        <f>SUM(AE9,+AM9,+BE9)</f>
        <v>303772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378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378</v>
      </c>
      <c r="CQ9" s="116">
        <f>SUM(AM9,+BO9)</f>
        <v>233672</v>
      </c>
      <c r="CR9" s="116">
        <f>SUM(AN9,+BP9)</f>
        <v>9770</v>
      </c>
      <c r="CS9" s="116">
        <f>SUM(AO9,+BQ9)</f>
        <v>9770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53622</v>
      </c>
      <c r="CX9" s="116">
        <f>SUM(AT9,+BV9)</f>
        <v>0</v>
      </c>
      <c r="CY9" s="116">
        <f>SUM(AU9,+BW9)</f>
        <v>24282</v>
      </c>
      <c r="CZ9" s="116">
        <f>SUM(AV9,+BX9)</f>
        <v>29340</v>
      </c>
      <c r="DA9" s="116">
        <f>SUM(AW9,+BY9)</f>
        <v>0</v>
      </c>
      <c r="DB9" s="116">
        <f>SUM(AX9,+BZ9)</f>
        <v>170280</v>
      </c>
      <c r="DC9" s="116">
        <f>SUM(AY9,+CA9)</f>
        <v>0</v>
      </c>
      <c r="DD9" s="116">
        <f>SUM(AZ9,+CB9)</f>
        <v>170280</v>
      </c>
      <c r="DE9" s="116">
        <f>SUM(BA9,+CC9)</f>
        <v>0</v>
      </c>
      <c r="DF9" s="116">
        <f>SUM(BB9,+CD9)</f>
        <v>0</v>
      </c>
      <c r="DG9" s="117" t="s">
        <v>378</v>
      </c>
      <c r="DH9" s="116">
        <f>SUM(BD9,+CF9)</f>
        <v>0</v>
      </c>
      <c r="DI9" s="116">
        <f>SUM(BE9,+CG9)</f>
        <v>70100</v>
      </c>
      <c r="DJ9" s="116">
        <f>SUM(BF9,+CH9)</f>
        <v>303772</v>
      </c>
    </row>
    <row r="10" spans="1:114" ht="13.5" customHeight="1" x14ac:dyDescent="0.15">
      <c r="A10" s="114" t="s">
        <v>47</v>
      </c>
      <c r="B10" s="115" t="s">
        <v>332</v>
      </c>
      <c r="C10" s="114" t="s">
        <v>333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98948</v>
      </c>
      <c r="K10" s="116">
        <v>0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98948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378</v>
      </c>
      <c r="AM10" s="116">
        <f>SUM(AN10,AS10,AW10,AX10,BD10)</f>
        <v>98948</v>
      </c>
      <c r="AN10" s="116">
        <f>SUM(AO10:AR10)</f>
        <v>6695</v>
      </c>
      <c r="AO10" s="116">
        <v>6695</v>
      </c>
      <c r="AP10" s="116">
        <v>0</v>
      </c>
      <c r="AQ10" s="116">
        <v>0</v>
      </c>
      <c r="AR10" s="116">
        <v>0</v>
      </c>
      <c r="AS10" s="116">
        <f>SUM(AT10:AV10)</f>
        <v>6172</v>
      </c>
      <c r="AT10" s="116">
        <v>0</v>
      </c>
      <c r="AU10" s="116">
        <v>0</v>
      </c>
      <c r="AV10" s="116">
        <v>6172</v>
      </c>
      <c r="AW10" s="116">
        <v>0</v>
      </c>
      <c r="AX10" s="116">
        <f>SUM(AY10:BB10)</f>
        <v>86081</v>
      </c>
      <c r="AY10" s="116">
        <v>1412</v>
      </c>
      <c r="AZ10" s="116">
        <v>76531</v>
      </c>
      <c r="BA10" s="116">
        <v>8138</v>
      </c>
      <c r="BB10" s="116">
        <v>0</v>
      </c>
      <c r="BC10" s="117" t="s">
        <v>378</v>
      </c>
      <c r="BD10" s="116">
        <v>0</v>
      </c>
      <c r="BE10" s="116">
        <v>0</v>
      </c>
      <c r="BF10" s="116">
        <f>SUM(AE10,+AM10,+BE10)</f>
        <v>98948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378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378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378</v>
      </c>
      <c r="CQ10" s="116">
        <f>SUM(AM10,+BO10)</f>
        <v>98948</v>
      </c>
      <c r="CR10" s="116">
        <f>SUM(AN10,+BP10)</f>
        <v>6695</v>
      </c>
      <c r="CS10" s="116">
        <f>SUM(AO10,+BQ10)</f>
        <v>6695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6172</v>
      </c>
      <c r="CX10" s="116">
        <f>SUM(AT10,+BV10)</f>
        <v>0</v>
      </c>
      <c r="CY10" s="116">
        <f>SUM(AU10,+BW10)</f>
        <v>0</v>
      </c>
      <c r="CZ10" s="116">
        <f>SUM(AV10,+BX10)</f>
        <v>6172</v>
      </c>
      <c r="DA10" s="116">
        <f>SUM(AW10,+BY10)</f>
        <v>0</v>
      </c>
      <c r="DB10" s="116">
        <f>SUM(AX10,+BZ10)</f>
        <v>86081</v>
      </c>
      <c r="DC10" s="116">
        <f>SUM(AY10,+CA10)</f>
        <v>1412</v>
      </c>
      <c r="DD10" s="116">
        <f>SUM(AZ10,+CB10)</f>
        <v>76531</v>
      </c>
      <c r="DE10" s="116">
        <f>SUM(BA10,+CC10)</f>
        <v>8138</v>
      </c>
      <c r="DF10" s="116">
        <f>SUM(BB10,+CD10)</f>
        <v>0</v>
      </c>
      <c r="DG10" s="117" t="s">
        <v>378</v>
      </c>
      <c r="DH10" s="116">
        <f>SUM(BD10,+CF10)</f>
        <v>0</v>
      </c>
      <c r="DI10" s="116">
        <f>SUM(BE10,+CG10)</f>
        <v>0</v>
      </c>
      <c r="DJ10" s="116">
        <f>SUM(BF10,+CH10)</f>
        <v>98948</v>
      </c>
    </row>
    <row r="11" spans="1:114" ht="13.5" customHeight="1" x14ac:dyDescent="0.15">
      <c r="A11" s="114" t="s">
        <v>47</v>
      </c>
      <c r="B11" s="115" t="s">
        <v>330</v>
      </c>
      <c r="C11" s="114" t="s">
        <v>331</v>
      </c>
      <c r="D11" s="116">
        <f>SUM(E11,+L11)</f>
        <v>2393728</v>
      </c>
      <c r="E11" s="116">
        <f>SUM(F11:I11)+K11</f>
        <v>1984939</v>
      </c>
      <c r="F11" s="116">
        <v>255879</v>
      </c>
      <c r="G11" s="116">
        <v>0</v>
      </c>
      <c r="H11" s="116">
        <v>937500</v>
      </c>
      <c r="I11" s="116">
        <v>197219</v>
      </c>
      <c r="J11" s="116">
        <v>3300000</v>
      </c>
      <c r="K11" s="116">
        <v>594341</v>
      </c>
      <c r="L11" s="116">
        <v>408789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2393728</v>
      </c>
      <c r="W11" s="116">
        <f>+SUM(E11,N11)</f>
        <v>1984939</v>
      </c>
      <c r="X11" s="116">
        <f>+SUM(F11,O11)</f>
        <v>255879</v>
      </c>
      <c r="Y11" s="116">
        <f>+SUM(G11,P11)</f>
        <v>0</v>
      </c>
      <c r="Z11" s="116">
        <f>+SUM(H11,Q11)</f>
        <v>937500</v>
      </c>
      <c r="AA11" s="116">
        <f>+SUM(I11,R11)</f>
        <v>197219</v>
      </c>
      <c r="AB11" s="116">
        <f>+SUM(J11,S11)</f>
        <v>3300000</v>
      </c>
      <c r="AC11" s="116">
        <f>+SUM(K11,T11)</f>
        <v>594341</v>
      </c>
      <c r="AD11" s="116">
        <f>+SUM(L11,U11)</f>
        <v>408789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378</v>
      </c>
      <c r="AM11" s="116">
        <f>SUM(AN11,AS11,AW11,AX11,BD11)</f>
        <v>3169163</v>
      </c>
      <c r="AN11" s="116">
        <f>SUM(AO11:AR11)</f>
        <v>197703</v>
      </c>
      <c r="AO11" s="116">
        <v>174873</v>
      </c>
      <c r="AP11" s="116">
        <v>0</v>
      </c>
      <c r="AQ11" s="116">
        <v>22830</v>
      </c>
      <c r="AR11" s="116">
        <v>0</v>
      </c>
      <c r="AS11" s="116">
        <f>SUM(AT11:AV11)</f>
        <v>659313</v>
      </c>
      <c r="AT11" s="116">
        <v>9146</v>
      </c>
      <c r="AU11" s="116">
        <v>650167</v>
      </c>
      <c r="AV11" s="116">
        <v>0</v>
      </c>
      <c r="AW11" s="116">
        <v>0</v>
      </c>
      <c r="AX11" s="116">
        <f>SUM(AY11:BB11)</f>
        <v>2294220</v>
      </c>
      <c r="AY11" s="116">
        <v>106933</v>
      </c>
      <c r="AZ11" s="116">
        <v>2185222</v>
      </c>
      <c r="BA11" s="116">
        <v>0</v>
      </c>
      <c r="BB11" s="116">
        <v>2065</v>
      </c>
      <c r="BC11" s="117" t="s">
        <v>378</v>
      </c>
      <c r="BD11" s="116">
        <v>17927</v>
      </c>
      <c r="BE11" s="116">
        <v>2524565</v>
      </c>
      <c r="BF11" s="116">
        <f>SUM(AE11,+AM11,+BE11)</f>
        <v>5693728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378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378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378</v>
      </c>
      <c r="CQ11" s="116">
        <f>SUM(AM11,+BO11)</f>
        <v>3169163</v>
      </c>
      <c r="CR11" s="116">
        <f>SUM(AN11,+BP11)</f>
        <v>197703</v>
      </c>
      <c r="CS11" s="116">
        <f>SUM(AO11,+BQ11)</f>
        <v>174873</v>
      </c>
      <c r="CT11" s="116">
        <f>SUM(AP11,+BR11)</f>
        <v>0</v>
      </c>
      <c r="CU11" s="116">
        <f>SUM(AQ11,+BS11)</f>
        <v>22830</v>
      </c>
      <c r="CV11" s="116">
        <f>SUM(AR11,+BT11)</f>
        <v>0</v>
      </c>
      <c r="CW11" s="116">
        <f>SUM(AS11,+BU11)</f>
        <v>659313</v>
      </c>
      <c r="CX11" s="116">
        <f>SUM(AT11,+BV11)</f>
        <v>9146</v>
      </c>
      <c r="CY11" s="116">
        <f>SUM(AU11,+BW11)</f>
        <v>650167</v>
      </c>
      <c r="CZ11" s="116">
        <f>SUM(AV11,+BX11)</f>
        <v>0</v>
      </c>
      <c r="DA11" s="116">
        <f>SUM(AW11,+BY11)</f>
        <v>0</v>
      </c>
      <c r="DB11" s="116">
        <f>SUM(AX11,+BZ11)</f>
        <v>2294220</v>
      </c>
      <c r="DC11" s="116">
        <f>SUM(AY11,+CA11)</f>
        <v>106933</v>
      </c>
      <c r="DD11" s="116">
        <f>SUM(AZ11,+CB11)</f>
        <v>2185222</v>
      </c>
      <c r="DE11" s="116">
        <f>SUM(BA11,+CC11)</f>
        <v>0</v>
      </c>
      <c r="DF11" s="116">
        <f>SUM(BB11,+CD11)</f>
        <v>2065</v>
      </c>
      <c r="DG11" s="117" t="s">
        <v>378</v>
      </c>
      <c r="DH11" s="116">
        <f>SUM(BD11,+CF11)</f>
        <v>17927</v>
      </c>
      <c r="DI11" s="116">
        <f>SUM(BE11,+CG11)</f>
        <v>2524565</v>
      </c>
      <c r="DJ11" s="116">
        <f>SUM(BF11,+CH11)</f>
        <v>5693728</v>
      </c>
    </row>
    <row r="12" spans="1:114" ht="13.5" customHeight="1" x14ac:dyDescent="0.15">
      <c r="A12" s="114" t="s">
        <v>47</v>
      </c>
      <c r="B12" s="115" t="s">
        <v>342</v>
      </c>
      <c r="C12" s="114" t="s">
        <v>343</v>
      </c>
      <c r="D12" s="116">
        <f>SUM(E12,+L12)</f>
        <v>39685</v>
      </c>
      <c r="E12" s="116">
        <f>SUM(F12:I12)+K12</f>
        <v>31229</v>
      </c>
      <c r="F12" s="116">
        <v>0</v>
      </c>
      <c r="G12" s="116">
        <v>0</v>
      </c>
      <c r="H12" s="116">
        <v>0</v>
      </c>
      <c r="I12" s="116">
        <v>20974</v>
      </c>
      <c r="J12" s="116">
        <v>821545</v>
      </c>
      <c r="K12" s="116">
        <v>10255</v>
      </c>
      <c r="L12" s="116">
        <v>8456</v>
      </c>
      <c r="M12" s="116">
        <f>SUM(N12,+U12)</f>
        <v>10999</v>
      </c>
      <c r="N12" s="116">
        <f>SUM(O12:R12,T12)</f>
        <v>2544</v>
      </c>
      <c r="O12" s="116">
        <v>0</v>
      </c>
      <c r="P12" s="116">
        <v>0</v>
      </c>
      <c r="Q12" s="116">
        <v>0</v>
      </c>
      <c r="R12" s="116">
        <v>273</v>
      </c>
      <c r="S12" s="116">
        <v>468300</v>
      </c>
      <c r="T12" s="116">
        <v>2271</v>
      </c>
      <c r="U12" s="116">
        <v>8455</v>
      </c>
      <c r="V12" s="116">
        <f>+SUM(D12,M12)</f>
        <v>50684</v>
      </c>
      <c r="W12" s="116">
        <f>+SUM(E12,N12)</f>
        <v>33773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21247</v>
      </c>
      <c r="AB12" s="116">
        <f>+SUM(J12,S12)</f>
        <v>1289845</v>
      </c>
      <c r="AC12" s="116">
        <f>+SUM(K12,T12)</f>
        <v>12526</v>
      </c>
      <c r="AD12" s="116">
        <f>+SUM(L12,U12)</f>
        <v>16911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378</v>
      </c>
      <c r="AM12" s="116">
        <f>SUM(AN12,AS12,AW12,AX12,BD12)</f>
        <v>815001</v>
      </c>
      <c r="AN12" s="116">
        <f>SUM(AO12:AR12)</f>
        <v>23020</v>
      </c>
      <c r="AO12" s="116">
        <v>23020</v>
      </c>
      <c r="AP12" s="116">
        <v>0</v>
      </c>
      <c r="AQ12" s="116">
        <v>0</v>
      </c>
      <c r="AR12" s="116">
        <v>0</v>
      </c>
      <c r="AS12" s="116">
        <f>SUM(AT12:AV12)</f>
        <v>375246</v>
      </c>
      <c r="AT12" s="116">
        <v>0</v>
      </c>
      <c r="AU12" s="116">
        <v>375246</v>
      </c>
      <c r="AV12" s="116">
        <v>0</v>
      </c>
      <c r="AW12" s="116">
        <v>0</v>
      </c>
      <c r="AX12" s="116">
        <f>SUM(AY12:BB12)</f>
        <v>416735</v>
      </c>
      <c r="AY12" s="116">
        <v>0</v>
      </c>
      <c r="AZ12" s="116">
        <v>355522</v>
      </c>
      <c r="BA12" s="116">
        <v>0</v>
      </c>
      <c r="BB12" s="116">
        <v>61213</v>
      </c>
      <c r="BC12" s="117" t="s">
        <v>378</v>
      </c>
      <c r="BD12" s="116">
        <v>0</v>
      </c>
      <c r="BE12" s="116">
        <v>46229</v>
      </c>
      <c r="BF12" s="116">
        <f>SUM(AE12,+AM12,+BE12)</f>
        <v>861230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378</v>
      </c>
      <c r="BO12" s="116">
        <f>SUM(BP12,BU12,BY12,BZ12,CF12)</f>
        <v>433495</v>
      </c>
      <c r="BP12" s="116">
        <f>SUM(BQ12:BT12)</f>
        <v>23020</v>
      </c>
      <c r="BQ12" s="116">
        <v>23020</v>
      </c>
      <c r="BR12" s="116">
        <v>0</v>
      </c>
      <c r="BS12" s="116">
        <v>0</v>
      </c>
      <c r="BT12" s="116">
        <v>0</v>
      </c>
      <c r="BU12" s="116">
        <f>SUM(BV12:BX12)</f>
        <v>213505</v>
      </c>
      <c r="BV12" s="116">
        <v>0</v>
      </c>
      <c r="BW12" s="116">
        <v>213505</v>
      </c>
      <c r="BX12" s="116">
        <v>0</v>
      </c>
      <c r="BY12" s="116">
        <v>0</v>
      </c>
      <c r="BZ12" s="116">
        <f>SUM(CA12:CD12)</f>
        <v>196970</v>
      </c>
      <c r="CA12" s="116">
        <v>0</v>
      </c>
      <c r="CB12" s="116">
        <v>187551</v>
      </c>
      <c r="CC12" s="116">
        <v>0</v>
      </c>
      <c r="CD12" s="116">
        <v>9419</v>
      </c>
      <c r="CE12" s="117" t="s">
        <v>378</v>
      </c>
      <c r="CF12" s="116">
        <v>0</v>
      </c>
      <c r="CG12" s="116">
        <v>45804</v>
      </c>
      <c r="CH12" s="116">
        <f>SUM(BG12,+BO12,+CG12)</f>
        <v>479299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378</v>
      </c>
      <c r="CQ12" s="116">
        <f>SUM(AM12,+BO12)</f>
        <v>1248496</v>
      </c>
      <c r="CR12" s="116">
        <f>SUM(AN12,+BP12)</f>
        <v>46040</v>
      </c>
      <c r="CS12" s="116">
        <f>SUM(AO12,+BQ12)</f>
        <v>46040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588751</v>
      </c>
      <c r="CX12" s="116">
        <f>SUM(AT12,+BV12)</f>
        <v>0</v>
      </c>
      <c r="CY12" s="116">
        <f>SUM(AU12,+BW12)</f>
        <v>588751</v>
      </c>
      <c r="CZ12" s="116">
        <f>SUM(AV12,+BX12)</f>
        <v>0</v>
      </c>
      <c r="DA12" s="116">
        <f>SUM(AW12,+BY12)</f>
        <v>0</v>
      </c>
      <c r="DB12" s="116">
        <f>SUM(AX12,+BZ12)</f>
        <v>613705</v>
      </c>
      <c r="DC12" s="116">
        <f>SUM(AY12,+CA12)</f>
        <v>0</v>
      </c>
      <c r="DD12" s="116">
        <f>SUM(AZ12,+CB12)</f>
        <v>543073</v>
      </c>
      <c r="DE12" s="116">
        <f>SUM(BA12,+CC12)</f>
        <v>0</v>
      </c>
      <c r="DF12" s="116">
        <f>SUM(BB12,+CD12)</f>
        <v>70632</v>
      </c>
      <c r="DG12" s="117" t="s">
        <v>378</v>
      </c>
      <c r="DH12" s="116">
        <f>SUM(BD12,+CF12)</f>
        <v>0</v>
      </c>
      <c r="DI12" s="116">
        <f>SUM(BE12,+CG12)</f>
        <v>92033</v>
      </c>
      <c r="DJ12" s="116">
        <f>SUM(BF12,+CH12)</f>
        <v>1340529</v>
      </c>
    </row>
    <row r="13" spans="1:114" ht="13.5" customHeight="1" x14ac:dyDescent="0.15">
      <c r="A13" s="114" t="s">
        <v>47</v>
      </c>
      <c r="B13" s="115" t="s">
        <v>360</v>
      </c>
      <c r="C13" s="114" t="s">
        <v>361</v>
      </c>
      <c r="D13" s="116">
        <f>SUM(E13,+L13)</f>
        <v>146798</v>
      </c>
      <c r="E13" s="116">
        <f>SUM(F13:I13)+K13</f>
        <v>27733</v>
      </c>
      <c r="F13" s="116">
        <v>0</v>
      </c>
      <c r="G13" s="116">
        <v>0</v>
      </c>
      <c r="H13" s="116">
        <v>0</v>
      </c>
      <c r="I13" s="116">
        <v>27733</v>
      </c>
      <c r="J13" s="116">
        <v>740745</v>
      </c>
      <c r="K13" s="116">
        <v>0</v>
      </c>
      <c r="L13" s="116">
        <v>119065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146798</v>
      </c>
      <c r="W13" s="116">
        <f>+SUM(E13,N13)</f>
        <v>27733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27733</v>
      </c>
      <c r="AB13" s="116">
        <f>+SUM(J13,S13)</f>
        <v>740745</v>
      </c>
      <c r="AC13" s="116">
        <f>+SUM(K13,T13)</f>
        <v>0</v>
      </c>
      <c r="AD13" s="116">
        <f>+SUM(L13,U13)</f>
        <v>119065</v>
      </c>
      <c r="AE13" s="116">
        <f>SUM(AF13,+AK13)</f>
        <v>10579</v>
      </c>
      <c r="AF13" s="116">
        <f>SUM(AG13:AJ13)</f>
        <v>10579</v>
      </c>
      <c r="AG13" s="116">
        <v>0</v>
      </c>
      <c r="AH13" s="116">
        <v>10579</v>
      </c>
      <c r="AI13" s="116">
        <v>0</v>
      </c>
      <c r="AJ13" s="116">
        <v>0</v>
      </c>
      <c r="AK13" s="116">
        <v>0</v>
      </c>
      <c r="AL13" s="117" t="s">
        <v>378</v>
      </c>
      <c r="AM13" s="116">
        <f>SUM(AN13,AS13,AW13,AX13,BD13)</f>
        <v>497980</v>
      </c>
      <c r="AN13" s="116">
        <f>SUM(AO13:AR13)</f>
        <v>112360</v>
      </c>
      <c r="AO13" s="116">
        <v>37592</v>
      </c>
      <c r="AP13" s="116">
        <v>0</v>
      </c>
      <c r="AQ13" s="116">
        <v>74768</v>
      </c>
      <c r="AR13" s="116">
        <v>0</v>
      </c>
      <c r="AS13" s="116">
        <f>SUM(AT13:AV13)</f>
        <v>19417</v>
      </c>
      <c r="AT13" s="116">
        <v>0</v>
      </c>
      <c r="AU13" s="116">
        <v>19417</v>
      </c>
      <c r="AV13" s="116">
        <v>0</v>
      </c>
      <c r="AW13" s="116">
        <v>0</v>
      </c>
      <c r="AX13" s="116">
        <f>SUM(AY13:BB13)</f>
        <v>366203</v>
      </c>
      <c r="AY13" s="116">
        <v>0</v>
      </c>
      <c r="AZ13" s="116">
        <v>284804</v>
      </c>
      <c r="BA13" s="116">
        <v>72886</v>
      </c>
      <c r="BB13" s="116">
        <v>8513</v>
      </c>
      <c r="BC13" s="117" t="s">
        <v>378</v>
      </c>
      <c r="BD13" s="116">
        <v>0</v>
      </c>
      <c r="BE13" s="116">
        <v>378984</v>
      </c>
      <c r="BF13" s="116">
        <f>SUM(AE13,+AM13,+BE13)</f>
        <v>887543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378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378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10579</v>
      </c>
      <c r="CJ13" s="116">
        <f>SUM(AF13,+BH13)</f>
        <v>10579</v>
      </c>
      <c r="CK13" s="116">
        <f>SUM(AG13,+BI13)</f>
        <v>0</v>
      </c>
      <c r="CL13" s="116">
        <f>SUM(AH13,+BJ13)</f>
        <v>10579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378</v>
      </c>
      <c r="CQ13" s="116">
        <f>SUM(AM13,+BO13)</f>
        <v>497980</v>
      </c>
      <c r="CR13" s="116">
        <f>SUM(AN13,+BP13)</f>
        <v>112360</v>
      </c>
      <c r="CS13" s="116">
        <f>SUM(AO13,+BQ13)</f>
        <v>37592</v>
      </c>
      <c r="CT13" s="116">
        <f>SUM(AP13,+BR13)</f>
        <v>0</v>
      </c>
      <c r="CU13" s="116">
        <f>SUM(AQ13,+BS13)</f>
        <v>74768</v>
      </c>
      <c r="CV13" s="116">
        <f>SUM(AR13,+BT13)</f>
        <v>0</v>
      </c>
      <c r="CW13" s="116">
        <f>SUM(AS13,+BU13)</f>
        <v>19417</v>
      </c>
      <c r="CX13" s="116">
        <f>SUM(AT13,+BV13)</f>
        <v>0</v>
      </c>
      <c r="CY13" s="116">
        <f>SUM(AU13,+BW13)</f>
        <v>19417</v>
      </c>
      <c r="CZ13" s="116">
        <f>SUM(AV13,+BX13)</f>
        <v>0</v>
      </c>
      <c r="DA13" s="116">
        <f>SUM(AW13,+BY13)</f>
        <v>0</v>
      </c>
      <c r="DB13" s="116">
        <f>SUM(AX13,+BZ13)</f>
        <v>366203</v>
      </c>
      <c r="DC13" s="116">
        <f>SUM(AY13,+CA13)</f>
        <v>0</v>
      </c>
      <c r="DD13" s="116">
        <f>SUM(AZ13,+CB13)</f>
        <v>284804</v>
      </c>
      <c r="DE13" s="116">
        <f>SUM(BA13,+CC13)</f>
        <v>72886</v>
      </c>
      <c r="DF13" s="116">
        <f>SUM(BB13,+CD13)</f>
        <v>8513</v>
      </c>
      <c r="DG13" s="117" t="s">
        <v>378</v>
      </c>
      <c r="DH13" s="116">
        <f>SUM(BD13,+CF13)</f>
        <v>0</v>
      </c>
      <c r="DI13" s="116">
        <f>SUM(BE13,+CG13)</f>
        <v>378984</v>
      </c>
      <c r="DJ13" s="116">
        <f>SUM(BF13,+CH13)</f>
        <v>887543</v>
      </c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33</v>
      </c>
      <c r="D7" s="133">
        <f>SUM(E7,+L7)</f>
        <v>29163566</v>
      </c>
      <c r="E7" s="133">
        <f>+SUM(F7:I7,K7)</f>
        <v>10409187</v>
      </c>
      <c r="F7" s="133">
        <f t="shared" ref="F7:L7" si="0">SUM(F$8:F$257)</f>
        <v>1012779</v>
      </c>
      <c r="G7" s="133">
        <f t="shared" si="0"/>
        <v>111725</v>
      </c>
      <c r="H7" s="133">
        <f t="shared" si="0"/>
        <v>4988000</v>
      </c>
      <c r="I7" s="133">
        <f t="shared" si="0"/>
        <v>2143067</v>
      </c>
      <c r="J7" s="133">
        <f t="shared" si="0"/>
        <v>5284669</v>
      </c>
      <c r="K7" s="133">
        <f t="shared" si="0"/>
        <v>2153616</v>
      </c>
      <c r="L7" s="133">
        <f t="shared" si="0"/>
        <v>18754379</v>
      </c>
      <c r="M7" s="133">
        <f>SUM(N7,+U7)</f>
        <v>4499345</v>
      </c>
      <c r="N7" s="133">
        <f>+SUM(O7:R7,T7)</f>
        <v>839082</v>
      </c>
      <c r="O7" s="133">
        <f t="shared" ref="O7:U7" si="1">SUM(O$8:O$257)</f>
        <v>30788</v>
      </c>
      <c r="P7" s="133">
        <f t="shared" si="1"/>
        <v>24957</v>
      </c>
      <c r="Q7" s="133">
        <f t="shared" si="1"/>
        <v>245200</v>
      </c>
      <c r="R7" s="133">
        <f t="shared" si="1"/>
        <v>447831</v>
      </c>
      <c r="S7" s="133">
        <f t="shared" si="1"/>
        <v>565005</v>
      </c>
      <c r="T7" s="133">
        <f t="shared" si="1"/>
        <v>90306</v>
      </c>
      <c r="U7" s="133">
        <f t="shared" si="1"/>
        <v>3660263</v>
      </c>
      <c r="V7" s="133">
        <f t="shared" ref="V7:AB7" si="2">+SUM(D7,M7)</f>
        <v>33662911</v>
      </c>
      <c r="W7" s="133">
        <f t="shared" si="2"/>
        <v>11248269</v>
      </c>
      <c r="X7" s="133">
        <f t="shared" si="2"/>
        <v>1043567</v>
      </c>
      <c r="Y7" s="133">
        <f t="shared" si="2"/>
        <v>136682</v>
      </c>
      <c r="Z7" s="133">
        <f t="shared" si="2"/>
        <v>5233200</v>
      </c>
      <c r="AA7" s="133">
        <f t="shared" si="2"/>
        <v>2590898</v>
      </c>
      <c r="AB7" s="133">
        <f t="shared" si="2"/>
        <v>5849674</v>
      </c>
      <c r="AC7" s="133">
        <f>+SUM(K7,T7)</f>
        <v>2243922</v>
      </c>
      <c r="AD7" s="133">
        <f>+SUM(L7,U7)</f>
        <v>22414642</v>
      </c>
    </row>
    <row r="8" spans="1:32" ht="13.5" customHeight="1" x14ac:dyDescent="0.15">
      <c r="A8" s="114" t="s">
        <v>47</v>
      </c>
      <c r="B8" s="115" t="s">
        <v>323</v>
      </c>
      <c r="C8" s="114" t="s">
        <v>324</v>
      </c>
      <c r="D8" s="116">
        <f>SUM(E8,+L8)</f>
        <v>7857841</v>
      </c>
      <c r="E8" s="116">
        <f>+SUM(F8:I8,K8)</f>
        <v>3473434</v>
      </c>
      <c r="F8" s="116">
        <v>171486</v>
      </c>
      <c r="G8" s="116">
        <v>3000</v>
      </c>
      <c r="H8" s="116">
        <v>2223800</v>
      </c>
      <c r="I8" s="116">
        <v>343067</v>
      </c>
      <c r="J8" s="116"/>
      <c r="K8" s="116">
        <v>732081</v>
      </c>
      <c r="L8" s="116">
        <v>4384407</v>
      </c>
      <c r="M8" s="116">
        <f>SUM(N8,+U8)</f>
        <v>739677</v>
      </c>
      <c r="N8" s="116">
        <f>+SUM(O8:R8,T8)</f>
        <v>293335</v>
      </c>
      <c r="O8" s="116">
        <v>1508</v>
      </c>
      <c r="P8" s="116">
        <v>0</v>
      </c>
      <c r="Q8" s="116">
        <v>191400</v>
      </c>
      <c r="R8" s="116">
        <v>13862</v>
      </c>
      <c r="S8" s="116"/>
      <c r="T8" s="116">
        <v>86565</v>
      </c>
      <c r="U8" s="116">
        <v>446342</v>
      </c>
      <c r="V8" s="116">
        <f>+SUM(D8,M8)</f>
        <v>8597518</v>
      </c>
      <c r="W8" s="116">
        <f>+SUM(E8,N8)</f>
        <v>3766769</v>
      </c>
      <c r="X8" s="116">
        <f>+SUM(F8,O8)</f>
        <v>172994</v>
      </c>
      <c r="Y8" s="116">
        <f>+SUM(G8,P8)</f>
        <v>3000</v>
      </c>
      <c r="Z8" s="116">
        <f>+SUM(H8,Q8)</f>
        <v>2415200</v>
      </c>
      <c r="AA8" s="116">
        <f>+SUM(I8,R8)</f>
        <v>356929</v>
      </c>
      <c r="AB8" s="116">
        <f>+SUM(J8,S8)</f>
        <v>0</v>
      </c>
      <c r="AC8" s="116">
        <f>+SUM(K8,T8)</f>
        <v>818646</v>
      </c>
      <c r="AD8" s="116">
        <f>+SUM(L8,U8)</f>
        <v>4830749</v>
      </c>
      <c r="AE8" s="205" t="s">
        <v>325</v>
      </c>
    </row>
    <row r="9" spans="1:32" ht="13.5" customHeight="1" x14ac:dyDescent="0.15">
      <c r="A9" s="114" t="s">
        <v>47</v>
      </c>
      <c r="B9" s="115" t="s">
        <v>326</v>
      </c>
      <c r="C9" s="114" t="s">
        <v>327</v>
      </c>
      <c r="D9" s="116">
        <f>SUM(E9,+L9)</f>
        <v>3381740</v>
      </c>
      <c r="E9" s="116">
        <f>+SUM(F9:I9,K9)</f>
        <v>787895</v>
      </c>
      <c r="F9" s="116">
        <v>12600</v>
      </c>
      <c r="G9" s="116">
        <v>3517</v>
      </c>
      <c r="H9" s="116">
        <v>0</v>
      </c>
      <c r="I9" s="116">
        <v>451841</v>
      </c>
      <c r="J9" s="116"/>
      <c r="K9" s="116">
        <v>319937</v>
      </c>
      <c r="L9" s="116">
        <v>2593845</v>
      </c>
      <c r="M9" s="116">
        <f>SUM(N9,+U9)</f>
        <v>364523</v>
      </c>
      <c r="N9" s="116">
        <f>+SUM(O9:R9,T9)</f>
        <v>2629</v>
      </c>
      <c r="O9" s="116">
        <v>2629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361894</v>
      </c>
      <c r="V9" s="116">
        <f>+SUM(D9,M9)</f>
        <v>3746263</v>
      </c>
      <c r="W9" s="116">
        <f>+SUM(E9,N9)</f>
        <v>790524</v>
      </c>
      <c r="X9" s="116">
        <f>+SUM(F9,O9)</f>
        <v>15229</v>
      </c>
      <c r="Y9" s="116">
        <f>+SUM(G9,P9)</f>
        <v>3517</v>
      </c>
      <c r="Z9" s="116">
        <f>+SUM(H9,Q9)</f>
        <v>0</v>
      </c>
      <c r="AA9" s="116">
        <f>+SUM(I9,R9)</f>
        <v>451841</v>
      </c>
      <c r="AB9" s="116">
        <f>+SUM(J9,S9)</f>
        <v>0</v>
      </c>
      <c r="AC9" s="116">
        <f>+SUM(K9,T9)</f>
        <v>319937</v>
      </c>
      <c r="AD9" s="116">
        <f>+SUM(L9,U9)</f>
        <v>2955739</v>
      </c>
      <c r="AE9" s="205" t="s">
        <v>325</v>
      </c>
    </row>
    <row r="10" spans="1:32" ht="13.5" customHeight="1" x14ac:dyDescent="0.15">
      <c r="A10" s="114" t="s">
        <v>47</v>
      </c>
      <c r="B10" s="115" t="s">
        <v>328</v>
      </c>
      <c r="C10" s="114" t="s">
        <v>329</v>
      </c>
      <c r="D10" s="116">
        <f>SUM(E10,+L10)</f>
        <v>980580</v>
      </c>
      <c r="E10" s="116">
        <f>+SUM(F10:I10,K10)</f>
        <v>35454</v>
      </c>
      <c r="F10" s="116">
        <v>0</v>
      </c>
      <c r="G10" s="116">
        <v>0</v>
      </c>
      <c r="H10" s="116">
        <v>0</v>
      </c>
      <c r="I10" s="116">
        <v>35352</v>
      </c>
      <c r="J10" s="116"/>
      <c r="K10" s="116">
        <v>102</v>
      </c>
      <c r="L10" s="116">
        <v>945126</v>
      </c>
      <c r="M10" s="116">
        <f>SUM(N10,+U10)</f>
        <v>248241</v>
      </c>
      <c r="N10" s="116">
        <f>+SUM(O10:R10,T10)</f>
        <v>14907</v>
      </c>
      <c r="O10" s="116">
        <v>0</v>
      </c>
      <c r="P10" s="116">
        <v>0</v>
      </c>
      <c r="Q10" s="116">
        <v>0</v>
      </c>
      <c r="R10" s="116">
        <v>14907</v>
      </c>
      <c r="S10" s="116"/>
      <c r="T10" s="116">
        <v>0</v>
      </c>
      <c r="U10" s="116">
        <v>233334</v>
      </c>
      <c r="V10" s="116">
        <f>+SUM(D10,M10)</f>
        <v>1228821</v>
      </c>
      <c r="W10" s="116">
        <f>+SUM(E10,N10)</f>
        <v>50361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50259</v>
      </c>
      <c r="AB10" s="116">
        <f>+SUM(J10,S10)</f>
        <v>0</v>
      </c>
      <c r="AC10" s="116">
        <f>+SUM(K10,T10)</f>
        <v>102</v>
      </c>
      <c r="AD10" s="116">
        <f>+SUM(L10,U10)</f>
        <v>1178460</v>
      </c>
      <c r="AE10" s="205" t="s">
        <v>325</v>
      </c>
    </row>
    <row r="11" spans="1:32" ht="13.5" customHeight="1" x14ac:dyDescent="0.15">
      <c r="A11" s="114" t="s">
        <v>47</v>
      </c>
      <c r="B11" s="115" t="s">
        <v>334</v>
      </c>
      <c r="C11" s="114" t="s">
        <v>335</v>
      </c>
      <c r="D11" s="116">
        <f>SUM(E11,+L11)</f>
        <v>2382539</v>
      </c>
      <c r="E11" s="116">
        <f>+SUM(F11:I11,K11)</f>
        <v>221977</v>
      </c>
      <c r="F11" s="116">
        <v>0</v>
      </c>
      <c r="G11" s="116">
        <v>0</v>
      </c>
      <c r="H11" s="116">
        <v>0</v>
      </c>
      <c r="I11" s="116">
        <v>158559</v>
      </c>
      <c r="J11" s="116"/>
      <c r="K11" s="116">
        <v>63418</v>
      </c>
      <c r="L11" s="116">
        <v>2160562</v>
      </c>
      <c r="M11" s="116">
        <f>SUM(N11,+U11)</f>
        <v>208356</v>
      </c>
      <c r="N11" s="116">
        <f>+SUM(O11:R11,T11)</f>
        <v>6059</v>
      </c>
      <c r="O11" s="116">
        <v>0</v>
      </c>
      <c r="P11" s="116">
        <v>0</v>
      </c>
      <c r="Q11" s="116">
        <v>0</v>
      </c>
      <c r="R11" s="116">
        <v>5440</v>
      </c>
      <c r="S11" s="116"/>
      <c r="T11" s="116">
        <v>619</v>
      </c>
      <c r="U11" s="116">
        <v>202297</v>
      </c>
      <c r="V11" s="116">
        <f>+SUM(D11,M11)</f>
        <v>2590895</v>
      </c>
      <c r="W11" s="116">
        <f>+SUM(E11,N11)</f>
        <v>228036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163999</v>
      </c>
      <c r="AB11" s="116">
        <f>+SUM(J11,S11)</f>
        <v>0</v>
      </c>
      <c r="AC11" s="116">
        <f>+SUM(K11,T11)</f>
        <v>64037</v>
      </c>
      <c r="AD11" s="116">
        <f>+SUM(L11,U11)</f>
        <v>2362859</v>
      </c>
      <c r="AE11" s="205" t="s">
        <v>325</v>
      </c>
    </row>
    <row r="12" spans="1:32" ht="13.5" customHeight="1" x14ac:dyDescent="0.15">
      <c r="A12" s="114" t="s">
        <v>47</v>
      </c>
      <c r="B12" s="115" t="s">
        <v>338</v>
      </c>
      <c r="C12" s="114" t="s">
        <v>339</v>
      </c>
      <c r="D12" s="116">
        <f>SUM(E12,+L12)</f>
        <v>1493658</v>
      </c>
      <c r="E12" s="116">
        <f>+SUM(F12:I12,K12)</f>
        <v>496098</v>
      </c>
      <c r="F12" s="116">
        <v>18666</v>
      </c>
      <c r="G12" s="116">
        <v>0</v>
      </c>
      <c r="H12" s="116">
        <v>213700</v>
      </c>
      <c r="I12" s="116">
        <v>159192</v>
      </c>
      <c r="J12" s="116"/>
      <c r="K12" s="116">
        <v>104540</v>
      </c>
      <c r="L12" s="116">
        <v>997560</v>
      </c>
      <c r="M12" s="116">
        <f>SUM(N12,+U12)</f>
        <v>64219</v>
      </c>
      <c r="N12" s="116">
        <f>+SUM(O12:R12,T12)</f>
        <v>348</v>
      </c>
      <c r="O12" s="116">
        <v>0</v>
      </c>
      <c r="P12" s="116">
        <v>0</v>
      </c>
      <c r="Q12" s="116">
        <v>0</v>
      </c>
      <c r="R12" s="116">
        <v>348</v>
      </c>
      <c r="S12" s="116"/>
      <c r="T12" s="116">
        <v>0</v>
      </c>
      <c r="U12" s="116">
        <v>63871</v>
      </c>
      <c r="V12" s="116">
        <f>+SUM(D12,M12)</f>
        <v>1557877</v>
      </c>
      <c r="W12" s="116">
        <f>+SUM(E12,N12)</f>
        <v>496446</v>
      </c>
      <c r="X12" s="116">
        <f>+SUM(F12,O12)</f>
        <v>18666</v>
      </c>
      <c r="Y12" s="116">
        <f>+SUM(G12,P12)</f>
        <v>0</v>
      </c>
      <c r="Z12" s="116">
        <f>+SUM(H12,Q12)</f>
        <v>213700</v>
      </c>
      <c r="AA12" s="116">
        <f>+SUM(I12,R12)</f>
        <v>159540</v>
      </c>
      <c r="AB12" s="116">
        <f>+SUM(J12,S12)</f>
        <v>0</v>
      </c>
      <c r="AC12" s="116">
        <f>+SUM(K12,T12)</f>
        <v>104540</v>
      </c>
      <c r="AD12" s="116">
        <f>+SUM(L12,U12)</f>
        <v>1061431</v>
      </c>
      <c r="AE12" s="205" t="s">
        <v>325</v>
      </c>
    </row>
    <row r="13" spans="1:32" ht="13.5" customHeight="1" x14ac:dyDescent="0.15">
      <c r="A13" s="114" t="s">
        <v>47</v>
      </c>
      <c r="B13" s="115" t="s">
        <v>340</v>
      </c>
      <c r="C13" s="114" t="s">
        <v>341</v>
      </c>
      <c r="D13" s="116">
        <f>SUM(E13,+L13)</f>
        <v>665041</v>
      </c>
      <c r="E13" s="116">
        <f>+SUM(F13:I13,K13)</f>
        <v>56313</v>
      </c>
      <c r="F13" s="116">
        <v>0</v>
      </c>
      <c r="G13" s="116">
        <v>0</v>
      </c>
      <c r="H13" s="116">
        <v>0</v>
      </c>
      <c r="I13" s="116">
        <v>56313</v>
      </c>
      <c r="J13" s="116"/>
      <c r="K13" s="116">
        <v>0</v>
      </c>
      <c r="L13" s="116">
        <v>608728</v>
      </c>
      <c r="M13" s="116">
        <f>SUM(N13,+U13)</f>
        <v>300513</v>
      </c>
      <c r="N13" s="116">
        <f>+SUM(O13:R13,T13)</f>
        <v>16465</v>
      </c>
      <c r="O13" s="116">
        <v>0</v>
      </c>
      <c r="P13" s="116">
        <v>0</v>
      </c>
      <c r="Q13" s="116">
        <v>0</v>
      </c>
      <c r="R13" s="116">
        <v>16465</v>
      </c>
      <c r="S13" s="116"/>
      <c r="T13" s="116">
        <v>0</v>
      </c>
      <c r="U13" s="116">
        <v>284048</v>
      </c>
      <c r="V13" s="116">
        <f>+SUM(D13,M13)</f>
        <v>965554</v>
      </c>
      <c r="W13" s="116">
        <f>+SUM(E13,N13)</f>
        <v>72778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72778</v>
      </c>
      <c r="AB13" s="116">
        <f>+SUM(J13,S13)</f>
        <v>0</v>
      </c>
      <c r="AC13" s="116">
        <f>+SUM(K13,T13)</f>
        <v>0</v>
      </c>
      <c r="AD13" s="116">
        <f>+SUM(L13,U13)</f>
        <v>892776</v>
      </c>
      <c r="AE13" s="205" t="s">
        <v>325</v>
      </c>
    </row>
    <row r="14" spans="1:32" ht="13.5" customHeight="1" x14ac:dyDescent="0.15">
      <c r="A14" s="114" t="s">
        <v>47</v>
      </c>
      <c r="B14" s="115" t="s">
        <v>344</v>
      </c>
      <c r="C14" s="114" t="s">
        <v>345</v>
      </c>
      <c r="D14" s="116">
        <f>SUM(E14,+L14)</f>
        <v>571111</v>
      </c>
      <c r="E14" s="116">
        <f>+SUM(F14:I14,K14)</f>
        <v>36683</v>
      </c>
      <c r="F14" s="116">
        <v>0</v>
      </c>
      <c r="G14" s="116">
        <v>0</v>
      </c>
      <c r="H14" s="116">
        <v>0</v>
      </c>
      <c r="I14" s="116">
        <v>36683</v>
      </c>
      <c r="J14" s="116"/>
      <c r="K14" s="116">
        <v>0</v>
      </c>
      <c r="L14" s="116">
        <v>534428</v>
      </c>
      <c r="M14" s="116">
        <f>SUM(N14,+U14)</f>
        <v>288858</v>
      </c>
      <c r="N14" s="116">
        <f>+SUM(O14:R14,T14)</f>
        <v>32615</v>
      </c>
      <c r="O14" s="116">
        <v>0</v>
      </c>
      <c r="P14" s="116">
        <v>0</v>
      </c>
      <c r="Q14" s="116">
        <v>0</v>
      </c>
      <c r="R14" s="116">
        <v>32615</v>
      </c>
      <c r="S14" s="116"/>
      <c r="T14" s="116">
        <v>0</v>
      </c>
      <c r="U14" s="116">
        <v>256243</v>
      </c>
      <c r="V14" s="116">
        <f>+SUM(D14,M14)</f>
        <v>859969</v>
      </c>
      <c r="W14" s="116">
        <f>+SUM(E14,N14)</f>
        <v>69298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69298</v>
      </c>
      <c r="AB14" s="116">
        <f>+SUM(J14,S14)</f>
        <v>0</v>
      </c>
      <c r="AC14" s="116">
        <f>+SUM(K14,T14)</f>
        <v>0</v>
      </c>
      <c r="AD14" s="116">
        <f>+SUM(L14,U14)</f>
        <v>790671</v>
      </c>
      <c r="AE14" s="205" t="s">
        <v>325</v>
      </c>
    </row>
    <row r="15" spans="1:32" ht="13.5" customHeight="1" x14ac:dyDescent="0.15">
      <c r="A15" s="114" t="s">
        <v>47</v>
      </c>
      <c r="B15" s="115" t="s">
        <v>346</v>
      </c>
      <c r="C15" s="114" t="s">
        <v>347</v>
      </c>
      <c r="D15" s="116">
        <f>SUM(E15,+L15)</f>
        <v>1252283</v>
      </c>
      <c r="E15" s="116">
        <f>+SUM(F15:I15,K15)</f>
        <v>97117</v>
      </c>
      <c r="F15" s="116">
        <v>0</v>
      </c>
      <c r="G15" s="116">
        <v>0</v>
      </c>
      <c r="H15" s="116">
        <v>10000</v>
      </c>
      <c r="I15" s="116">
        <v>86967</v>
      </c>
      <c r="J15" s="116"/>
      <c r="K15" s="116">
        <v>150</v>
      </c>
      <c r="L15" s="116">
        <v>1155166</v>
      </c>
      <c r="M15" s="116">
        <f>SUM(N15,+U15)</f>
        <v>476523</v>
      </c>
      <c r="N15" s="116">
        <f>+SUM(O15:R15,T15)</f>
        <v>21026</v>
      </c>
      <c r="O15" s="116">
        <v>9403</v>
      </c>
      <c r="P15" s="116">
        <v>3765</v>
      </c>
      <c r="Q15" s="116">
        <v>0</v>
      </c>
      <c r="R15" s="116">
        <v>7858</v>
      </c>
      <c r="S15" s="116"/>
      <c r="T15" s="116">
        <v>0</v>
      </c>
      <c r="U15" s="116">
        <v>455497</v>
      </c>
      <c r="V15" s="116">
        <f>+SUM(D15,M15)</f>
        <v>1728806</v>
      </c>
      <c r="W15" s="116">
        <f>+SUM(E15,N15)</f>
        <v>118143</v>
      </c>
      <c r="X15" s="116">
        <f>+SUM(F15,O15)</f>
        <v>9403</v>
      </c>
      <c r="Y15" s="116">
        <f>+SUM(G15,P15)</f>
        <v>3765</v>
      </c>
      <c r="Z15" s="116">
        <f>+SUM(H15,Q15)</f>
        <v>10000</v>
      </c>
      <c r="AA15" s="116">
        <f>+SUM(I15,R15)</f>
        <v>94825</v>
      </c>
      <c r="AB15" s="116">
        <f>+SUM(J15,S15)</f>
        <v>0</v>
      </c>
      <c r="AC15" s="116">
        <f>+SUM(K15,T15)</f>
        <v>150</v>
      </c>
      <c r="AD15" s="116">
        <f>+SUM(L15,U15)</f>
        <v>1610663</v>
      </c>
      <c r="AE15" s="205" t="s">
        <v>325</v>
      </c>
    </row>
    <row r="16" spans="1:32" ht="13.5" customHeight="1" x14ac:dyDescent="0.15">
      <c r="A16" s="114" t="s">
        <v>47</v>
      </c>
      <c r="B16" s="115" t="s">
        <v>348</v>
      </c>
      <c r="C16" s="114" t="s">
        <v>349</v>
      </c>
      <c r="D16" s="116">
        <f>SUM(E16,+L16)</f>
        <v>518362</v>
      </c>
      <c r="E16" s="116">
        <f>+SUM(F16:I16,K16)</f>
        <v>103804</v>
      </c>
      <c r="F16" s="116">
        <v>0</v>
      </c>
      <c r="G16" s="116">
        <v>42845</v>
      </c>
      <c r="H16" s="116">
        <v>0</v>
      </c>
      <c r="I16" s="116">
        <v>39566</v>
      </c>
      <c r="J16" s="116"/>
      <c r="K16" s="116">
        <v>21393</v>
      </c>
      <c r="L16" s="116">
        <v>414558</v>
      </c>
      <c r="M16" s="116">
        <f>SUM(N16,+U16)</f>
        <v>234689</v>
      </c>
      <c r="N16" s="116">
        <f>+SUM(O16:R16,T16)</f>
        <v>4090</v>
      </c>
      <c r="O16" s="116">
        <v>0</v>
      </c>
      <c r="P16" s="116">
        <v>0</v>
      </c>
      <c r="Q16" s="116">
        <v>0</v>
      </c>
      <c r="R16" s="116">
        <v>3481</v>
      </c>
      <c r="S16" s="116"/>
      <c r="T16" s="116">
        <v>609</v>
      </c>
      <c r="U16" s="116">
        <v>230599</v>
      </c>
      <c r="V16" s="116">
        <f>+SUM(D16,M16)</f>
        <v>753051</v>
      </c>
      <c r="W16" s="116">
        <f>+SUM(E16,N16)</f>
        <v>107894</v>
      </c>
      <c r="X16" s="116">
        <f>+SUM(F16,O16)</f>
        <v>0</v>
      </c>
      <c r="Y16" s="116">
        <f>+SUM(G16,P16)</f>
        <v>42845</v>
      </c>
      <c r="Z16" s="116">
        <f>+SUM(H16,Q16)</f>
        <v>0</v>
      </c>
      <c r="AA16" s="116">
        <f>+SUM(I16,R16)</f>
        <v>43047</v>
      </c>
      <c r="AB16" s="116">
        <f>+SUM(J16,S16)</f>
        <v>0</v>
      </c>
      <c r="AC16" s="116">
        <f>+SUM(K16,T16)</f>
        <v>22002</v>
      </c>
      <c r="AD16" s="116">
        <f>+SUM(L16,U16)</f>
        <v>645157</v>
      </c>
      <c r="AE16" s="205" t="s">
        <v>325</v>
      </c>
    </row>
    <row r="17" spans="1:31" ht="13.5" customHeight="1" x14ac:dyDescent="0.15">
      <c r="A17" s="114" t="s">
        <v>47</v>
      </c>
      <c r="B17" s="115" t="s">
        <v>350</v>
      </c>
      <c r="C17" s="114" t="s">
        <v>351</v>
      </c>
      <c r="D17" s="116">
        <f>SUM(E17,+L17)</f>
        <v>657642</v>
      </c>
      <c r="E17" s="116">
        <f>+SUM(F17:I17,K17)</f>
        <v>115282</v>
      </c>
      <c r="F17" s="116">
        <v>0</v>
      </c>
      <c r="G17" s="116">
        <v>0</v>
      </c>
      <c r="H17" s="116">
        <v>0</v>
      </c>
      <c r="I17" s="116">
        <v>83074</v>
      </c>
      <c r="J17" s="116"/>
      <c r="K17" s="116">
        <v>32208</v>
      </c>
      <c r="L17" s="116">
        <v>542360</v>
      </c>
      <c r="M17" s="116">
        <f>SUM(N17,+U17)</f>
        <v>164021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164021</v>
      </c>
      <c r="V17" s="116">
        <f>+SUM(D17,M17)</f>
        <v>821663</v>
      </c>
      <c r="W17" s="116">
        <f>+SUM(E17,N17)</f>
        <v>115282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83074</v>
      </c>
      <c r="AB17" s="116">
        <f>+SUM(J17,S17)</f>
        <v>0</v>
      </c>
      <c r="AC17" s="116">
        <f>+SUM(K17,T17)</f>
        <v>32208</v>
      </c>
      <c r="AD17" s="116">
        <f>+SUM(L17,U17)</f>
        <v>706381</v>
      </c>
      <c r="AE17" s="205" t="s">
        <v>325</v>
      </c>
    </row>
    <row r="18" spans="1:31" ht="13.5" customHeight="1" x14ac:dyDescent="0.15">
      <c r="A18" s="114" t="s">
        <v>47</v>
      </c>
      <c r="B18" s="115" t="s">
        <v>352</v>
      </c>
      <c r="C18" s="114" t="s">
        <v>353</v>
      </c>
      <c r="D18" s="116">
        <f>SUM(E18,+L18)</f>
        <v>599230</v>
      </c>
      <c r="E18" s="116">
        <f>+SUM(F18:I18,K18)</f>
        <v>68152</v>
      </c>
      <c r="F18" s="116">
        <v>0</v>
      </c>
      <c r="G18" s="116">
        <v>0</v>
      </c>
      <c r="H18" s="116">
        <v>0</v>
      </c>
      <c r="I18" s="116">
        <v>37676</v>
      </c>
      <c r="J18" s="116"/>
      <c r="K18" s="116">
        <v>30476</v>
      </c>
      <c r="L18" s="116">
        <v>531078</v>
      </c>
      <c r="M18" s="116">
        <f>SUM(N18,+U18)</f>
        <v>221229</v>
      </c>
      <c r="N18" s="116">
        <f>+SUM(O18:R18,T18)</f>
        <v>46205</v>
      </c>
      <c r="O18" s="116">
        <v>0</v>
      </c>
      <c r="P18" s="116">
        <v>0</v>
      </c>
      <c r="Q18" s="116">
        <v>45500</v>
      </c>
      <c r="R18" s="116">
        <v>705</v>
      </c>
      <c r="S18" s="116"/>
      <c r="T18" s="116">
        <v>0</v>
      </c>
      <c r="U18" s="116">
        <v>175024</v>
      </c>
      <c r="V18" s="116">
        <f>+SUM(D18,M18)</f>
        <v>820459</v>
      </c>
      <c r="W18" s="116">
        <f>+SUM(E18,N18)</f>
        <v>114357</v>
      </c>
      <c r="X18" s="116">
        <f>+SUM(F18,O18)</f>
        <v>0</v>
      </c>
      <c r="Y18" s="116">
        <f>+SUM(G18,P18)</f>
        <v>0</v>
      </c>
      <c r="Z18" s="116">
        <f>+SUM(H18,Q18)</f>
        <v>45500</v>
      </c>
      <c r="AA18" s="116">
        <f>+SUM(I18,R18)</f>
        <v>38381</v>
      </c>
      <c r="AB18" s="116">
        <f>+SUM(J18,S18)</f>
        <v>0</v>
      </c>
      <c r="AC18" s="116">
        <f>+SUM(K18,T18)</f>
        <v>30476</v>
      </c>
      <c r="AD18" s="116">
        <f>+SUM(L18,U18)</f>
        <v>706102</v>
      </c>
      <c r="AE18" s="205" t="s">
        <v>325</v>
      </c>
    </row>
    <row r="19" spans="1:31" ht="13.5" customHeight="1" x14ac:dyDescent="0.15">
      <c r="A19" s="114" t="s">
        <v>47</v>
      </c>
      <c r="B19" s="115" t="s">
        <v>354</v>
      </c>
      <c r="C19" s="114" t="s">
        <v>355</v>
      </c>
      <c r="D19" s="116">
        <f>SUM(E19,+L19)</f>
        <v>785459</v>
      </c>
      <c r="E19" s="116">
        <f>+SUM(F19:I19,K19)</f>
        <v>47252</v>
      </c>
      <c r="F19" s="116">
        <v>0</v>
      </c>
      <c r="G19" s="116">
        <v>0</v>
      </c>
      <c r="H19" s="116">
        <v>0</v>
      </c>
      <c r="I19" s="116">
        <v>42210</v>
      </c>
      <c r="J19" s="116"/>
      <c r="K19" s="116">
        <v>5042</v>
      </c>
      <c r="L19" s="116">
        <v>738207</v>
      </c>
      <c r="M19" s="116">
        <f>SUM(N19,+U19)</f>
        <v>163640</v>
      </c>
      <c r="N19" s="116">
        <f>+SUM(O19:R19,T19)</f>
        <v>98141</v>
      </c>
      <c r="O19" s="116">
        <v>14108</v>
      </c>
      <c r="P19" s="116">
        <v>18501</v>
      </c>
      <c r="Q19" s="116">
        <v>0</v>
      </c>
      <c r="R19" s="116">
        <v>65532</v>
      </c>
      <c r="S19" s="116"/>
      <c r="T19" s="116">
        <v>0</v>
      </c>
      <c r="U19" s="116">
        <v>65499</v>
      </c>
      <c r="V19" s="116">
        <f>+SUM(D19,M19)</f>
        <v>949099</v>
      </c>
      <c r="W19" s="116">
        <f>+SUM(E19,N19)</f>
        <v>145393</v>
      </c>
      <c r="X19" s="116">
        <f>+SUM(F19,O19)</f>
        <v>14108</v>
      </c>
      <c r="Y19" s="116">
        <f>+SUM(G19,P19)</f>
        <v>18501</v>
      </c>
      <c r="Z19" s="116">
        <f>+SUM(H19,Q19)</f>
        <v>0</v>
      </c>
      <c r="AA19" s="116">
        <f>+SUM(I19,R19)</f>
        <v>107742</v>
      </c>
      <c r="AB19" s="116">
        <f>+SUM(J19,S19)</f>
        <v>0</v>
      </c>
      <c r="AC19" s="116">
        <f>+SUM(K19,T19)</f>
        <v>5042</v>
      </c>
      <c r="AD19" s="116">
        <f>+SUM(L19,U19)</f>
        <v>803706</v>
      </c>
      <c r="AE19" s="205" t="s">
        <v>325</v>
      </c>
    </row>
    <row r="20" spans="1:31" ht="13.5" customHeight="1" x14ac:dyDescent="0.15">
      <c r="A20" s="114" t="s">
        <v>47</v>
      </c>
      <c r="B20" s="115" t="s">
        <v>356</v>
      </c>
      <c r="C20" s="114" t="s">
        <v>357</v>
      </c>
      <c r="D20" s="116">
        <f>SUM(E20,+L20)</f>
        <v>825217</v>
      </c>
      <c r="E20" s="116">
        <f>+SUM(F20:I20,K20)</f>
        <v>66566</v>
      </c>
      <c r="F20" s="116">
        <v>0</v>
      </c>
      <c r="G20" s="116">
        <v>0</v>
      </c>
      <c r="H20" s="116">
        <v>0</v>
      </c>
      <c r="I20" s="116">
        <v>60346</v>
      </c>
      <c r="J20" s="116"/>
      <c r="K20" s="116">
        <v>6220</v>
      </c>
      <c r="L20" s="116">
        <v>758651</v>
      </c>
      <c r="M20" s="116">
        <f>SUM(N20,+U20)</f>
        <v>356113</v>
      </c>
      <c r="N20" s="116">
        <f>+SUM(O20:R20,T20)</f>
        <v>164704</v>
      </c>
      <c r="O20" s="116">
        <v>0</v>
      </c>
      <c r="P20" s="116">
        <v>0</v>
      </c>
      <c r="Q20" s="116">
        <v>8300</v>
      </c>
      <c r="R20" s="116">
        <v>156404</v>
      </c>
      <c r="S20" s="116"/>
      <c r="T20" s="116">
        <v>0</v>
      </c>
      <c r="U20" s="116">
        <v>191409</v>
      </c>
      <c r="V20" s="116">
        <f>+SUM(D20,M20)</f>
        <v>1181330</v>
      </c>
      <c r="W20" s="116">
        <f>+SUM(E20,N20)</f>
        <v>231270</v>
      </c>
      <c r="X20" s="116">
        <f>+SUM(F20,O20)</f>
        <v>0</v>
      </c>
      <c r="Y20" s="116">
        <f>+SUM(G20,P20)</f>
        <v>0</v>
      </c>
      <c r="Z20" s="116">
        <f>+SUM(H20,Q20)</f>
        <v>8300</v>
      </c>
      <c r="AA20" s="116">
        <f>+SUM(I20,R20)</f>
        <v>216750</v>
      </c>
      <c r="AB20" s="116">
        <f>+SUM(J20,S20)</f>
        <v>0</v>
      </c>
      <c r="AC20" s="116">
        <f>+SUM(K20,T20)</f>
        <v>6220</v>
      </c>
      <c r="AD20" s="116">
        <f>+SUM(L20,U20)</f>
        <v>950060</v>
      </c>
      <c r="AE20" s="205" t="s">
        <v>325</v>
      </c>
    </row>
    <row r="21" spans="1:31" ht="13.5" customHeight="1" x14ac:dyDescent="0.15">
      <c r="A21" s="114" t="s">
        <v>47</v>
      </c>
      <c r="B21" s="115" t="s">
        <v>358</v>
      </c>
      <c r="C21" s="114" t="s">
        <v>359</v>
      </c>
      <c r="D21" s="116">
        <f>SUM(E21,+L21)</f>
        <v>718418</v>
      </c>
      <c r="E21" s="116">
        <f>+SUM(F21:I21,K21)</f>
        <v>60532</v>
      </c>
      <c r="F21" s="116">
        <v>0</v>
      </c>
      <c r="G21" s="116">
        <v>634</v>
      </c>
      <c r="H21" s="116">
        <v>0</v>
      </c>
      <c r="I21" s="116">
        <v>41107</v>
      </c>
      <c r="J21" s="116"/>
      <c r="K21" s="116">
        <v>18791</v>
      </c>
      <c r="L21" s="116">
        <v>657886</v>
      </c>
      <c r="M21" s="116">
        <f>SUM(N21,+U21)</f>
        <v>61812</v>
      </c>
      <c r="N21" s="116">
        <f>+SUM(O21:R21,T21)</f>
        <v>5945</v>
      </c>
      <c r="O21" s="116">
        <v>0</v>
      </c>
      <c r="P21" s="116">
        <v>0</v>
      </c>
      <c r="Q21" s="116">
        <v>0</v>
      </c>
      <c r="R21" s="116">
        <v>5945</v>
      </c>
      <c r="S21" s="116"/>
      <c r="T21" s="116">
        <v>0</v>
      </c>
      <c r="U21" s="116">
        <v>55867</v>
      </c>
      <c r="V21" s="116">
        <f>+SUM(D21,M21)</f>
        <v>780230</v>
      </c>
      <c r="W21" s="116">
        <f>+SUM(E21,N21)</f>
        <v>66477</v>
      </c>
      <c r="X21" s="116">
        <f>+SUM(F21,O21)</f>
        <v>0</v>
      </c>
      <c r="Y21" s="116">
        <f>+SUM(G21,P21)</f>
        <v>634</v>
      </c>
      <c r="Z21" s="116">
        <f>+SUM(H21,Q21)</f>
        <v>0</v>
      </c>
      <c r="AA21" s="116">
        <f>+SUM(I21,R21)</f>
        <v>47052</v>
      </c>
      <c r="AB21" s="116">
        <f>+SUM(J21,S21)</f>
        <v>0</v>
      </c>
      <c r="AC21" s="116">
        <f>+SUM(K21,T21)</f>
        <v>18791</v>
      </c>
      <c r="AD21" s="116">
        <f>+SUM(L21,U21)</f>
        <v>713753</v>
      </c>
      <c r="AE21" s="205" t="s">
        <v>325</v>
      </c>
    </row>
    <row r="22" spans="1:31" ht="13.5" customHeight="1" x14ac:dyDescent="0.15">
      <c r="A22" s="114" t="s">
        <v>47</v>
      </c>
      <c r="B22" s="115" t="s">
        <v>362</v>
      </c>
      <c r="C22" s="114" t="s">
        <v>363</v>
      </c>
      <c r="D22" s="116">
        <f>SUM(E22,+L22)</f>
        <v>440189</v>
      </c>
      <c r="E22" s="116">
        <f>+SUM(F22:I22,K22)</f>
        <v>33867</v>
      </c>
      <c r="F22" s="116">
        <v>0</v>
      </c>
      <c r="G22" s="116">
        <v>0</v>
      </c>
      <c r="H22" s="116">
        <v>0</v>
      </c>
      <c r="I22" s="116">
        <v>30574</v>
      </c>
      <c r="J22" s="116"/>
      <c r="K22" s="116">
        <v>3293</v>
      </c>
      <c r="L22" s="116">
        <v>406322</v>
      </c>
      <c r="M22" s="116">
        <f>SUM(N22,+U22)</f>
        <v>6789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6789</v>
      </c>
      <c r="V22" s="116">
        <f>+SUM(D22,M22)</f>
        <v>446978</v>
      </c>
      <c r="W22" s="116">
        <f>+SUM(E22,N22)</f>
        <v>33867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30574</v>
      </c>
      <c r="AB22" s="116">
        <f>+SUM(J22,S22)</f>
        <v>0</v>
      </c>
      <c r="AC22" s="116">
        <f>+SUM(K22,T22)</f>
        <v>3293</v>
      </c>
      <c r="AD22" s="116">
        <f>+SUM(L22,U22)</f>
        <v>413111</v>
      </c>
      <c r="AE22" s="205" t="s">
        <v>325</v>
      </c>
    </row>
    <row r="23" spans="1:31" ht="13.5" customHeight="1" x14ac:dyDescent="0.15">
      <c r="A23" s="114" t="s">
        <v>47</v>
      </c>
      <c r="B23" s="115" t="s">
        <v>364</v>
      </c>
      <c r="C23" s="114" t="s">
        <v>365</v>
      </c>
      <c r="D23" s="116">
        <f>SUM(E23,+L23)</f>
        <v>37659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/>
      <c r="K23" s="116">
        <v>0</v>
      </c>
      <c r="L23" s="116">
        <v>37659</v>
      </c>
      <c r="M23" s="116">
        <f>SUM(N23,+U23)</f>
        <v>24439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24439</v>
      </c>
      <c r="V23" s="116">
        <f>+SUM(D23,M23)</f>
        <v>62098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0</v>
      </c>
      <c r="AC23" s="116">
        <f>+SUM(K23,T23)</f>
        <v>0</v>
      </c>
      <c r="AD23" s="116">
        <f>+SUM(L23,U23)</f>
        <v>62098</v>
      </c>
      <c r="AE23" s="205" t="s">
        <v>325</v>
      </c>
    </row>
    <row r="24" spans="1:31" ht="13.5" customHeight="1" x14ac:dyDescent="0.15">
      <c r="A24" s="114" t="s">
        <v>47</v>
      </c>
      <c r="B24" s="115" t="s">
        <v>368</v>
      </c>
      <c r="C24" s="114" t="s">
        <v>369</v>
      </c>
      <c r="D24" s="116">
        <f>SUM(E24,+L24)</f>
        <v>54330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54330</v>
      </c>
      <c r="M24" s="116">
        <f>SUM(N24,+U24)</f>
        <v>35259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35259</v>
      </c>
      <c r="V24" s="116">
        <f>+SUM(D24,M24)</f>
        <v>89589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89589</v>
      </c>
      <c r="AE24" s="205" t="s">
        <v>325</v>
      </c>
    </row>
    <row r="25" spans="1:31" ht="13.5" customHeight="1" x14ac:dyDescent="0.15">
      <c r="A25" s="114" t="s">
        <v>47</v>
      </c>
      <c r="B25" s="115" t="s">
        <v>370</v>
      </c>
      <c r="C25" s="114" t="s">
        <v>371</v>
      </c>
      <c r="D25" s="116">
        <f>SUM(E25,+L25)</f>
        <v>57024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57024</v>
      </c>
      <c r="M25" s="116">
        <f>SUM(N25,+U25)</f>
        <v>37007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37007</v>
      </c>
      <c r="V25" s="116">
        <f>+SUM(D25,M25)</f>
        <v>94031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0</v>
      </c>
      <c r="AD25" s="116">
        <f>+SUM(L25,U25)</f>
        <v>94031</v>
      </c>
      <c r="AE25" s="205" t="s">
        <v>325</v>
      </c>
    </row>
    <row r="26" spans="1:31" ht="13.5" customHeight="1" x14ac:dyDescent="0.15">
      <c r="A26" s="114" t="s">
        <v>47</v>
      </c>
      <c r="B26" s="115" t="s">
        <v>372</v>
      </c>
      <c r="C26" s="114" t="s">
        <v>373</v>
      </c>
      <c r="D26" s="116">
        <f>SUM(E26,+L26)</f>
        <v>179680</v>
      </c>
      <c r="E26" s="116">
        <f>+SUM(F26:I26,K26)</f>
        <v>8578</v>
      </c>
      <c r="F26" s="116">
        <v>0</v>
      </c>
      <c r="G26" s="116">
        <v>0</v>
      </c>
      <c r="H26" s="116">
        <v>0</v>
      </c>
      <c r="I26" s="116">
        <v>8578</v>
      </c>
      <c r="J26" s="116"/>
      <c r="K26" s="116">
        <v>0</v>
      </c>
      <c r="L26" s="116">
        <v>171102</v>
      </c>
      <c r="M26" s="116">
        <f>SUM(N26,+U26)</f>
        <v>48507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48507</v>
      </c>
      <c r="V26" s="116">
        <f>+SUM(D26,M26)</f>
        <v>228187</v>
      </c>
      <c r="W26" s="116">
        <f>+SUM(E26,N26)</f>
        <v>8578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8578</v>
      </c>
      <c r="AB26" s="116">
        <f>+SUM(J26,S26)</f>
        <v>0</v>
      </c>
      <c r="AC26" s="116">
        <f>+SUM(K26,T26)</f>
        <v>0</v>
      </c>
      <c r="AD26" s="116">
        <f>+SUM(L26,U26)</f>
        <v>219609</v>
      </c>
      <c r="AE26" s="205" t="s">
        <v>325</v>
      </c>
    </row>
    <row r="27" spans="1:31" ht="13.5" customHeight="1" x14ac:dyDescent="0.15">
      <c r="A27" s="114" t="s">
        <v>47</v>
      </c>
      <c r="B27" s="115" t="s">
        <v>374</v>
      </c>
      <c r="C27" s="114" t="s">
        <v>375</v>
      </c>
      <c r="D27" s="116">
        <f>SUM(E27,+L27)</f>
        <v>1792466</v>
      </c>
      <c r="E27" s="116">
        <f>+SUM(F27:I27,K27)</f>
        <v>1676833</v>
      </c>
      <c r="F27" s="116">
        <v>495170</v>
      </c>
      <c r="G27" s="116">
        <v>0</v>
      </c>
      <c r="H27" s="116">
        <v>985300</v>
      </c>
      <c r="I27" s="116">
        <v>37215</v>
      </c>
      <c r="J27" s="116"/>
      <c r="K27" s="116">
        <v>159148</v>
      </c>
      <c r="L27" s="116">
        <v>115633</v>
      </c>
      <c r="M27" s="116">
        <f>SUM(N27,+U27)</f>
        <v>53700</v>
      </c>
      <c r="N27" s="116">
        <f>+SUM(O27:R27,T27)</f>
        <v>10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10</v>
      </c>
      <c r="U27" s="116">
        <v>53690</v>
      </c>
      <c r="V27" s="116">
        <f>+SUM(D27,M27)</f>
        <v>1846166</v>
      </c>
      <c r="W27" s="116">
        <f>+SUM(E27,N27)</f>
        <v>1676843</v>
      </c>
      <c r="X27" s="116">
        <f>+SUM(F27,O27)</f>
        <v>495170</v>
      </c>
      <c r="Y27" s="116">
        <f>+SUM(G27,P27)</f>
        <v>0</v>
      </c>
      <c r="Z27" s="116">
        <f>+SUM(H27,Q27)</f>
        <v>985300</v>
      </c>
      <c r="AA27" s="116">
        <f>+SUM(I27,R27)</f>
        <v>37215</v>
      </c>
      <c r="AB27" s="116">
        <f>+SUM(J27,S27)</f>
        <v>0</v>
      </c>
      <c r="AC27" s="116">
        <f>+SUM(K27,T27)</f>
        <v>159158</v>
      </c>
      <c r="AD27" s="116">
        <f>+SUM(L27,U27)</f>
        <v>169323</v>
      </c>
      <c r="AE27" s="205" t="s">
        <v>325</v>
      </c>
    </row>
    <row r="28" spans="1:31" ht="13.5" customHeight="1" x14ac:dyDescent="0.15">
      <c r="A28" s="114" t="s">
        <v>47</v>
      </c>
      <c r="B28" s="115" t="s">
        <v>376</v>
      </c>
      <c r="C28" s="114" t="s">
        <v>377</v>
      </c>
      <c r="D28" s="116">
        <f>SUM(E28,+L28)</f>
        <v>1001646</v>
      </c>
      <c r="E28" s="116">
        <f>+SUM(F28:I28,K28)</f>
        <v>813710</v>
      </c>
      <c r="F28" s="116">
        <v>58978</v>
      </c>
      <c r="G28" s="116">
        <v>61729</v>
      </c>
      <c r="H28" s="116">
        <v>582200</v>
      </c>
      <c r="I28" s="116">
        <v>58589</v>
      </c>
      <c r="J28" s="116"/>
      <c r="K28" s="116">
        <v>52214</v>
      </c>
      <c r="L28" s="116">
        <v>187936</v>
      </c>
      <c r="M28" s="116">
        <f>SUM(N28,+U28)</f>
        <v>320728</v>
      </c>
      <c r="N28" s="116">
        <f>+SUM(O28:R28,T28)</f>
        <v>60635</v>
      </c>
      <c r="O28" s="116">
        <v>3140</v>
      </c>
      <c r="P28" s="116">
        <v>2691</v>
      </c>
      <c r="Q28" s="116">
        <v>0</v>
      </c>
      <c r="R28" s="116">
        <v>54804</v>
      </c>
      <c r="S28" s="116"/>
      <c r="T28" s="116">
        <v>0</v>
      </c>
      <c r="U28" s="116">
        <v>260093</v>
      </c>
      <c r="V28" s="116">
        <f>+SUM(D28,M28)</f>
        <v>1322374</v>
      </c>
      <c r="W28" s="116">
        <f>+SUM(E28,N28)</f>
        <v>874345</v>
      </c>
      <c r="X28" s="116">
        <f>+SUM(F28,O28)</f>
        <v>62118</v>
      </c>
      <c r="Y28" s="116">
        <f>+SUM(G28,P28)</f>
        <v>64420</v>
      </c>
      <c r="Z28" s="116">
        <f>+SUM(H28,Q28)</f>
        <v>582200</v>
      </c>
      <c r="AA28" s="116">
        <f>+SUM(I28,R28)</f>
        <v>113393</v>
      </c>
      <c r="AB28" s="116">
        <f>+SUM(J28,S28)</f>
        <v>0</v>
      </c>
      <c r="AC28" s="116">
        <f>+SUM(K28,T28)</f>
        <v>52214</v>
      </c>
      <c r="AD28" s="116">
        <f>+SUM(L28,U28)</f>
        <v>448029</v>
      </c>
      <c r="AE28" s="205" t="s">
        <v>325</v>
      </c>
    </row>
    <row r="29" spans="1:31" ht="13.5" customHeight="1" x14ac:dyDescent="0.15">
      <c r="A29" s="114" t="s">
        <v>47</v>
      </c>
      <c r="B29" s="115" t="s">
        <v>366</v>
      </c>
      <c r="C29" s="114" t="s">
        <v>367</v>
      </c>
      <c r="D29" s="116">
        <f>SUM(E29,+L29)</f>
        <v>201886</v>
      </c>
      <c r="E29" s="116">
        <f>+SUM(F29:I29,K29)</f>
        <v>152089</v>
      </c>
      <c r="F29" s="116">
        <v>0</v>
      </c>
      <c r="G29" s="116">
        <v>0</v>
      </c>
      <c r="H29" s="116">
        <v>35500</v>
      </c>
      <c r="I29" s="116">
        <v>116582</v>
      </c>
      <c r="J29" s="116">
        <v>149013</v>
      </c>
      <c r="K29" s="116">
        <v>7</v>
      </c>
      <c r="L29" s="116">
        <v>49797</v>
      </c>
      <c r="M29" s="116">
        <f>SUM(N29,+U29)</f>
        <v>69503</v>
      </c>
      <c r="N29" s="116">
        <f>+SUM(O29:R29,T29)</f>
        <v>69424</v>
      </c>
      <c r="O29" s="116">
        <v>0</v>
      </c>
      <c r="P29" s="116">
        <v>0</v>
      </c>
      <c r="Q29" s="116">
        <v>0</v>
      </c>
      <c r="R29" s="116">
        <v>69192</v>
      </c>
      <c r="S29" s="116">
        <v>96705</v>
      </c>
      <c r="T29" s="116">
        <v>232</v>
      </c>
      <c r="U29" s="116">
        <v>79</v>
      </c>
      <c r="V29" s="116">
        <f>+SUM(D29,M29)</f>
        <v>271389</v>
      </c>
      <c r="W29" s="116">
        <f>+SUM(E29,N29)</f>
        <v>221513</v>
      </c>
      <c r="X29" s="116">
        <f>+SUM(F29,O29)</f>
        <v>0</v>
      </c>
      <c r="Y29" s="116">
        <f>+SUM(G29,P29)</f>
        <v>0</v>
      </c>
      <c r="Z29" s="116">
        <f>+SUM(H29,Q29)</f>
        <v>35500</v>
      </c>
      <c r="AA29" s="116">
        <f>+SUM(I29,R29)</f>
        <v>185774</v>
      </c>
      <c r="AB29" s="116">
        <f>+SUM(J29,S29)</f>
        <v>245718</v>
      </c>
      <c r="AC29" s="116">
        <f>+SUM(K29,T29)</f>
        <v>239</v>
      </c>
      <c r="AD29" s="116">
        <f>+SUM(L29,U29)</f>
        <v>49876</v>
      </c>
      <c r="AE29" s="205" t="s">
        <v>325</v>
      </c>
    </row>
    <row r="30" spans="1:31" ht="13.5" customHeight="1" x14ac:dyDescent="0.15">
      <c r="A30" s="114" t="s">
        <v>47</v>
      </c>
      <c r="B30" s="115" t="s">
        <v>336</v>
      </c>
      <c r="C30" s="114" t="s">
        <v>337</v>
      </c>
      <c r="D30" s="116">
        <f>SUM(E30,+L30)</f>
        <v>129354</v>
      </c>
      <c r="E30" s="116">
        <f>+SUM(F30:I30,K30)</f>
        <v>13650</v>
      </c>
      <c r="F30" s="116">
        <v>0</v>
      </c>
      <c r="G30" s="116">
        <v>0</v>
      </c>
      <c r="H30" s="116">
        <v>0</v>
      </c>
      <c r="I30" s="116">
        <v>13650</v>
      </c>
      <c r="J30" s="116">
        <v>174418</v>
      </c>
      <c r="K30" s="116">
        <v>0</v>
      </c>
      <c r="L30" s="116">
        <v>115704</v>
      </c>
      <c r="M30" s="116">
        <f>SUM(N30,+U30)</f>
        <v>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129354</v>
      </c>
      <c r="W30" s="116">
        <f>+SUM(E30,N30)</f>
        <v>13650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13650</v>
      </c>
      <c r="AB30" s="116">
        <f>+SUM(J30,S30)</f>
        <v>174418</v>
      </c>
      <c r="AC30" s="116">
        <f>+SUM(K30,T30)</f>
        <v>0</v>
      </c>
      <c r="AD30" s="116">
        <f>+SUM(L30,U30)</f>
        <v>115704</v>
      </c>
      <c r="AE30" s="205" t="s">
        <v>325</v>
      </c>
    </row>
    <row r="31" spans="1:31" ht="13.5" customHeight="1" x14ac:dyDescent="0.15">
      <c r="A31" s="114" t="s">
        <v>47</v>
      </c>
      <c r="B31" s="115" t="s">
        <v>332</v>
      </c>
      <c r="C31" s="114" t="s">
        <v>333</v>
      </c>
      <c r="D31" s="116">
        <f>SUM(E31,+L31)</f>
        <v>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98948</v>
      </c>
      <c r="K31" s="116">
        <v>0</v>
      </c>
      <c r="L31" s="116">
        <v>0</v>
      </c>
      <c r="M31" s="116">
        <f>SUM(N31,+U31)</f>
        <v>0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0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98948</v>
      </c>
      <c r="AC31" s="116">
        <f>+SUM(K31,T31)</f>
        <v>0</v>
      </c>
      <c r="AD31" s="116">
        <f>+SUM(L31,U31)</f>
        <v>0</v>
      </c>
      <c r="AE31" s="205" t="s">
        <v>325</v>
      </c>
    </row>
    <row r="32" spans="1:31" ht="13.5" customHeight="1" x14ac:dyDescent="0.15">
      <c r="A32" s="114" t="s">
        <v>47</v>
      </c>
      <c r="B32" s="115" t="s">
        <v>330</v>
      </c>
      <c r="C32" s="114" t="s">
        <v>331</v>
      </c>
      <c r="D32" s="116">
        <f>SUM(E32,+L32)</f>
        <v>2393728</v>
      </c>
      <c r="E32" s="116">
        <f>+SUM(F32:I32,K32)</f>
        <v>1984939</v>
      </c>
      <c r="F32" s="116">
        <v>255879</v>
      </c>
      <c r="G32" s="116">
        <v>0</v>
      </c>
      <c r="H32" s="116">
        <v>937500</v>
      </c>
      <c r="I32" s="116">
        <v>197219</v>
      </c>
      <c r="J32" s="116">
        <v>3300000</v>
      </c>
      <c r="K32" s="116">
        <v>594341</v>
      </c>
      <c r="L32" s="116">
        <v>408789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2393728</v>
      </c>
      <c r="W32" s="116">
        <f>+SUM(E32,N32)</f>
        <v>1984939</v>
      </c>
      <c r="X32" s="116">
        <f>+SUM(F32,O32)</f>
        <v>255879</v>
      </c>
      <c r="Y32" s="116">
        <f>+SUM(G32,P32)</f>
        <v>0</v>
      </c>
      <c r="Z32" s="116">
        <f>+SUM(H32,Q32)</f>
        <v>937500</v>
      </c>
      <c r="AA32" s="116">
        <f>+SUM(I32,R32)</f>
        <v>197219</v>
      </c>
      <c r="AB32" s="116">
        <f>+SUM(J32,S32)</f>
        <v>3300000</v>
      </c>
      <c r="AC32" s="116">
        <f>+SUM(K32,T32)</f>
        <v>594341</v>
      </c>
      <c r="AD32" s="116">
        <f>+SUM(L32,U32)</f>
        <v>408789</v>
      </c>
      <c r="AE32" s="205" t="s">
        <v>325</v>
      </c>
    </row>
    <row r="33" spans="1:31" ht="13.5" customHeight="1" x14ac:dyDescent="0.15">
      <c r="A33" s="114" t="s">
        <v>47</v>
      </c>
      <c r="B33" s="115" t="s">
        <v>342</v>
      </c>
      <c r="C33" s="114" t="s">
        <v>343</v>
      </c>
      <c r="D33" s="116">
        <f>SUM(E33,+L33)</f>
        <v>39685</v>
      </c>
      <c r="E33" s="116">
        <f>+SUM(F33:I33,K33)</f>
        <v>31229</v>
      </c>
      <c r="F33" s="116">
        <v>0</v>
      </c>
      <c r="G33" s="116">
        <v>0</v>
      </c>
      <c r="H33" s="116">
        <v>0</v>
      </c>
      <c r="I33" s="116">
        <v>20974</v>
      </c>
      <c r="J33" s="116">
        <v>821545</v>
      </c>
      <c r="K33" s="116">
        <v>10255</v>
      </c>
      <c r="L33" s="116">
        <v>8456</v>
      </c>
      <c r="M33" s="116">
        <f>SUM(N33,+U33)</f>
        <v>10999</v>
      </c>
      <c r="N33" s="116">
        <f>+SUM(O33:R33,T33)</f>
        <v>2544</v>
      </c>
      <c r="O33" s="116">
        <v>0</v>
      </c>
      <c r="P33" s="116">
        <v>0</v>
      </c>
      <c r="Q33" s="116">
        <v>0</v>
      </c>
      <c r="R33" s="116">
        <v>273</v>
      </c>
      <c r="S33" s="116">
        <v>468300</v>
      </c>
      <c r="T33" s="116">
        <v>2271</v>
      </c>
      <c r="U33" s="116">
        <v>8455</v>
      </c>
      <c r="V33" s="116">
        <f>+SUM(D33,M33)</f>
        <v>50684</v>
      </c>
      <c r="W33" s="116">
        <f>+SUM(E33,N33)</f>
        <v>33773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21247</v>
      </c>
      <c r="AB33" s="116">
        <f>+SUM(J33,S33)</f>
        <v>1289845</v>
      </c>
      <c r="AC33" s="116">
        <f>+SUM(K33,T33)</f>
        <v>12526</v>
      </c>
      <c r="AD33" s="116">
        <f>+SUM(L33,U33)</f>
        <v>16911</v>
      </c>
      <c r="AE33" s="205" t="s">
        <v>325</v>
      </c>
    </row>
    <row r="34" spans="1:31" ht="13.5" customHeight="1" x14ac:dyDescent="0.15">
      <c r="A34" s="114" t="s">
        <v>47</v>
      </c>
      <c r="B34" s="115" t="s">
        <v>360</v>
      </c>
      <c r="C34" s="114" t="s">
        <v>361</v>
      </c>
      <c r="D34" s="116">
        <f>SUM(E34,+L34)</f>
        <v>146798</v>
      </c>
      <c r="E34" s="116">
        <f>+SUM(F34:I34,K34)</f>
        <v>27733</v>
      </c>
      <c r="F34" s="116">
        <v>0</v>
      </c>
      <c r="G34" s="116">
        <v>0</v>
      </c>
      <c r="H34" s="116">
        <v>0</v>
      </c>
      <c r="I34" s="116">
        <v>27733</v>
      </c>
      <c r="J34" s="116">
        <v>740745</v>
      </c>
      <c r="K34" s="116">
        <v>0</v>
      </c>
      <c r="L34" s="116">
        <v>119065</v>
      </c>
      <c r="M34" s="116">
        <f>SUM(N34,+U34)</f>
        <v>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f>+SUM(D34,M34)</f>
        <v>146798</v>
      </c>
      <c r="W34" s="116">
        <f>+SUM(E34,N34)</f>
        <v>27733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27733</v>
      </c>
      <c r="AB34" s="116">
        <f>+SUM(J34,S34)</f>
        <v>740745</v>
      </c>
      <c r="AC34" s="116">
        <f>+SUM(K34,T34)</f>
        <v>0</v>
      </c>
      <c r="AD34" s="116">
        <f>+SUM(L34,U34)</f>
        <v>119065</v>
      </c>
      <c r="AE34" s="205" t="s">
        <v>325</v>
      </c>
    </row>
    <row r="35" spans="1:31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274</v>
      </c>
      <c r="D7" s="133">
        <f>+SUM(E7,J7)</f>
        <v>5616876</v>
      </c>
      <c r="E7" s="133">
        <f>+SUM(F7:I7)</f>
        <v>5582857</v>
      </c>
      <c r="F7" s="133">
        <f t="shared" ref="F7:K7" si="0">SUM(F$8:F$257)</f>
        <v>10283</v>
      </c>
      <c r="G7" s="133">
        <f t="shared" si="0"/>
        <v>5355703</v>
      </c>
      <c r="H7" s="133">
        <f t="shared" si="0"/>
        <v>216871</v>
      </c>
      <c r="I7" s="133">
        <f t="shared" si="0"/>
        <v>0</v>
      </c>
      <c r="J7" s="133">
        <f t="shared" si="0"/>
        <v>34019</v>
      </c>
      <c r="K7" s="133">
        <f t="shared" si="0"/>
        <v>10579</v>
      </c>
      <c r="L7" s="133">
        <f>+SUM(M7,R7,V7,W7,AC7)</f>
        <v>20156227</v>
      </c>
      <c r="M7" s="133">
        <f>+SUM(N7:Q7)</f>
        <v>3880372</v>
      </c>
      <c r="N7" s="133">
        <f>SUM(N$8:N$257)</f>
        <v>1930788</v>
      </c>
      <c r="O7" s="133">
        <f>SUM(O$8:O$257)</f>
        <v>1296109</v>
      </c>
      <c r="P7" s="133">
        <f>SUM(P$8:P$257)</f>
        <v>585294</v>
      </c>
      <c r="Q7" s="133">
        <f>SUM(Q$8:Q$257)</f>
        <v>68181</v>
      </c>
      <c r="R7" s="133">
        <f>+SUM(S7:U7)</f>
        <v>3303322</v>
      </c>
      <c r="S7" s="133">
        <f>SUM(S$8:S$257)</f>
        <v>477720</v>
      </c>
      <c r="T7" s="133">
        <f>SUM(T$8:T$257)</f>
        <v>2575647</v>
      </c>
      <c r="U7" s="133">
        <f>SUM(U$8:U$257)</f>
        <v>249955</v>
      </c>
      <c r="V7" s="133">
        <f>SUM(V$8:V$257)</f>
        <v>63106</v>
      </c>
      <c r="W7" s="133">
        <f>+SUM(X7:AA7)</f>
        <v>12889525</v>
      </c>
      <c r="X7" s="133">
        <f t="shared" ref="X7:AD7" si="1">SUM(X$8:X$257)</f>
        <v>4296877</v>
      </c>
      <c r="Y7" s="133">
        <f t="shared" si="1"/>
        <v>7629226</v>
      </c>
      <c r="Z7" s="133">
        <f t="shared" si="1"/>
        <v>583201</v>
      </c>
      <c r="AA7" s="133">
        <f t="shared" si="1"/>
        <v>380221</v>
      </c>
      <c r="AB7" s="133">
        <f t="shared" si="1"/>
        <v>5274090</v>
      </c>
      <c r="AC7" s="133">
        <f t="shared" si="1"/>
        <v>19902</v>
      </c>
      <c r="AD7" s="133">
        <f t="shared" si="1"/>
        <v>3390463</v>
      </c>
      <c r="AE7" s="133">
        <f>+SUM(D7,L7,AD7)</f>
        <v>29163566</v>
      </c>
      <c r="AF7" s="133">
        <f>+SUM(AG7,AL7)</f>
        <v>321704</v>
      </c>
      <c r="AG7" s="133">
        <f>+SUM(AH7:AK7)</f>
        <v>321704</v>
      </c>
      <c r="AH7" s="133">
        <f t="shared" ref="AH7:AM7" si="2">SUM(AH$8:AH$257)</f>
        <v>209004</v>
      </c>
      <c r="AI7" s="133">
        <f t="shared" si="2"/>
        <v>107200</v>
      </c>
      <c r="AJ7" s="133">
        <f t="shared" si="2"/>
        <v>5500</v>
      </c>
      <c r="AK7" s="133">
        <f t="shared" si="2"/>
        <v>0</v>
      </c>
      <c r="AL7" s="133">
        <f t="shared" si="2"/>
        <v>0</v>
      </c>
      <c r="AM7" s="133">
        <f t="shared" si="2"/>
        <v>0</v>
      </c>
      <c r="AN7" s="133">
        <f>+SUM(AO7,AT7,AX7,AY7,BE7)</f>
        <v>3941379</v>
      </c>
      <c r="AO7" s="133">
        <f>+SUM(AP7:AS7)</f>
        <v>511649</v>
      </c>
      <c r="AP7" s="133">
        <f>SUM(AP$8:AP$257)</f>
        <v>253008</v>
      </c>
      <c r="AQ7" s="133">
        <f>SUM(AQ$8:AQ$257)</f>
        <v>176689</v>
      </c>
      <c r="AR7" s="133">
        <f>SUM(AR$8:AR$257)</f>
        <v>66659</v>
      </c>
      <c r="AS7" s="133">
        <f>SUM(AS$8:AS$257)</f>
        <v>15293</v>
      </c>
      <c r="AT7" s="133">
        <f>+SUM(AU7:AW7)</f>
        <v>1746311</v>
      </c>
      <c r="AU7" s="133">
        <f>SUM(AU$8:AU$257)</f>
        <v>83471</v>
      </c>
      <c r="AV7" s="133">
        <f>SUM(AV$8:AV$257)</f>
        <v>1450008</v>
      </c>
      <c r="AW7" s="133">
        <f>SUM(AW$8:AW$257)</f>
        <v>212832</v>
      </c>
      <c r="AX7" s="133">
        <f>SUM(AX$8:AX$257)</f>
        <v>9908</v>
      </c>
      <c r="AY7" s="133">
        <f>+SUM(AZ7:BC7)</f>
        <v>1673511</v>
      </c>
      <c r="AZ7" s="133">
        <f t="shared" ref="AZ7:BF7" si="3">SUM(AZ$8:AZ$257)</f>
        <v>336314</v>
      </c>
      <c r="BA7" s="133">
        <f t="shared" si="3"/>
        <v>1255088</v>
      </c>
      <c r="BB7" s="133">
        <f t="shared" si="3"/>
        <v>49065</v>
      </c>
      <c r="BC7" s="133">
        <f t="shared" si="3"/>
        <v>33044</v>
      </c>
      <c r="BD7" s="133">
        <f t="shared" si="3"/>
        <v>565005</v>
      </c>
      <c r="BE7" s="133">
        <f t="shared" si="3"/>
        <v>0</v>
      </c>
      <c r="BF7" s="133">
        <f t="shared" si="3"/>
        <v>236262</v>
      </c>
      <c r="BG7" s="133">
        <f>+SUM(BF7,AN7,AF7)</f>
        <v>4499345</v>
      </c>
      <c r="BH7" s="133">
        <f t="shared" ref="BH7:CI7" si="4">SUM(D7,AF7)</f>
        <v>5938580</v>
      </c>
      <c r="BI7" s="133">
        <f>SUM(E7,AG7)</f>
        <v>5904561</v>
      </c>
      <c r="BJ7" s="133">
        <f t="shared" si="4"/>
        <v>219287</v>
      </c>
      <c r="BK7" s="133">
        <f t="shared" si="4"/>
        <v>5462903</v>
      </c>
      <c r="BL7" s="133">
        <f t="shared" si="4"/>
        <v>222371</v>
      </c>
      <c r="BM7" s="133">
        <f t="shared" si="4"/>
        <v>0</v>
      </c>
      <c r="BN7" s="133">
        <f t="shared" si="4"/>
        <v>34019</v>
      </c>
      <c r="BO7" s="133">
        <f t="shared" si="4"/>
        <v>10579</v>
      </c>
      <c r="BP7" s="133">
        <f t="shared" si="4"/>
        <v>24097606</v>
      </c>
      <c r="BQ7" s="133">
        <f t="shared" si="4"/>
        <v>4392021</v>
      </c>
      <c r="BR7" s="133">
        <f t="shared" si="4"/>
        <v>2183796</v>
      </c>
      <c r="BS7" s="133">
        <f t="shared" si="4"/>
        <v>1472798</v>
      </c>
      <c r="BT7" s="133">
        <f t="shared" si="4"/>
        <v>651953</v>
      </c>
      <c r="BU7" s="133">
        <f t="shared" si="4"/>
        <v>83474</v>
      </c>
      <c r="BV7" s="133">
        <f t="shared" si="4"/>
        <v>5049633</v>
      </c>
      <c r="BW7" s="133">
        <f t="shared" si="4"/>
        <v>561191</v>
      </c>
      <c r="BX7" s="133">
        <f t="shared" si="4"/>
        <v>4025655</v>
      </c>
      <c r="BY7" s="133">
        <f t="shared" si="4"/>
        <v>462787</v>
      </c>
      <c r="BZ7" s="133">
        <f t="shared" si="4"/>
        <v>73014</v>
      </c>
      <c r="CA7" s="133">
        <f t="shared" si="4"/>
        <v>14563036</v>
      </c>
      <c r="CB7" s="133">
        <f t="shared" si="4"/>
        <v>4633191</v>
      </c>
      <c r="CC7" s="133">
        <f t="shared" si="4"/>
        <v>8884314</v>
      </c>
      <c r="CD7" s="133">
        <f t="shared" si="4"/>
        <v>632266</v>
      </c>
      <c r="CE7" s="133">
        <f t="shared" si="4"/>
        <v>413265</v>
      </c>
      <c r="CF7" s="133">
        <f t="shared" si="4"/>
        <v>5839095</v>
      </c>
      <c r="CG7" s="133">
        <f t="shared" si="4"/>
        <v>19902</v>
      </c>
      <c r="CH7" s="133">
        <f t="shared" si="4"/>
        <v>3626725</v>
      </c>
      <c r="CI7" s="133">
        <f t="shared" si="4"/>
        <v>33662911</v>
      </c>
    </row>
    <row r="8" spans="1:87" ht="13.5" customHeight="1" x14ac:dyDescent="0.15">
      <c r="A8" s="114" t="s">
        <v>47</v>
      </c>
      <c r="B8" s="115" t="s">
        <v>323</v>
      </c>
      <c r="C8" s="114" t="s">
        <v>324</v>
      </c>
      <c r="D8" s="116">
        <f>+SUM(E8,J8)</f>
        <v>3056689</v>
      </c>
      <c r="E8" s="116">
        <f>+SUM(F8:I8)</f>
        <v>3056689</v>
      </c>
      <c r="F8" s="116">
        <v>10243</v>
      </c>
      <c r="G8" s="116">
        <v>3010390</v>
      </c>
      <c r="H8" s="116">
        <v>36056</v>
      </c>
      <c r="I8" s="116">
        <v>0</v>
      </c>
      <c r="J8" s="116">
        <v>0</v>
      </c>
      <c r="K8" s="116">
        <v>0</v>
      </c>
      <c r="L8" s="116">
        <f>+SUM(M8,R8,V8,W8,AC8)</f>
        <v>4635855</v>
      </c>
      <c r="M8" s="116">
        <f>+SUM(N8:Q8)</f>
        <v>1427573</v>
      </c>
      <c r="N8" s="116">
        <v>391733</v>
      </c>
      <c r="O8" s="116">
        <v>925499</v>
      </c>
      <c r="P8" s="116">
        <v>70861</v>
      </c>
      <c r="Q8" s="116">
        <v>39480</v>
      </c>
      <c r="R8" s="116">
        <f>+SUM(S8:U8)</f>
        <v>522973</v>
      </c>
      <c r="S8" s="116">
        <v>178211</v>
      </c>
      <c r="T8" s="116">
        <v>250749</v>
      </c>
      <c r="U8" s="116">
        <v>94013</v>
      </c>
      <c r="V8" s="116">
        <v>2501</v>
      </c>
      <c r="W8" s="116">
        <f>+SUM(X8:AA8)</f>
        <v>2682808</v>
      </c>
      <c r="X8" s="116">
        <v>1316949</v>
      </c>
      <c r="Y8" s="116">
        <v>1258475</v>
      </c>
      <c r="Z8" s="116">
        <v>100637</v>
      </c>
      <c r="AA8" s="116">
        <v>6747</v>
      </c>
      <c r="AB8" s="116">
        <v>0</v>
      </c>
      <c r="AC8" s="116">
        <v>0</v>
      </c>
      <c r="AD8" s="116">
        <v>165297</v>
      </c>
      <c r="AE8" s="116">
        <f>+SUM(D8,L8,AD8)</f>
        <v>7857841</v>
      </c>
      <c r="AF8" s="116">
        <f>+SUM(AG8,AL8)</f>
        <v>209004</v>
      </c>
      <c r="AG8" s="116">
        <f>+SUM(AH8:AK8)</f>
        <v>209004</v>
      </c>
      <c r="AH8" s="116">
        <v>209004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400860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60076</v>
      </c>
      <c r="AU8" s="116">
        <v>10489</v>
      </c>
      <c r="AV8" s="116">
        <v>49587</v>
      </c>
      <c r="AW8" s="116">
        <v>0</v>
      </c>
      <c r="AX8" s="116">
        <v>0</v>
      </c>
      <c r="AY8" s="116">
        <f>+SUM(AZ8:BC8)</f>
        <v>340784</v>
      </c>
      <c r="AZ8" s="116">
        <v>129961</v>
      </c>
      <c r="BA8" s="116">
        <v>191041</v>
      </c>
      <c r="BB8" s="116">
        <v>0</v>
      </c>
      <c r="BC8" s="116">
        <v>19782</v>
      </c>
      <c r="BD8" s="116">
        <v>0</v>
      </c>
      <c r="BE8" s="116">
        <v>0</v>
      </c>
      <c r="BF8" s="116">
        <v>129813</v>
      </c>
      <c r="BG8" s="116">
        <f>+SUM(BF8,AN8,AF8)</f>
        <v>739677</v>
      </c>
      <c r="BH8" s="116">
        <f>SUM(D8,AF8)</f>
        <v>3265693</v>
      </c>
      <c r="BI8" s="116">
        <f>SUM(E8,AG8)</f>
        <v>3265693</v>
      </c>
      <c r="BJ8" s="116">
        <f>SUM(F8,AH8)</f>
        <v>219247</v>
      </c>
      <c r="BK8" s="116">
        <f>SUM(G8,AI8)</f>
        <v>3010390</v>
      </c>
      <c r="BL8" s="116">
        <f>SUM(H8,AJ8)</f>
        <v>36056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5036715</v>
      </c>
      <c r="BQ8" s="116">
        <f>SUM(M8,AO8)</f>
        <v>1427573</v>
      </c>
      <c r="BR8" s="116">
        <f>SUM(N8,AP8)</f>
        <v>391733</v>
      </c>
      <c r="BS8" s="116">
        <f>SUM(O8,AQ8)</f>
        <v>925499</v>
      </c>
      <c r="BT8" s="116">
        <f>SUM(P8,AR8)</f>
        <v>70861</v>
      </c>
      <c r="BU8" s="116">
        <f>SUM(Q8,AS8)</f>
        <v>39480</v>
      </c>
      <c r="BV8" s="116">
        <f>SUM(R8,AT8)</f>
        <v>583049</v>
      </c>
      <c r="BW8" s="116">
        <f>SUM(S8,AU8)</f>
        <v>188700</v>
      </c>
      <c r="BX8" s="116">
        <f>SUM(T8,AV8)</f>
        <v>300336</v>
      </c>
      <c r="BY8" s="116">
        <f>SUM(U8,AW8)</f>
        <v>94013</v>
      </c>
      <c r="BZ8" s="116">
        <f>SUM(V8,AX8)</f>
        <v>2501</v>
      </c>
      <c r="CA8" s="116">
        <f>SUM(W8,AY8)</f>
        <v>3023592</v>
      </c>
      <c r="CB8" s="116">
        <f>SUM(X8,AZ8)</f>
        <v>1446910</v>
      </c>
      <c r="CC8" s="116">
        <f>SUM(Y8,BA8)</f>
        <v>1449516</v>
      </c>
      <c r="CD8" s="116">
        <f>SUM(Z8,BB8)</f>
        <v>100637</v>
      </c>
      <c r="CE8" s="116">
        <f>SUM(AA8,BC8)</f>
        <v>26529</v>
      </c>
      <c r="CF8" s="116">
        <f>SUM(AB8,BD8)</f>
        <v>0</v>
      </c>
      <c r="CG8" s="116">
        <f>SUM(AC8,BE8)</f>
        <v>0</v>
      </c>
      <c r="CH8" s="116">
        <f>SUM(AD8,BF8)</f>
        <v>295110</v>
      </c>
      <c r="CI8" s="116">
        <f>SUM(AE8,BG8)</f>
        <v>8597518</v>
      </c>
    </row>
    <row r="9" spans="1:87" ht="13.5" customHeight="1" x14ac:dyDescent="0.15">
      <c r="A9" s="114" t="s">
        <v>47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3302707</v>
      </c>
      <c r="M9" s="116">
        <f>+SUM(N9:Q9)</f>
        <v>1090798</v>
      </c>
      <c r="N9" s="116">
        <v>667876</v>
      </c>
      <c r="O9" s="116">
        <v>297446</v>
      </c>
      <c r="P9" s="116">
        <v>117667</v>
      </c>
      <c r="Q9" s="116">
        <v>7809</v>
      </c>
      <c r="R9" s="116">
        <f>+SUM(S9:U9)</f>
        <v>266717</v>
      </c>
      <c r="S9" s="116">
        <v>46358</v>
      </c>
      <c r="T9" s="116">
        <v>177927</v>
      </c>
      <c r="U9" s="116">
        <v>42432</v>
      </c>
      <c r="V9" s="116">
        <v>6595</v>
      </c>
      <c r="W9" s="116">
        <f>+SUM(X9:AA9)</f>
        <v>1938597</v>
      </c>
      <c r="X9" s="116">
        <v>610285</v>
      </c>
      <c r="Y9" s="116">
        <v>1207300</v>
      </c>
      <c r="Z9" s="116">
        <v>82570</v>
      </c>
      <c r="AA9" s="116">
        <v>38442</v>
      </c>
      <c r="AB9" s="116">
        <v>0</v>
      </c>
      <c r="AC9" s="116">
        <v>0</v>
      </c>
      <c r="AD9" s="116">
        <v>79033</v>
      </c>
      <c r="AE9" s="116">
        <f>+SUM(D9,L9,AD9)</f>
        <v>3381740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364523</v>
      </c>
      <c r="AO9" s="116">
        <f>+SUM(AP9:AS9)</f>
        <v>25890</v>
      </c>
      <c r="AP9" s="116">
        <v>25890</v>
      </c>
      <c r="AQ9" s="116">
        <v>0</v>
      </c>
      <c r="AR9" s="116">
        <v>0</v>
      </c>
      <c r="AS9" s="116">
        <v>0</v>
      </c>
      <c r="AT9" s="116">
        <f>+SUM(AU9:AW9)</f>
        <v>192917</v>
      </c>
      <c r="AU9" s="116">
        <v>0</v>
      </c>
      <c r="AV9" s="116">
        <v>192917</v>
      </c>
      <c r="AW9" s="116">
        <v>0</v>
      </c>
      <c r="AX9" s="116">
        <v>0</v>
      </c>
      <c r="AY9" s="116">
        <f>+SUM(AZ9:BC9)</f>
        <v>145716</v>
      </c>
      <c r="AZ9" s="116">
        <v>0</v>
      </c>
      <c r="BA9" s="116">
        <v>145716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364523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3667230</v>
      </c>
      <c r="BQ9" s="116">
        <f>SUM(M9,AO9)</f>
        <v>1116688</v>
      </c>
      <c r="BR9" s="116">
        <f>SUM(N9,AP9)</f>
        <v>693766</v>
      </c>
      <c r="BS9" s="116">
        <f>SUM(O9,AQ9)</f>
        <v>297446</v>
      </c>
      <c r="BT9" s="116">
        <f>SUM(P9,AR9)</f>
        <v>117667</v>
      </c>
      <c r="BU9" s="116">
        <f>SUM(Q9,AS9)</f>
        <v>7809</v>
      </c>
      <c r="BV9" s="116">
        <f>SUM(R9,AT9)</f>
        <v>459634</v>
      </c>
      <c r="BW9" s="116">
        <f>SUM(S9,AU9)</f>
        <v>46358</v>
      </c>
      <c r="BX9" s="116">
        <f>SUM(T9,AV9)</f>
        <v>370844</v>
      </c>
      <c r="BY9" s="116">
        <f>SUM(U9,AW9)</f>
        <v>42432</v>
      </c>
      <c r="BZ9" s="116">
        <f>SUM(V9,AX9)</f>
        <v>6595</v>
      </c>
      <c r="CA9" s="116">
        <f>SUM(W9,AY9)</f>
        <v>2084313</v>
      </c>
      <c r="CB9" s="116">
        <f>SUM(X9,AZ9)</f>
        <v>610285</v>
      </c>
      <c r="CC9" s="116">
        <f>SUM(Y9,BA9)</f>
        <v>1353016</v>
      </c>
      <c r="CD9" s="116">
        <f>SUM(Z9,BB9)</f>
        <v>82570</v>
      </c>
      <c r="CE9" s="116">
        <f>SUM(AA9,BC9)</f>
        <v>38442</v>
      </c>
      <c r="CF9" s="116">
        <f>SUM(AB9,BD9)</f>
        <v>0</v>
      </c>
      <c r="CG9" s="116">
        <f>SUM(AC9,BE9)</f>
        <v>0</v>
      </c>
      <c r="CH9" s="116">
        <f>SUM(AD9,BF9)</f>
        <v>79033</v>
      </c>
      <c r="CI9" s="116">
        <f>SUM(AE9,BG9)</f>
        <v>3746263</v>
      </c>
    </row>
    <row r="10" spans="1:87" ht="13.5" customHeight="1" x14ac:dyDescent="0.15">
      <c r="A10" s="114" t="s">
        <v>47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190606</v>
      </c>
      <c r="M10" s="116">
        <f>+SUM(N10:Q10)</f>
        <v>24516</v>
      </c>
      <c r="N10" s="116">
        <v>24516</v>
      </c>
      <c r="O10" s="116">
        <v>0</v>
      </c>
      <c r="P10" s="116">
        <v>0</v>
      </c>
      <c r="Q10" s="116">
        <v>0</v>
      </c>
      <c r="R10" s="116">
        <f>+SUM(S10:U10)</f>
        <v>166090</v>
      </c>
      <c r="S10" s="116">
        <v>138785</v>
      </c>
      <c r="T10" s="116">
        <v>27305</v>
      </c>
      <c r="U10" s="116">
        <v>0</v>
      </c>
      <c r="V10" s="116">
        <v>0</v>
      </c>
      <c r="W10" s="116">
        <f>+SUM(X10:AA10)</f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789974</v>
      </c>
      <c r="AC10" s="116">
        <v>0</v>
      </c>
      <c r="AD10" s="116">
        <v>0</v>
      </c>
      <c r="AE10" s="116">
        <f>+SUM(D10,L10,AD10)</f>
        <v>190606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248241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201209</v>
      </c>
      <c r="AU10" s="116">
        <v>2902</v>
      </c>
      <c r="AV10" s="116">
        <v>4688</v>
      </c>
      <c r="AW10" s="116">
        <v>193619</v>
      </c>
      <c r="AX10" s="116">
        <v>0</v>
      </c>
      <c r="AY10" s="116">
        <f>+SUM(AZ10:BC10)</f>
        <v>47032</v>
      </c>
      <c r="AZ10" s="116">
        <v>2284</v>
      </c>
      <c r="BA10" s="116">
        <v>817</v>
      </c>
      <c r="BB10" s="116">
        <v>43931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248241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438847</v>
      </c>
      <c r="BQ10" s="116">
        <f>SUM(M10,AO10)</f>
        <v>24516</v>
      </c>
      <c r="BR10" s="116">
        <f>SUM(N10,AP10)</f>
        <v>24516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367299</v>
      </c>
      <c r="BW10" s="116">
        <f>SUM(S10,AU10)</f>
        <v>141687</v>
      </c>
      <c r="BX10" s="116">
        <f>SUM(T10,AV10)</f>
        <v>31993</v>
      </c>
      <c r="BY10" s="116">
        <f>SUM(U10,AW10)</f>
        <v>193619</v>
      </c>
      <c r="BZ10" s="116">
        <f>SUM(V10,AX10)</f>
        <v>0</v>
      </c>
      <c r="CA10" s="116">
        <f>SUM(W10,AY10)</f>
        <v>47032</v>
      </c>
      <c r="CB10" s="116">
        <f>SUM(X10,AZ10)</f>
        <v>2284</v>
      </c>
      <c r="CC10" s="116">
        <f>SUM(Y10,BA10)</f>
        <v>817</v>
      </c>
      <c r="CD10" s="116">
        <f>SUM(Z10,BB10)</f>
        <v>43931</v>
      </c>
      <c r="CE10" s="116">
        <f>SUM(AA10,BC10)</f>
        <v>0</v>
      </c>
      <c r="CF10" s="116">
        <f>SUM(AB10,BD10)</f>
        <v>789974</v>
      </c>
      <c r="CG10" s="116">
        <f>SUM(AC10,BE10)</f>
        <v>0</v>
      </c>
      <c r="CH10" s="116">
        <f>SUM(AD10,BF10)</f>
        <v>0</v>
      </c>
      <c r="CI10" s="116">
        <f>SUM(AE10,BG10)</f>
        <v>438847</v>
      </c>
    </row>
    <row r="11" spans="1:87" ht="13.5" customHeight="1" x14ac:dyDescent="0.15">
      <c r="A11" s="114" t="s">
        <v>47</v>
      </c>
      <c r="B11" s="115" t="s">
        <v>334</v>
      </c>
      <c r="C11" s="114" t="s">
        <v>335</v>
      </c>
      <c r="D11" s="116">
        <f>+SUM(E11,J11)</f>
        <v>6490</v>
      </c>
      <c r="E11" s="116">
        <f>+SUM(F11:I11)</f>
        <v>6490</v>
      </c>
      <c r="F11" s="116">
        <v>0</v>
      </c>
      <c r="G11" s="116">
        <v>0</v>
      </c>
      <c r="H11" s="116">
        <v>6490</v>
      </c>
      <c r="I11" s="116">
        <v>0</v>
      </c>
      <c r="J11" s="116">
        <v>0</v>
      </c>
      <c r="K11" s="116">
        <v>0</v>
      </c>
      <c r="L11" s="116">
        <f>+SUM(M11,R11,V11,W11,AC11)</f>
        <v>596088</v>
      </c>
      <c r="M11" s="116">
        <f>+SUM(N11:Q11)</f>
        <v>38702</v>
      </c>
      <c r="N11" s="116">
        <v>38702</v>
      </c>
      <c r="O11" s="116">
        <v>0</v>
      </c>
      <c r="P11" s="116">
        <v>0</v>
      </c>
      <c r="Q11" s="116">
        <v>0</v>
      </c>
      <c r="R11" s="116">
        <f>+SUM(S11:U11)</f>
        <v>12407</v>
      </c>
      <c r="S11" s="116">
        <v>0</v>
      </c>
      <c r="T11" s="116">
        <v>8891</v>
      </c>
      <c r="U11" s="116">
        <v>3516</v>
      </c>
      <c r="V11" s="116">
        <v>0</v>
      </c>
      <c r="W11" s="116">
        <f>+SUM(X11:AA11)</f>
        <v>544979</v>
      </c>
      <c r="X11" s="116">
        <v>339537</v>
      </c>
      <c r="Y11" s="116">
        <v>0</v>
      </c>
      <c r="Z11" s="116">
        <v>22696</v>
      </c>
      <c r="AA11" s="116">
        <v>182746</v>
      </c>
      <c r="AB11" s="116">
        <v>1753349</v>
      </c>
      <c r="AC11" s="116">
        <v>0</v>
      </c>
      <c r="AD11" s="116">
        <v>26612</v>
      </c>
      <c r="AE11" s="116">
        <f>+SUM(D11,L11,AD11)</f>
        <v>629190</v>
      </c>
      <c r="AF11" s="116">
        <f>+SUM(AG11,AL11)</f>
        <v>21151</v>
      </c>
      <c r="AG11" s="116">
        <f>+SUM(AH11:AK11)</f>
        <v>21151</v>
      </c>
      <c r="AH11" s="116">
        <v>0</v>
      </c>
      <c r="AI11" s="116">
        <v>21151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158823</v>
      </c>
      <c r="AO11" s="116">
        <f>+SUM(AP11:AS11)</f>
        <v>8982</v>
      </c>
      <c r="AP11" s="116">
        <v>8982</v>
      </c>
      <c r="AQ11" s="116">
        <v>0</v>
      </c>
      <c r="AR11" s="116">
        <v>0</v>
      </c>
      <c r="AS11" s="116">
        <v>0</v>
      </c>
      <c r="AT11" s="116">
        <f>+SUM(AU11:AW11)</f>
        <v>108844</v>
      </c>
      <c r="AU11" s="116">
        <v>0</v>
      </c>
      <c r="AV11" s="116">
        <v>108844</v>
      </c>
      <c r="AW11" s="116">
        <v>0</v>
      </c>
      <c r="AX11" s="116">
        <v>0</v>
      </c>
      <c r="AY11" s="116">
        <f>+SUM(AZ11:BC11)</f>
        <v>40997</v>
      </c>
      <c r="AZ11" s="116">
        <v>0</v>
      </c>
      <c r="BA11" s="116">
        <v>40997</v>
      </c>
      <c r="BB11" s="116">
        <v>0</v>
      </c>
      <c r="BC11" s="116">
        <v>0</v>
      </c>
      <c r="BD11" s="116">
        <v>0</v>
      </c>
      <c r="BE11" s="116">
        <v>0</v>
      </c>
      <c r="BF11" s="116">
        <v>28382</v>
      </c>
      <c r="BG11" s="116">
        <f>+SUM(BF11,AN11,AF11)</f>
        <v>208356</v>
      </c>
      <c r="BH11" s="116">
        <f>SUM(D11,AF11)</f>
        <v>27641</v>
      </c>
      <c r="BI11" s="116">
        <f>SUM(E11,AG11)</f>
        <v>27641</v>
      </c>
      <c r="BJ11" s="116">
        <f>SUM(F11,AH11)</f>
        <v>0</v>
      </c>
      <c r="BK11" s="116">
        <f>SUM(G11,AI11)</f>
        <v>21151</v>
      </c>
      <c r="BL11" s="116">
        <f>SUM(H11,AJ11)</f>
        <v>6490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754911</v>
      </c>
      <c r="BQ11" s="116">
        <f>SUM(M11,AO11)</f>
        <v>47684</v>
      </c>
      <c r="BR11" s="116">
        <f>SUM(N11,AP11)</f>
        <v>47684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121251</v>
      </c>
      <c r="BW11" s="116">
        <f>SUM(S11,AU11)</f>
        <v>0</v>
      </c>
      <c r="BX11" s="116">
        <f>SUM(T11,AV11)</f>
        <v>117735</v>
      </c>
      <c r="BY11" s="116">
        <f>SUM(U11,AW11)</f>
        <v>3516</v>
      </c>
      <c r="BZ11" s="116">
        <f>SUM(V11,AX11)</f>
        <v>0</v>
      </c>
      <c r="CA11" s="116">
        <f>SUM(W11,AY11)</f>
        <v>585976</v>
      </c>
      <c r="CB11" s="116">
        <f>SUM(X11,AZ11)</f>
        <v>339537</v>
      </c>
      <c r="CC11" s="116">
        <f>SUM(Y11,BA11)</f>
        <v>40997</v>
      </c>
      <c r="CD11" s="116">
        <f>SUM(Z11,BB11)</f>
        <v>22696</v>
      </c>
      <c r="CE11" s="116">
        <f>SUM(AA11,BC11)</f>
        <v>182746</v>
      </c>
      <c r="CF11" s="116">
        <f>SUM(AB11,BD11)</f>
        <v>1753349</v>
      </c>
      <c r="CG11" s="116">
        <f>SUM(AC11,BE11)</f>
        <v>0</v>
      </c>
      <c r="CH11" s="116">
        <f>SUM(AD11,BF11)</f>
        <v>54994</v>
      </c>
      <c r="CI11" s="116">
        <f>SUM(AE11,BG11)</f>
        <v>837546</v>
      </c>
    </row>
    <row r="12" spans="1:87" ht="13.5" customHeight="1" x14ac:dyDescent="0.15">
      <c r="A12" s="114" t="s">
        <v>47</v>
      </c>
      <c r="B12" s="115" t="s">
        <v>338</v>
      </c>
      <c r="C12" s="114" t="s">
        <v>339</v>
      </c>
      <c r="D12" s="116">
        <f>+SUM(E12,J12)</f>
        <v>424288</v>
      </c>
      <c r="E12" s="116">
        <f>+SUM(F12:I12)</f>
        <v>424288</v>
      </c>
      <c r="F12" s="116">
        <v>0</v>
      </c>
      <c r="G12" s="116">
        <v>418027</v>
      </c>
      <c r="H12" s="116">
        <v>6261</v>
      </c>
      <c r="I12" s="116">
        <v>0</v>
      </c>
      <c r="J12" s="116">
        <v>0</v>
      </c>
      <c r="K12" s="116">
        <v>0</v>
      </c>
      <c r="L12" s="116">
        <f>+SUM(M12,R12,V12,W12,AC12)</f>
        <v>1034803</v>
      </c>
      <c r="M12" s="116">
        <f>+SUM(N12:Q12)</f>
        <v>230098</v>
      </c>
      <c r="N12" s="116">
        <v>73895</v>
      </c>
      <c r="O12" s="116">
        <v>49547</v>
      </c>
      <c r="P12" s="116">
        <v>105292</v>
      </c>
      <c r="Q12" s="116">
        <v>1364</v>
      </c>
      <c r="R12" s="116">
        <f>+SUM(S12:U12)</f>
        <v>186016</v>
      </c>
      <c r="S12" s="116">
        <v>5437</v>
      </c>
      <c r="T12" s="116">
        <v>174318</v>
      </c>
      <c r="U12" s="116">
        <v>6261</v>
      </c>
      <c r="V12" s="116">
        <v>0</v>
      </c>
      <c r="W12" s="116">
        <f>+SUM(X12:AA12)</f>
        <v>618689</v>
      </c>
      <c r="X12" s="116">
        <v>236779</v>
      </c>
      <c r="Y12" s="116">
        <v>267385</v>
      </c>
      <c r="Z12" s="116">
        <v>112170</v>
      </c>
      <c r="AA12" s="116">
        <v>2355</v>
      </c>
      <c r="AB12" s="116">
        <v>0</v>
      </c>
      <c r="AC12" s="116">
        <v>0</v>
      </c>
      <c r="AD12" s="116">
        <v>34567</v>
      </c>
      <c r="AE12" s="116">
        <f>+SUM(D12,L12,AD12)</f>
        <v>1493658</v>
      </c>
      <c r="AF12" s="116">
        <f>+SUM(AG12,AL12)</f>
        <v>8910</v>
      </c>
      <c r="AG12" s="116">
        <f>+SUM(AH12:AK12)</f>
        <v>8910</v>
      </c>
      <c r="AH12" s="116">
        <v>0</v>
      </c>
      <c r="AI12" s="116">
        <v>8910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42469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15931</v>
      </c>
      <c r="AU12" s="116">
        <v>0</v>
      </c>
      <c r="AV12" s="116">
        <v>15931</v>
      </c>
      <c r="AW12" s="116">
        <v>0</v>
      </c>
      <c r="AX12" s="116">
        <v>0</v>
      </c>
      <c r="AY12" s="116">
        <f>+SUM(AZ12:BC12)</f>
        <v>26538</v>
      </c>
      <c r="AZ12" s="116">
        <v>0</v>
      </c>
      <c r="BA12" s="116">
        <v>26538</v>
      </c>
      <c r="BB12" s="116">
        <v>0</v>
      </c>
      <c r="BC12" s="116">
        <v>0</v>
      </c>
      <c r="BD12" s="116">
        <v>0</v>
      </c>
      <c r="BE12" s="116">
        <v>0</v>
      </c>
      <c r="BF12" s="116">
        <v>12840</v>
      </c>
      <c r="BG12" s="116">
        <f>+SUM(BF12,AN12,AF12)</f>
        <v>64219</v>
      </c>
      <c r="BH12" s="116">
        <f>SUM(D12,AF12)</f>
        <v>433198</v>
      </c>
      <c r="BI12" s="116">
        <f>SUM(E12,AG12)</f>
        <v>433198</v>
      </c>
      <c r="BJ12" s="116">
        <f>SUM(F12,AH12)</f>
        <v>0</v>
      </c>
      <c r="BK12" s="116">
        <f>SUM(G12,AI12)</f>
        <v>426937</v>
      </c>
      <c r="BL12" s="116">
        <f>SUM(H12,AJ12)</f>
        <v>6261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1077272</v>
      </c>
      <c r="BQ12" s="116">
        <f>SUM(M12,AO12)</f>
        <v>230098</v>
      </c>
      <c r="BR12" s="116">
        <f>SUM(N12,AP12)</f>
        <v>73895</v>
      </c>
      <c r="BS12" s="116">
        <f>SUM(O12,AQ12)</f>
        <v>49547</v>
      </c>
      <c r="BT12" s="116">
        <f>SUM(P12,AR12)</f>
        <v>105292</v>
      </c>
      <c r="BU12" s="116">
        <f>SUM(Q12,AS12)</f>
        <v>1364</v>
      </c>
      <c r="BV12" s="116">
        <f>SUM(R12,AT12)</f>
        <v>201947</v>
      </c>
      <c r="BW12" s="116">
        <f>SUM(S12,AU12)</f>
        <v>5437</v>
      </c>
      <c r="BX12" s="116">
        <f>SUM(T12,AV12)</f>
        <v>190249</v>
      </c>
      <c r="BY12" s="116">
        <f>SUM(U12,AW12)</f>
        <v>6261</v>
      </c>
      <c r="BZ12" s="116">
        <f>SUM(V12,AX12)</f>
        <v>0</v>
      </c>
      <c r="CA12" s="116">
        <f>SUM(W12,AY12)</f>
        <v>645227</v>
      </c>
      <c r="CB12" s="116">
        <f>SUM(X12,AZ12)</f>
        <v>236779</v>
      </c>
      <c r="CC12" s="116">
        <f>SUM(Y12,BA12)</f>
        <v>293923</v>
      </c>
      <c r="CD12" s="116">
        <f>SUM(Z12,BB12)</f>
        <v>112170</v>
      </c>
      <c r="CE12" s="116">
        <f>SUM(AA12,BC12)</f>
        <v>2355</v>
      </c>
      <c r="CF12" s="116">
        <f>SUM(AB12,BD12)</f>
        <v>0</v>
      </c>
      <c r="CG12" s="116">
        <f>SUM(AC12,BE12)</f>
        <v>0</v>
      </c>
      <c r="CH12" s="116">
        <f>SUM(AD12,BF12)</f>
        <v>47407</v>
      </c>
      <c r="CI12" s="116">
        <f>SUM(AE12,BG12)</f>
        <v>1557877</v>
      </c>
    </row>
    <row r="13" spans="1:87" ht="13.5" customHeight="1" x14ac:dyDescent="0.15">
      <c r="A13" s="114" t="s">
        <v>47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199559</v>
      </c>
      <c r="M13" s="116">
        <f>+SUM(N13:Q13)</f>
        <v>5455</v>
      </c>
      <c r="N13" s="116">
        <v>0</v>
      </c>
      <c r="O13" s="116">
        <v>0</v>
      </c>
      <c r="P13" s="116">
        <v>0</v>
      </c>
      <c r="Q13" s="116">
        <v>5455</v>
      </c>
      <c r="R13" s="116">
        <f>+SUM(S13:U13)</f>
        <v>19504</v>
      </c>
      <c r="S13" s="116">
        <v>12404</v>
      </c>
      <c r="T13" s="116">
        <v>1101</v>
      </c>
      <c r="U13" s="116">
        <v>5999</v>
      </c>
      <c r="V13" s="116">
        <v>0</v>
      </c>
      <c r="W13" s="116">
        <f>+SUM(X13:AA13)</f>
        <v>174600</v>
      </c>
      <c r="X13" s="116">
        <v>172150</v>
      </c>
      <c r="Y13" s="116">
        <v>0</v>
      </c>
      <c r="Z13" s="116">
        <v>2450</v>
      </c>
      <c r="AA13" s="116">
        <v>0</v>
      </c>
      <c r="AB13" s="116">
        <v>465482</v>
      </c>
      <c r="AC13" s="116">
        <v>0</v>
      </c>
      <c r="AD13" s="116">
        <v>0</v>
      </c>
      <c r="AE13" s="116">
        <f>+SUM(D13,L13,AD13)</f>
        <v>199559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35178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13774</v>
      </c>
      <c r="AU13" s="116">
        <v>13774</v>
      </c>
      <c r="AV13" s="116">
        <v>0</v>
      </c>
      <c r="AW13" s="116">
        <v>0</v>
      </c>
      <c r="AX13" s="116">
        <v>0</v>
      </c>
      <c r="AY13" s="116">
        <f>+SUM(AZ13:BC13)</f>
        <v>21404</v>
      </c>
      <c r="AZ13" s="116">
        <v>17593</v>
      </c>
      <c r="BA13" s="116">
        <v>0</v>
      </c>
      <c r="BB13" s="116">
        <v>0</v>
      </c>
      <c r="BC13" s="116">
        <v>3811</v>
      </c>
      <c r="BD13" s="116">
        <v>265335</v>
      </c>
      <c r="BE13" s="116">
        <v>0</v>
      </c>
      <c r="BF13" s="116">
        <v>0</v>
      </c>
      <c r="BG13" s="116">
        <f>+SUM(BF13,AN13,AF13)</f>
        <v>35178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234737</v>
      </c>
      <c r="BQ13" s="116">
        <f>SUM(M13,AO13)</f>
        <v>5455</v>
      </c>
      <c r="BR13" s="116">
        <f>SUM(N13,AP13)</f>
        <v>0</v>
      </c>
      <c r="BS13" s="116">
        <f>SUM(O13,AQ13)</f>
        <v>0</v>
      </c>
      <c r="BT13" s="116">
        <f>SUM(P13,AR13)</f>
        <v>0</v>
      </c>
      <c r="BU13" s="116">
        <f>SUM(Q13,AS13)</f>
        <v>5455</v>
      </c>
      <c r="BV13" s="116">
        <f>SUM(R13,AT13)</f>
        <v>33278</v>
      </c>
      <c r="BW13" s="116">
        <f>SUM(S13,AU13)</f>
        <v>26178</v>
      </c>
      <c r="BX13" s="116">
        <f>SUM(T13,AV13)</f>
        <v>1101</v>
      </c>
      <c r="BY13" s="116">
        <f>SUM(U13,AW13)</f>
        <v>5999</v>
      </c>
      <c r="BZ13" s="116">
        <f>SUM(V13,AX13)</f>
        <v>0</v>
      </c>
      <c r="CA13" s="116">
        <f>SUM(W13,AY13)</f>
        <v>196004</v>
      </c>
      <c r="CB13" s="116">
        <f>SUM(X13,AZ13)</f>
        <v>189743</v>
      </c>
      <c r="CC13" s="116">
        <f>SUM(Y13,BA13)</f>
        <v>0</v>
      </c>
      <c r="CD13" s="116">
        <f>SUM(Z13,BB13)</f>
        <v>2450</v>
      </c>
      <c r="CE13" s="116">
        <f>SUM(AA13,BC13)</f>
        <v>3811</v>
      </c>
      <c r="CF13" s="116">
        <f>SUM(AB13,BD13)</f>
        <v>730817</v>
      </c>
      <c r="CG13" s="116">
        <f>SUM(AC13,BE13)</f>
        <v>0</v>
      </c>
      <c r="CH13" s="116">
        <f>SUM(AD13,BF13)</f>
        <v>0</v>
      </c>
      <c r="CI13" s="116">
        <f>SUM(AE13,BG13)</f>
        <v>234737</v>
      </c>
    </row>
    <row r="14" spans="1:87" ht="13.5" customHeight="1" x14ac:dyDescent="0.15">
      <c r="A14" s="114" t="s">
        <v>47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215048</v>
      </c>
      <c r="M14" s="116">
        <f>+SUM(N14:Q14)</f>
        <v>25230</v>
      </c>
      <c r="N14" s="116">
        <v>21308</v>
      </c>
      <c r="O14" s="116">
        <v>3922</v>
      </c>
      <c r="P14" s="116">
        <v>0</v>
      </c>
      <c r="Q14" s="116">
        <v>0</v>
      </c>
      <c r="R14" s="116">
        <f>+SUM(S14:U14)</f>
        <v>5721</v>
      </c>
      <c r="S14" s="116">
        <v>518</v>
      </c>
      <c r="T14" s="116">
        <v>0</v>
      </c>
      <c r="U14" s="116">
        <v>5203</v>
      </c>
      <c r="V14" s="116">
        <v>9267</v>
      </c>
      <c r="W14" s="116">
        <f>+SUM(X14:AA14)</f>
        <v>174830</v>
      </c>
      <c r="X14" s="116">
        <v>168905</v>
      </c>
      <c r="Y14" s="116">
        <v>0</v>
      </c>
      <c r="Z14" s="116">
        <v>2174</v>
      </c>
      <c r="AA14" s="116">
        <v>3751</v>
      </c>
      <c r="AB14" s="116">
        <v>356063</v>
      </c>
      <c r="AC14" s="116">
        <v>0</v>
      </c>
      <c r="AD14" s="116">
        <v>0</v>
      </c>
      <c r="AE14" s="116">
        <f>+SUM(D14,L14,AD14)</f>
        <v>215048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85893</v>
      </c>
      <c r="AO14" s="116">
        <f>+SUM(AP14:AS14)</f>
        <v>11985</v>
      </c>
      <c r="AP14" s="116">
        <v>11985</v>
      </c>
      <c r="AQ14" s="116">
        <v>0</v>
      </c>
      <c r="AR14" s="116">
        <v>0</v>
      </c>
      <c r="AS14" s="116">
        <v>0</v>
      </c>
      <c r="AT14" s="116">
        <f>+SUM(AU14:AW14)</f>
        <v>314</v>
      </c>
      <c r="AU14" s="116">
        <v>314</v>
      </c>
      <c r="AV14" s="116">
        <v>0</v>
      </c>
      <c r="AW14" s="116">
        <v>0</v>
      </c>
      <c r="AX14" s="116">
        <v>0</v>
      </c>
      <c r="AY14" s="116">
        <f>+SUM(AZ14:BC14)</f>
        <v>73594</v>
      </c>
      <c r="AZ14" s="116">
        <v>73594</v>
      </c>
      <c r="BA14" s="116">
        <v>0</v>
      </c>
      <c r="BB14" s="116">
        <v>0</v>
      </c>
      <c r="BC14" s="116">
        <v>0</v>
      </c>
      <c r="BD14" s="116">
        <v>202965</v>
      </c>
      <c r="BE14" s="116">
        <v>0</v>
      </c>
      <c r="BF14" s="116">
        <v>0</v>
      </c>
      <c r="BG14" s="116">
        <f>+SUM(BF14,AN14,AF14)</f>
        <v>85893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300941</v>
      </c>
      <c r="BQ14" s="116">
        <f>SUM(M14,AO14)</f>
        <v>37215</v>
      </c>
      <c r="BR14" s="116">
        <f>SUM(N14,AP14)</f>
        <v>33293</v>
      </c>
      <c r="BS14" s="116">
        <f>SUM(O14,AQ14)</f>
        <v>3922</v>
      </c>
      <c r="BT14" s="116">
        <f>SUM(P14,AR14)</f>
        <v>0</v>
      </c>
      <c r="BU14" s="116">
        <f>SUM(Q14,AS14)</f>
        <v>0</v>
      </c>
      <c r="BV14" s="116">
        <f>SUM(R14,AT14)</f>
        <v>6035</v>
      </c>
      <c r="BW14" s="116">
        <f>SUM(S14,AU14)</f>
        <v>832</v>
      </c>
      <c r="BX14" s="116">
        <f>SUM(T14,AV14)</f>
        <v>0</v>
      </c>
      <c r="BY14" s="116">
        <f>SUM(U14,AW14)</f>
        <v>5203</v>
      </c>
      <c r="BZ14" s="116">
        <f>SUM(V14,AX14)</f>
        <v>9267</v>
      </c>
      <c r="CA14" s="116">
        <f>SUM(W14,AY14)</f>
        <v>248424</v>
      </c>
      <c r="CB14" s="116">
        <f>SUM(X14,AZ14)</f>
        <v>242499</v>
      </c>
      <c r="CC14" s="116">
        <f>SUM(Y14,BA14)</f>
        <v>0</v>
      </c>
      <c r="CD14" s="116">
        <f>SUM(Z14,BB14)</f>
        <v>2174</v>
      </c>
      <c r="CE14" s="116">
        <f>SUM(AA14,BC14)</f>
        <v>3751</v>
      </c>
      <c r="CF14" s="116">
        <f>SUM(AB14,BD14)</f>
        <v>559028</v>
      </c>
      <c r="CG14" s="116">
        <f>SUM(AC14,BE14)</f>
        <v>0</v>
      </c>
      <c r="CH14" s="116">
        <f>SUM(AD14,BF14)</f>
        <v>0</v>
      </c>
      <c r="CI14" s="116">
        <f>SUM(AE14,BG14)</f>
        <v>300941</v>
      </c>
    </row>
    <row r="15" spans="1:87" ht="13.5" customHeight="1" x14ac:dyDescent="0.15">
      <c r="A15" s="114" t="s">
        <v>47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1252283</v>
      </c>
      <c r="M15" s="116">
        <f>+SUM(N15:Q15)</f>
        <v>115869</v>
      </c>
      <c r="N15" s="116">
        <v>62016</v>
      </c>
      <c r="O15" s="116">
        <v>0</v>
      </c>
      <c r="P15" s="116">
        <v>53853</v>
      </c>
      <c r="Q15" s="116">
        <v>0</v>
      </c>
      <c r="R15" s="116">
        <f>+SUM(S15:U15)</f>
        <v>294160</v>
      </c>
      <c r="S15" s="116">
        <v>0</v>
      </c>
      <c r="T15" s="116">
        <v>294160</v>
      </c>
      <c r="U15" s="116">
        <v>0</v>
      </c>
      <c r="V15" s="116">
        <v>0</v>
      </c>
      <c r="W15" s="116">
        <f>+SUM(X15:AA15)</f>
        <v>842254</v>
      </c>
      <c r="X15" s="116">
        <v>213021</v>
      </c>
      <c r="Y15" s="116">
        <v>629233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f>+SUM(D15,L15,AD15)</f>
        <v>1252283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476523</v>
      </c>
      <c r="AO15" s="116">
        <f>+SUM(AP15:AS15)</f>
        <v>36780</v>
      </c>
      <c r="AP15" s="116">
        <v>8703</v>
      </c>
      <c r="AQ15" s="116">
        <v>0</v>
      </c>
      <c r="AR15" s="116">
        <v>28077</v>
      </c>
      <c r="AS15" s="116">
        <v>0</v>
      </c>
      <c r="AT15" s="116">
        <f>+SUM(AU15:AW15)</f>
        <v>155615</v>
      </c>
      <c r="AU15" s="116">
        <v>0</v>
      </c>
      <c r="AV15" s="116">
        <v>155615</v>
      </c>
      <c r="AW15" s="116">
        <v>0</v>
      </c>
      <c r="AX15" s="116">
        <v>0</v>
      </c>
      <c r="AY15" s="116">
        <f>+SUM(AZ15:BC15)</f>
        <v>284128</v>
      </c>
      <c r="AZ15" s="116">
        <v>0</v>
      </c>
      <c r="BA15" s="116">
        <v>284128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476523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1728806</v>
      </c>
      <c r="BQ15" s="116">
        <f>SUM(M15,AO15)</f>
        <v>152649</v>
      </c>
      <c r="BR15" s="116">
        <f>SUM(N15,AP15)</f>
        <v>70719</v>
      </c>
      <c r="BS15" s="116">
        <f>SUM(O15,AQ15)</f>
        <v>0</v>
      </c>
      <c r="BT15" s="116">
        <f>SUM(P15,AR15)</f>
        <v>81930</v>
      </c>
      <c r="BU15" s="116">
        <f>SUM(Q15,AS15)</f>
        <v>0</v>
      </c>
      <c r="BV15" s="116">
        <f>SUM(R15,AT15)</f>
        <v>449775</v>
      </c>
      <c r="BW15" s="116">
        <f>SUM(S15,AU15)</f>
        <v>0</v>
      </c>
      <c r="BX15" s="116">
        <f>SUM(T15,AV15)</f>
        <v>449775</v>
      </c>
      <c r="BY15" s="116">
        <f>SUM(U15,AW15)</f>
        <v>0</v>
      </c>
      <c r="BZ15" s="116">
        <f>SUM(V15,AX15)</f>
        <v>0</v>
      </c>
      <c r="CA15" s="116">
        <f>SUM(W15,AY15)</f>
        <v>1126382</v>
      </c>
      <c r="CB15" s="116">
        <f>SUM(X15,AZ15)</f>
        <v>213021</v>
      </c>
      <c r="CC15" s="116">
        <f>SUM(Y15,BA15)</f>
        <v>913361</v>
      </c>
      <c r="CD15" s="116">
        <f>SUM(Z15,BB15)</f>
        <v>0</v>
      </c>
      <c r="CE15" s="116">
        <f>SUM(AA15,BC15)</f>
        <v>0</v>
      </c>
      <c r="CF15" s="116">
        <f>SUM(AB15,BD15)</f>
        <v>0</v>
      </c>
      <c r="CG15" s="116">
        <f>SUM(AC15,BE15)</f>
        <v>0</v>
      </c>
      <c r="CH15" s="116">
        <f>SUM(AD15,BF15)</f>
        <v>0</v>
      </c>
      <c r="CI15" s="116">
        <f>SUM(AE15,BG15)</f>
        <v>1728806</v>
      </c>
    </row>
    <row r="16" spans="1:87" ht="13.5" customHeight="1" x14ac:dyDescent="0.15">
      <c r="A16" s="114" t="s">
        <v>47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518362</v>
      </c>
      <c r="M16" s="116">
        <f>+SUM(N16:Q16)</f>
        <v>137658</v>
      </c>
      <c r="N16" s="116">
        <v>137658</v>
      </c>
      <c r="O16" s="116">
        <v>0</v>
      </c>
      <c r="P16" s="116">
        <v>0</v>
      </c>
      <c r="Q16" s="116">
        <v>0</v>
      </c>
      <c r="R16" s="116">
        <f>+SUM(S16:U16)</f>
        <v>154181</v>
      </c>
      <c r="S16" s="116">
        <v>15304</v>
      </c>
      <c r="T16" s="116">
        <v>138783</v>
      </c>
      <c r="U16" s="116">
        <v>94</v>
      </c>
      <c r="V16" s="116">
        <v>8783</v>
      </c>
      <c r="W16" s="116">
        <f>+SUM(X16:AA16)</f>
        <v>217740</v>
      </c>
      <c r="X16" s="116">
        <v>32355</v>
      </c>
      <c r="Y16" s="116">
        <v>74010</v>
      </c>
      <c r="Z16" s="116">
        <v>71298</v>
      </c>
      <c r="AA16" s="116">
        <v>40077</v>
      </c>
      <c r="AB16" s="116">
        <v>0</v>
      </c>
      <c r="AC16" s="116">
        <v>0</v>
      </c>
      <c r="AD16" s="116">
        <v>0</v>
      </c>
      <c r="AE16" s="116">
        <f>+SUM(D16,L16,AD16)</f>
        <v>518362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234689</v>
      </c>
      <c r="AO16" s="116">
        <f>+SUM(AP16:AS16)</f>
        <v>19163</v>
      </c>
      <c r="AP16" s="116">
        <v>19163</v>
      </c>
      <c r="AQ16" s="116">
        <v>0</v>
      </c>
      <c r="AR16" s="116">
        <v>0</v>
      </c>
      <c r="AS16" s="116">
        <v>0</v>
      </c>
      <c r="AT16" s="116">
        <f>+SUM(AU16:AW16)</f>
        <v>196204</v>
      </c>
      <c r="AU16" s="116">
        <v>0</v>
      </c>
      <c r="AV16" s="116">
        <v>196204</v>
      </c>
      <c r="AW16" s="116">
        <v>0</v>
      </c>
      <c r="AX16" s="116">
        <v>0</v>
      </c>
      <c r="AY16" s="116">
        <f>+SUM(AZ16:BC16)</f>
        <v>19322</v>
      </c>
      <c r="AZ16" s="116">
        <v>0</v>
      </c>
      <c r="BA16" s="116">
        <v>18175</v>
      </c>
      <c r="BB16" s="116">
        <v>1147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234689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753051</v>
      </c>
      <c r="BQ16" s="116">
        <f>SUM(M16,AO16)</f>
        <v>156821</v>
      </c>
      <c r="BR16" s="116">
        <f>SUM(N16,AP16)</f>
        <v>156821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350385</v>
      </c>
      <c r="BW16" s="116">
        <f>SUM(S16,AU16)</f>
        <v>15304</v>
      </c>
      <c r="BX16" s="116">
        <f>SUM(T16,AV16)</f>
        <v>334987</v>
      </c>
      <c r="BY16" s="116">
        <f>SUM(U16,AW16)</f>
        <v>94</v>
      </c>
      <c r="BZ16" s="116">
        <f>SUM(V16,AX16)</f>
        <v>8783</v>
      </c>
      <c r="CA16" s="116">
        <f>SUM(W16,AY16)</f>
        <v>237062</v>
      </c>
      <c r="CB16" s="116">
        <f>SUM(X16,AZ16)</f>
        <v>32355</v>
      </c>
      <c r="CC16" s="116">
        <f>SUM(Y16,BA16)</f>
        <v>92185</v>
      </c>
      <c r="CD16" s="116">
        <f>SUM(Z16,BB16)</f>
        <v>72445</v>
      </c>
      <c r="CE16" s="116">
        <f>SUM(AA16,BC16)</f>
        <v>40077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753051</v>
      </c>
    </row>
    <row r="17" spans="1:87" ht="13.5" customHeight="1" x14ac:dyDescent="0.15">
      <c r="A17" s="114" t="s">
        <v>47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657642</v>
      </c>
      <c r="M17" s="116">
        <f>+SUM(N17:Q17)</f>
        <v>95966</v>
      </c>
      <c r="N17" s="116">
        <v>55328</v>
      </c>
      <c r="O17" s="116">
        <v>12502</v>
      </c>
      <c r="P17" s="116">
        <v>19481</v>
      </c>
      <c r="Q17" s="116">
        <v>8655</v>
      </c>
      <c r="R17" s="116">
        <f>+SUM(S17:U17)</f>
        <v>86875</v>
      </c>
      <c r="S17" s="116">
        <v>12323</v>
      </c>
      <c r="T17" s="116">
        <v>60452</v>
      </c>
      <c r="U17" s="116">
        <v>14100</v>
      </c>
      <c r="V17" s="116">
        <v>0</v>
      </c>
      <c r="W17" s="116">
        <f>+SUM(X17:AA17)</f>
        <v>474801</v>
      </c>
      <c r="X17" s="116">
        <v>166101</v>
      </c>
      <c r="Y17" s="116">
        <v>306637</v>
      </c>
      <c r="Z17" s="116">
        <v>2063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657642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164021</v>
      </c>
      <c r="AO17" s="116">
        <f>+SUM(AP17:AS17)</f>
        <v>38925</v>
      </c>
      <c r="AP17" s="116">
        <v>38925</v>
      </c>
      <c r="AQ17" s="116">
        <v>0</v>
      </c>
      <c r="AR17" s="116">
        <v>0</v>
      </c>
      <c r="AS17" s="116">
        <v>0</v>
      </c>
      <c r="AT17" s="116">
        <f>+SUM(AU17:AW17)</f>
        <v>90713</v>
      </c>
      <c r="AU17" s="116">
        <v>0</v>
      </c>
      <c r="AV17" s="116">
        <v>90713</v>
      </c>
      <c r="AW17" s="116">
        <v>0</v>
      </c>
      <c r="AX17" s="116">
        <v>0</v>
      </c>
      <c r="AY17" s="116">
        <f>+SUM(AZ17:BC17)</f>
        <v>34383</v>
      </c>
      <c r="AZ17" s="116">
        <v>0</v>
      </c>
      <c r="BA17" s="116">
        <v>34383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164021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821663</v>
      </c>
      <c r="BQ17" s="116">
        <f>SUM(M17,AO17)</f>
        <v>134891</v>
      </c>
      <c r="BR17" s="116">
        <f>SUM(N17,AP17)</f>
        <v>94253</v>
      </c>
      <c r="BS17" s="116">
        <f>SUM(O17,AQ17)</f>
        <v>12502</v>
      </c>
      <c r="BT17" s="116">
        <f>SUM(P17,AR17)</f>
        <v>19481</v>
      </c>
      <c r="BU17" s="116">
        <f>SUM(Q17,AS17)</f>
        <v>8655</v>
      </c>
      <c r="BV17" s="116">
        <f>SUM(R17,AT17)</f>
        <v>177588</v>
      </c>
      <c r="BW17" s="116">
        <f>SUM(S17,AU17)</f>
        <v>12323</v>
      </c>
      <c r="BX17" s="116">
        <f>SUM(T17,AV17)</f>
        <v>151165</v>
      </c>
      <c r="BY17" s="116">
        <f>SUM(U17,AW17)</f>
        <v>14100</v>
      </c>
      <c r="BZ17" s="116">
        <f>SUM(V17,AX17)</f>
        <v>0</v>
      </c>
      <c r="CA17" s="116">
        <f>SUM(W17,AY17)</f>
        <v>509184</v>
      </c>
      <c r="CB17" s="116">
        <f>SUM(X17,AZ17)</f>
        <v>166101</v>
      </c>
      <c r="CC17" s="116">
        <f>SUM(Y17,BA17)</f>
        <v>341020</v>
      </c>
      <c r="CD17" s="116">
        <f>SUM(Z17,BB17)</f>
        <v>2063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821663</v>
      </c>
    </row>
    <row r="18" spans="1:87" ht="13.5" customHeight="1" x14ac:dyDescent="0.15">
      <c r="A18" s="114" t="s">
        <v>47</v>
      </c>
      <c r="B18" s="115" t="s">
        <v>352</v>
      </c>
      <c r="C18" s="114" t="s">
        <v>353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599230</v>
      </c>
      <c r="M18" s="116">
        <f>+SUM(N18:Q18)</f>
        <v>56298</v>
      </c>
      <c r="N18" s="116">
        <v>38432</v>
      </c>
      <c r="O18" s="116">
        <v>0</v>
      </c>
      <c r="P18" s="116">
        <v>15348</v>
      </c>
      <c r="Q18" s="116">
        <v>2518</v>
      </c>
      <c r="R18" s="116">
        <f>+SUM(S18:U18)</f>
        <v>26167</v>
      </c>
      <c r="S18" s="116">
        <v>2414</v>
      </c>
      <c r="T18" s="116">
        <v>21241</v>
      </c>
      <c r="U18" s="116">
        <v>2512</v>
      </c>
      <c r="V18" s="116">
        <v>0</v>
      </c>
      <c r="W18" s="116">
        <f>+SUM(X18:AA18)</f>
        <v>516765</v>
      </c>
      <c r="X18" s="116">
        <v>153613</v>
      </c>
      <c r="Y18" s="116">
        <v>355992</v>
      </c>
      <c r="Z18" s="116">
        <v>6542</v>
      </c>
      <c r="AA18" s="116">
        <v>618</v>
      </c>
      <c r="AB18" s="116">
        <v>0</v>
      </c>
      <c r="AC18" s="116">
        <v>0</v>
      </c>
      <c r="AD18" s="116">
        <v>0</v>
      </c>
      <c r="AE18" s="116">
        <f>+SUM(D18,L18,AD18)</f>
        <v>599230</v>
      </c>
      <c r="AF18" s="116">
        <f>+SUM(AG18,AL18)</f>
        <v>47630</v>
      </c>
      <c r="AG18" s="116">
        <f>+SUM(AH18:AK18)</f>
        <v>47630</v>
      </c>
      <c r="AH18" s="116">
        <v>0</v>
      </c>
      <c r="AI18" s="116">
        <v>47630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173599</v>
      </c>
      <c r="AO18" s="116">
        <f>+SUM(AP18:AS18)</f>
        <v>4966</v>
      </c>
      <c r="AP18" s="116">
        <v>4966</v>
      </c>
      <c r="AQ18" s="116">
        <v>0</v>
      </c>
      <c r="AR18" s="116">
        <v>0</v>
      </c>
      <c r="AS18" s="116">
        <v>0</v>
      </c>
      <c r="AT18" s="116">
        <f>+SUM(AU18:AW18)</f>
        <v>53973</v>
      </c>
      <c r="AU18" s="116">
        <v>6438</v>
      </c>
      <c r="AV18" s="116">
        <v>47535</v>
      </c>
      <c r="AW18" s="116">
        <v>0</v>
      </c>
      <c r="AX18" s="116">
        <v>0</v>
      </c>
      <c r="AY18" s="116">
        <f>+SUM(AZ18:BC18)</f>
        <v>114660</v>
      </c>
      <c r="AZ18" s="116">
        <v>67770</v>
      </c>
      <c r="BA18" s="116">
        <v>46890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221229</v>
      </c>
      <c r="BH18" s="116">
        <f>SUM(D18,AF18)</f>
        <v>47630</v>
      </c>
      <c r="BI18" s="116">
        <f>SUM(E18,AG18)</f>
        <v>47630</v>
      </c>
      <c r="BJ18" s="116">
        <f>SUM(F18,AH18)</f>
        <v>0</v>
      </c>
      <c r="BK18" s="116">
        <f>SUM(G18,AI18)</f>
        <v>47630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772829</v>
      </c>
      <c r="BQ18" s="116">
        <f>SUM(M18,AO18)</f>
        <v>61264</v>
      </c>
      <c r="BR18" s="116">
        <f>SUM(N18,AP18)</f>
        <v>43398</v>
      </c>
      <c r="BS18" s="116">
        <f>SUM(O18,AQ18)</f>
        <v>0</v>
      </c>
      <c r="BT18" s="116">
        <f>SUM(P18,AR18)</f>
        <v>15348</v>
      </c>
      <c r="BU18" s="116">
        <f>SUM(Q18,AS18)</f>
        <v>2518</v>
      </c>
      <c r="BV18" s="116">
        <f>SUM(R18,AT18)</f>
        <v>80140</v>
      </c>
      <c r="BW18" s="116">
        <f>SUM(S18,AU18)</f>
        <v>8852</v>
      </c>
      <c r="BX18" s="116">
        <f>SUM(T18,AV18)</f>
        <v>68776</v>
      </c>
      <c r="BY18" s="116">
        <f>SUM(U18,AW18)</f>
        <v>2512</v>
      </c>
      <c r="BZ18" s="116">
        <f>SUM(V18,AX18)</f>
        <v>0</v>
      </c>
      <c r="CA18" s="116">
        <f>SUM(W18,AY18)</f>
        <v>631425</v>
      </c>
      <c r="CB18" s="116">
        <f>SUM(X18,AZ18)</f>
        <v>221383</v>
      </c>
      <c r="CC18" s="116">
        <f>SUM(Y18,BA18)</f>
        <v>402882</v>
      </c>
      <c r="CD18" s="116">
        <f>SUM(Z18,BB18)</f>
        <v>6542</v>
      </c>
      <c r="CE18" s="116">
        <f>SUM(AA18,BC18)</f>
        <v>618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820459</v>
      </c>
    </row>
    <row r="19" spans="1:87" ht="13.5" customHeight="1" x14ac:dyDescent="0.15">
      <c r="A19" s="114" t="s">
        <v>47</v>
      </c>
      <c r="B19" s="115" t="s">
        <v>354</v>
      </c>
      <c r="C19" s="114" t="s">
        <v>355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106743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18748</v>
      </c>
      <c r="S19" s="116">
        <v>18659</v>
      </c>
      <c r="T19" s="116">
        <v>89</v>
      </c>
      <c r="U19" s="116">
        <v>0</v>
      </c>
      <c r="V19" s="116">
        <v>0</v>
      </c>
      <c r="W19" s="116">
        <f>+SUM(X19:AA19)</f>
        <v>87995</v>
      </c>
      <c r="X19" s="116">
        <v>87995</v>
      </c>
      <c r="Y19" s="116">
        <v>0</v>
      </c>
      <c r="Z19" s="116">
        <v>0</v>
      </c>
      <c r="AA19" s="116">
        <v>0</v>
      </c>
      <c r="AB19" s="116">
        <v>678716</v>
      </c>
      <c r="AC19" s="116">
        <v>0</v>
      </c>
      <c r="AD19" s="116">
        <v>0</v>
      </c>
      <c r="AE19" s="116">
        <f>+SUM(D19,L19,AD19)</f>
        <v>106743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163640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132783</v>
      </c>
      <c r="AU19" s="116">
        <v>18360</v>
      </c>
      <c r="AV19" s="116">
        <v>113912</v>
      </c>
      <c r="AW19" s="116">
        <v>511</v>
      </c>
      <c r="AX19" s="116">
        <v>0</v>
      </c>
      <c r="AY19" s="116">
        <f>+SUM(AZ19:BC19)</f>
        <v>30857</v>
      </c>
      <c r="AZ19" s="116">
        <v>0</v>
      </c>
      <c r="BA19" s="116">
        <v>30346</v>
      </c>
      <c r="BB19" s="116">
        <v>511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163640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270383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151531</v>
      </c>
      <c r="BW19" s="116">
        <f>SUM(S19,AU19)</f>
        <v>37019</v>
      </c>
      <c r="BX19" s="116">
        <f>SUM(T19,AV19)</f>
        <v>114001</v>
      </c>
      <c r="BY19" s="116">
        <f>SUM(U19,AW19)</f>
        <v>511</v>
      </c>
      <c r="BZ19" s="116">
        <f>SUM(V19,AX19)</f>
        <v>0</v>
      </c>
      <c r="CA19" s="116">
        <f>SUM(W19,AY19)</f>
        <v>118852</v>
      </c>
      <c r="CB19" s="116">
        <f>SUM(X19,AZ19)</f>
        <v>87995</v>
      </c>
      <c r="CC19" s="116">
        <f>SUM(Y19,BA19)</f>
        <v>30346</v>
      </c>
      <c r="CD19" s="116">
        <f>SUM(Z19,BB19)</f>
        <v>511</v>
      </c>
      <c r="CE19" s="116">
        <f>SUM(AA19,BC19)</f>
        <v>0</v>
      </c>
      <c r="CF19" s="116">
        <f>SUM(AB19,BD19)</f>
        <v>678716</v>
      </c>
      <c r="CG19" s="116">
        <f>SUM(AC19,BE19)</f>
        <v>0</v>
      </c>
      <c r="CH19" s="116">
        <f>SUM(AD19,BF19)</f>
        <v>0</v>
      </c>
      <c r="CI19" s="116">
        <f>SUM(AE19,BG19)</f>
        <v>270383</v>
      </c>
    </row>
    <row r="20" spans="1:87" ht="13.5" customHeight="1" x14ac:dyDescent="0.15">
      <c r="A20" s="114" t="s">
        <v>47</v>
      </c>
      <c r="B20" s="115" t="s">
        <v>356</v>
      </c>
      <c r="C20" s="114" t="s">
        <v>357</v>
      </c>
      <c r="D20" s="116">
        <f>+SUM(E20,J20)</f>
        <v>161150</v>
      </c>
      <c r="E20" s="116">
        <f>+SUM(F20:I20)</f>
        <v>161150</v>
      </c>
      <c r="F20" s="116">
        <v>0</v>
      </c>
      <c r="G20" s="116">
        <v>161150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312740</v>
      </c>
      <c r="M20" s="116">
        <f>+SUM(N20:Q20)</f>
        <v>63063</v>
      </c>
      <c r="N20" s="116">
        <v>2318</v>
      </c>
      <c r="O20" s="116">
        <v>0</v>
      </c>
      <c r="P20" s="116">
        <v>60745</v>
      </c>
      <c r="Q20" s="116">
        <v>0</v>
      </c>
      <c r="R20" s="116">
        <f>+SUM(S20:U20)</f>
        <v>63855</v>
      </c>
      <c r="S20" s="116">
        <v>1262</v>
      </c>
      <c r="T20" s="116">
        <v>62593</v>
      </c>
      <c r="U20" s="116">
        <v>0</v>
      </c>
      <c r="V20" s="116">
        <v>0</v>
      </c>
      <c r="W20" s="116">
        <f>+SUM(X20:AA20)</f>
        <v>185822</v>
      </c>
      <c r="X20" s="116">
        <v>116090</v>
      </c>
      <c r="Y20" s="116">
        <v>24684</v>
      </c>
      <c r="Z20" s="116">
        <v>38441</v>
      </c>
      <c r="AA20" s="116">
        <v>6607</v>
      </c>
      <c r="AB20" s="116">
        <v>351327</v>
      </c>
      <c r="AC20" s="116">
        <v>0</v>
      </c>
      <c r="AD20" s="116">
        <v>0</v>
      </c>
      <c r="AE20" s="116">
        <f>+SUM(D20,L20,AD20)</f>
        <v>473890</v>
      </c>
      <c r="AF20" s="116">
        <f>+SUM(AG20,AL20)</f>
        <v>1936</v>
      </c>
      <c r="AG20" s="116">
        <f>+SUM(AH20:AK20)</f>
        <v>1936</v>
      </c>
      <c r="AH20" s="116">
        <v>0</v>
      </c>
      <c r="AI20" s="116">
        <v>1936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354177</v>
      </c>
      <c r="AO20" s="116">
        <f>+SUM(AP20:AS20)</f>
        <v>214496</v>
      </c>
      <c r="AP20" s="116">
        <v>53869</v>
      </c>
      <c r="AQ20" s="116">
        <v>122576</v>
      </c>
      <c r="AR20" s="116">
        <v>38051</v>
      </c>
      <c r="AS20" s="116">
        <v>0</v>
      </c>
      <c r="AT20" s="116">
        <f>+SUM(AU20:AW20)</f>
        <v>120413</v>
      </c>
      <c r="AU20" s="116">
        <v>20938</v>
      </c>
      <c r="AV20" s="116">
        <v>99475</v>
      </c>
      <c r="AW20" s="116">
        <v>0</v>
      </c>
      <c r="AX20" s="116">
        <v>9878</v>
      </c>
      <c r="AY20" s="116">
        <f>+SUM(AZ20:BC20)</f>
        <v>9390</v>
      </c>
      <c r="AZ20" s="116">
        <v>0</v>
      </c>
      <c r="BA20" s="116">
        <v>7043</v>
      </c>
      <c r="BB20" s="116">
        <v>2347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356113</v>
      </c>
      <c r="BH20" s="116">
        <f>SUM(D20,AF20)</f>
        <v>163086</v>
      </c>
      <c r="BI20" s="116">
        <f>SUM(E20,AG20)</f>
        <v>163086</v>
      </c>
      <c r="BJ20" s="116">
        <f>SUM(F20,AH20)</f>
        <v>0</v>
      </c>
      <c r="BK20" s="116">
        <f>SUM(G20,AI20)</f>
        <v>163086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666917</v>
      </c>
      <c r="BQ20" s="116">
        <f>SUM(M20,AO20)</f>
        <v>277559</v>
      </c>
      <c r="BR20" s="116">
        <f>SUM(N20,AP20)</f>
        <v>56187</v>
      </c>
      <c r="BS20" s="116">
        <f>SUM(O20,AQ20)</f>
        <v>122576</v>
      </c>
      <c r="BT20" s="116">
        <f>SUM(P20,AR20)</f>
        <v>98796</v>
      </c>
      <c r="BU20" s="116">
        <f>SUM(Q20,AS20)</f>
        <v>0</v>
      </c>
      <c r="BV20" s="116">
        <f>SUM(R20,AT20)</f>
        <v>184268</v>
      </c>
      <c r="BW20" s="116">
        <f>SUM(S20,AU20)</f>
        <v>22200</v>
      </c>
      <c r="BX20" s="116">
        <f>SUM(T20,AV20)</f>
        <v>162068</v>
      </c>
      <c r="BY20" s="116">
        <f>SUM(U20,AW20)</f>
        <v>0</v>
      </c>
      <c r="BZ20" s="116">
        <f>SUM(V20,AX20)</f>
        <v>9878</v>
      </c>
      <c r="CA20" s="116">
        <f>SUM(W20,AY20)</f>
        <v>195212</v>
      </c>
      <c r="CB20" s="116">
        <f>SUM(X20,AZ20)</f>
        <v>116090</v>
      </c>
      <c r="CC20" s="116">
        <f>SUM(Y20,BA20)</f>
        <v>31727</v>
      </c>
      <c r="CD20" s="116">
        <f>SUM(Z20,BB20)</f>
        <v>40788</v>
      </c>
      <c r="CE20" s="116">
        <f>SUM(AA20,BC20)</f>
        <v>6607</v>
      </c>
      <c r="CF20" s="116">
        <f>SUM(AB20,BD20)</f>
        <v>351327</v>
      </c>
      <c r="CG20" s="116">
        <f>SUM(AC20,BE20)</f>
        <v>0</v>
      </c>
      <c r="CH20" s="116">
        <f>SUM(AD20,BF20)</f>
        <v>0</v>
      </c>
      <c r="CI20" s="116">
        <f>SUM(AE20,BG20)</f>
        <v>830003</v>
      </c>
    </row>
    <row r="21" spans="1:87" ht="13.5" customHeight="1" x14ac:dyDescent="0.15">
      <c r="A21" s="114" t="s">
        <v>47</v>
      </c>
      <c r="B21" s="115" t="s">
        <v>358</v>
      </c>
      <c r="C21" s="114" t="s">
        <v>359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5714</v>
      </c>
      <c r="L21" s="116">
        <f>+SUM(M21,R21,V21,W21,AC21)</f>
        <v>222258</v>
      </c>
      <c r="M21" s="116">
        <f>+SUM(N21:Q21)</f>
        <v>44295</v>
      </c>
      <c r="N21" s="116">
        <v>37102</v>
      </c>
      <c r="O21" s="116">
        <v>7193</v>
      </c>
      <c r="P21" s="116">
        <v>0</v>
      </c>
      <c r="Q21" s="116">
        <v>0</v>
      </c>
      <c r="R21" s="116">
        <f>+SUM(S21:U21)</f>
        <v>1113</v>
      </c>
      <c r="S21" s="116">
        <v>1113</v>
      </c>
      <c r="T21" s="116">
        <v>0</v>
      </c>
      <c r="U21" s="116">
        <v>0</v>
      </c>
      <c r="V21" s="116">
        <v>0</v>
      </c>
      <c r="W21" s="116">
        <f>+SUM(X21:AA21)</f>
        <v>176850</v>
      </c>
      <c r="X21" s="116">
        <v>174479</v>
      </c>
      <c r="Y21" s="116">
        <v>2371</v>
      </c>
      <c r="Z21" s="116">
        <v>0</v>
      </c>
      <c r="AA21" s="116">
        <v>0</v>
      </c>
      <c r="AB21" s="116">
        <v>436288</v>
      </c>
      <c r="AC21" s="116">
        <v>0</v>
      </c>
      <c r="AD21" s="116">
        <v>54158</v>
      </c>
      <c r="AE21" s="116">
        <f>+SUM(D21,L21,AD21)</f>
        <v>276416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59920</v>
      </c>
      <c r="AO21" s="116">
        <f>+SUM(AP21:AS21)</f>
        <v>9275</v>
      </c>
      <c r="AP21" s="116">
        <v>9275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50645</v>
      </c>
      <c r="AZ21" s="116">
        <v>44880</v>
      </c>
      <c r="BA21" s="116">
        <v>5765</v>
      </c>
      <c r="BB21" s="116">
        <v>0</v>
      </c>
      <c r="BC21" s="116">
        <v>0</v>
      </c>
      <c r="BD21" s="116">
        <v>0</v>
      </c>
      <c r="BE21" s="116">
        <v>0</v>
      </c>
      <c r="BF21" s="116">
        <v>1892</v>
      </c>
      <c r="BG21" s="116">
        <f>+SUM(BF21,AN21,AF21)</f>
        <v>61812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5714</v>
      </c>
      <c r="BP21" s="116">
        <f>SUM(L21,AN21)</f>
        <v>282178</v>
      </c>
      <c r="BQ21" s="116">
        <f>SUM(M21,AO21)</f>
        <v>53570</v>
      </c>
      <c r="BR21" s="116">
        <f>SUM(N21,AP21)</f>
        <v>46377</v>
      </c>
      <c r="BS21" s="116">
        <f>SUM(O21,AQ21)</f>
        <v>7193</v>
      </c>
      <c r="BT21" s="116">
        <f>SUM(P21,AR21)</f>
        <v>0</v>
      </c>
      <c r="BU21" s="116">
        <f>SUM(Q21,AS21)</f>
        <v>0</v>
      </c>
      <c r="BV21" s="116">
        <f>SUM(R21,AT21)</f>
        <v>1113</v>
      </c>
      <c r="BW21" s="116">
        <f>SUM(S21,AU21)</f>
        <v>1113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227495</v>
      </c>
      <c r="CB21" s="116">
        <f>SUM(X21,AZ21)</f>
        <v>219359</v>
      </c>
      <c r="CC21" s="116">
        <f>SUM(Y21,BA21)</f>
        <v>8136</v>
      </c>
      <c r="CD21" s="116">
        <f>SUM(Z21,BB21)</f>
        <v>0</v>
      </c>
      <c r="CE21" s="116">
        <f>SUM(AA21,BC21)</f>
        <v>0</v>
      </c>
      <c r="CF21" s="116">
        <f>SUM(AB21,BD21)</f>
        <v>436288</v>
      </c>
      <c r="CG21" s="116">
        <f>SUM(AC21,BE21)</f>
        <v>0</v>
      </c>
      <c r="CH21" s="116">
        <f>SUM(AD21,BF21)</f>
        <v>56050</v>
      </c>
      <c r="CI21" s="116">
        <f>SUM(AE21,BG21)</f>
        <v>338228</v>
      </c>
    </row>
    <row r="22" spans="1:87" ht="13.5" customHeight="1" x14ac:dyDescent="0.15">
      <c r="A22" s="114" t="s">
        <v>47</v>
      </c>
      <c r="B22" s="115" t="s">
        <v>362</v>
      </c>
      <c r="C22" s="114" t="s">
        <v>363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4865</v>
      </c>
      <c r="L22" s="116">
        <f>+SUM(M22,R22,V22,W22,AC22)</f>
        <v>141446</v>
      </c>
      <c r="M22" s="116">
        <f>+SUM(N22:Q22)</f>
        <v>17613</v>
      </c>
      <c r="N22" s="116">
        <v>17613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123833</v>
      </c>
      <c r="X22" s="116">
        <v>118003</v>
      </c>
      <c r="Y22" s="116">
        <v>3812</v>
      </c>
      <c r="Z22" s="116">
        <v>0</v>
      </c>
      <c r="AA22" s="116">
        <v>2018</v>
      </c>
      <c r="AB22" s="116">
        <v>293878</v>
      </c>
      <c r="AC22" s="116">
        <v>0</v>
      </c>
      <c r="AD22" s="116">
        <v>0</v>
      </c>
      <c r="AE22" s="116">
        <f>+SUM(D22,L22,AD22)</f>
        <v>141446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6789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6789</v>
      </c>
      <c r="AZ22" s="116">
        <v>232</v>
      </c>
      <c r="BA22" s="116">
        <v>6428</v>
      </c>
      <c r="BB22" s="116">
        <v>129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6789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4865</v>
      </c>
      <c r="BP22" s="116">
        <f>SUM(L22,AN22)</f>
        <v>148235</v>
      </c>
      <c r="BQ22" s="116">
        <f>SUM(M22,AO22)</f>
        <v>17613</v>
      </c>
      <c r="BR22" s="116">
        <f>SUM(N22,AP22)</f>
        <v>17613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130622</v>
      </c>
      <c r="CB22" s="116">
        <f>SUM(X22,AZ22)</f>
        <v>118235</v>
      </c>
      <c r="CC22" s="116">
        <f>SUM(Y22,BA22)</f>
        <v>10240</v>
      </c>
      <c r="CD22" s="116">
        <f>SUM(Z22,BB22)</f>
        <v>129</v>
      </c>
      <c r="CE22" s="116">
        <f>SUM(AA22,BC22)</f>
        <v>2018</v>
      </c>
      <c r="CF22" s="116">
        <f>SUM(AB22,BD22)</f>
        <v>293878</v>
      </c>
      <c r="CG22" s="116">
        <f>SUM(AC22,BE22)</f>
        <v>0</v>
      </c>
      <c r="CH22" s="116">
        <f>SUM(AD22,BF22)</f>
        <v>0</v>
      </c>
      <c r="CI22" s="116">
        <f>SUM(AE22,BG22)</f>
        <v>148235</v>
      </c>
    </row>
    <row r="23" spans="1:87" ht="13.5" customHeight="1" x14ac:dyDescent="0.15">
      <c r="A23" s="114" t="s">
        <v>47</v>
      </c>
      <c r="B23" s="115" t="s">
        <v>364</v>
      </c>
      <c r="C23" s="114" t="s">
        <v>365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37659</v>
      </c>
      <c r="AC23" s="116">
        <v>0</v>
      </c>
      <c r="AD23" s="116">
        <v>0</v>
      </c>
      <c r="AE23" s="116">
        <f>+SUM(D23,L23,AD23)</f>
        <v>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24439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62098</v>
      </c>
      <c r="CG23" s="116">
        <f>SUM(AC23,BE23)</f>
        <v>0</v>
      </c>
      <c r="CH23" s="116">
        <f>SUM(AD23,BF23)</f>
        <v>0</v>
      </c>
      <c r="CI23" s="116">
        <f>SUM(AE23,BG23)</f>
        <v>0</v>
      </c>
    </row>
    <row r="24" spans="1:87" ht="13.5" customHeight="1" x14ac:dyDescent="0.15">
      <c r="A24" s="114" t="s">
        <v>47</v>
      </c>
      <c r="B24" s="115" t="s">
        <v>368</v>
      </c>
      <c r="C24" s="114" t="s">
        <v>369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54330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35259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89589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47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57024</v>
      </c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37007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0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94031</v>
      </c>
      <c r="CG25" s="116">
        <f>SUM(AC25,BE25)</f>
        <v>0</v>
      </c>
      <c r="CH25" s="116">
        <f>SUM(AD25,BF25)</f>
        <v>0</v>
      </c>
      <c r="CI25" s="116">
        <f>SUM(AE25,BG25)</f>
        <v>0</v>
      </c>
    </row>
    <row r="26" spans="1:87" ht="13.5" customHeight="1" x14ac:dyDescent="0.15">
      <c r="A26" s="114" t="s">
        <v>47</v>
      </c>
      <c r="B26" s="115" t="s">
        <v>372</v>
      </c>
      <c r="C26" s="114" t="s">
        <v>373</v>
      </c>
      <c r="D26" s="116">
        <f>+SUM(E26,J26)</f>
        <v>1068</v>
      </c>
      <c r="E26" s="116">
        <f>+SUM(F26:I26)</f>
        <v>1068</v>
      </c>
      <c r="F26" s="116">
        <v>40</v>
      </c>
      <c r="G26" s="116">
        <v>1028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177968</v>
      </c>
      <c r="M26" s="116">
        <f>+SUM(N26:Q26)</f>
        <v>23237</v>
      </c>
      <c r="N26" s="116">
        <v>0</v>
      </c>
      <c r="O26" s="116">
        <v>0</v>
      </c>
      <c r="P26" s="116">
        <v>20359</v>
      </c>
      <c r="Q26" s="116">
        <v>2878</v>
      </c>
      <c r="R26" s="116">
        <f>+SUM(S26:U26)</f>
        <v>5784</v>
      </c>
      <c r="S26" s="116">
        <v>0</v>
      </c>
      <c r="T26" s="116">
        <v>5309</v>
      </c>
      <c r="U26" s="116">
        <v>475</v>
      </c>
      <c r="V26" s="116">
        <v>4963</v>
      </c>
      <c r="W26" s="116">
        <f>+SUM(X26:AA26)</f>
        <v>143984</v>
      </c>
      <c r="X26" s="116">
        <v>20582</v>
      </c>
      <c r="Y26" s="116">
        <v>51551</v>
      </c>
      <c r="Z26" s="116">
        <v>48668</v>
      </c>
      <c r="AA26" s="116">
        <v>23183</v>
      </c>
      <c r="AB26" s="116">
        <v>0</v>
      </c>
      <c r="AC26" s="116">
        <v>0</v>
      </c>
      <c r="AD26" s="116">
        <v>644</v>
      </c>
      <c r="AE26" s="116">
        <f>+SUM(D26,L26,AD26)</f>
        <v>179680</v>
      </c>
      <c r="AF26" s="116">
        <f>+SUM(AG26,AL26)</f>
        <v>5500</v>
      </c>
      <c r="AG26" s="116">
        <f>+SUM(AH26:AK26)</f>
        <v>5500</v>
      </c>
      <c r="AH26" s="116">
        <v>0</v>
      </c>
      <c r="AI26" s="116">
        <v>0</v>
      </c>
      <c r="AJ26" s="116">
        <v>5500</v>
      </c>
      <c r="AK26" s="116">
        <v>0</v>
      </c>
      <c r="AL26" s="116">
        <v>0</v>
      </c>
      <c r="AM26" s="116">
        <v>0</v>
      </c>
      <c r="AN26" s="116">
        <f>+SUM(AO26,AT26,AX26,AY26,BE26)</f>
        <v>42704</v>
      </c>
      <c r="AO26" s="116">
        <f>+SUM(AP26:AS26)</f>
        <v>22940</v>
      </c>
      <c r="AP26" s="116">
        <v>7647</v>
      </c>
      <c r="AQ26" s="116">
        <v>0</v>
      </c>
      <c r="AR26" s="116">
        <v>0</v>
      </c>
      <c r="AS26" s="116">
        <v>15293</v>
      </c>
      <c r="AT26" s="116">
        <f>+SUM(AU26:AW26)</f>
        <v>18702</v>
      </c>
      <c r="AU26" s="116">
        <v>0</v>
      </c>
      <c r="AV26" s="116">
        <v>0</v>
      </c>
      <c r="AW26" s="116">
        <v>18702</v>
      </c>
      <c r="AX26" s="116">
        <v>30</v>
      </c>
      <c r="AY26" s="116">
        <f>+SUM(AZ26:BC26)</f>
        <v>1032</v>
      </c>
      <c r="AZ26" s="116">
        <v>0</v>
      </c>
      <c r="BA26" s="116">
        <v>0</v>
      </c>
      <c r="BB26" s="116">
        <v>1000</v>
      </c>
      <c r="BC26" s="116">
        <v>32</v>
      </c>
      <c r="BD26" s="116">
        <v>0</v>
      </c>
      <c r="BE26" s="116">
        <v>0</v>
      </c>
      <c r="BF26" s="116">
        <v>303</v>
      </c>
      <c r="BG26" s="116">
        <f>+SUM(BF26,AN26,AF26)</f>
        <v>48507</v>
      </c>
      <c r="BH26" s="116">
        <f>SUM(D26,AF26)</f>
        <v>6568</v>
      </c>
      <c r="BI26" s="116">
        <f>SUM(E26,AG26)</f>
        <v>6568</v>
      </c>
      <c r="BJ26" s="116">
        <f>SUM(F26,AH26)</f>
        <v>40</v>
      </c>
      <c r="BK26" s="116">
        <f>SUM(G26,AI26)</f>
        <v>1028</v>
      </c>
      <c r="BL26" s="116">
        <f>SUM(H26,AJ26)</f>
        <v>5500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220672</v>
      </c>
      <c r="BQ26" s="116">
        <f>SUM(M26,AO26)</f>
        <v>46177</v>
      </c>
      <c r="BR26" s="116">
        <f>SUM(N26,AP26)</f>
        <v>7647</v>
      </c>
      <c r="BS26" s="116">
        <f>SUM(O26,AQ26)</f>
        <v>0</v>
      </c>
      <c r="BT26" s="116">
        <f>SUM(P26,AR26)</f>
        <v>20359</v>
      </c>
      <c r="BU26" s="116">
        <f>SUM(Q26,AS26)</f>
        <v>18171</v>
      </c>
      <c r="BV26" s="116">
        <f>SUM(R26,AT26)</f>
        <v>24486</v>
      </c>
      <c r="BW26" s="116">
        <f>SUM(S26,AU26)</f>
        <v>0</v>
      </c>
      <c r="BX26" s="116">
        <f>SUM(T26,AV26)</f>
        <v>5309</v>
      </c>
      <c r="BY26" s="116">
        <f>SUM(U26,AW26)</f>
        <v>19177</v>
      </c>
      <c r="BZ26" s="116">
        <f>SUM(V26,AX26)</f>
        <v>4993</v>
      </c>
      <c r="CA26" s="116">
        <f>SUM(W26,AY26)</f>
        <v>145016</v>
      </c>
      <c r="CB26" s="116">
        <f>SUM(X26,AZ26)</f>
        <v>20582</v>
      </c>
      <c r="CC26" s="116">
        <f>SUM(Y26,BA26)</f>
        <v>51551</v>
      </c>
      <c r="CD26" s="116">
        <f>SUM(Z26,BB26)</f>
        <v>49668</v>
      </c>
      <c r="CE26" s="116">
        <f>SUM(AA26,BC26)</f>
        <v>23215</v>
      </c>
      <c r="CF26" s="116">
        <f>SUM(AB26,BD26)</f>
        <v>0</v>
      </c>
      <c r="CG26" s="116">
        <f>SUM(AC26,BE26)</f>
        <v>0</v>
      </c>
      <c r="CH26" s="116">
        <f>SUM(AD26,BF26)</f>
        <v>947</v>
      </c>
      <c r="CI26" s="116">
        <f>SUM(AE26,BG26)</f>
        <v>228187</v>
      </c>
    </row>
    <row r="27" spans="1:87" ht="13.5" customHeight="1" x14ac:dyDescent="0.15">
      <c r="A27" s="114" t="s">
        <v>47</v>
      </c>
      <c r="B27" s="115" t="s">
        <v>374</v>
      </c>
      <c r="C27" s="114" t="s">
        <v>375</v>
      </c>
      <c r="D27" s="116">
        <f>+SUM(E27,J27)</f>
        <v>1597156</v>
      </c>
      <c r="E27" s="116">
        <f>+SUM(F27:I27)</f>
        <v>1597156</v>
      </c>
      <c r="F27" s="116">
        <v>0</v>
      </c>
      <c r="G27" s="116">
        <v>1597156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188063</v>
      </c>
      <c r="M27" s="116">
        <f>+SUM(N27:Q27)</f>
        <v>42430</v>
      </c>
      <c r="N27" s="116">
        <v>26817</v>
      </c>
      <c r="O27" s="116">
        <v>0</v>
      </c>
      <c r="P27" s="116">
        <v>15613</v>
      </c>
      <c r="Q27" s="116">
        <v>0</v>
      </c>
      <c r="R27" s="116">
        <f>+SUM(S27:U27)</f>
        <v>51328</v>
      </c>
      <c r="S27" s="116">
        <v>0</v>
      </c>
      <c r="T27" s="116">
        <v>51328</v>
      </c>
      <c r="U27" s="116">
        <v>0</v>
      </c>
      <c r="V27" s="116">
        <v>0</v>
      </c>
      <c r="W27" s="116">
        <f>+SUM(X27:AA27)</f>
        <v>92330</v>
      </c>
      <c r="X27" s="116">
        <v>23760</v>
      </c>
      <c r="Y27" s="116">
        <v>68570</v>
      </c>
      <c r="Z27" s="116">
        <v>0</v>
      </c>
      <c r="AA27" s="116">
        <v>0</v>
      </c>
      <c r="AB27" s="116">
        <v>0</v>
      </c>
      <c r="AC27" s="116">
        <v>1975</v>
      </c>
      <c r="AD27" s="116">
        <v>7247</v>
      </c>
      <c r="AE27" s="116">
        <f>+SUM(D27,L27,AD27)</f>
        <v>1792466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45473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45473</v>
      </c>
      <c r="AZ27" s="116">
        <v>0</v>
      </c>
      <c r="BA27" s="116">
        <v>45473</v>
      </c>
      <c r="BB27" s="116">
        <v>0</v>
      </c>
      <c r="BC27" s="116">
        <v>0</v>
      </c>
      <c r="BD27" s="116">
        <v>0</v>
      </c>
      <c r="BE27" s="116">
        <v>0</v>
      </c>
      <c r="BF27" s="116">
        <v>8227</v>
      </c>
      <c r="BG27" s="116">
        <f>+SUM(BF27,AN27,AF27)</f>
        <v>53700</v>
      </c>
      <c r="BH27" s="116">
        <f>SUM(D27,AF27)</f>
        <v>1597156</v>
      </c>
      <c r="BI27" s="116">
        <f>SUM(E27,AG27)</f>
        <v>1597156</v>
      </c>
      <c r="BJ27" s="116">
        <f>SUM(F27,AH27)</f>
        <v>0</v>
      </c>
      <c r="BK27" s="116">
        <f>SUM(G27,AI27)</f>
        <v>1597156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233536</v>
      </c>
      <c r="BQ27" s="116">
        <f>SUM(M27,AO27)</f>
        <v>42430</v>
      </c>
      <c r="BR27" s="116">
        <f>SUM(N27,AP27)</f>
        <v>26817</v>
      </c>
      <c r="BS27" s="116">
        <f>SUM(O27,AQ27)</f>
        <v>0</v>
      </c>
      <c r="BT27" s="116">
        <f>SUM(P27,AR27)</f>
        <v>15613</v>
      </c>
      <c r="BU27" s="116">
        <f>SUM(Q27,AS27)</f>
        <v>0</v>
      </c>
      <c r="BV27" s="116">
        <f>SUM(R27,AT27)</f>
        <v>51328</v>
      </c>
      <c r="BW27" s="116">
        <f>SUM(S27,AU27)</f>
        <v>0</v>
      </c>
      <c r="BX27" s="116">
        <f>SUM(T27,AV27)</f>
        <v>51328</v>
      </c>
      <c r="BY27" s="116">
        <f>SUM(U27,AW27)</f>
        <v>0</v>
      </c>
      <c r="BZ27" s="116">
        <f>SUM(V27,AX27)</f>
        <v>0</v>
      </c>
      <c r="CA27" s="116">
        <f>SUM(W27,AY27)</f>
        <v>137803</v>
      </c>
      <c r="CB27" s="116">
        <f>SUM(X27,AZ27)</f>
        <v>23760</v>
      </c>
      <c r="CC27" s="116">
        <f>SUM(Y27,BA27)</f>
        <v>114043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1975</v>
      </c>
      <c r="CH27" s="116">
        <f>SUM(AD27,BF27)</f>
        <v>15474</v>
      </c>
      <c r="CI27" s="116">
        <f>SUM(AE27,BG27)</f>
        <v>1846166</v>
      </c>
    </row>
    <row r="28" spans="1:87" ht="13.5" customHeight="1" x14ac:dyDescent="0.15">
      <c r="A28" s="114" t="s">
        <v>47</v>
      </c>
      <c r="B28" s="115" t="s">
        <v>376</v>
      </c>
      <c r="C28" s="114" t="s">
        <v>377</v>
      </c>
      <c r="D28" s="116">
        <f>+SUM(E28,J28)</f>
        <v>359456</v>
      </c>
      <c r="E28" s="116">
        <f>+SUM(F28:I28)</f>
        <v>325437</v>
      </c>
      <c r="F28" s="116">
        <v>0</v>
      </c>
      <c r="G28" s="116">
        <v>157373</v>
      </c>
      <c r="H28" s="116">
        <v>168064</v>
      </c>
      <c r="I28" s="116">
        <v>0</v>
      </c>
      <c r="J28" s="116">
        <v>34019</v>
      </c>
      <c r="K28" s="116">
        <v>0</v>
      </c>
      <c r="L28" s="116">
        <f>+SUM(M28,R28,V28,W28,AC28)</f>
        <v>639163</v>
      </c>
      <c r="M28" s="116">
        <f>+SUM(N28:Q28)</f>
        <v>25148</v>
      </c>
      <c r="N28" s="116">
        <v>25148</v>
      </c>
      <c r="O28" s="116">
        <v>0</v>
      </c>
      <c r="P28" s="116">
        <v>0</v>
      </c>
      <c r="Q28" s="116">
        <v>0</v>
      </c>
      <c r="R28" s="116">
        <f>+SUM(S28:U28)</f>
        <v>146169</v>
      </c>
      <c r="S28" s="116">
        <v>35786</v>
      </c>
      <c r="T28" s="116">
        <v>77714</v>
      </c>
      <c r="U28" s="116">
        <v>32669</v>
      </c>
      <c r="V28" s="116">
        <v>30997</v>
      </c>
      <c r="W28" s="116">
        <f>+SUM(X28:AA28)</f>
        <v>436849</v>
      </c>
      <c r="X28" s="116">
        <v>173928</v>
      </c>
      <c r="Y28" s="116">
        <v>248567</v>
      </c>
      <c r="Z28" s="116">
        <v>12468</v>
      </c>
      <c r="AA28" s="116">
        <v>1886</v>
      </c>
      <c r="AB28" s="116">
        <v>0</v>
      </c>
      <c r="AC28" s="116">
        <v>0</v>
      </c>
      <c r="AD28" s="116">
        <v>3027</v>
      </c>
      <c r="AE28" s="116">
        <f>+SUM(D28,L28,AD28)</f>
        <v>1001646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311727</v>
      </c>
      <c r="AO28" s="116">
        <f>+SUM(AP28:AS28)</f>
        <v>8468</v>
      </c>
      <c r="AP28" s="116">
        <v>8468</v>
      </c>
      <c r="AQ28" s="116">
        <v>0</v>
      </c>
      <c r="AR28" s="116">
        <v>0</v>
      </c>
      <c r="AS28" s="116">
        <v>0</v>
      </c>
      <c r="AT28" s="116">
        <f>+SUM(AU28:AW28)</f>
        <v>119462</v>
      </c>
      <c r="AU28" s="116">
        <v>1125</v>
      </c>
      <c r="AV28" s="116">
        <v>118337</v>
      </c>
      <c r="AW28" s="116">
        <v>0</v>
      </c>
      <c r="AX28" s="116">
        <v>0</v>
      </c>
      <c r="AY28" s="116">
        <f>+SUM(AZ28:BC28)</f>
        <v>183797</v>
      </c>
      <c r="AZ28" s="116">
        <v>0</v>
      </c>
      <c r="BA28" s="116">
        <v>183797</v>
      </c>
      <c r="BB28" s="116">
        <v>0</v>
      </c>
      <c r="BC28" s="116">
        <v>0</v>
      </c>
      <c r="BD28" s="116">
        <v>0</v>
      </c>
      <c r="BE28" s="116">
        <v>0</v>
      </c>
      <c r="BF28" s="116">
        <v>9001</v>
      </c>
      <c r="BG28" s="116">
        <f>+SUM(BF28,AN28,AF28)</f>
        <v>320728</v>
      </c>
      <c r="BH28" s="116">
        <f>SUM(D28,AF28)</f>
        <v>359456</v>
      </c>
      <c r="BI28" s="116">
        <f>SUM(E28,AG28)</f>
        <v>325437</v>
      </c>
      <c r="BJ28" s="116">
        <f>SUM(F28,AH28)</f>
        <v>0</v>
      </c>
      <c r="BK28" s="116">
        <f>SUM(G28,AI28)</f>
        <v>157373</v>
      </c>
      <c r="BL28" s="116">
        <f>SUM(H28,AJ28)</f>
        <v>168064</v>
      </c>
      <c r="BM28" s="116">
        <f>SUM(I28,AK28)</f>
        <v>0</v>
      </c>
      <c r="BN28" s="116">
        <f>SUM(J28,AL28)</f>
        <v>34019</v>
      </c>
      <c r="BO28" s="116">
        <f>SUM(K28,AM28)</f>
        <v>0</v>
      </c>
      <c r="BP28" s="116">
        <f>SUM(L28,AN28)</f>
        <v>950890</v>
      </c>
      <c r="BQ28" s="116">
        <f>SUM(M28,AO28)</f>
        <v>33616</v>
      </c>
      <c r="BR28" s="116">
        <f>SUM(N28,AP28)</f>
        <v>33616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265631</v>
      </c>
      <c r="BW28" s="116">
        <f>SUM(S28,AU28)</f>
        <v>36911</v>
      </c>
      <c r="BX28" s="116">
        <f>SUM(T28,AV28)</f>
        <v>196051</v>
      </c>
      <c r="BY28" s="116">
        <f>SUM(U28,AW28)</f>
        <v>32669</v>
      </c>
      <c r="BZ28" s="116">
        <f>SUM(V28,AX28)</f>
        <v>30997</v>
      </c>
      <c r="CA28" s="116">
        <f>SUM(W28,AY28)</f>
        <v>620646</v>
      </c>
      <c r="CB28" s="116">
        <f>SUM(X28,AZ28)</f>
        <v>173928</v>
      </c>
      <c r="CC28" s="116">
        <f>SUM(Y28,BA28)</f>
        <v>432364</v>
      </c>
      <c r="CD28" s="116">
        <f>SUM(Z28,BB28)</f>
        <v>12468</v>
      </c>
      <c r="CE28" s="116">
        <f>SUM(AA28,BC28)</f>
        <v>1886</v>
      </c>
      <c r="CF28" s="116">
        <f>SUM(AB28,BD28)</f>
        <v>0</v>
      </c>
      <c r="CG28" s="116">
        <f>SUM(AC28,BE28)</f>
        <v>0</v>
      </c>
      <c r="CH28" s="116">
        <f>SUM(AD28,BF28)</f>
        <v>12028</v>
      </c>
      <c r="CI28" s="116">
        <f>SUM(AE28,BG28)</f>
        <v>1322374</v>
      </c>
    </row>
    <row r="29" spans="1:87" ht="13.5" customHeight="1" x14ac:dyDescent="0.15">
      <c r="A29" s="114" t="s">
        <v>47</v>
      </c>
      <c r="B29" s="115" t="s">
        <v>366</v>
      </c>
      <c r="C29" s="114" t="s">
        <v>367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350899</v>
      </c>
      <c r="M29" s="116">
        <f>+SUM(N29:Q29)</f>
        <v>66875</v>
      </c>
      <c r="N29" s="116">
        <v>58376</v>
      </c>
      <c r="O29" s="116">
        <v>0</v>
      </c>
      <c r="P29" s="116">
        <v>8477</v>
      </c>
      <c r="Q29" s="116">
        <v>22</v>
      </c>
      <c r="R29" s="116">
        <f>+SUM(S29:U29)</f>
        <v>161744</v>
      </c>
      <c r="S29" s="116">
        <v>0</v>
      </c>
      <c r="T29" s="116">
        <v>154575</v>
      </c>
      <c r="U29" s="116">
        <v>7169</v>
      </c>
      <c r="V29" s="116">
        <v>0</v>
      </c>
      <c r="W29" s="116">
        <f>+SUM(X29:AA29)</f>
        <v>122280</v>
      </c>
      <c r="X29" s="116">
        <v>64000</v>
      </c>
      <c r="Y29" s="116">
        <v>58280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350899</v>
      </c>
      <c r="AF29" s="116">
        <f>+SUM(AG29,AL29)</f>
        <v>27573</v>
      </c>
      <c r="AG29" s="116">
        <f>+SUM(AH29:AK29)</f>
        <v>27573</v>
      </c>
      <c r="AH29" s="116">
        <v>0</v>
      </c>
      <c r="AI29" s="116">
        <v>27573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138635</v>
      </c>
      <c r="AO29" s="116">
        <f>+SUM(AP29:AS29)</f>
        <v>86759</v>
      </c>
      <c r="AP29" s="116">
        <v>32115</v>
      </c>
      <c r="AQ29" s="116">
        <v>54113</v>
      </c>
      <c r="AR29" s="116">
        <v>531</v>
      </c>
      <c r="AS29" s="116">
        <v>0</v>
      </c>
      <c r="AT29" s="116">
        <f>+SUM(AU29:AW29)</f>
        <v>51876</v>
      </c>
      <c r="AU29" s="116">
        <v>9131</v>
      </c>
      <c r="AV29" s="116">
        <v>42745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166208</v>
      </c>
      <c r="BH29" s="116">
        <f>SUM(D29,AF29)</f>
        <v>27573</v>
      </c>
      <c r="BI29" s="116">
        <f>SUM(E29,AG29)</f>
        <v>27573</v>
      </c>
      <c r="BJ29" s="116">
        <f>SUM(F29,AH29)</f>
        <v>0</v>
      </c>
      <c r="BK29" s="116">
        <f>SUM(G29,AI29)</f>
        <v>27573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489534</v>
      </c>
      <c r="BQ29" s="116">
        <f>SUM(M29,AO29)</f>
        <v>153634</v>
      </c>
      <c r="BR29" s="116">
        <f>SUM(N29,AP29)</f>
        <v>90491</v>
      </c>
      <c r="BS29" s="116">
        <f>SUM(O29,AQ29)</f>
        <v>54113</v>
      </c>
      <c r="BT29" s="116">
        <f>SUM(P29,AR29)</f>
        <v>9008</v>
      </c>
      <c r="BU29" s="116">
        <f>SUM(Q29,AS29)</f>
        <v>22</v>
      </c>
      <c r="BV29" s="116">
        <f>SUM(R29,AT29)</f>
        <v>213620</v>
      </c>
      <c r="BW29" s="116">
        <f>SUM(S29,AU29)</f>
        <v>9131</v>
      </c>
      <c r="BX29" s="116">
        <f>SUM(T29,AV29)</f>
        <v>197320</v>
      </c>
      <c r="BY29" s="116">
        <f>SUM(U29,AW29)</f>
        <v>7169</v>
      </c>
      <c r="BZ29" s="116">
        <f>SUM(V29,AX29)</f>
        <v>0</v>
      </c>
      <c r="CA29" s="116">
        <f>SUM(W29,AY29)</f>
        <v>122280</v>
      </c>
      <c r="CB29" s="116">
        <f>SUM(X29,AZ29)</f>
        <v>64000</v>
      </c>
      <c r="CC29" s="116">
        <f>SUM(Y29,BA29)</f>
        <v>58280</v>
      </c>
      <c r="CD29" s="116">
        <f>SUM(Z29,BB29)</f>
        <v>0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517107</v>
      </c>
    </row>
    <row r="30" spans="1:87" ht="13.5" customHeight="1" x14ac:dyDescent="0.15">
      <c r="A30" s="114" t="s">
        <v>47</v>
      </c>
      <c r="B30" s="115" t="s">
        <v>336</v>
      </c>
      <c r="C30" s="114" t="s">
        <v>337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233672</v>
      </c>
      <c r="M30" s="116">
        <f>+SUM(N30:Q30)</f>
        <v>9770</v>
      </c>
      <c r="N30" s="116">
        <v>9770</v>
      </c>
      <c r="O30" s="116">
        <v>0</v>
      </c>
      <c r="P30" s="116">
        <v>0</v>
      </c>
      <c r="Q30" s="116">
        <v>0</v>
      </c>
      <c r="R30" s="116">
        <f>+SUM(S30:U30)</f>
        <v>53622</v>
      </c>
      <c r="S30" s="116">
        <v>0</v>
      </c>
      <c r="T30" s="116">
        <v>24282</v>
      </c>
      <c r="U30" s="116">
        <v>29340</v>
      </c>
      <c r="V30" s="116">
        <v>0</v>
      </c>
      <c r="W30" s="116">
        <f>+SUM(X30:AA30)</f>
        <v>170280</v>
      </c>
      <c r="X30" s="116">
        <v>0</v>
      </c>
      <c r="Y30" s="116">
        <v>170280</v>
      </c>
      <c r="Z30" s="116">
        <v>0</v>
      </c>
      <c r="AA30" s="116">
        <v>0</v>
      </c>
      <c r="AB30" s="116"/>
      <c r="AC30" s="116">
        <v>0</v>
      </c>
      <c r="AD30" s="116">
        <v>70100</v>
      </c>
      <c r="AE30" s="116">
        <f>+SUM(D30,L30,AD30)</f>
        <v>303772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233672</v>
      </c>
      <c r="BQ30" s="116">
        <f>SUM(M30,AO30)</f>
        <v>9770</v>
      </c>
      <c r="BR30" s="116">
        <f>SUM(N30,AP30)</f>
        <v>9770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53622</v>
      </c>
      <c r="BW30" s="116">
        <f>SUM(S30,AU30)</f>
        <v>0</v>
      </c>
      <c r="BX30" s="116">
        <f>SUM(T30,AV30)</f>
        <v>24282</v>
      </c>
      <c r="BY30" s="116">
        <f>SUM(U30,AW30)</f>
        <v>29340</v>
      </c>
      <c r="BZ30" s="116">
        <f>SUM(V30,AX30)</f>
        <v>0</v>
      </c>
      <c r="CA30" s="116">
        <f>SUM(W30,AY30)</f>
        <v>170280</v>
      </c>
      <c r="CB30" s="116">
        <f>SUM(X30,AZ30)</f>
        <v>0</v>
      </c>
      <c r="CC30" s="116">
        <f>SUM(Y30,BA30)</f>
        <v>170280</v>
      </c>
      <c r="CD30" s="116">
        <f>SUM(Z30,BB30)</f>
        <v>0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70100</v>
      </c>
      <c r="CI30" s="116">
        <f>SUM(AE30,BG30)</f>
        <v>303772</v>
      </c>
    </row>
    <row r="31" spans="1:87" ht="13.5" customHeight="1" x14ac:dyDescent="0.15">
      <c r="A31" s="114" t="s">
        <v>47</v>
      </c>
      <c r="B31" s="115" t="s">
        <v>332</v>
      </c>
      <c r="C31" s="114" t="s">
        <v>333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98948</v>
      </c>
      <c r="M31" s="116">
        <f>+SUM(N31:Q31)</f>
        <v>6695</v>
      </c>
      <c r="N31" s="116">
        <v>6695</v>
      </c>
      <c r="O31" s="116">
        <v>0</v>
      </c>
      <c r="P31" s="116">
        <v>0</v>
      </c>
      <c r="Q31" s="116">
        <v>0</v>
      </c>
      <c r="R31" s="116">
        <f>+SUM(S31:U31)</f>
        <v>6172</v>
      </c>
      <c r="S31" s="116">
        <v>0</v>
      </c>
      <c r="T31" s="116">
        <v>0</v>
      </c>
      <c r="U31" s="116">
        <v>6172</v>
      </c>
      <c r="V31" s="116">
        <v>0</v>
      </c>
      <c r="W31" s="116">
        <f>+SUM(X31:AA31)</f>
        <v>86081</v>
      </c>
      <c r="X31" s="116">
        <v>1412</v>
      </c>
      <c r="Y31" s="116">
        <v>76531</v>
      </c>
      <c r="Z31" s="116">
        <v>8138</v>
      </c>
      <c r="AA31" s="116">
        <v>0</v>
      </c>
      <c r="AB31" s="116"/>
      <c r="AC31" s="116">
        <v>0</v>
      </c>
      <c r="AD31" s="116">
        <v>0</v>
      </c>
      <c r="AE31" s="116">
        <f>+SUM(D31,L31,AD31)</f>
        <v>98948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/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98948</v>
      </c>
      <c r="BQ31" s="116">
        <f>SUM(M31,AO31)</f>
        <v>6695</v>
      </c>
      <c r="BR31" s="116">
        <f>SUM(N31,AP31)</f>
        <v>6695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6172</v>
      </c>
      <c r="BW31" s="116">
        <f>SUM(S31,AU31)</f>
        <v>0</v>
      </c>
      <c r="BX31" s="116">
        <f>SUM(T31,AV31)</f>
        <v>0</v>
      </c>
      <c r="BY31" s="116">
        <f>SUM(U31,AW31)</f>
        <v>6172</v>
      </c>
      <c r="BZ31" s="116">
        <f>SUM(V31,AX31)</f>
        <v>0</v>
      </c>
      <c r="CA31" s="116">
        <f>SUM(W31,AY31)</f>
        <v>86081</v>
      </c>
      <c r="CB31" s="116">
        <f>SUM(X31,AZ31)</f>
        <v>1412</v>
      </c>
      <c r="CC31" s="116">
        <f>SUM(Y31,BA31)</f>
        <v>76531</v>
      </c>
      <c r="CD31" s="116">
        <f>SUM(Z31,BB31)</f>
        <v>8138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0</v>
      </c>
      <c r="CI31" s="116">
        <f>SUM(AE31,BG31)</f>
        <v>98948</v>
      </c>
    </row>
    <row r="32" spans="1:87" ht="13.5" customHeight="1" x14ac:dyDescent="0.15">
      <c r="A32" s="114" t="s">
        <v>47</v>
      </c>
      <c r="B32" s="115" t="s">
        <v>330</v>
      </c>
      <c r="C32" s="114" t="s">
        <v>331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3169163</v>
      </c>
      <c r="M32" s="116">
        <f>+SUM(N32:Q32)</f>
        <v>197703</v>
      </c>
      <c r="N32" s="116">
        <v>174873</v>
      </c>
      <c r="O32" s="116">
        <v>0</v>
      </c>
      <c r="P32" s="116">
        <v>22830</v>
      </c>
      <c r="Q32" s="116">
        <v>0</v>
      </c>
      <c r="R32" s="116">
        <f>+SUM(S32:U32)</f>
        <v>659313</v>
      </c>
      <c r="S32" s="116">
        <v>9146</v>
      </c>
      <c r="T32" s="116">
        <v>650167</v>
      </c>
      <c r="U32" s="116">
        <v>0</v>
      </c>
      <c r="V32" s="116">
        <v>0</v>
      </c>
      <c r="W32" s="116">
        <f>+SUM(X32:AA32)</f>
        <v>2294220</v>
      </c>
      <c r="X32" s="116">
        <v>106933</v>
      </c>
      <c r="Y32" s="116">
        <v>2185222</v>
      </c>
      <c r="Z32" s="116">
        <v>0</v>
      </c>
      <c r="AA32" s="116">
        <v>2065</v>
      </c>
      <c r="AB32" s="116"/>
      <c r="AC32" s="116">
        <v>17927</v>
      </c>
      <c r="AD32" s="116">
        <v>2524565</v>
      </c>
      <c r="AE32" s="116">
        <f>+SUM(D32,L32,AD32)</f>
        <v>5693728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3169163</v>
      </c>
      <c r="BQ32" s="116">
        <f>SUM(M32,AO32)</f>
        <v>197703</v>
      </c>
      <c r="BR32" s="116">
        <f>SUM(N32,AP32)</f>
        <v>174873</v>
      </c>
      <c r="BS32" s="116">
        <f>SUM(O32,AQ32)</f>
        <v>0</v>
      </c>
      <c r="BT32" s="116">
        <f>SUM(P32,AR32)</f>
        <v>22830</v>
      </c>
      <c r="BU32" s="116">
        <f>SUM(Q32,AS32)</f>
        <v>0</v>
      </c>
      <c r="BV32" s="116">
        <f>SUM(R32,AT32)</f>
        <v>659313</v>
      </c>
      <c r="BW32" s="116">
        <f>SUM(S32,AU32)</f>
        <v>9146</v>
      </c>
      <c r="BX32" s="116">
        <f>SUM(T32,AV32)</f>
        <v>650167</v>
      </c>
      <c r="BY32" s="116">
        <f>SUM(U32,AW32)</f>
        <v>0</v>
      </c>
      <c r="BZ32" s="116">
        <f>SUM(V32,AX32)</f>
        <v>0</v>
      </c>
      <c r="CA32" s="116">
        <f>SUM(W32,AY32)</f>
        <v>2294220</v>
      </c>
      <c r="CB32" s="116">
        <f>SUM(X32,AZ32)</f>
        <v>106933</v>
      </c>
      <c r="CC32" s="116">
        <f>SUM(Y32,BA32)</f>
        <v>2185222</v>
      </c>
      <c r="CD32" s="116">
        <f>SUM(Z32,BB32)</f>
        <v>0</v>
      </c>
      <c r="CE32" s="116">
        <f>SUM(AA32,BC32)</f>
        <v>2065</v>
      </c>
      <c r="CF32" s="116">
        <f>SUM(AB32,BD32)</f>
        <v>0</v>
      </c>
      <c r="CG32" s="116">
        <f>SUM(AC32,BE32)</f>
        <v>17927</v>
      </c>
      <c r="CH32" s="116">
        <f>SUM(AD32,BF32)</f>
        <v>2524565</v>
      </c>
      <c r="CI32" s="116">
        <f>SUM(AE32,BG32)</f>
        <v>5693728</v>
      </c>
    </row>
    <row r="33" spans="1:87" ht="13.5" customHeight="1" x14ac:dyDescent="0.15">
      <c r="A33" s="114" t="s">
        <v>47</v>
      </c>
      <c r="B33" s="115" t="s">
        <v>342</v>
      </c>
      <c r="C33" s="114" t="s">
        <v>343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815001</v>
      </c>
      <c r="M33" s="116">
        <f>+SUM(N33:Q33)</f>
        <v>23020</v>
      </c>
      <c r="N33" s="116">
        <v>23020</v>
      </c>
      <c r="O33" s="116">
        <v>0</v>
      </c>
      <c r="P33" s="116">
        <v>0</v>
      </c>
      <c r="Q33" s="116">
        <v>0</v>
      </c>
      <c r="R33" s="116">
        <f>+SUM(S33:U33)</f>
        <v>375246</v>
      </c>
      <c r="S33" s="116">
        <v>0</v>
      </c>
      <c r="T33" s="116">
        <v>375246</v>
      </c>
      <c r="U33" s="116">
        <v>0</v>
      </c>
      <c r="V33" s="116">
        <v>0</v>
      </c>
      <c r="W33" s="116">
        <f>+SUM(X33:AA33)</f>
        <v>416735</v>
      </c>
      <c r="X33" s="116">
        <v>0</v>
      </c>
      <c r="Y33" s="116">
        <v>355522</v>
      </c>
      <c r="Z33" s="116">
        <v>0</v>
      </c>
      <c r="AA33" s="116">
        <v>61213</v>
      </c>
      <c r="AB33" s="116"/>
      <c r="AC33" s="116">
        <v>0</v>
      </c>
      <c r="AD33" s="116">
        <v>46229</v>
      </c>
      <c r="AE33" s="116">
        <f>+SUM(D33,L33,AD33)</f>
        <v>861230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433495</v>
      </c>
      <c r="AO33" s="116">
        <f>+SUM(AP33:AS33)</f>
        <v>23020</v>
      </c>
      <c r="AP33" s="116">
        <v>23020</v>
      </c>
      <c r="AQ33" s="116">
        <v>0</v>
      </c>
      <c r="AR33" s="116">
        <v>0</v>
      </c>
      <c r="AS33" s="116">
        <v>0</v>
      </c>
      <c r="AT33" s="116">
        <f>+SUM(AU33:AW33)</f>
        <v>213505</v>
      </c>
      <c r="AU33" s="116">
        <v>0</v>
      </c>
      <c r="AV33" s="116">
        <v>213505</v>
      </c>
      <c r="AW33" s="116">
        <v>0</v>
      </c>
      <c r="AX33" s="116">
        <v>0</v>
      </c>
      <c r="AY33" s="116">
        <f>+SUM(AZ33:BC33)</f>
        <v>196970</v>
      </c>
      <c r="AZ33" s="116">
        <v>0</v>
      </c>
      <c r="BA33" s="116">
        <v>187551</v>
      </c>
      <c r="BB33" s="116">
        <v>0</v>
      </c>
      <c r="BC33" s="116">
        <v>9419</v>
      </c>
      <c r="BD33" s="116"/>
      <c r="BE33" s="116">
        <v>0</v>
      </c>
      <c r="BF33" s="116">
        <v>45804</v>
      </c>
      <c r="BG33" s="116">
        <f>+SUM(BF33,AN33,AF33)</f>
        <v>479299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1248496</v>
      </c>
      <c r="BQ33" s="116">
        <f>SUM(M33,AO33)</f>
        <v>46040</v>
      </c>
      <c r="BR33" s="116">
        <f>SUM(N33,AP33)</f>
        <v>46040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588751</v>
      </c>
      <c r="BW33" s="116">
        <f>SUM(S33,AU33)</f>
        <v>0</v>
      </c>
      <c r="BX33" s="116">
        <f>SUM(T33,AV33)</f>
        <v>588751</v>
      </c>
      <c r="BY33" s="116">
        <f>SUM(U33,AW33)</f>
        <v>0</v>
      </c>
      <c r="BZ33" s="116">
        <f>SUM(V33,AX33)</f>
        <v>0</v>
      </c>
      <c r="CA33" s="116">
        <f>SUM(W33,AY33)</f>
        <v>613705</v>
      </c>
      <c r="CB33" s="116">
        <f>SUM(X33,AZ33)</f>
        <v>0</v>
      </c>
      <c r="CC33" s="116">
        <f>SUM(Y33,BA33)</f>
        <v>543073</v>
      </c>
      <c r="CD33" s="116">
        <f>SUM(Z33,BB33)</f>
        <v>0</v>
      </c>
      <c r="CE33" s="116">
        <f>SUM(AA33,BC33)</f>
        <v>70632</v>
      </c>
      <c r="CF33" s="116">
        <f>SUM(AB33,BD33)</f>
        <v>0</v>
      </c>
      <c r="CG33" s="116">
        <f>SUM(AC33,BE33)</f>
        <v>0</v>
      </c>
      <c r="CH33" s="116">
        <f>SUM(AD33,BF33)</f>
        <v>92033</v>
      </c>
      <c r="CI33" s="116">
        <f>SUM(AE33,BG33)</f>
        <v>1340529</v>
      </c>
    </row>
    <row r="34" spans="1:87" ht="13.5" customHeight="1" x14ac:dyDescent="0.15">
      <c r="A34" s="114" t="s">
        <v>47</v>
      </c>
      <c r="B34" s="115" t="s">
        <v>360</v>
      </c>
      <c r="C34" s="114" t="s">
        <v>361</v>
      </c>
      <c r="D34" s="116">
        <f>+SUM(E34,J34)</f>
        <v>10579</v>
      </c>
      <c r="E34" s="116">
        <f>+SUM(F34:I34)</f>
        <v>10579</v>
      </c>
      <c r="F34" s="116">
        <v>0</v>
      </c>
      <c r="G34" s="116">
        <v>10579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497980</v>
      </c>
      <c r="M34" s="116">
        <f>+SUM(N34:Q34)</f>
        <v>112360</v>
      </c>
      <c r="N34" s="116">
        <v>37592</v>
      </c>
      <c r="O34" s="116">
        <v>0</v>
      </c>
      <c r="P34" s="116">
        <v>74768</v>
      </c>
      <c r="Q34" s="116">
        <v>0</v>
      </c>
      <c r="R34" s="116">
        <f>+SUM(S34:U34)</f>
        <v>19417</v>
      </c>
      <c r="S34" s="116">
        <v>0</v>
      </c>
      <c r="T34" s="116">
        <v>19417</v>
      </c>
      <c r="U34" s="116">
        <v>0</v>
      </c>
      <c r="V34" s="116">
        <v>0</v>
      </c>
      <c r="W34" s="116">
        <f>+SUM(X34:AA34)</f>
        <v>366203</v>
      </c>
      <c r="X34" s="116">
        <v>0</v>
      </c>
      <c r="Y34" s="116">
        <v>284804</v>
      </c>
      <c r="Z34" s="116">
        <v>72886</v>
      </c>
      <c r="AA34" s="116">
        <v>8513</v>
      </c>
      <c r="AB34" s="116"/>
      <c r="AC34" s="116">
        <v>0</v>
      </c>
      <c r="AD34" s="116">
        <v>378984</v>
      </c>
      <c r="AE34" s="116">
        <f>+SUM(D34,L34,AD34)</f>
        <v>887543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0</v>
      </c>
      <c r="BH34" s="116">
        <f>SUM(D34,AF34)</f>
        <v>10579</v>
      </c>
      <c r="BI34" s="116">
        <f>SUM(E34,AG34)</f>
        <v>10579</v>
      </c>
      <c r="BJ34" s="116">
        <f>SUM(F34,AH34)</f>
        <v>0</v>
      </c>
      <c r="BK34" s="116">
        <f>SUM(G34,AI34)</f>
        <v>10579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497980</v>
      </c>
      <c r="BQ34" s="116">
        <f>SUM(M34,AO34)</f>
        <v>112360</v>
      </c>
      <c r="BR34" s="116">
        <f>SUM(N34,AP34)</f>
        <v>37592</v>
      </c>
      <c r="BS34" s="116">
        <f>SUM(O34,AQ34)</f>
        <v>0</v>
      </c>
      <c r="BT34" s="116">
        <f>SUM(P34,AR34)</f>
        <v>74768</v>
      </c>
      <c r="BU34" s="116">
        <f>SUM(Q34,AS34)</f>
        <v>0</v>
      </c>
      <c r="BV34" s="116">
        <f>SUM(R34,AT34)</f>
        <v>19417</v>
      </c>
      <c r="BW34" s="116">
        <f>SUM(S34,AU34)</f>
        <v>0</v>
      </c>
      <c r="BX34" s="116">
        <f>SUM(T34,AV34)</f>
        <v>19417</v>
      </c>
      <c r="BY34" s="116">
        <f>SUM(U34,AW34)</f>
        <v>0</v>
      </c>
      <c r="BZ34" s="116">
        <f>SUM(V34,AX34)</f>
        <v>0</v>
      </c>
      <c r="CA34" s="116">
        <f>SUM(W34,AY34)</f>
        <v>366203</v>
      </c>
      <c r="CB34" s="116">
        <f>SUM(X34,AZ34)</f>
        <v>0</v>
      </c>
      <c r="CC34" s="116">
        <f>SUM(Y34,BA34)</f>
        <v>284804</v>
      </c>
      <c r="CD34" s="116">
        <f>SUM(Z34,BB34)</f>
        <v>72886</v>
      </c>
      <c r="CE34" s="116">
        <f>SUM(AA34,BC34)</f>
        <v>8513</v>
      </c>
      <c r="CF34" s="116">
        <f>SUM(AB34,BD34)</f>
        <v>0</v>
      </c>
      <c r="CG34" s="116">
        <f>SUM(AC34,BE34)</f>
        <v>0</v>
      </c>
      <c r="CH34" s="116">
        <f>SUM(AD34,BF34)</f>
        <v>378984</v>
      </c>
      <c r="CI34" s="116">
        <f>SUM(AE34,BG34)</f>
        <v>887543</v>
      </c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278</v>
      </c>
      <c r="D7" s="133">
        <f>SUM(L7,T7,AB7,AJ7,AR7,AZ7)</f>
        <v>10579</v>
      </c>
      <c r="E7" s="133">
        <f>SUM(M7,U7,AC7,AK7,AS7,BA7)</f>
        <v>5274090</v>
      </c>
      <c r="F7" s="133">
        <f>SUM(D7:E7)</f>
        <v>5284669</v>
      </c>
      <c r="G7" s="133">
        <f>SUM(O7,W7,AE7,AM7,AU7,BC7)</f>
        <v>0</v>
      </c>
      <c r="H7" s="133">
        <f>SUM(P7,X7,AF7,AN7,AV7,BD7)</f>
        <v>565005</v>
      </c>
      <c r="I7" s="133">
        <f>SUM(G7:H7)</f>
        <v>565005</v>
      </c>
      <c r="J7" s="134">
        <f>COUNTIF(J$8:J$207,"&lt;&gt;")</f>
        <v>11</v>
      </c>
      <c r="K7" s="134">
        <f>COUNTIF(K$8:K$207,"&lt;&gt;")</f>
        <v>11</v>
      </c>
      <c r="L7" s="133">
        <f>SUM(L$8:L$207)</f>
        <v>10579</v>
      </c>
      <c r="M7" s="133">
        <f>SUM(M$8:M$207)</f>
        <v>2624929</v>
      </c>
      <c r="N7" s="133">
        <f>IF(AND(L7&lt;&gt;"",M7&lt;&gt;""),SUM(L7:M7),"")</f>
        <v>2635508</v>
      </c>
      <c r="O7" s="133">
        <f>SUM(O$8:O$207)</f>
        <v>0</v>
      </c>
      <c r="P7" s="133">
        <f>SUM(P$8:P$207)</f>
        <v>565005</v>
      </c>
      <c r="Q7" s="133">
        <f>IF(AND(O7&lt;&gt;"",P7&lt;&gt;""),SUM(O7:P7),"")</f>
        <v>565005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2012005</v>
      </c>
      <c r="V7" s="133">
        <f>IF(AND(T7&lt;&gt;"",U7&lt;&gt;""),SUM(T7:U7),"")</f>
        <v>2012005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0</v>
      </c>
      <c r="AC7" s="133">
        <f>SUM(AC$8:AC$207)</f>
        <v>637156</v>
      </c>
      <c r="AD7" s="133">
        <f>IF(AND(AB7&lt;&gt;"",AC7&lt;&gt;""),SUM(AB7:AC7),"")</f>
        <v>637156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47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47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789974</v>
      </c>
      <c r="F10" s="116">
        <f>SUM(D10:E10)</f>
        <v>789974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330</v>
      </c>
      <c r="K10" s="114" t="s">
        <v>331</v>
      </c>
      <c r="L10" s="116">
        <v>0</v>
      </c>
      <c r="M10" s="116">
        <v>720486</v>
      </c>
      <c r="N10" s="116">
        <f>IF(AND(L10&lt;&gt;"",M10&lt;&gt;""),SUM(L10:M10),"")</f>
        <v>720486</v>
      </c>
      <c r="O10" s="116">
        <v>0</v>
      </c>
      <c r="P10" s="116">
        <v>0</v>
      </c>
      <c r="Q10" s="116">
        <f>IF(AND(O10&lt;&gt;"",P10&lt;&gt;""),SUM(O10:P10),"")</f>
        <v>0</v>
      </c>
      <c r="R10" s="115" t="s">
        <v>332</v>
      </c>
      <c r="S10" s="114" t="s">
        <v>333</v>
      </c>
      <c r="T10" s="116">
        <v>0</v>
      </c>
      <c r="U10" s="116">
        <v>69488</v>
      </c>
      <c r="V10" s="116">
        <f>IF(AND(T10&lt;&gt;"",U10&lt;&gt;""),SUM(T10:U10),"")</f>
        <v>69488</v>
      </c>
      <c r="W10" s="116">
        <v>0</v>
      </c>
      <c r="X10" s="116">
        <v>0</v>
      </c>
      <c r="Y10" s="116">
        <f>IF(AND(W10&lt;&gt;"",X10&lt;&gt;""),SUM(W10:X10),"")</f>
        <v>0</v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47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1753349</v>
      </c>
      <c r="F11" s="116">
        <f>SUM(D11:E11)</f>
        <v>1753349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336</v>
      </c>
      <c r="K11" s="114" t="s">
        <v>337</v>
      </c>
      <c r="L11" s="116">
        <v>0</v>
      </c>
      <c r="M11" s="116">
        <v>133017</v>
      </c>
      <c r="N11" s="116">
        <f>IF(AND(L11&lt;&gt;"",M11&lt;&gt;""),SUM(L11:M11),"")</f>
        <v>133017</v>
      </c>
      <c r="O11" s="116">
        <v>0</v>
      </c>
      <c r="P11" s="116">
        <v>0</v>
      </c>
      <c r="Q11" s="116">
        <f>IF(AND(O11&lt;&gt;"",P11&lt;&gt;""),SUM(O11:P11),"")</f>
        <v>0</v>
      </c>
      <c r="R11" s="115" t="s">
        <v>330</v>
      </c>
      <c r="S11" s="114" t="s">
        <v>331</v>
      </c>
      <c r="T11" s="116">
        <v>0</v>
      </c>
      <c r="U11" s="116">
        <v>1620332</v>
      </c>
      <c r="V11" s="116">
        <f>IF(AND(T11&lt;&gt;"",U11&lt;&gt;""),SUM(T11:U11),"")</f>
        <v>1620332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47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47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465482</v>
      </c>
      <c r="F13" s="116">
        <f>SUM(D13:E13)</f>
        <v>465482</v>
      </c>
      <c r="G13" s="116">
        <f>SUM(O13,W13,AE13,AM13,AU13,BC13)</f>
        <v>0</v>
      </c>
      <c r="H13" s="116">
        <f>SUM(P13,X13,AF13,AN13,AV13,BD13)</f>
        <v>265335</v>
      </c>
      <c r="I13" s="116">
        <f>SUM(G13:H13)</f>
        <v>265335</v>
      </c>
      <c r="J13" s="115" t="s">
        <v>342</v>
      </c>
      <c r="K13" s="114" t="s">
        <v>343</v>
      </c>
      <c r="L13" s="116">
        <v>0</v>
      </c>
      <c r="M13" s="116">
        <v>465482</v>
      </c>
      <c r="N13" s="116">
        <f>IF(AND(L13&lt;&gt;"",M13&lt;&gt;""),SUM(L13:M13),"")</f>
        <v>465482</v>
      </c>
      <c r="O13" s="116">
        <v>0</v>
      </c>
      <c r="P13" s="116">
        <v>265335</v>
      </c>
      <c r="Q13" s="116">
        <f>IF(AND(O13&lt;&gt;"",P13&lt;&gt;""),SUM(O13:P13),"")</f>
        <v>265335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47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356063</v>
      </c>
      <c r="F14" s="116">
        <f>SUM(D14:E14)</f>
        <v>356063</v>
      </c>
      <c r="G14" s="116">
        <f>SUM(O14,W14,AE14,AM14,AU14,BC14)</f>
        <v>0</v>
      </c>
      <c r="H14" s="116">
        <f>SUM(P14,X14,AF14,AN14,AV14,BD14)</f>
        <v>202965</v>
      </c>
      <c r="I14" s="116">
        <f>SUM(G14:H14)</f>
        <v>202965</v>
      </c>
      <c r="J14" s="115" t="s">
        <v>342</v>
      </c>
      <c r="K14" s="114" t="s">
        <v>343</v>
      </c>
      <c r="L14" s="116">
        <v>0</v>
      </c>
      <c r="M14" s="116">
        <v>356063</v>
      </c>
      <c r="N14" s="116">
        <f>IF(AND(L14&lt;&gt;"",M14&lt;&gt;""),SUM(L14:M14),"")</f>
        <v>356063</v>
      </c>
      <c r="O14" s="116">
        <v>0</v>
      </c>
      <c r="P14" s="116">
        <v>202965</v>
      </c>
      <c r="Q14" s="116">
        <f>IF(AND(O14&lt;&gt;"",P14&lt;&gt;""),SUM(O14:P14),"")</f>
        <v>202965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47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47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47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47</v>
      </c>
      <c r="B18" s="115" t="s">
        <v>352</v>
      </c>
      <c r="C18" s="114" t="s">
        <v>353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47</v>
      </c>
      <c r="B19" s="115" t="s">
        <v>354</v>
      </c>
      <c r="C19" s="114" t="s">
        <v>355</v>
      </c>
      <c r="D19" s="116">
        <f>SUM(L19,T19,AB19,AJ19,AR19,AZ19)</f>
        <v>0</v>
      </c>
      <c r="E19" s="116">
        <f>SUM(M19,U19,AC19,AK19,AS19,BA19)</f>
        <v>678716</v>
      </c>
      <c r="F19" s="116">
        <f>SUM(D19:E19)</f>
        <v>678716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336</v>
      </c>
      <c r="K19" s="114" t="s">
        <v>337</v>
      </c>
      <c r="L19" s="116">
        <v>0</v>
      </c>
      <c r="M19" s="116">
        <v>41401</v>
      </c>
      <c r="N19" s="116">
        <f>IF(AND(L19&lt;&gt;"",M19&lt;&gt;""),SUM(L19:M19),"")</f>
        <v>41401</v>
      </c>
      <c r="O19" s="116">
        <v>0</v>
      </c>
      <c r="P19" s="116">
        <v>0</v>
      </c>
      <c r="Q19" s="116">
        <f>IF(AND(O19&lt;&gt;"",P19&lt;&gt;""),SUM(O19:P19),"")</f>
        <v>0</v>
      </c>
      <c r="R19" s="115" t="s">
        <v>332</v>
      </c>
      <c r="S19" s="114" t="s">
        <v>333</v>
      </c>
      <c r="T19" s="116">
        <v>0</v>
      </c>
      <c r="U19" s="116">
        <v>159</v>
      </c>
      <c r="V19" s="116">
        <f>IF(AND(T19&lt;&gt;"",U19&lt;&gt;""),SUM(T19:U19),"")</f>
        <v>159</v>
      </c>
      <c r="W19" s="116">
        <v>0</v>
      </c>
      <c r="X19" s="116">
        <v>0</v>
      </c>
      <c r="Y19" s="116">
        <f>IF(AND(W19&lt;&gt;"",X19&lt;&gt;""),SUM(W19:X19),"")</f>
        <v>0</v>
      </c>
      <c r="Z19" s="115" t="s">
        <v>330</v>
      </c>
      <c r="AA19" s="114" t="s">
        <v>331</v>
      </c>
      <c r="AB19" s="116">
        <v>0</v>
      </c>
      <c r="AC19" s="116">
        <v>637156</v>
      </c>
      <c r="AD19" s="116">
        <f>IF(AND(AB19&lt;&gt;"",AC19&lt;&gt;""),SUM(AB19:AC19),"")</f>
        <v>637156</v>
      </c>
      <c r="AE19" s="116">
        <v>0</v>
      </c>
      <c r="AF19" s="116">
        <v>0</v>
      </c>
      <c r="AG19" s="116">
        <f>IF(AND(AE19&lt;&gt;"",AF19&lt;&gt;""),SUM(AE19:AF19),"")</f>
        <v>0</v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47</v>
      </c>
      <c r="B20" s="115" t="s">
        <v>356</v>
      </c>
      <c r="C20" s="114" t="s">
        <v>357</v>
      </c>
      <c r="D20" s="116">
        <f>SUM(L20,T20,AB20,AJ20,AR20,AZ20)</f>
        <v>0</v>
      </c>
      <c r="E20" s="116">
        <f>SUM(M20,U20,AC20,AK20,AS20,BA20)</f>
        <v>351327</v>
      </c>
      <c r="F20" s="116">
        <f>SUM(D20:E20)</f>
        <v>351327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332</v>
      </c>
      <c r="K20" s="114" t="s">
        <v>333</v>
      </c>
      <c r="L20" s="116">
        <v>0</v>
      </c>
      <c r="M20" s="116">
        <v>29301</v>
      </c>
      <c r="N20" s="116">
        <f>IF(AND(L20&lt;&gt;"",M20&lt;&gt;""),SUM(L20:M20),"")</f>
        <v>29301</v>
      </c>
      <c r="O20" s="116">
        <v>0</v>
      </c>
      <c r="P20" s="116">
        <v>0</v>
      </c>
      <c r="Q20" s="116">
        <f>IF(AND(O20&lt;&gt;"",P20&lt;&gt;""),SUM(O20:P20),"")</f>
        <v>0</v>
      </c>
      <c r="R20" s="115" t="s">
        <v>330</v>
      </c>
      <c r="S20" s="114" t="s">
        <v>331</v>
      </c>
      <c r="T20" s="116">
        <v>0</v>
      </c>
      <c r="U20" s="116">
        <v>322026</v>
      </c>
      <c r="V20" s="116">
        <f>IF(AND(T20&lt;&gt;"",U20&lt;&gt;""),SUM(T20:U20),"")</f>
        <v>322026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47</v>
      </c>
      <c r="B21" s="115" t="s">
        <v>358</v>
      </c>
      <c r="C21" s="114" t="s">
        <v>359</v>
      </c>
      <c r="D21" s="116">
        <f>SUM(L21,T21,AB21,AJ21,AR21,AZ21)</f>
        <v>5714</v>
      </c>
      <c r="E21" s="116">
        <f>SUM(M21,U21,AC21,AK21,AS21,BA21)</f>
        <v>436288</v>
      </c>
      <c r="F21" s="116">
        <f>SUM(D21:E21)</f>
        <v>442002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 t="s">
        <v>360</v>
      </c>
      <c r="K21" s="114" t="s">
        <v>361</v>
      </c>
      <c r="L21" s="116">
        <v>5714</v>
      </c>
      <c r="M21" s="116">
        <v>436288</v>
      </c>
      <c r="N21" s="116">
        <f>IF(AND(L21&lt;&gt;"",M21&lt;&gt;""),SUM(L21:M21),"")</f>
        <v>442002</v>
      </c>
      <c r="O21" s="116">
        <v>0</v>
      </c>
      <c r="P21" s="116">
        <v>0</v>
      </c>
      <c r="Q21" s="116">
        <f>IF(AND(O21&lt;&gt;"",P21&lt;&gt;""),SUM(O21:P21),"")</f>
        <v>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47</v>
      </c>
      <c r="B22" s="115" t="s">
        <v>362</v>
      </c>
      <c r="C22" s="114" t="s">
        <v>363</v>
      </c>
      <c r="D22" s="116">
        <f>SUM(L22,T22,AB22,AJ22,AR22,AZ22)</f>
        <v>4865</v>
      </c>
      <c r="E22" s="116">
        <f>SUM(M22,U22,AC22,AK22,AS22,BA22)</f>
        <v>293878</v>
      </c>
      <c r="F22" s="116">
        <f>SUM(D22:E22)</f>
        <v>298743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360</v>
      </c>
      <c r="K22" s="114" t="s">
        <v>361</v>
      </c>
      <c r="L22" s="116">
        <v>4865</v>
      </c>
      <c r="M22" s="116">
        <v>293878</v>
      </c>
      <c r="N22" s="116">
        <f>IF(AND(L22&lt;&gt;"",M22&lt;&gt;""),SUM(L22:M22),"")</f>
        <v>298743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47</v>
      </c>
      <c r="B23" s="115" t="s">
        <v>364</v>
      </c>
      <c r="C23" s="114" t="s">
        <v>365</v>
      </c>
      <c r="D23" s="116">
        <f>SUM(L23,T23,AB23,AJ23,AR23,AZ23)</f>
        <v>0</v>
      </c>
      <c r="E23" s="116">
        <f>SUM(M23,U23,AC23,AK23,AS23,BA23)</f>
        <v>37659</v>
      </c>
      <c r="F23" s="116">
        <f>SUM(D23:E23)</f>
        <v>37659</v>
      </c>
      <c r="G23" s="116">
        <f>SUM(O23,W23,AE23,AM23,AU23,BC23)</f>
        <v>0</v>
      </c>
      <c r="H23" s="116">
        <f>SUM(P23,X23,AF23,AN23,AV23,BD23)</f>
        <v>24439</v>
      </c>
      <c r="I23" s="116">
        <f>SUM(G23:H23)</f>
        <v>24439</v>
      </c>
      <c r="J23" s="115" t="s">
        <v>366</v>
      </c>
      <c r="K23" s="114" t="s">
        <v>367</v>
      </c>
      <c r="L23" s="116">
        <v>0</v>
      </c>
      <c r="M23" s="116">
        <v>37659</v>
      </c>
      <c r="N23" s="116">
        <f>IF(AND(L23&lt;&gt;"",M23&lt;&gt;""),SUM(L23:M23),"")</f>
        <v>37659</v>
      </c>
      <c r="O23" s="116">
        <v>0</v>
      </c>
      <c r="P23" s="116">
        <v>24439</v>
      </c>
      <c r="Q23" s="116">
        <f>IF(AND(O23&lt;&gt;"",P23&lt;&gt;""),SUM(O23:P23),"")</f>
        <v>24439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47</v>
      </c>
      <c r="B24" s="115" t="s">
        <v>368</v>
      </c>
      <c r="C24" s="114" t="s">
        <v>369</v>
      </c>
      <c r="D24" s="116">
        <f>SUM(L24,T24,AB24,AJ24,AR24,AZ24)</f>
        <v>0</v>
      </c>
      <c r="E24" s="116">
        <f>SUM(M24,U24,AC24,AK24,AS24,BA24)</f>
        <v>54330</v>
      </c>
      <c r="F24" s="116">
        <f>SUM(D24:E24)</f>
        <v>54330</v>
      </c>
      <c r="G24" s="116">
        <f>SUM(O24,W24,AE24,AM24,AU24,BC24)</f>
        <v>0</v>
      </c>
      <c r="H24" s="116">
        <f>SUM(P24,X24,AF24,AN24,AV24,BD24)</f>
        <v>35259</v>
      </c>
      <c r="I24" s="116">
        <f>SUM(G24:H24)</f>
        <v>35259</v>
      </c>
      <c r="J24" s="115" t="s">
        <v>366</v>
      </c>
      <c r="K24" s="114" t="s">
        <v>367</v>
      </c>
      <c r="L24" s="116">
        <v>0</v>
      </c>
      <c r="M24" s="116">
        <v>54330</v>
      </c>
      <c r="N24" s="116">
        <f>IF(AND(L24&lt;&gt;"",M24&lt;&gt;""),SUM(L24:M24),"")</f>
        <v>54330</v>
      </c>
      <c r="O24" s="116">
        <v>0</v>
      </c>
      <c r="P24" s="116">
        <v>35259</v>
      </c>
      <c r="Q24" s="116">
        <f>IF(AND(O24&lt;&gt;"",P24&lt;&gt;""),SUM(O24:P24),"")</f>
        <v>35259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47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57024</v>
      </c>
      <c r="F25" s="116">
        <f>SUM(D25:E25)</f>
        <v>57024</v>
      </c>
      <c r="G25" s="116">
        <f>SUM(O25,W25,AE25,AM25,AU25,BC25)</f>
        <v>0</v>
      </c>
      <c r="H25" s="116">
        <f>SUM(P25,X25,AF25,AN25,AV25,BD25)</f>
        <v>37007</v>
      </c>
      <c r="I25" s="116">
        <f>SUM(G25:H25)</f>
        <v>37007</v>
      </c>
      <c r="J25" s="115" t="s">
        <v>366</v>
      </c>
      <c r="K25" s="114" t="s">
        <v>367</v>
      </c>
      <c r="L25" s="116">
        <v>0</v>
      </c>
      <c r="M25" s="116">
        <v>57024</v>
      </c>
      <c r="N25" s="116">
        <f>IF(AND(L25&lt;&gt;"",M25&lt;&gt;""),SUM(L25:M25),"")</f>
        <v>57024</v>
      </c>
      <c r="O25" s="116">
        <v>0</v>
      </c>
      <c r="P25" s="116">
        <v>37007</v>
      </c>
      <c r="Q25" s="116">
        <f>IF(AND(O25&lt;&gt;"",P25&lt;&gt;""),SUM(O25:P25),"")</f>
        <v>37007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47</v>
      </c>
      <c r="B26" s="115" t="s">
        <v>372</v>
      </c>
      <c r="C26" s="114" t="s">
        <v>373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47</v>
      </c>
      <c r="B27" s="115" t="s">
        <v>374</v>
      </c>
      <c r="C27" s="114" t="s">
        <v>375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47</v>
      </c>
      <c r="B28" s="115" t="s">
        <v>376</v>
      </c>
      <c r="C28" s="114" t="s">
        <v>377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8">
    <sortCondition ref="A8:A28"/>
    <sortCondition ref="B8:B28"/>
    <sortCondition ref="C8:C2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33</v>
      </c>
      <c r="D7" s="133">
        <f>SUM(H7,L7,P7,T7,X7,AB7,AF7,AJ7,AN7,AR7,AV7,AZ7,BD7,BH7,BL7,BP7,BT7,BX7,CB7,CF7,CJ7,CN7,CR7,CV7,CZ7,DD7,DH7,DL7,DP7,DT7)</f>
        <v>5284669</v>
      </c>
      <c r="E7" s="133">
        <f>SUM(I7,M7,Q7,U7,Y7,AC7,AG7,AK7,AO7,AS7,AW7,BA7,BE7,BI7,BM7,BQ7,BU7,BY7,CC7,CG7,CK7,CO7,CS7,CW7,DA7,DE7,DI7,DM7,DQ7,DU7)</f>
        <v>565005</v>
      </c>
      <c r="F7" s="134">
        <f>COUNTIF(F$8:F$57,"&lt;&gt;")</f>
        <v>6</v>
      </c>
      <c r="G7" s="134">
        <f>COUNTIF(G$8:G$57,"&lt;&gt;")</f>
        <v>6</v>
      </c>
      <c r="H7" s="133">
        <f>SUM(H$8:H$57)</f>
        <v>1868134</v>
      </c>
      <c r="I7" s="133">
        <f>SUM(I$8:I$57)</f>
        <v>289774</v>
      </c>
      <c r="J7" s="134">
        <f>COUNTIF(J$8:J$57,"&lt;&gt;")</f>
        <v>6</v>
      </c>
      <c r="K7" s="134">
        <f>COUNTIF(K$8:K$57,"&lt;&gt;")</f>
        <v>6</v>
      </c>
      <c r="L7" s="133">
        <f>SUM(L$8:L$57)</f>
        <v>2371028</v>
      </c>
      <c r="M7" s="133">
        <f>SUM(M$8:M$57)</f>
        <v>238224</v>
      </c>
      <c r="N7" s="134">
        <f>COUNTIF(N$8:N$57,"&lt;&gt;")</f>
        <v>3</v>
      </c>
      <c r="O7" s="134">
        <f>COUNTIF(O$8:O$57,"&lt;&gt;")</f>
        <v>3</v>
      </c>
      <c r="P7" s="133">
        <f>SUM(P$8:P$57)</f>
        <v>723481</v>
      </c>
      <c r="Q7" s="133">
        <f>SUM(Q$8:Q$57)</f>
        <v>37007</v>
      </c>
      <c r="R7" s="134">
        <f>COUNTIF(R$8:R$57,"&lt;&gt;")</f>
        <v>1</v>
      </c>
      <c r="S7" s="134">
        <f>COUNTIF(S$8:S$57,"&lt;&gt;")</f>
        <v>1</v>
      </c>
      <c r="T7" s="133">
        <f>SUM(T$8:T$57)</f>
        <v>322026</v>
      </c>
      <c r="U7" s="133">
        <f>SUM(U$8:U$57)</f>
        <v>0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47</v>
      </c>
      <c r="B8" s="115" t="s">
        <v>366</v>
      </c>
      <c r="C8" s="114" t="s">
        <v>367</v>
      </c>
      <c r="D8" s="116">
        <f>SUM(H8,L8,P8,T8,X8,AB8,AF8,AJ8,AN8,AR8,AV8,AZ8,BD8,BH8,BL8,BP8,BT8,BX8,CB8,CF8,CJ8,CN8,CR8,CV8,CZ8,DD8,DH8,DL8,DP8,DT8)</f>
        <v>149013</v>
      </c>
      <c r="E8" s="116">
        <f>SUM(I8,M8,Q8,U8,Y8,AC8,AG8,AK8,AO8,AS8,AW8,BA8,BE8,BI8,BM8,BQ8,BU8,BY8,CC8,CG8,CK8,CO8,CS8,CW8,DA8,DE8,DI8,DM8,DQ8,DU8)</f>
        <v>96705</v>
      </c>
      <c r="F8" s="115" t="s">
        <v>364</v>
      </c>
      <c r="G8" s="114" t="s">
        <v>365</v>
      </c>
      <c r="H8" s="116">
        <v>37659</v>
      </c>
      <c r="I8" s="116">
        <v>24439</v>
      </c>
      <c r="J8" s="115" t="s">
        <v>368</v>
      </c>
      <c r="K8" s="114" t="s">
        <v>369</v>
      </c>
      <c r="L8" s="116">
        <v>54330</v>
      </c>
      <c r="M8" s="116">
        <v>35259</v>
      </c>
      <c r="N8" s="115" t="s">
        <v>370</v>
      </c>
      <c r="O8" s="114" t="s">
        <v>371</v>
      </c>
      <c r="P8" s="116">
        <v>57024</v>
      </c>
      <c r="Q8" s="116">
        <v>37007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47</v>
      </c>
      <c r="B9" s="115" t="s">
        <v>336</v>
      </c>
      <c r="C9" s="114" t="s">
        <v>337</v>
      </c>
      <c r="D9" s="116">
        <f>SUM(H9,L9,P9,T9,X9,AB9,AF9,AJ9,AN9,AR9,AV9,AZ9,BD9,BH9,BL9,BP9,BT9,BX9,CB9,CF9,CJ9,CN9,CR9,CV9,CZ9,DD9,DH9,DL9,DP9,DT9)</f>
        <v>174418</v>
      </c>
      <c r="E9" s="116">
        <f>SUM(I9,M9,Q9,U9,Y9,AC9,AG9,AK9,AO9,AS9,AW9,BA9,BE9,BI9,BM9,BQ9,BU9,BY9,CC9,CG9,CK9,CO9,CS9,CW9,DA9,DE9,DI9,DM9,DQ9,DU9)</f>
        <v>0</v>
      </c>
      <c r="F9" s="115" t="s">
        <v>334</v>
      </c>
      <c r="G9" s="114" t="s">
        <v>335</v>
      </c>
      <c r="H9" s="116">
        <v>133017</v>
      </c>
      <c r="I9" s="116">
        <v>0</v>
      </c>
      <c r="J9" s="115" t="s">
        <v>354</v>
      </c>
      <c r="K9" s="114" t="s">
        <v>355</v>
      </c>
      <c r="L9" s="116">
        <v>41401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47</v>
      </c>
      <c r="B10" s="115" t="s">
        <v>332</v>
      </c>
      <c r="C10" s="114" t="s">
        <v>333</v>
      </c>
      <c r="D10" s="116">
        <f>SUM(H10,L10,P10,T10,X10,AB10,AF10,AJ10,AN10,AR10,AV10,AZ10,BD10,BH10,BL10,BP10,BT10,BX10,CB10,CF10,CJ10,CN10,CR10,CV10,CZ10,DD10,DH10,DL10,DP10,DT10)</f>
        <v>98948</v>
      </c>
      <c r="E10" s="116">
        <f>SUM(I10,M10,Q10,U10,Y10,AC10,AG10,AK10,AO10,AS10,AW10,BA10,BE10,BI10,BM10,BQ10,BU10,BY10,CC10,CG10,CK10,CO10,CS10,CW10,DA10,DE10,DI10,DM10,DQ10,DU10)</f>
        <v>0</v>
      </c>
      <c r="F10" s="115" t="s">
        <v>328</v>
      </c>
      <c r="G10" s="114" t="s">
        <v>329</v>
      </c>
      <c r="H10" s="116">
        <v>69488</v>
      </c>
      <c r="I10" s="116">
        <v>0</v>
      </c>
      <c r="J10" s="115" t="s">
        <v>354</v>
      </c>
      <c r="K10" s="114" t="s">
        <v>355</v>
      </c>
      <c r="L10" s="116">
        <v>159</v>
      </c>
      <c r="M10" s="116">
        <v>0</v>
      </c>
      <c r="N10" s="115" t="s">
        <v>356</v>
      </c>
      <c r="O10" s="114" t="s">
        <v>357</v>
      </c>
      <c r="P10" s="116">
        <v>29301</v>
      </c>
      <c r="Q10" s="116">
        <v>0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47</v>
      </c>
      <c r="B11" s="115" t="s">
        <v>330</v>
      </c>
      <c r="C11" s="114" t="s">
        <v>331</v>
      </c>
      <c r="D11" s="116">
        <f>SUM(H11,L11,P11,T11,X11,AB11,AF11,AJ11,AN11,AR11,AV11,AZ11,BD11,BH11,BL11,BP11,BT11,BX11,CB11,CF11,CJ11,CN11,CR11,CV11,CZ11,DD11,DH11,DL11,DP11,DT11)</f>
        <v>3300000</v>
      </c>
      <c r="E11" s="116">
        <f>SUM(I11,M11,Q11,U11,Y11,AC11,AG11,AK11,AO11,AS11,AW11,BA11,BE11,BI11,BM11,BQ11,BU11,BY11,CC11,CG11,CK11,CO11,CS11,CW11,DA11,DE11,DI11,DM11,DQ11,DU11)</f>
        <v>0</v>
      </c>
      <c r="F11" s="115" t="s">
        <v>328</v>
      </c>
      <c r="G11" s="114" t="s">
        <v>329</v>
      </c>
      <c r="H11" s="116">
        <v>720486</v>
      </c>
      <c r="I11" s="116">
        <v>0</v>
      </c>
      <c r="J11" s="115" t="s">
        <v>334</v>
      </c>
      <c r="K11" s="114" t="s">
        <v>335</v>
      </c>
      <c r="L11" s="116">
        <v>1620332</v>
      </c>
      <c r="M11" s="116">
        <v>0</v>
      </c>
      <c r="N11" s="115" t="s">
        <v>354</v>
      </c>
      <c r="O11" s="114" t="s">
        <v>355</v>
      </c>
      <c r="P11" s="116">
        <v>637156</v>
      </c>
      <c r="Q11" s="116">
        <v>0</v>
      </c>
      <c r="R11" s="115" t="s">
        <v>356</v>
      </c>
      <c r="S11" s="114" t="s">
        <v>357</v>
      </c>
      <c r="T11" s="116">
        <v>322026</v>
      </c>
      <c r="U11" s="116">
        <v>0</v>
      </c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47</v>
      </c>
      <c r="B12" s="115" t="s">
        <v>342</v>
      </c>
      <c r="C12" s="114" t="s">
        <v>343</v>
      </c>
      <c r="D12" s="116">
        <f>SUM(H12,L12,P12,T12,X12,AB12,AF12,AJ12,AN12,AR12,AV12,AZ12,BD12,BH12,BL12,BP12,BT12,BX12,CB12,CF12,CJ12,CN12,CR12,CV12,CZ12,DD12,DH12,DL12,DP12,DT12)</f>
        <v>821545</v>
      </c>
      <c r="E12" s="116">
        <f>SUM(I12,M12,Q12,U12,Y12,AC12,AG12,AK12,AO12,AS12,AW12,BA12,BE12,BI12,BM12,BQ12,BU12,BY12,CC12,CG12,CK12,CO12,CS12,CW12,DA12,DE12,DI12,DM12,DQ12,DU12)</f>
        <v>468300</v>
      </c>
      <c r="F12" s="115" t="s">
        <v>340</v>
      </c>
      <c r="G12" s="114" t="s">
        <v>341</v>
      </c>
      <c r="H12" s="116">
        <v>465482</v>
      </c>
      <c r="I12" s="116">
        <v>265335</v>
      </c>
      <c r="J12" s="115" t="s">
        <v>344</v>
      </c>
      <c r="K12" s="114" t="s">
        <v>345</v>
      </c>
      <c r="L12" s="116">
        <v>356063</v>
      </c>
      <c r="M12" s="116">
        <v>202965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47</v>
      </c>
      <c r="B13" s="115" t="s">
        <v>360</v>
      </c>
      <c r="C13" s="114" t="s">
        <v>361</v>
      </c>
      <c r="D13" s="116">
        <f>SUM(H13,L13,P13,T13,X13,AB13,AF13,AJ13,AN13,AR13,AV13,AZ13,BD13,BH13,BL13,BP13,BT13,BX13,CB13,CF13,CJ13,CN13,CR13,CV13,CZ13,DD13,DH13,DL13,DP13,DT13)</f>
        <v>740745</v>
      </c>
      <c r="E13" s="116">
        <f>SUM(I13,M13,Q13,U13,Y13,AC13,AG13,AK13,AO13,AS13,AW13,BA13,BE13,BI13,BM13,BQ13,BU13,BY13,CC13,CG13,CK13,CO13,CS13,CW13,DA13,DE13,DI13,DM13,DQ13,DU13)</f>
        <v>0</v>
      </c>
      <c r="F13" s="115" t="s">
        <v>358</v>
      </c>
      <c r="G13" s="114" t="s">
        <v>359</v>
      </c>
      <c r="H13" s="116">
        <v>442002</v>
      </c>
      <c r="I13" s="116">
        <v>0</v>
      </c>
      <c r="J13" s="115" t="s">
        <v>362</v>
      </c>
      <c r="K13" s="114" t="s">
        <v>363</v>
      </c>
      <c r="L13" s="116">
        <v>298743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42000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42201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42202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42203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42204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42205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42207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42208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42209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42210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42211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42212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42213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42214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42307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42308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42321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42322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42323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42383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42391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42411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42817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42842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42843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42867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42872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42876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2024-12-26T01:24:25Z</dcterms:modified>
</cp:coreProperties>
</file>