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30F83D06-4AAF-4C77-835F-76AAF743A13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ごみ処理概要!$A$6:$AR$66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ごみ処理概要!$2:$67</definedName>
    <definedName name="_xlnm.Print_Area" localSheetId="3">ごみ処理量内訳!$2:$67</definedName>
    <definedName name="_xlnm.Print_Area" localSheetId="1">ごみ搬入量内訳!$2:$67</definedName>
    <definedName name="_xlnm.Print_Area" localSheetId="2">施設区分別搬入量内訳!$2:$67</definedName>
    <definedName name="_xlnm.Print_Area" localSheetId="5">施設資源化量内訳!$2:$67</definedName>
    <definedName name="_xlnm.Print_Area" localSheetId="4">資源化量内訳!$2:$67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CN8" i="9"/>
  <c r="CN9" i="9"/>
  <c r="CN10" i="9"/>
  <c r="CN11" i="9"/>
  <c r="CN12" i="9"/>
  <c r="D12" i="9" s="1"/>
  <c r="CN13" i="9"/>
  <c r="CN14" i="9"/>
  <c r="D14" i="9" s="1"/>
  <c r="AV14" i="4" s="1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D30" i="9" s="1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D44" i="9" s="1"/>
  <c r="CN45" i="9"/>
  <c r="CN46" i="9"/>
  <c r="D46" i="9" s="1"/>
  <c r="AV46" i="4" s="1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D60" i="9" s="1"/>
  <c r="CN61" i="9"/>
  <c r="CN62" i="9"/>
  <c r="D62" i="9" s="1"/>
  <c r="AV62" i="4" s="1"/>
  <c r="CN63" i="9"/>
  <c r="CN64" i="9"/>
  <c r="CN65" i="9"/>
  <c r="CN66" i="9"/>
  <c r="CN67" i="9"/>
  <c r="BR8" i="9"/>
  <c r="BR9" i="9"/>
  <c r="BR10" i="9"/>
  <c r="BR11" i="9"/>
  <c r="BR12" i="9"/>
  <c r="BR13" i="9"/>
  <c r="D13" i="9" s="1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D32" i="9" s="1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D48" i="9" s="1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D66" i="9" s="1"/>
  <c r="BR67" i="9"/>
  <c r="AV8" i="9"/>
  <c r="AV9" i="9"/>
  <c r="AV10" i="9"/>
  <c r="AV11" i="9"/>
  <c r="D11" i="9" s="1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D27" i="9" s="1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D65" i="9" s="1"/>
  <c r="AV65" i="4" s="1"/>
  <c r="AV66" i="9"/>
  <c r="AV67" i="9"/>
  <c r="Z8" i="9"/>
  <c r="D8" i="9" s="1"/>
  <c r="Z9" i="9"/>
  <c r="D9" i="9" s="1"/>
  <c r="Z10" i="9"/>
  <c r="D10" i="9" s="1"/>
  <c r="Z11" i="9"/>
  <c r="Z12" i="9"/>
  <c r="Z13" i="9"/>
  <c r="Z14" i="9"/>
  <c r="Z15" i="9"/>
  <c r="D15" i="9" s="1"/>
  <c r="AV15" i="4" s="1"/>
  <c r="Z16" i="9"/>
  <c r="Z17" i="9"/>
  <c r="Z18" i="9"/>
  <c r="Z19" i="9"/>
  <c r="D19" i="9" s="1"/>
  <c r="AV19" i="4" s="1"/>
  <c r="Z20" i="9"/>
  <c r="Z21" i="9"/>
  <c r="Z22" i="9"/>
  <c r="Z23" i="9"/>
  <c r="D23" i="9" s="1"/>
  <c r="Z24" i="9"/>
  <c r="D24" i="9" s="1"/>
  <c r="Z25" i="9"/>
  <c r="Z26" i="9"/>
  <c r="D26" i="9" s="1"/>
  <c r="AV26" i="4" s="1"/>
  <c r="Z27" i="9"/>
  <c r="Z28" i="9"/>
  <c r="Z29" i="9"/>
  <c r="Z30" i="9"/>
  <c r="Z31" i="9"/>
  <c r="D31" i="9" s="1"/>
  <c r="AV31" i="4" s="1"/>
  <c r="Z32" i="9"/>
  <c r="Z33" i="9"/>
  <c r="Z34" i="9"/>
  <c r="Z35" i="9"/>
  <c r="Z36" i="9"/>
  <c r="Z37" i="9"/>
  <c r="Z38" i="9"/>
  <c r="Z39" i="9"/>
  <c r="D39" i="9" s="1"/>
  <c r="AV39" i="4" s="1"/>
  <c r="Z40" i="9"/>
  <c r="Z41" i="9"/>
  <c r="D41" i="9" s="1"/>
  <c r="Z42" i="9"/>
  <c r="D42" i="9" s="1"/>
  <c r="AV42" i="4" s="1"/>
  <c r="Z43" i="9"/>
  <c r="Z44" i="9"/>
  <c r="Z45" i="9"/>
  <c r="Z46" i="9"/>
  <c r="Z47" i="9"/>
  <c r="D47" i="9" s="1"/>
  <c r="AV47" i="4" s="1"/>
  <c r="D47" i="4" s="1"/>
  <c r="Z48" i="9"/>
  <c r="Z49" i="9"/>
  <c r="D49" i="9" s="1"/>
  <c r="AV49" i="4" s="1"/>
  <c r="Z50" i="9"/>
  <c r="Z51" i="9"/>
  <c r="Z52" i="9"/>
  <c r="Z53" i="9"/>
  <c r="Z54" i="9"/>
  <c r="Z55" i="9"/>
  <c r="Z56" i="9"/>
  <c r="Z57" i="9"/>
  <c r="Z58" i="9"/>
  <c r="D58" i="9" s="1"/>
  <c r="AV58" i="4" s="1"/>
  <c r="Z59" i="9"/>
  <c r="Z60" i="9"/>
  <c r="Z61" i="9"/>
  <c r="Z62" i="9"/>
  <c r="Z63" i="9"/>
  <c r="D63" i="9" s="1"/>
  <c r="AV63" i="4" s="1"/>
  <c r="Z64" i="9"/>
  <c r="Z65" i="9"/>
  <c r="Z66" i="9"/>
  <c r="Z67" i="9"/>
  <c r="D67" i="9" s="1"/>
  <c r="Y8" i="9"/>
  <c r="Y9" i="9"/>
  <c r="Y10" i="9"/>
  <c r="BQ10" i="4" s="1"/>
  <c r="Y10" i="4" s="1"/>
  <c r="Y11" i="9"/>
  <c r="BQ11" i="4" s="1"/>
  <c r="Y12" i="9"/>
  <c r="Y13" i="9"/>
  <c r="BQ13" i="4" s="1"/>
  <c r="Y14" i="9"/>
  <c r="BQ14" i="4" s="1"/>
  <c r="Y15" i="9"/>
  <c r="Y16" i="9"/>
  <c r="Y17" i="9"/>
  <c r="Y18" i="9"/>
  <c r="Y19" i="9"/>
  <c r="BQ19" i="4" s="1"/>
  <c r="Y20" i="9"/>
  <c r="Y21" i="9"/>
  <c r="Y22" i="9"/>
  <c r="Y23" i="9"/>
  <c r="Y24" i="9"/>
  <c r="Y25" i="9"/>
  <c r="Y26" i="9"/>
  <c r="Y27" i="9"/>
  <c r="Y28" i="9"/>
  <c r="Y29" i="9"/>
  <c r="BQ29" i="4" s="1"/>
  <c r="Y29" i="4" s="1"/>
  <c r="Y30" i="9"/>
  <c r="BQ30" i="4" s="1"/>
  <c r="Y30" i="4" s="1"/>
  <c r="Y31" i="9"/>
  <c r="Y32" i="9"/>
  <c r="Y33" i="9"/>
  <c r="Y34" i="9"/>
  <c r="Y35" i="9"/>
  <c r="BQ35" i="4" s="1"/>
  <c r="Y35" i="4" s="1"/>
  <c r="Y36" i="9"/>
  <c r="Y37" i="9"/>
  <c r="Y38" i="9"/>
  <c r="Y39" i="9"/>
  <c r="Y40" i="9"/>
  <c r="Y41" i="9"/>
  <c r="Y42" i="9"/>
  <c r="BQ42" i="4" s="1"/>
  <c r="Y42" i="4" s="1"/>
  <c r="Y43" i="9"/>
  <c r="Y44" i="9"/>
  <c r="Y45" i="9"/>
  <c r="BQ45" i="4" s="1"/>
  <c r="Y46" i="9"/>
  <c r="BQ46" i="4" s="1"/>
  <c r="Y47" i="9"/>
  <c r="Y48" i="9"/>
  <c r="Y49" i="9"/>
  <c r="Y50" i="9"/>
  <c r="Y51" i="9"/>
  <c r="BQ51" i="4" s="1"/>
  <c r="Y51" i="4" s="1"/>
  <c r="Y52" i="9"/>
  <c r="Y53" i="9"/>
  <c r="Y54" i="9"/>
  <c r="Y55" i="9"/>
  <c r="Y56" i="9"/>
  <c r="Y57" i="9"/>
  <c r="BQ57" i="4" s="1"/>
  <c r="Y57" i="4" s="1"/>
  <c r="Y58" i="9"/>
  <c r="Y59" i="9"/>
  <c r="BQ59" i="4" s="1"/>
  <c r="Y60" i="9"/>
  <c r="Y61" i="9"/>
  <c r="Y62" i="9"/>
  <c r="Y63" i="9"/>
  <c r="Y64" i="9"/>
  <c r="Y65" i="9"/>
  <c r="Y66" i="9"/>
  <c r="Y67" i="9"/>
  <c r="BQ67" i="4" s="1"/>
  <c r="Y67" i="4" s="1"/>
  <c r="X8" i="9"/>
  <c r="X9" i="9"/>
  <c r="BP9" i="4" s="1"/>
  <c r="X9" i="4" s="1"/>
  <c r="X10" i="9"/>
  <c r="X11" i="9"/>
  <c r="X12" i="9"/>
  <c r="X13" i="9"/>
  <c r="BP13" i="4" s="1"/>
  <c r="X13" i="4" s="1"/>
  <c r="X14" i="9"/>
  <c r="BP14" i="4" s="1"/>
  <c r="X15" i="9"/>
  <c r="BP15" i="4" s="1"/>
  <c r="X16" i="9"/>
  <c r="X17" i="9"/>
  <c r="X18" i="9"/>
  <c r="BP18" i="4" s="1"/>
  <c r="X18" i="4" s="1"/>
  <c r="X19" i="9"/>
  <c r="X20" i="9"/>
  <c r="X21" i="9"/>
  <c r="X22" i="9"/>
  <c r="X23" i="9"/>
  <c r="X24" i="9"/>
  <c r="X25" i="9"/>
  <c r="X26" i="9"/>
  <c r="X27" i="9"/>
  <c r="BP27" i="4" s="1"/>
  <c r="X28" i="9"/>
  <c r="X29" i="9"/>
  <c r="BP29" i="4" s="1"/>
  <c r="X29" i="4" s="1"/>
  <c r="X30" i="9"/>
  <c r="BP30" i="4" s="1"/>
  <c r="X31" i="9"/>
  <c r="BP31" i="4" s="1"/>
  <c r="X32" i="9"/>
  <c r="X33" i="9"/>
  <c r="BP33" i="4" s="1"/>
  <c r="X33" i="4" s="1"/>
  <c r="X34" i="9"/>
  <c r="BP34" i="4" s="1"/>
  <c r="X34" i="4" s="1"/>
  <c r="X35" i="9"/>
  <c r="X36" i="9"/>
  <c r="X37" i="9"/>
  <c r="X38" i="9"/>
  <c r="X39" i="9"/>
  <c r="BP39" i="4" s="1"/>
  <c r="X39" i="4" s="1"/>
  <c r="X40" i="9"/>
  <c r="X41" i="9"/>
  <c r="X42" i="9"/>
  <c r="X43" i="9"/>
  <c r="BP43" i="4" s="1"/>
  <c r="X43" i="4" s="1"/>
  <c r="X44" i="9"/>
  <c r="X45" i="9"/>
  <c r="BP45" i="4" s="1"/>
  <c r="X45" i="4" s="1"/>
  <c r="X46" i="9"/>
  <c r="BP46" i="4" s="1"/>
  <c r="X46" i="4" s="1"/>
  <c r="X47" i="9"/>
  <c r="BP47" i="4" s="1"/>
  <c r="X48" i="9"/>
  <c r="X49" i="9"/>
  <c r="BP49" i="4" s="1"/>
  <c r="X50" i="9"/>
  <c r="BP50" i="4" s="1"/>
  <c r="X50" i="4" s="1"/>
  <c r="X51" i="9"/>
  <c r="X52" i="9"/>
  <c r="X53" i="9"/>
  <c r="X54" i="9"/>
  <c r="X55" i="9"/>
  <c r="X56" i="9"/>
  <c r="X57" i="9"/>
  <c r="X58" i="9"/>
  <c r="X59" i="9"/>
  <c r="X60" i="9"/>
  <c r="X61" i="9"/>
  <c r="BP61" i="4" s="1"/>
  <c r="X61" i="4" s="1"/>
  <c r="X62" i="9"/>
  <c r="BP62" i="4" s="1"/>
  <c r="X63" i="9"/>
  <c r="BP63" i="4" s="1"/>
  <c r="X63" i="4" s="1"/>
  <c r="X64" i="9"/>
  <c r="X65" i="9"/>
  <c r="BP65" i="4" s="1"/>
  <c r="X65" i="4" s="1"/>
  <c r="X66" i="9"/>
  <c r="X67" i="9"/>
  <c r="W8" i="9"/>
  <c r="W9" i="9"/>
  <c r="W10" i="9"/>
  <c r="W11" i="9"/>
  <c r="BO11" i="4" s="1"/>
  <c r="W12" i="9"/>
  <c r="W13" i="9"/>
  <c r="W14" i="9"/>
  <c r="W15" i="9"/>
  <c r="W16" i="9"/>
  <c r="W17" i="9"/>
  <c r="BO17" i="4" s="1"/>
  <c r="W17" i="4" s="1"/>
  <c r="W18" i="9"/>
  <c r="BO18" i="4" s="1"/>
  <c r="W18" i="4" s="1"/>
  <c r="W19" i="9"/>
  <c r="BO19" i="4" s="1"/>
  <c r="W20" i="9"/>
  <c r="W21" i="9"/>
  <c r="BO21" i="4" s="1"/>
  <c r="W21" i="4" s="1"/>
  <c r="W22" i="9"/>
  <c r="BO22" i="4" s="1"/>
  <c r="W22" i="4" s="1"/>
  <c r="W23" i="9"/>
  <c r="W24" i="9"/>
  <c r="W25" i="9"/>
  <c r="W26" i="9"/>
  <c r="W27" i="9"/>
  <c r="BO27" i="4" s="1"/>
  <c r="W27" i="4" s="1"/>
  <c r="W28" i="9"/>
  <c r="W29" i="9"/>
  <c r="W30" i="9"/>
  <c r="W31" i="9"/>
  <c r="W32" i="9"/>
  <c r="W33" i="9"/>
  <c r="BO33" i="4" s="1"/>
  <c r="W33" i="4" s="1"/>
  <c r="W34" i="9"/>
  <c r="BO34" i="4" s="1"/>
  <c r="W35" i="9"/>
  <c r="BO35" i="4" s="1"/>
  <c r="W35" i="4" s="1"/>
  <c r="W36" i="9"/>
  <c r="W37" i="9"/>
  <c r="BO37" i="4" s="1"/>
  <c r="W37" i="4" s="1"/>
  <c r="W38" i="9"/>
  <c r="BO38" i="4" s="1"/>
  <c r="W39" i="9"/>
  <c r="W40" i="9"/>
  <c r="W41" i="9"/>
  <c r="W42" i="9"/>
  <c r="W43" i="9"/>
  <c r="BO43" i="4" s="1"/>
  <c r="W43" i="4" s="1"/>
  <c r="W44" i="9"/>
  <c r="W45" i="9"/>
  <c r="W46" i="9"/>
  <c r="W47" i="9"/>
  <c r="W48" i="9"/>
  <c r="W49" i="9"/>
  <c r="BO49" i="4" s="1"/>
  <c r="W49" i="4" s="1"/>
  <c r="W50" i="9"/>
  <c r="W51" i="9"/>
  <c r="BO51" i="4" s="1"/>
  <c r="W52" i="9"/>
  <c r="BO52" i="4" s="1"/>
  <c r="W52" i="4" s="1"/>
  <c r="W53" i="9"/>
  <c r="BO53" i="4" s="1"/>
  <c r="W53" i="4" s="1"/>
  <c r="W54" i="9"/>
  <c r="BO54" i="4" s="1"/>
  <c r="W54" i="4" s="1"/>
  <c r="W55" i="9"/>
  <c r="W56" i="9"/>
  <c r="W57" i="9"/>
  <c r="W58" i="9"/>
  <c r="W59" i="9"/>
  <c r="BO59" i="4" s="1"/>
  <c r="W59" i="4" s="1"/>
  <c r="W60" i="9"/>
  <c r="W61" i="9"/>
  <c r="W62" i="9"/>
  <c r="W63" i="9"/>
  <c r="W64" i="9"/>
  <c r="W65" i="9"/>
  <c r="BO65" i="4" s="1"/>
  <c r="W65" i="4" s="1"/>
  <c r="W66" i="9"/>
  <c r="BO66" i="4" s="1"/>
  <c r="W67" i="9"/>
  <c r="BO67" i="4" s="1"/>
  <c r="W67" i="4" s="1"/>
  <c r="V8" i="9"/>
  <c r="V9" i="9"/>
  <c r="BN9" i="4" s="1"/>
  <c r="V9" i="4" s="1"/>
  <c r="V10" i="9"/>
  <c r="V11" i="9"/>
  <c r="V12" i="9"/>
  <c r="V13" i="9"/>
  <c r="V14" i="9"/>
  <c r="V15" i="9"/>
  <c r="BN15" i="4" s="1"/>
  <c r="V15" i="4" s="1"/>
  <c r="V16" i="9"/>
  <c r="V17" i="9"/>
  <c r="BN17" i="4" s="1"/>
  <c r="V18" i="9"/>
  <c r="V19" i="9"/>
  <c r="V20" i="9"/>
  <c r="V21" i="9"/>
  <c r="BN21" i="4" s="1"/>
  <c r="V21" i="4" s="1"/>
  <c r="V22" i="9"/>
  <c r="V23" i="9"/>
  <c r="BN23" i="4" s="1"/>
  <c r="V24" i="9"/>
  <c r="V25" i="9"/>
  <c r="BN25" i="4" s="1"/>
  <c r="V26" i="9"/>
  <c r="BN26" i="4" s="1"/>
  <c r="V26" i="4" s="1"/>
  <c r="V27" i="9"/>
  <c r="V28" i="9"/>
  <c r="V29" i="9"/>
  <c r="V30" i="9"/>
  <c r="V31" i="9"/>
  <c r="BN31" i="4" s="1"/>
  <c r="V31" i="4" s="1"/>
  <c r="V32" i="9"/>
  <c r="V33" i="9"/>
  <c r="V34" i="9"/>
  <c r="V35" i="9"/>
  <c r="BN35" i="4" s="1"/>
  <c r="V36" i="9"/>
  <c r="V37" i="9"/>
  <c r="BN37" i="4" s="1"/>
  <c r="V37" i="4" s="1"/>
  <c r="V38" i="9"/>
  <c r="BN38" i="4" s="1"/>
  <c r="V38" i="4" s="1"/>
  <c r="V39" i="9"/>
  <c r="BN39" i="4" s="1"/>
  <c r="V40" i="9"/>
  <c r="V41" i="9"/>
  <c r="BN41" i="4" s="1"/>
  <c r="V41" i="4" s="1"/>
  <c r="V42" i="9"/>
  <c r="BN42" i="4" s="1"/>
  <c r="V42" i="4" s="1"/>
  <c r="V43" i="9"/>
  <c r="V44" i="9"/>
  <c r="V45" i="9"/>
  <c r="V46" i="9"/>
  <c r="V47" i="9"/>
  <c r="BN47" i="4" s="1"/>
  <c r="V47" i="4" s="1"/>
  <c r="V48" i="9"/>
  <c r="V49" i="9"/>
  <c r="V50" i="9"/>
  <c r="V51" i="9"/>
  <c r="BN51" i="4" s="1"/>
  <c r="V52" i="9"/>
  <c r="V53" i="9"/>
  <c r="BN53" i="4" s="1"/>
  <c r="V53" i="4" s="1"/>
  <c r="V54" i="9"/>
  <c r="BN54" i="4" s="1"/>
  <c r="V54" i="4" s="1"/>
  <c r="V55" i="9"/>
  <c r="BN55" i="4" s="1"/>
  <c r="V56" i="9"/>
  <c r="V57" i="9"/>
  <c r="BN57" i="4" s="1"/>
  <c r="V57" i="4" s="1"/>
  <c r="V58" i="9"/>
  <c r="BN58" i="4" s="1"/>
  <c r="V58" i="4" s="1"/>
  <c r="V59" i="9"/>
  <c r="V60" i="9"/>
  <c r="V61" i="9"/>
  <c r="V62" i="9"/>
  <c r="V63" i="9"/>
  <c r="BN63" i="4" s="1"/>
  <c r="V63" i="4" s="1"/>
  <c r="V64" i="9"/>
  <c r="V65" i="9"/>
  <c r="V66" i="9"/>
  <c r="V67" i="9"/>
  <c r="U8" i="9"/>
  <c r="U9" i="9"/>
  <c r="BM9" i="4" s="1"/>
  <c r="U9" i="4" s="1"/>
  <c r="U10" i="9"/>
  <c r="BM10" i="4" s="1"/>
  <c r="U11" i="9"/>
  <c r="BM11" i="4" s="1"/>
  <c r="U12" i="9"/>
  <c r="U13" i="9"/>
  <c r="BM13" i="4" s="1"/>
  <c r="U14" i="9"/>
  <c r="BM14" i="4" s="1"/>
  <c r="U14" i="4" s="1"/>
  <c r="U15" i="9"/>
  <c r="U16" i="9"/>
  <c r="U17" i="9"/>
  <c r="U18" i="9"/>
  <c r="U19" i="9"/>
  <c r="BM19" i="4" s="1"/>
  <c r="U19" i="4" s="1"/>
  <c r="U20" i="9"/>
  <c r="U21" i="9"/>
  <c r="U22" i="9"/>
  <c r="U23" i="9"/>
  <c r="U24" i="9"/>
  <c r="U25" i="9"/>
  <c r="BM25" i="4" s="1"/>
  <c r="U25" i="4" s="1"/>
  <c r="U26" i="9"/>
  <c r="BM26" i="4" s="1"/>
  <c r="U27" i="9"/>
  <c r="BM27" i="4" s="1"/>
  <c r="U28" i="9"/>
  <c r="U29" i="9"/>
  <c r="BM29" i="4" s="1"/>
  <c r="U29" i="4" s="1"/>
  <c r="U30" i="9"/>
  <c r="BM30" i="4" s="1"/>
  <c r="U30" i="4" s="1"/>
  <c r="U31" i="9"/>
  <c r="U32" i="9"/>
  <c r="U33" i="9"/>
  <c r="U34" i="9"/>
  <c r="U35" i="9"/>
  <c r="U36" i="9"/>
  <c r="U37" i="9"/>
  <c r="U38" i="9"/>
  <c r="U39" i="9"/>
  <c r="U40" i="9"/>
  <c r="U41" i="9"/>
  <c r="BM41" i="4" s="1"/>
  <c r="U41" i="4" s="1"/>
  <c r="U42" i="9"/>
  <c r="BM42" i="4" s="1"/>
  <c r="U43" i="9"/>
  <c r="BM43" i="4" s="1"/>
  <c r="U44" i="9"/>
  <c r="U45" i="9"/>
  <c r="BM45" i="4" s="1"/>
  <c r="U46" i="9"/>
  <c r="BM46" i="4" s="1"/>
  <c r="U47" i="9"/>
  <c r="U48" i="9"/>
  <c r="U49" i="9"/>
  <c r="U50" i="9"/>
  <c r="U51" i="9"/>
  <c r="BM51" i="4" s="1"/>
  <c r="U51" i="4" s="1"/>
  <c r="U52" i="9"/>
  <c r="U53" i="9"/>
  <c r="U54" i="9"/>
  <c r="U55" i="9"/>
  <c r="BM55" i="4" s="1"/>
  <c r="U55" i="4" s="1"/>
  <c r="U56" i="9"/>
  <c r="U57" i="9"/>
  <c r="BM57" i="4" s="1"/>
  <c r="U57" i="4" s="1"/>
  <c r="U58" i="9"/>
  <c r="U59" i="9"/>
  <c r="BM59" i="4" s="1"/>
  <c r="U60" i="9"/>
  <c r="U61" i="9"/>
  <c r="BM61" i="4" s="1"/>
  <c r="U62" i="9"/>
  <c r="BM62" i="4" s="1"/>
  <c r="U62" i="4" s="1"/>
  <c r="U63" i="9"/>
  <c r="U64" i="9"/>
  <c r="U65" i="9"/>
  <c r="U66" i="9"/>
  <c r="U67" i="9"/>
  <c r="BM67" i="4" s="1"/>
  <c r="U67" i="4" s="1"/>
  <c r="T8" i="9"/>
  <c r="T9" i="9"/>
  <c r="T10" i="9"/>
  <c r="T11" i="9"/>
  <c r="T12" i="9"/>
  <c r="T13" i="9"/>
  <c r="BL13" i="4" s="1"/>
  <c r="T13" i="4" s="1"/>
  <c r="T14" i="9"/>
  <c r="T15" i="9"/>
  <c r="BL15" i="4" s="1"/>
  <c r="T16" i="9"/>
  <c r="T17" i="9"/>
  <c r="BL17" i="4" s="1"/>
  <c r="T18" i="9"/>
  <c r="BL18" i="4" s="1"/>
  <c r="T18" i="4" s="1"/>
  <c r="T19" i="9"/>
  <c r="T20" i="9"/>
  <c r="T21" i="9"/>
  <c r="T22" i="9"/>
  <c r="T23" i="9"/>
  <c r="BL23" i="4" s="1"/>
  <c r="T23" i="4" s="1"/>
  <c r="T24" i="9"/>
  <c r="T25" i="9"/>
  <c r="T26" i="9"/>
  <c r="T27" i="9"/>
  <c r="BL27" i="4" s="1"/>
  <c r="T28" i="9"/>
  <c r="T29" i="9"/>
  <c r="BL29" i="4" s="1"/>
  <c r="T29" i="4" s="1"/>
  <c r="T30" i="9"/>
  <c r="BL30" i="4" s="1"/>
  <c r="T30" i="4" s="1"/>
  <c r="T31" i="9"/>
  <c r="BL31" i="4" s="1"/>
  <c r="T32" i="9"/>
  <c r="T33" i="9"/>
  <c r="BL33" i="4" s="1"/>
  <c r="T33" i="4" s="1"/>
  <c r="T34" i="9"/>
  <c r="BL34" i="4" s="1"/>
  <c r="T34" i="4" s="1"/>
  <c r="T35" i="9"/>
  <c r="T36" i="9"/>
  <c r="T37" i="9"/>
  <c r="T38" i="9"/>
  <c r="T39" i="9"/>
  <c r="BL39" i="4" s="1"/>
  <c r="T39" i="4" s="1"/>
  <c r="T40" i="9"/>
  <c r="T41" i="9"/>
  <c r="T42" i="9"/>
  <c r="T43" i="9"/>
  <c r="BL43" i="4" s="1"/>
  <c r="T44" i="9"/>
  <c r="T45" i="9"/>
  <c r="BL45" i="4" s="1"/>
  <c r="T46" i="9"/>
  <c r="T47" i="9"/>
  <c r="BL47" i="4" s="1"/>
  <c r="T48" i="9"/>
  <c r="BL48" i="4" s="1"/>
  <c r="T49" i="9"/>
  <c r="BL49" i="4" s="1"/>
  <c r="T50" i="9"/>
  <c r="BL50" i="4" s="1"/>
  <c r="T50" i="4" s="1"/>
  <c r="T51" i="9"/>
  <c r="T52" i="9"/>
  <c r="T53" i="9"/>
  <c r="T54" i="9"/>
  <c r="T55" i="9"/>
  <c r="BL55" i="4" s="1"/>
  <c r="T55" i="4" s="1"/>
  <c r="T56" i="9"/>
  <c r="T57" i="9"/>
  <c r="T58" i="9"/>
  <c r="T59" i="9"/>
  <c r="BL59" i="4" s="1"/>
  <c r="T60" i="9"/>
  <c r="T61" i="9"/>
  <c r="BL61" i="4" s="1"/>
  <c r="T62" i="9"/>
  <c r="BL62" i="4" s="1"/>
  <c r="T62" i="4" s="1"/>
  <c r="T63" i="9"/>
  <c r="BL63" i="4" s="1"/>
  <c r="T64" i="9"/>
  <c r="T65" i="9"/>
  <c r="T66" i="9"/>
  <c r="BL66" i="4" s="1"/>
  <c r="T66" i="4" s="1"/>
  <c r="T67" i="9"/>
  <c r="S8" i="9"/>
  <c r="BK8" i="4" s="1"/>
  <c r="S8" i="4" s="1"/>
  <c r="S9" i="9"/>
  <c r="S10" i="9"/>
  <c r="S11" i="9"/>
  <c r="BK11" i="4" s="1"/>
  <c r="S11" i="4" s="1"/>
  <c r="S12" i="9"/>
  <c r="S13" i="9"/>
  <c r="S14" i="9"/>
  <c r="S15" i="9"/>
  <c r="S16" i="9"/>
  <c r="S17" i="9"/>
  <c r="BK17" i="4" s="1"/>
  <c r="S18" i="9"/>
  <c r="BK18" i="4" s="1"/>
  <c r="S19" i="9"/>
  <c r="BK19" i="4" s="1"/>
  <c r="S20" i="9"/>
  <c r="S21" i="9"/>
  <c r="BK21" i="4" s="1"/>
  <c r="S22" i="9"/>
  <c r="BK22" i="4" s="1"/>
  <c r="S22" i="4" s="1"/>
  <c r="S23" i="9"/>
  <c r="S24" i="9"/>
  <c r="S25" i="9"/>
  <c r="S26" i="9"/>
  <c r="S27" i="9"/>
  <c r="BK27" i="4" s="1"/>
  <c r="S27" i="4" s="1"/>
  <c r="S28" i="9"/>
  <c r="S29" i="9"/>
  <c r="S30" i="9"/>
  <c r="S31" i="9"/>
  <c r="S32" i="9"/>
  <c r="S33" i="9"/>
  <c r="BK33" i="4" s="1"/>
  <c r="S34" i="9"/>
  <c r="BK34" i="4" s="1"/>
  <c r="S35" i="9"/>
  <c r="BK35" i="4" s="1"/>
  <c r="S36" i="9"/>
  <c r="S37" i="9"/>
  <c r="BK37" i="4" s="1"/>
  <c r="S37" i="4" s="1"/>
  <c r="S38" i="9"/>
  <c r="BK38" i="4" s="1"/>
  <c r="S38" i="4" s="1"/>
  <c r="S39" i="9"/>
  <c r="S40" i="9"/>
  <c r="S41" i="9"/>
  <c r="S42" i="9"/>
  <c r="S43" i="9"/>
  <c r="S44" i="9"/>
  <c r="S45" i="9"/>
  <c r="S46" i="9"/>
  <c r="S47" i="9"/>
  <c r="BK47" i="4" s="1"/>
  <c r="S48" i="9"/>
  <c r="S49" i="9"/>
  <c r="BK49" i="4" s="1"/>
  <c r="S50" i="9"/>
  <c r="BK50" i="4" s="1"/>
  <c r="S50" i="4" s="1"/>
  <c r="S51" i="9"/>
  <c r="BK51" i="4" s="1"/>
  <c r="S52" i="9"/>
  <c r="S53" i="9"/>
  <c r="BK53" i="4" s="1"/>
  <c r="S54" i="9"/>
  <c r="S55" i="9"/>
  <c r="S56" i="9"/>
  <c r="S57" i="9"/>
  <c r="S58" i="9"/>
  <c r="S59" i="9"/>
  <c r="BK59" i="4" s="1"/>
  <c r="S59" i="4" s="1"/>
  <c r="S60" i="9"/>
  <c r="S61" i="9"/>
  <c r="S62" i="9"/>
  <c r="S63" i="9"/>
  <c r="BK63" i="4" s="1"/>
  <c r="S64" i="9"/>
  <c r="S65" i="9"/>
  <c r="BK65" i="4" s="1"/>
  <c r="S66" i="9"/>
  <c r="BK66" i="4" s="1"/>
  <c r="S66" i="4" s="1"/>
  <c r="S67" i="9"/>
  <c r="BK67" i="4" s="1"/>
  <c r="R8" i="9"/>
  <c r="R9" i="9"/>
  <c r="BJ9" i="4" s="1"/>
  <c r="R10" i="9"/>
  <c r="R11" i="9"/>
  <c r="R12" i="9"/>
  <c r="BJ12" i="4" s="1"/>
  <c r="R13" i="9"/>
  <c r="R14" i="9"/>
  <c r="R15" i="9"/>
  <c r="BJ15" i="4" s="1"/>
  <c r="R15" i="4" s="1"/>
  <c r="R16" i="9"/>
  <c r="R17" i="9"/>
  <c r="R18" i="9"/>
  <c r="R19" i="9"/>
  <c r="R20" i="9"/>
  <c r="R21" i="9"/>
  <c r="BJ21" i="4" s="1"/>
  <c r="R22" i="9"/>
  <c r="BJ22" i="4" s="1"/>
  <c r="R22" i="4" s="1"/>
  <c r="R23" i="9"/>
  <c r="BJ23" i="4" s="1"/>
  <c r="R24" i="9"/>
  <c r="R25" i="9"/>
  <c r="BJ25" i="4" s="1"/>
  <c r="R25" i="4" s="1"/>
  <c r="R26" i="9"/>
  <c r="BJ26" i="4" s="1"/>
  <c r="R26" i="4" s="1"/>
  <c r="R27" i="9"/>
  <c r="R28" i="9"/>
  <c r="BJ28" i="4" s="1"/>
  <c r="R28" i="4" s="1"/>
  <c r="R29" i="9"/>
  <c r="R30" i="9"/>
  <c r="R31" i="9"/>
  <c r="BJ31" i="4" s="1"/>
  <c r="R31" i="4" s="1"/>
  <c r="R32" i="9"/>
  <c r="R33" i="9"/>
  <c r="BJ33" i="4" s="1"/>
  <c r="R33" i="4" s="1"/>
  <c r="R34" i="9"/>
  <c r="R35" i="9"/>
  <c r="R36" i="9"/>
  <c r="R37" i="9"/>
  <c r="BJ37" i="4" s="1"/>
  <c r="R38" i="9"/>
  <c r="BJ38" i="4" s="1"/>
  <c r="R38" i="4" s="1"/>
  <c r="R39" i="9"/>
  <c r="BJ39" i="4" s="1"/>
  <c r="R40" i="9"/>
  <c r="R41" i="9"/>
  <c r="BJ41" i="4" s="1"/>
  <c r="R41" i="4" s="1"/>
  <c r="R42" i="9"/>
  <c r="R43" i="9"/>
  <c r="R44" i="9"/>
  <c r="BJ44" i="4" s="1"/>
  <c r="R44" i="4" s="1"/>
  <c r="R45" i="9"/>
  <c r="R46" i="9"/>
  <c r="R47" i="9"/>
  <c r="BJ47" i="4" s="1"/>
  <c r="R47" i="4" s="1"/>
  <c r="R48" i="9"/>
  <c r="R49" i="9"/>
  <c r="R50" i="9"/>
  <c r="R51" i="9"/>
  <c r="BJ51" i="4" s="1"/>
  <c r="R51" i="4" s="1"/>
  <c r="R52" i="9"/>
  <c r="R53" i="9"/>
  <c r="BJ53" i="4" s="1"/>
  <c r="R54" i="9"/>
  <c r="BJ54" i="4" s="1"/>
  <c r="R54" i="4" s="1"/>
  <c r="R55" i="9"/>
  <c r="BJ55" i="4" s="1"/>
  <c r="R56" i="9"/>
  <c r="R57" i="9"/>
  <c r="BJ57" i="4" s="1"/>
  <c r="R57" i="4" s="1"/>
  <c r="R58" i="9"/>
  <c r="BJ58" i="4" s="1"/>
  <c r="R58" i="4" s="1"/>
  <c r="R59" i="9"/>
  <c r="R60" i="9"/>
  <c r="BJ60" i="4" s="1"/>
  <c r="R60" i="4" s="1"/>
  <c r="R61" i="9"/>
  <c r="R62" i="9"/>
  <c r="R63" i="9"/>
  <c r="BJ63" i="4" s="1"/>
  <c r="R63" i="4" s="1"/>
  <c r="R64" i="9"/>
  <c r="R65" i="9"/>
  <c r="R66" i="9"/>
  <c r="R67" i="9"/>
  <c r="BJ67" i="4" s="1"/>
  <c r="R67" i="4" s="1"/>
  <c r="Q8" i="9"/>
  <c r="Q9" i="9"/>
  <c r="BI9" i="4" s="1"/>
  <c r="Q10" i="9"/>
  <c r="BI10" i="4" s="1"/>
  <c r="Q10" i="4" s="1"/>
  <c r="Q11" i="9"/>
  <c r="BI11" i="4" s="1"/>
  <c r="Q12" i="9"/>
  <c r="Q13" i="9"/>
  <c r="Q14" i="9"/>
  <c r="Q15" i="9"/>
  <c r="Q16" i="9"/>
  <c r="Q17" i="9"/>
  <c r="Q18" i="9"/>
  <c r="Q19" i="9"/>
  <c r="BI19" i="4" s="1"/>
  <c r="Q19" i="4" s="1"/>
  <c r="Q20" i="9"/>
  <c r="Q21" i="9"/>
  <c r="Q22" i="9"/>
  <c r="Q23" i="9"/>
  <c r="BI23" i="4" s="1"/>
  <c r="Q23" i="4" s="1"/>
  <c r="Q24" i="9"/>
  <c r="Q25" i="9"/>
  <c r="BI25" i="4" s="1"/>
  <c r="Q25" i="4" s="1"/>
  <c r="Q26" i="9"/>
  <c r="BI26" i="4" s="1"/>
  <c r="Q26" i="4" s="1"/>
  <c r="Q27" i="9"/>
  <c r="BI27" i="4" s="1"/>
  <c r="Q28" i="9"/>
  <c r="BI28" i="4" s="1"/>
  <c r="Q28" i="4" s="1"/>
  <c r="Q29" i="9"/>
  <c r="BI29" i="4" s="1"/>
  <c r="Q30" i="9"/>
  <c r="Q31" i="9"/>
  <c r="Q32" i="9"/>
  <c r="BI32" i="4" s="1"/>
  <c r="Q32" i="4" s="1"/>
  <c r="Q33" i="9"/>
  <c r="Q34" i="9"/>
  <c r="Q35" i="9"/>
  <c r="BI35" i="4" s="1"/>
  <c r="Q35" i="4" s="1"/>
  <c r="Q36" i="9"/>
  <c r="Q37" i="9"/>
  <c r="Q38" i="9"/>
  <c r="Q39" i="9"/>
  <c r="Q40" i="9"/>
  <c r="Q41" i="9"/>
  <c r="BI41" i="4" s="1"/>
  <c r="Q42" i="9"/>
  <c r="Q43" i="9"/>
  <c r="Q44" i="9"/>
  <c r="BI44" i="4" s="1"/>
  <c r="Q45" i="9"/>
  <c r="BI45" i="4" s="1"/>
  <c r="Q45" i="4" s="1"/>
  <c r="Q46" i="9"/>
  <c r="BI46" i="4" s="1"/>
  <c r="Q46" i="4" s="1"/>
  <c r="Q47" i="9"/>
  <c r="Q48" i="9"/>
  <c r="BI48" i="4" s="1"/>
  <c r="Q49" i="9"/>
  <c r="Q50" i="9"/>
  <c r="Q51" i="9"/>
  <c r="BI51" i="4" s="1"/>
  <c r="Q51" i="4" s="1"/>
  <c r="Q52" i="9"/>
  <c r="Q53" i="9"/>
  <c r="Q54" i="9"/>
  <c r="Q55" i="9"/>
  <c r="BI55" i="4" s="1"/>
  <c r="Q55" i="4" s="1"/>
  <c r="Q56" i="9"/>
  <c r="Q57" i="9"/>
  <c r="BI57" i="4" s="1"/>
  <c r="Q58" i="9"/>
  <c r="BI58" i="4" s="1"/>
  <c r="Q58" i="4" s="1"/>
  <c r="Q59" i="9"/>
  <c r="Q60" i="9"/>
  <c r="Q61" i="9"/>
  <c r="BI61" i="4" s="1"/>
  <c r="Q61" i="4" s="1"/>
  <c r="Q62" i="9"/>
  <c r="BI62" i="4" s="1"/>
  <c r="Q63" i="9"/>
  <c r="Q64" i="9"/>
  <c r="BI64" i="4" s="1"/>
  <c r="Q64" i="4" s="1"/>
  <c r="Q65" i="9"/>
  <c r="Q66" i="9"/>
  <c r="Q67" i="9"/>
  <c r="BI67" i="4" s="1"/>
  <c r="Q67" i="4" s="1"/>
  <c r="P8" i="9"/>
  <c r="P9" i="9"/>
  <c r="P10" i="9"/>
  <c r="P11" i="9"/>
  <c r="P12" i="9"/>
  <c r="P13" i="9"/>
  <c r="BH13" i="4" s="1"/>
  <c r="P13" i="4" s="1"/>
  <c r="P14" i="9"/>
  <c r="BH14" i="4" s="1"/>
  <c r="P14" i="4" s="1"/>
  <c r="P15" i="9"/>
  <c r="P16" i="9"/>
  <c r="P17" i="9"/>
  <c r="P18" i="9"/>
  <c r="BH18" i="4" s="1"/>
  <c r="P18" i="4" s="1"/>
  <c r="P19" i="9"/>
  <c r="P20" i="9"/>
  <c r="BH20" i="4" s="1"/>
  <c r="P20" i="4" s="1"/>
  <c r="P21" i="9"/>
  <c r="P22" i="9"/>
  <c r="P23" i="9"/>
  <c r="BH23" i="4" s="1"/>
  <c r="P23" i="4" s="1"/>
  <c r="P24" i="9"/>
  <c r="P25" i="9"/>
  <c r="P26" i="9"/>
  <c r="P27" i="9"/>
  <c r="BH27" i="4" s="1"/>
  <c r="P28" i="9"/>
  <c r="P29" i="9"/>
  <c r="BH29" i="4" s="1"/>
  <c r="P30" i="9"/>
  <c r="BH30" i="4" s="1"/>
  <c r="P30" i="4" s="1"/>
  <c r="P31" i="9"/>
  <c r="P32" i="9"/>
  <c r="P33" i="9"/>
  <c r="BH33" i="4" s="1"/>
  <c r="P33" i="4" s="1"/>
  <c r="P34" i="9"/>
  <c r="P35" i="9"/>
  <c r="P36" i="9"/>
  <c r="BH36" i="4" s="1"/>
  <c r="P36" i="4" s="1"/>
  <c r="P37" i="9"/>
  <c r="P38" i="9"/>
  <c r="P39" i="9"/>
  <c r="BH39" i="4" s="1"/>
  <c r="P39" i="4" s="1"/>
  <c r="P40" i="9"/>
  <c r="P41" i="9"/>
  <c r="P42" i="9"/>
  <c r="P43" i="9"/>
  <c r="P44" i="9"/>
  <c r="P45" i="9"/>
  <c r="BH45" i="4" s="1"/>
  <c r="P46" i="9"/>
  <c r="BH46" i="4" s="1"/>
  <c r="P46" i="4" s="1"/>
  <c r="P47" i="9"/>
  <c r="P48" i="9"/>
  <c r="P49" i="9"/>
  <c r="BH49" i="4" s="1"/>
  <c r="P49" i="4" s="1"/>
  <c r="P50" i="9"/>
  <c r="BH50" i="4" s="1"/>
  <c r="P50" i="4" s="1"/>
  <c r="P51" i="9"/>
  <c r="P52" i="9"/>
  <c r="BH52" i="4" s="1"/>
  <c r="P52" i="4" s="1"/>
  <c r="P53" i="9"/>
  <c r="P54" i="9"/>
  <c r="P55" i="9"/>
  <c r="BH55" i="4" s="1"/>
  <c r="P55" i="4" s="1"/>
  <c r="P56" i="9"/>
  <c r="P57" i="9"/>
  <c r="P58" i="9"/>
  <c r="P59" i="9"/>
  <c r="P60" i="9"/>
  <c r="P61" i="9"/>
  <c r="BH61" i="4" s="1"/>
  <c r="P62" i="9"/>
  <c r="BH62" i="4" s="1"/>
  <c r="P62" i="4" s="1"/>
  <c r="P63" i="9"/>
  <c r="BH63" i="4" s="1"/>
  <c r="P63" i="4" s="1"/>
  <c r="P64" i="9"/>
  <c r="P65" i="9"/>
  <c r="BH65" i="4" s="1"/>
  <c r="P65" i="4" s="1"/>
  <c r="P66" i="9"/>
  <c r="BH66" i="4" s="1"/>
  <c r="P66" i="4" s="1"/>
  <c r="P67" i="9"/>
  <c r="O8" i="9"/>
  <c r="BG8" i="4" s="1"/>
  <c r="O8" i="4" s="1"/>
  <c r="O9" i="9"/>
  <c r="O10" i="9"/>
  <c r="O11" i="9"/>
  <c r="BG11" i="4" s="1"/>
  <c r="O11" i="4" s="1"/>
  <c r="O12" i="9"/>
  <c r="O13" i="9"/>
  <c r="O14" i="9"/>
  <c r="O15" i="9"/>
  <c r="O16" i="9"/>
  <c r="O17" i="9"/>
  <c r="BG17" i="4" s="1"/>
  <c r="O18" i="9"/>
  <c r="BG18" i="4" s="1"/>
  <c r="O18" i="4" s="1"/>
  <c r="O19" i="9"/>
  <c r="BG19" i="4" s="1"/>
  <c r="O19" i="4" s="1"/>
  <c r="O20" i="9"/>
  <c r="O21" i="9"/>
  <c r="BG21" i="4" s="1"/>
  <c r="O21" i="4" s="1"/>
  <c r="O22" i="9"/>
  <c r="O23" i="9"/>
  <c r="O24" i="9"/>
  <c r="BG24" i="4" s="1"/>
  <c r="O24" i="4" s="1"/>
  <c r="O25" i="9"/>
  <c r="O26" i="9"/>
  <c r="O27" i="9"/>
  <c r="BG27" i="4" s="1"/>
  <c r="O27" i="4" s="1"/>
  <c r="O28" i="9"/>
  <c r="O29" i="9"/>
  <c r="O30" i="9"/>
  <c r="O31" i="9"/>
  <c r="O32" i="9"/>
  <c r="O33" i="9"/>
  <c r="BG33" i="4" s="1"/>
  <c r="O34" i="9"/>
  <c r="BG34" i="4" s="1"/>
  <c r="O34" i="4" s="1"/>
  <c r="O35" i="9"/>
  <c r="O36" i="9"/>
  <c r="BG36" i="4" s="1"/>
  <c r="O36" i="4" s="1"/>
  <c r="O37" i="9"/>
  <c r="BG37" i="4" s="1"/>
  <c r="O37" i="4" s="1"/>
  <c r="O38" i="9"/>
  <c r="BG38" i="4" s="1"/>
  <c r="O38" i="4" s="1"/>
  <c r="O39" i="9"/>
  <c r="O40" i="9"/>
  <c r="BG40" i="4" s="1"/>
  <c r="O40" i="4" s="1"/>
  <c r="O41" i="9"/>
  <c r="O42" i="9"/>
  <c r="O43" i="9"/>
  <c r="BG43" i="4" s="1"/>
  <c r="O43" i="4" s="1"/>
  <c r="O44" i="9"/>
  <c r="O45" i="9"/>
  <c r="BG45" i="4" s="1"/>
  <c r="O46" i="9"/>
  <c r="O47" i="9"/>
  <c r="BG47" i="4" s="1"/>
  <c r="O48" i="9"/>
  <c r="O49" i="9"/>
  <c r="BG49" i="4" s="1"/>
  <c r="O49" i="4" s="1"/>
  <c r="O50" i="9"/>
  <c r="BG50" i="4" s="1"/>
  <c r="O50" i="4" s="1"/>
  <c r="O51" i="9"/>
  <c r="O52" i="9"/>
  <c r="O53" i="9"/>
  <c r="BG53" i="4" s="1"/>
  <c r="O53" i="4" s="1"/>
  <c r="O54" i="9"/>
  <c r="BG54" i="4" s="1"/>
  <c r="O54" i="4" s="1"/>
  <c r="O55" i="9"/>
  <c r="O56" i="9"/>
  <c r="BG56" i="4" s="1"/>
  <c r="O56" i="4" s="1"/>
  <c r="O57" i="9"/>
  <c r="O58" i="9"/>
  <c r="O59" i="9"/>
  <c r="BG59" i="4" s="1"/>
  <c r="O59" i="4" s="1"/>
  <c r="O60" i="9"/>
  <c r="O61" i="9"/>
  <c r="O62" i="9"/>
  <c r="O63" i="9"/>
  <c r="O64" i="9"/>
  <c r="O65" i="9"/>
  <c r="BG65" i="4" s="1"/>
  <c r="O66" i="9"/>
  <c r="BG66" i="4" s="1"/>
  <c r="O66" i="4" s="1"/>
  <c r="O67" i="9"/>
  <c r="N8" i="9"/>
  <c r="N9" i="9"/>
  <c r="BF9" i="4" s="1"/>
  <c r="N9" i="4" s="1"/>
  <c r="N10" i="9"/>
  <c r="BF10" i="4" s="1"/>
  <c r="N10" i="4" s="1"/>
  <c r="N11" i="9"/>
  <c r="N12" i="9"/>
  <c r="BF12" i="4" s="1"/>
  <c r="N12" i="4" s="1"/>
  <c r="N13" i="9"/>
  <c r="N14" i="9"/>
  <c r="N15" i="9"/>
  <c r="BF15" i="4" s="1"/>
  <c r="N15" i="4" s="1"/>
  <c r="N16" i="9"/>
  <c r="N17" i="9"/>
  <c r="N18" i="9"/>
  <c r="N19" i="9"/>
  <c r="BF19" i="4" s="1"/>
  <c r="N20" i="9"/>
  <c r="N21" i="9"/>
  <c r="BF21" i="4" s="1"/>
  <c r="N22" i="9"/>
  <c r="BF22" i="4" s="1"/>
  <c r="N22" i="4" s="1"/>
  <c r="N23" i="9"/>
  <c r="N24" i="9"/>
  <c r="N25" i="9"/>
  <c r="BF25" i="4" s="1"/>
  <c r="N25" i="4" s="1"/>
  <c r="N26" i="9"/>
  <c r="BF26" i="4" s="1"/>
  <c r="N27" i="9"/>
  <c r="N28" i="9"/>
  <c r="BF28" i="4" s="1"/>
  <c r="N28" i="4" s="1"/>
  <c r="N29" i="9"/>
  <c r="N30" i="9"/>
  <c r="N31" i="9"/>
  <c r="BF31" i="4" s="1"/>
  <c r="N31" i="4" s="1"/>
  <c r="N32" i="9"/>
  <c r="N33" i="9"/>
  <c r="N34" i="9"/>
  <c r="N35" i="9"/>
  <c r="BF35" i="4" s="1"/>
  <c r="N35" i="4" s="1"/>
  <c r="N36" i="9"/>
  <c r="N37" i="9"/>
  <c r="BF37" i="4" s="1"/>
  <c r="N37" i="4" s="1"/>
  <c r="N38" i="9"/>
  <c r="BF38" i="4" s="1"/>
  <c r="N38" i="4" s="1"/>
  <c r="N39" i="9"/>
  <c r="N40" i="9"/>
  <c r="N41" i="9"/>
  <c r="BF41" i="4" s="1"/>
  <c r="N41" i="4" s="1"/>
  <c r="N42" i="9"/>
  <c r="BF42" i="4" s="1"/>
  <c r="N42" i="4" s="1"/>
  <c r="N43" i="9"/>
  <c r="N44" i="9"/>
  <c r="BF44" i="4" s="1"/>
  <c r="N44" i="4" s="1"/>
  <c r="N45" i="9"/>
  <c r="N46" i="9"/>
  <c r="N47" i="9"/>
  <c r="BF47" i="4" s="1"/>
  <c r="N47" i="4" s="1"/>
  <c r="N48" i="9"/>
  <c r="N49" i="9"/>
  <c r="N50" i="9"/>
  <c r="N51" i="9"/>
  <c r="BF51" i="4" s="1"/>
  <c r="N51" i="4" s="1"/>
  <c r="N52" i="9"/>
  <c r="N53" i="9"/>
  <c r="BF53" i="4" s="1"/>
  <c r="N53" i="4" s="1"/>
  <c r="N54" i="9"/>
  <c r="BF54" i="4" s="1"/>
  <c r="N54" i="4" s="1"/>
  <c r="N55" i="9"/>
  <c r="N56" i="9"/>
  <c r="N57" i="9"/>
  <c r="BF57" i="4" s="1"/>
  <c r="N58" i="9"/>
  <c r="BF58" i="4" s="1"/>
  <c r="N58" i="4" s="1"/>
  <c r="N59" i="9"/>
  <c r="N60" i="9"/>
  <c r="BF60" i="4" s="1"/>
  <c r="N60" i="4" s="1"/>
  <c r="N61" i="9"/>
  <c r="N62" i="9"/>
  <c r="N63" i="9"/>
  <c r="BF63" i="4" s="1"/>
  <c r="N63" i="4" s="1"/>
  <c r="N64" i="9"/>
  <c r="N65" i="9"/>
  <c r="N66" i="9"/>
  <c r="N67" i="9"/>
  <c r="M8" i="9"/>
  <c r="M9" i="9"/>
  <c r="BE9" i="4" s="1"/>
  <c r="M9" i="4" s="1"/>
  <c r="M10" i="9"/>
  <c r="BE10" i="4" s="1"/>
  <c r="M10" i="4" s="1"/>
  <c r="M11" i="9"/>
  <c r="BE11" i="4" s="1"/>
  <c r="M11" i="4" s="1"/>
  <c r="M12" i="9"/>
  <c r="M13" i="9"/>
  <c r="BE13" i="4" s="1"/>
  <c r="M13" i="4" s="1"/>
  <c r="M14" i="9"/>
  <c r="BE14" i="4" s="1"/>
  <c r="M15" i="9"/>
  <c r="M16" i="9"/>
  <c r="BE16" i="4" s="1"/>
  <c r="M16" i="4" s="1"/>
  <c r="M17" i="9"/>
  <c r="M18" i="9"/>
  <c r="M19" i="9"/>
  <c r="BE19" i="4" s="1"/>
  <c r="M19" i="4" s="1"/>
  <c r="M20" i="9"/>
  <c r="M21" i="9"/>
  <c r="M22" i="9"/>
  <c r="M23" i="9"/>
  <c r="BE23" i="4" s="1"/>
  <c r="M23" i="4" s="1"/>
  <c r="M24" i="9"/>
  <c r="M25" i="9"/>
  <c r="BE25" i="4" s="1"/>
  <c r="M26" i="9"/>
  <c r="BE26" i="4" s="1"/>
  <c r="M26" i="4" s="1"/>
  <c r="M27" i="9"/>
  <c r="BE27" i="4" s="1"/>
  <c r="M27" i="4" s="1"/>
  <c r="M28" i="9"/>
  <c r="BE28" i="4" s="1"/>
  <c r="M28" i="4" s="1"/>
  <c r="M29" i="9"/>
  <c r="BE29" i="4" s="1"/>
  <c r="M29" i="4" s="1"/>
  <c r="M30" i="9"/>
  <c r="BE30" i="4" s="1"/>
  <c r="M30" i="4" s="1"/>
  <c r="M31" i="9"/>
  <c r="M32" i="9"/>
  <c r="BE32" i="4" s="1"/>
  <c r="M32" i="4" s="1"/>
  <c r="M33" i="9"/>
  <c r="M34" i="9"/>
  <c r="M35" i="9"/>
  <c r="BE35" i="4" s="1"/>
  <c r="M35" i="4" s="1"/>
  <c r="M36" i="9"/>
  <c r="M37" i="9"/>
  <c r="M38" i="9"/>
  <c r="M39" i="9"/>
  <c r="BE39" i="4" s="1"/>
  <c r="M39" i="4" s="1"/>
  <c r="M40" i="9"/>
  <c r="M41" i="9"/>
  <c r="BE41" i="4" s="1"/>
  <c r="M42" i="9"/>
  <c r="BE42" i="4" s="1"/>
  <c r="M42" i="4" s="1"/>
  <c r="M43" i="9"/>
  <c r="BE43" i="4" s="1"/>
  <c r="M44" i="9"/>
  <c r="M45" i="9"/>
  <c r="BE45" i="4" s="1"/>
  <c r="M45" i="4" s="1"/>
  <c r="M46" i="9"/>
  <c r="BE46" i="4" s="1"/>
  <c r="M46" i="4" s="1"/>
  <c r="M47" i="9"/>
  <c r="M48" i="9"/>
  <c r="BE48" i="4" s="1"/>
  <c r="M48" i="4" s="1"/>
  <c r="M49" i="9"/>
  <c r="M50" i="9"/>
  <c r="M51" i="9"/>
  <c r="BE51" i="4" s="1"/>
  <c r="M51" i="4" s="1"/>
  <c r="M52" i="9"/>
  <c r="M53" i="9"/>
  <c r="M54" i="9"/>
  <c r="M55" i="9"/>
  <c r="M56" i="9"/>
  <c r="M57" i="9"/>
  <c r="BE57" i="4" s="1"/>
  <c r="M58" i="9"/>
  <c r="BE58" i="4" s="1"/>
  <c r="M59" i="9"/>
  <c r="M60" i="9"/>
  <c r="BE60" i="4" s="1"/>
  <c r="M60" i="4" s="1"/>
  <c r="M61" i="9"/>
  <c r="BE61" i="4" s="1"/>
  <c r="M61" i="4" s="1"/>
  <c r="M62" i="9"/>
  <c r="BE62" i="4" s="1"/>
  <c r="M62" i="4" s="1"/>
  <c r="M63" i="9"/>
  <c r="M64" i="9"/>
  <c r="BE64" i="4" s="1"/>
  <c r="M64" i="4" s="1"/>
  <c r="M65" i="9"/>
  <c r="M66" i="9"/>
  <c r="M67" i="9"/>
  <c r="BE67" i="4" s="1"/>
  <c r="M67" i="4" s="1"/>
  <c r="L8" i="9"/>
  <c r="L9" i="9"/>
  <c r="L10" i="9"/>
  <c r="L11" i="9"/>
  <c r="BD11" i="4" s="1"/>
  <c r="L11" i="4" s="1"/>
  <c r="L12" i="9"/>
  <c r="L13" i="9"/>
  <c r="BD13" i="4" s="1"/>
  <c r="L13" i="4" s="1"/>
  <c r="L14" i="9"/>
  <c r="BD14" i="4" s="1"/>
  <c r="L14" i="4" s="1"/>
  <c r="L15" i="9"/>
  <c r="L16" i="9"/>
  <c r="L17" i="9"/>
  <c r="BD17" i="4" s="1"/>
  <c r="L17" i="4" s="1"/>
  <c r="L18" i="9"/>
  <c r="BD18" i="4" s="1"/>
  <c r="L18" i="4" s="1"/>
  <c r="L19" i="9"/>
  <c r="L20" i="9"/>
  <c r="BD20" i="4" s="1"/>
  <c r="L20" i="4" s="1"/>
  <c r="L21" i="9"/>
  <c r="L22" i="9"/>
  <c r="L23" i="9"/>
  <c r="BD23" i="4" s="1"/>
  <c r="L24" i="9"/>
  <c r="L25" i="9"/>
  <c r="L26" i="9"/>
  <c r="L27" i="9"/>
  <c r="L28" i="9"/>
  <c r="L29" i="9"/>
  <c r="BD29" i="4" s="1"/>
  <c r="L30" i="9"/>
  <c r="BD30" i="4" s="1"/>
  <c r="L31" i="9"/>
  <c r="L32" i="9"/>
  <c r="L33" i="9"/>
  <c r="BD33" i="4" s="1"/>
  <c r="L33" i="4" s="1"/>
  <c r="L34" i="9"/>
  <c r="BD34" i="4" s="1"/>
  <c r="L34" i="4" s="1"/>
  <c r="L35" i="9"/>
  <c r="L36" i="9"/>
  <c r="BD36" i="4" s="1"/>
  <c r="L36" i="4" s="1"/>
  <c r="L37" i="9"/>
  <c r="L38" i="9"/>
  <c r="L39" i="9"/>
  <c r="BD39" i="4" s="1"/>
  <c r="L39" i="4" s="1"/>
  <c r="L40" i="9"/>
  <c r="L41" i="9"/>
  <c r="L42" i="9"/>
  <c r="L43" i="9"/>
  <c r="L44" i="9"/>
  <c r="L45" i="9"/>
  <c r="BD45" i="4" s="1"/>
  <c r="L46" i="9"/>
  <c r="L47" i="9"/>
  <c r="L48" i="9"/>
  <c r="L49" i="9"/>
  <c r="BD49" i="4" s="1"/>
  <c r="L49" i="4" s="1"/>
  <c r="L50" i="9"/>
  <c r="L51" i="9"/>
  <c r="L52" i="9"/>
  <c r="BD52" i="4" s="1"/>
  <c r="L52" i="4" s="1"/>
  <c r="L53" i="9"/>
  <c r="L54" i="9"/>
  <c r="L55" i="9"/>
  <c r="BD55" i="4" s="1"/>
  <c r="L55" i="4" s="1"/>
  <c r="L56" i="9"/>
  <c r="L57" i="9"/>
  <c r="L58" i="9"/>
  <c r="L59" i="9"/>
  <c r="BD59" i="4" s="1"/>
  <c r="L59" i="4" s="1"/>
  <c r="L60" i="9"/>
  <c r="L61" i="9"/>
  <c r="BD61" i="4" s="1"/>
  <c r="L61" i="4" s="1"/>
  <c r="L62" i="9"/>
  <c r="BD62" i="4" s="1"/>
  <c r="L62" i="4" s="1"/>
  <c r="L63" i="9"/>
  <c r="L64" i="9"/>
  <c r="L65" i="9"/>
  <c r="BD65" i="4" s="1"/>
  <c r="L65" i="4" s="1"/>
  <c r="L66" i="9"/>
  <c r="BD66" i="4" s="1"/>
  <c r="L67" i="9"/>
  <c r="K8" i="9"/>
  <c r="BC8" i="4" s="1"/>
  <c r="K8" i="4" s="1"/>
  <c r="K9" i="9"/>
  <c r="K10" i="9"/>
  <c r="K11" i="9"/>
  <c r="BC11" i="4" s="1"/>
  <c r="K11" i="4" s="1"/>
  <c r="K12" i="9"/>
  <c r="K13" i="9"/>
  <c r="K14" i="9"/>
  <c r="K15" i="9"/>
  <c r="BC15" i="4" s="1"/>
  <c r="K15" i="4" s="1"/>
  <c r="K16" i="9"/>
  <c r="K17" i="9"/>
  <c r="BC17" i="4" s="1"/>
  <c r="K17" i="4" s="1"/>
  <c r="K18" i="9"/>
  <c r="BC18" i="4" s="1"/>
  <c r="K18" i="4" s="1"/>
  <c r="K19" i="9"/>
  <c r="K20" i="9"/>
  <c r="BC20" i="4" s="1"/>
  <c r="K20" i="4" s="1"/>
  <c r="K21" i="9"/>
  <c r="K22" i="9"/>
  <c r="BC22" i="4" s="1"/>
  <c r="K22" i="4" s="1"/>
  <c r="K23" i="9"/>
  <c r="K24" i="9"/>
  <c r="BC24" i="4" s="1"/>
  <c r="K24" i="4" s="1"/>
  <c r="K25" i="9"/>
  <c r="K26" i="9"/>
  <c r="K27" i="9"/>
  <c r="BC27" i="4" s="1"/>
  <c r="K27" i="4" s="1"/>
  <c r="K28" i="9"/>
  <c r="K29" i="9"/>
  <c r="K30" i="9"/>
  <c r="K31" i="9"/>
  <c r="BC31" i="4" s="1"/>
  <c r="K31" i="4" s="1"/>
  <c r="K32" i="9"/>
  <c r="K33" i="9"/>
  <c r="BC33" i="4" s="1"/>
  <c r="K33" i="4" s="1"/>
  <c r="K34" i="9"/>
  <c r="BC34" i="4" s="1"/>
  <c r="K34" i="4" s="1"/>
  <c r="K35" i="9"/>
  <c r="K36" i="9"/>
  <c r="BC36" i="4" s="1"/>
  <c r="K36" i="4" s="1"/>
  <c r="K37" i="9"/>
  <c r="BC37" i="4" s="1"/>
  <c r="K37" i="4" s="1"/>
  <c r="K38" i="9"/>
  <c r="BC38" i="4" s="1"/>
  <c r="K38" i="4" s="1"/>
  <c r="K39" i="9"/>
  <c r="K40" i="9"/>
  <c r="BC40" i="4" s="1"/>
  <c r="K40" i="4" s="1"/>
  <c r="K41" i="9"/>
  <c r="K42" i="9"/>
  <c r="K43" i="9"/>
  <c r="BC43" i="4" s="1"/>
  <c r="K43" i="4" s="1"/>
  <c r="K44" i="9"/>
  <c r="K45" i="9"/>
  <c r="K46" i="9"/>
  <c r="K47" i="9"/>
  <c r="BC47" i="4" s="1"/>
  <c r="K47" i="4" s="1"/>
  <c r="K48" i="9"/>
  <c r="K49" i="9"/>
  <c r="BC49" i="4" s="1"/>
  <c r="K50" i="9"/>
  <c r="BC50" i="4" s="1"/>
  <c r="K50" i="4" s="1"/>
  <c r="K51" i="9"/>
  <c r="BC51" i="4" s="1"/>
  <c r="K52" i="9"/>
  <c r="K53" i="9"/>
  <c r="BC53" i="4" s="1"/>
  <c r="K53" i="4" s="1"/>
  <c r="K54" i="9"/>
  <c r="BC54" i="4" s="1"/>
  <c r="K54" i="4" s="1"/>
  <c r="K55" i="9"/>
  <c r="K56" i="9"/>
  <c r="BC56" i="4" s="1"/>
  <c r="K56" i="4" s="1"/>
  <c r="K57" i="9"/>
  <c r="K58" i="9"/>
  <c r="K59" i="9"/>
  <c r="BC59" i="4" s="1"/>
  <c r="K59" i="4" s="1"/>
  <c r="K60" i="9"/>
  <c r="K61" i="9"/>
  <c r="BC61" i="4" s="1"/>
  <c r="K62" i="9"/>
  <c r="K63" i="9"/>
  <c r="BC63" i="4" s="1"/>
  <c r="K64" i="9"/>
  <c r="K65" i="9"/>
  <c r="BC65" i="4" s="1"/>
  <c r="K65" i="4" s="1"/>
  <c r="K66" i="9"/>
  <c r="BC66" i="4" s="1"/>
  <c r="K66" i="4" s="1"/>
  <c r="K67" i="9"/>
  <c r="J8" i="9"/>
  <c r="J9" i="9"/>
  <c r="BB9" i="4" s="1"/>
  <c r="J9" i="4" s="1"/>
  <c r="J10" i="9"/>
  <c r="BB10" i="4" s="1"/>
  <c r="J10" i="4" s="1"/>
  <c r="J11" i="9"/>
  <c r="J12" i="9"/>
  <c r="BB12" i="4" s="1"/>
  <c r="J12" i="4" s="1"/>
  <c r="J13" i="9"/>
  <c r="J14" i="9"/>
  <c r="J15" i="9"/>
  <c r="BB15" i="4" s="1"/>
  <c r="J15" i="4" s="1"/>
  <c r="J16" i="9"/>
  <c r="J17" i="9"/>
  <c r="J18" i="9"/>
  <c r="J19" i="9"/>
  <c r="BB19" i="4" s="1"/>
  <c r="J20" i="9"/>
  <c r="J21" i="9"/>
  <c r="BB21" i="4" s="1"/>
  <c r="J22" i="9"/>
  <c r="BB22" i="4" s="1"/>
  <c r="J23" i="9"/>
  <c r="J24" i="9"/>
  <c r="J25" i="9"/>
  <c r="BB25" i="4" s="1"/>
  <c r="J25" i="4" s="1"/>
  <c r="J26" i="9"/>
  <c r="BB26" i="4" s="1"/>
  <c r="J26" i="4" s="1"/>
  <c r="J27" i="9"/>
  <c r="J28" i="9"/>
  <c r="BB28" i="4" s="1"/>
  <c r="J28" i="4" s="1"/>
  <c r="J29" i="9"/>
  <c r="J30" i="9"/>
  <c r="J31" i="9"/>
  <c r="BB31" i="4" s="1"/>
  <c r="J31" i="4" s="1"/>
  <c r="J32" i="9"/>
  <c r="J33" i="9"/>
  <c r="J34" i="9"/>
  <c r="J35" i="9"/>
  <c r="BB35" i="4" s="1"/>
  <c r="J35" i="4" s="1"/>
  <c r="J36" i="9"/>
  <c r="J37" i="9"/>
  <c r="BB37" i="4" s="1"/>
  <c r="J37" i="4" s="1"/>
  <c r="J38" i="9"/>
  <c r="BB38" i="4" s="1"/>
  <c r="J38" i="4" s="1"/>
  <c r="J39" i="9"/>
  <c r="J40" i="9"/>
  <c r="J41" i="9"/>
  <c r="BB41" i="4" s="1"/>
  <c r="J41" i="4" s="1"/>
  <c r="J42" i="9"/>
  <c r="BB42" i="4" s="1"/>
  <c r="J42" i="4" s="1"/>
  <c r="J43" i="9"/>
  <c r="J44" i="9"/>
  <c r="BB44" i="4" s="1"/>
  <c r="J44" i="4" s="1"/>
  <c r="J45" i="9"/>
  <c r="J46" i="9"/>
  <c r="J47" i="9"/>
  <c r="BB47" i="4" s="1"/>
  <c r="J47" i="4" s="1"/>
  <c r="J48" i="9"/>
  <c r="J49" i="9"/>
  <c r="J50" i="9"/>
  <c r="J51" i="9"/>
  <c r="J52" i="9"/>
  <c r="J53" i="9"/>
  <c r="BB53" i="4" s="1"/>
  <c r="J54" i="9"/>
  <c r="BB54" i="4" s="1"/>
  <c r="J54" i="4" s="1"/>
  <c r="J55" i="9"/>
  <c r="J56" i="9"/>
  <c r="J57" i="9"/>
  <c r="BB57" i="4" s="1"/>
  <c r="J57" i="4" s="1"/>
  <c r="J58" i="9"/>
  <c r="BB58" i="4" s="1"/>
  <c r="J58" i="4" s="1"/>
  <c r="J59" i="9"/>
  <c r="J60" i="9"/>
  <c r="BB60" i="4" s="1"/>
  <c r="J60" i="4" s="1"/>
  <c r="J61" i="9"/>
  <c r="J62" i="9"/>
  <c r="J63" i="9"/>
  <c r="BB63" i="4" s="1"/>
  <c r="J63" i="4" s="1"/>
  <c r="J64" i="9"/>
  <c r="J65" i="9"/>
  <c r="J66" i="9"/>
  <c r="J67" i="9"/>
  <c r="BB67" i="4" s="1"/>
  <c r="J67" i="4" s="1"/>
  <c r="I8" i="9"/>
  <c r="I9" i="9"/>
  <c r="BA9" i="4" s="1"/>
  <c r="I9" i="4" s="1"/>
  <c r="I10" i="9"/>
  <c r="BA10" i="4" s="1"/>
  <c r="I10" i="4" s="1"/>
  <c r="I11" i="9"/>
  <c r="I12" i="9"/>
  <c r="I13" i="9"/>
  <c r="BA13" i="4" s="1"/>
  <c r="I13" i="4" s="1"/>
  <c r="I14" i="9"/>
  <c r="BA14" i="4" s="1"/>
  <c r="I14" i="4" s="1"/>
  <c r="I15" i="9"/>
  <c r="I16" i="9"/>
  <c r="BA16" i="4" s="1"/>
  <c r="I16" i="4" s="1"/>
  <c r="I17" i="9"/>
  <c r="I18" i="9"/>
  <c r="I19" i="9"/>
  <c r="BA19" i="4" s="1"/>
  <c r="I19" i="4" s="1"/>
  <c r="I20" i="9"/>
  <c r="I21" i="9"/>
  <c r="I22" i="9"/>
  <c r="I23" i="9"/>
  <c r="BA23" i="4" s="1"/>
  <c r="I23" i="4" s="1"/>
  <c r="I24" i="9"/>
  <c r="I25" i="9"/>
  <c r="BA25" i="4" s="1"/>
  <c r="I25" i="4" s="1"/>
  <c r="I26" i="9"/>
  <c r="BA26" i="4" s="1"/>
  <c r="I26" i="4" s="1"/>
  <c r="I27" i="9"/>
  <c r="BA27" i="4" s="1"/>
  <c r="I27" i="4" s="1"/>
  <c r="I28" i="9"/>
  <c r="I29" i="9"/>
  <c r="BA29" i="4" s="1"/>
  <c r="I29" i="4" s="1"/>
  <c r="I30" i="9"/>
  <c r="BA30" i="4" s="1"/>
  <c r="I30" i="4" s="1"/>
  <c r="I31" i="9"/>
  <c r="I32" i="9"/>
  <c r="BA32" i="4" s="1"/>
  <c r="I32" i="4" s="1"/>
  <c r="I33" i="9"/>
  <c r="I34" i="9"/>
  <c r="I35" i="9"/>
  <c r="BA35" i="4" s="1"/>
  <c r="I35" i="4" s="1"/>
  <c r="I36" i="9"/>
  <c r="I37" i="9"/>
  <c r="I38" i="9"/>
  <c r="I39" i="9"/>
  <c r="BA39" i="4" s="1"/>
  <c r="I40" i="9"/>
  <c r="I41" i="9"/>
  <c r="BA41" i="4" s="1"/>
  <c r="I42" i="9"/>
  <c r="BA42" i="4" s="1"/>
  <c r="I42" i="4" s="1"/>
  <c r="I43" i="9"/>
  <c r="BA43" i="4" s="1"/>
  <c r="I43" i="4" s="1"/>
  <c r="I44" i="9"/>
  <c r="BA44" i="4" s="1"/>
  <c r="I44" i="4" s="1"/>
  <c r="I45" i="9"/>
  <c r="BA45" i="4" s="1"/>
  <c r="I45" i="4" s="1"/>
  <c r="I46" i="9"/>
  <c r="BA46" i="4" s="1"/>
  <c r="I46" i="4" s="1"/>
  <c r="I47" i="9"/>
  <c r="I48" i="9"/>
  <c r="BA48" i="4" s="1"/>
  <c r="I48" i="4" s="1"/>
  <c r="I49" i="9"/>
  <c r="I50" i="9"/>
  <c r="I51" i="9"/>
  <c r="BA51" i="4" s="1"/>
  <c r="I51" i="4" s="1"/>
  <c r="I52" i="9"/>
  <c r="I53" i="9"/>
  <c r="I54" i="9"/>
  <c r="I55" i="9"/>
  <c r="BA55" i="4" s="1"/>
  <c r="I55" i="4" s="1"/>
  <c r="I56" i="9"/>
  <c r="I57" i="9"/>
  <c r="BA57" i="4" s="1"/>
  <c r="I57" i="4" s="1"/>
  <c r="I58" i="9"/>
  <c r="BA58" i="4" s="1"/>
  <c r="I58" i="4" s="1"/>
  <c r="I59" i="9"/>
  <c r="BA59" i="4" s="1"/>
  <c r="I60" i="9"/>
  <c r="I61" i="9"/>
  <c r="BA61" i="4" s="1"/>
  <c r="I61" i="4" s="1"/>
  <c r="I62" i="9"/>
  <c r="BA62" i="4" s="1"/>
  <c r="I62" i="4" s="1"/>
  <c r="I63" i="9"/>
  <c r="I64" i="9"/>
  <c r="BA64" i="4" s="1"/>
  <c r="I64" i="4" s="1"/>
  <c r="I65" i="9"/>
  <c r="I66" i="9"/>
  <c r="I67" i="9"/>
  <c r="BA67" i="4" s="1"/>
  <c r="I67" i="4" s="1"/>
  <c r="H8" i="9"/>
  <c r="H9" i="9"/>
  <c r="H10" i="9"/>
  <c r="H11" i="9"/>
  <c r="H12" i="9"/>
  <c r="H13" i="9"/>
  <c r="H14" i="9"/>
  <c r="AZ14" i="4" s="1"/>
  <c r="H14" i="4" s="1"/>
  <c r="H15" i="9"/>
  <c r="AZ15" i="4" s="1"/>
  <c r="H16" i="9"/>
  <c r="H17" i="9"/>
  <c r="AZ17" i="4" s="1"/>
  <c r="H17" i="4" s="1"/>
  <c r="H18" i="9"/>
  <c r="AZ18" i="4" s="1"/>
  <c r="H18" i="4" s="1"/>
  <c r="H19" i="9"/>
  <c r="H20" i="9"/>
  <c r="AZ20" i="4" s="1"/>
  <c r="H20" i="4" s="1"/>
  <c r="H21" i="9"/>
  <c r="H22" i="9"/>
  <c r="H23" i="9"/>
  <c r="AZ23" i="4" s="1"/>
  <c r="H23" i="4" s="1"/>
  <c r="H24" i="9"/>
  <c r="H25" i="9"/>
  <c r="H26" i="9"/>
  <c r="H27" i="9"/>
  <c r="AZ27" i="4" s="1"/>
  <c r="H27" i="4" s="1"/>
  <c r="H28" i="9"/>
  <c r="H29" i="9"/>
  <c r="AZ29" i="4" s="1"/>
  <c r="H30" i="9"/>
  <c r="AZ30" i="4" s="1"/>
  <c r="H30" i="4" s="1"/>
  <c r="H31" i="9"/>
  <c r="AZ31" i="4" s="1"/>
  <c r="H32" i="9"/>
  <c r="H33" i="9"/>
  <c r="AZ33" i="4" s="1"/>
  <c r="H33" i="4" s="1"/>
  <c r="H34" i="9"/>
  <c r="AZ34" i="4" s="1"/>
  <c r="H34" i="4" s="1"/>
  <c r="H35" i="9"/>
  <c r="H36" i="9"/>
  <c r="AZ36" i="4" s="1"/>
  <c r="H36" i="4" s="1"/>
  <c r="H37" i="9"/>
  <c r="H38" i="9"/>
  <c r="H39" i="9"/>
  <c r="AZ39" i="4" s="1"/>
  <c r="H39" i="4" s="1"/>
  <c r="H40" i="9"/>
  <c r="H41" i="9"/>
  <c r="H42" i="9"/>
  <c r="H43" i="9"/>
  <c r="AZ43" i="4" s="1"/>
  <c r="H43" i="4" s="1"/>
  <c r="H44" i="9"/>
  <c r="H45" i="9"/>
  <c r="AZ45" i="4" s="1"/>
  <c r="H46" i="9"/>
  <c r="AZ46" i="4" s="1"/>
  <c r="H46" i="4" s="1"/>
  <c r="H47" i="9"/>
  <c r="AZ47" i="4" s="1"/>
  <c r="H48" i="9"/>
  <c r="H49" i="9"/>
  <c r="AZ49" i="4" s="1"/>
  <c r="H49" i="4" s="1"/>
  <c r="H50" i="9"/>
  <c r="AZ50" i="4" s="1"/>
  <c r="H50" i="4" s="1"/>
  <c r="H51" i="9"/>
  <c r="H52" i="9"/>
  <c r="AZ52" i="4" s="1"/>
  <c r="H52" i="4" s="1"/>
  <c r="H53" i="9"/>
  <c r="H54" i="9"/>
  <c r="H55" i="9"/>
  <c r="AZ55" i="4" s="1"/>
  <c r="H55" i="4" s="1"/>
  <c r="H56" i="9"/>
  <c r="H57" i="9"/>
  <c r="H58" i="9"/>
  <c r="H59" i="9"/>
  <c r="AZ59" i="4" s="1"/>
  <c r="H59" i="4" s="1"/>
  <c r="H60" i="9"/>
  <c r="H61" i="9"/>
  <c r="H62" i="9"/>
  <c r="AZ62" i="4" s="1"/>
  <c r="H62" i="4" s="1"/>
  <c r="H63" i="9"/>
  <c r="AZ63" i="4" s="1"/>
  <c r="H64" i="9"/>
  <c r="H65" i="9"/>
  <c r="AZ65" i="4" s="1"/>
  <c r="H65" i="4" s="1"/>
  <c r="H66" i="9"/>
  <c r="AZ66" i="4" s="1"/>
  <c r="H66" i="4" s="1"/>
  <c r="H67" i="9"/>
  <c r="G8" i="9"/>
  <c r="AY8" i="4" s="1"/>
  <c r="G8" i="4" s="1"/>
  <c r="G9" i="9"/>
  <c r="G10" i="9"/>
  <c r="G11" i="9"/>
  <c r="AY11" i="4" s="1"/>
  <c r="G11" i="4" s="1"/>
  <c r="G12" i="9"/>
  <c r="G13" i="9"/>
  <c r="G14" i="9"/>
  <c r="G15" i="9"/>
  <c r="AY15" i="4" s="1"/>
  <c r="G16" i="9"/>
  <c r="G17" i="9"/>
  <c r="AY17" i="4" s="1"/>
  <c r="G17" i="4" s="1"/>
  <c r="G18" i="9"/>
  <c r="AY18" i="4" s="1"/>
  <c r="G18" i="4" s="1"/>
  <c r="G19" i="9"/>
  <c r="AY19" i="4" s="1"/>
  <c r="G20" i="9"/>
  <c r="G21" i="9"/>
  <c r="AY21" i="4" s="1"/>
  <c r="G21" i="4" s="1"/>
  <c r="G22" i="9"/>
  <c r="AY22" i="4" s="1"/>
  <c r="G22" i="4" s="1"/>
  <c r="G23" i="9"/>
  <c r="G24" i="9"/>
  <c r="AY24" i="4" s="1"/>
  <c r="G24" i="4" s="1"/>
  <c r="G25" i="9"/>
  <c r="G26" i="9"/>
  <c r="G27" i="9"/>
  <c r="AY27" i="4" s="1"/>
  <c r="G27" i="4" s="1"/>
  <c r="G28" i="9"/>
  <c r="G29" i="9"/>
  <c r="G30" i="9"/>
  <c r="G31" i="9"/>
  <c r="AY31" i="4" s="1"/>
  <c r="G31" i="4" s="1"/>
  <c r="G32" i="9"/>
  <c r="G33" i="9"/>
  <c r="AY33" i="4" s="1"/>
  <c r="G34" i="9"/>
  <c r="AY34" i="4" s="1"/>
  <c r="G34" i="4" s="1"/>
  <c r="G35" i="9"/>
  <c r="AY35" i="4" s="1"/>
  <c r="G36" i="9"/>
  <c r="AY36" i="4" s="1"/>
  <c r="G37" i="9"/>
  <c r="AY37" i="4" s="1"/>
  <c r="G37" i="4" s="1"/>
  <c r="G38" i="9"/>
  <c r="AY38" i="4" s="1"/>
  <c r="G38" i="4" s="1"/>
  <c r="G39" i="9"/>
  <c r="G40" i="9"/>
  <c r="AY40" i="4" s="1"/>
  <c r="G40" i="4" s="1"/>
  <c r="G41" i="9"/>
  <c r="G42" i="9"/>
  <c r="G43" i="9"/>
  <c r="AY43" i="4" s="1"/>
  <c r="G43" i="4" s="1"/>
  <c r="G44" i="9"/>
  <c r="G45" i="9"/>
  <c r="G46" i="9"/>
  <c r="G47" i="9"/>
  <c r="AY47" i="4" s="1"/>
  <c r="G48" i="9"/>
  <c r="G49" i="9"/>
  <c r="AY49" i="4" s="1"/>
  <c r="G50" i="9"/>
  <c r="AY50" i="4" s="1"/>
  <c r="G50" i="4" s="1"/>
  <c r="G51" i="9"/>
  <c r="AY51" i="4" s="1"/>
  <c r="G52" i="9"/>
  <c r="AY52" i="4" s="1"/>
  <c r="G53" i="9"/>
  <c r="AY53" i="4" s="1"/>
  <c r="G53" i="4" s="1"/>
  <c r="G54" i="9"/>
  <c r="AY54" i="4" s="1"/>
  <c r="G54" i="4" s="1"/>
  <c r="G55" i="9"/>
  <c r="G56" i="9"/>
  <c r="AY56" i="4" s="1"/>
  <c r="G56" i="4" s="1"/>
  <c r="G57" i="9"/>
  <c r="G58" i="9"/>
  <c r="G59" i="9"/>
  <c r="AY59" i="4" s="1"/>
  <c r="G59" i="4" s="1"/>
  <c r="G60" i="9"/>
  <c r="G61" i="9"/>
  <c r="G62" i="9"/>
  <c r="G63" i="9"/>
  <c r="G64" i="9"/>
  <c r="G65" i="9"/>
  <c r="AY65" i="4" s="1"/>
  <c r="G65" i="4" s="1"/>
  <c r="G66" i="9"/>
  <c r="AY66" i="4" s="1"/>
  <c r="G66" i="4" s="1"/>
  <c r="G67" i="9"/>
  <c r="AY67" i="4" s="1"/>
  <c r="F8" i="9"/>
  <c r="F9" i="9"/>
  <c r="AX9" i="4" s="1"/>
  <c r="F9" i="4" s="1"/>
  <c r="F10" i="9"/>
  <c r="AX10" i="4" s="1"/>
  <c r="F10" i="4" s="1"/>
  <c r="F11" i="9"/>
  <c r="F12" i="9"/>
  <c r="AX12" i="4" s="1"/>
  <c r="F12" i="4" s="1"/>
  <c r="F13" i="9"/>
  <c r="F14" i="9"/>
  <c r="F15" i="9"/>
  <c r="AX15" i="4" s="1"/>
  <c r="F15" i="4" s="1"/>
  <c r="F16" i="9"/>
  <c r="F17" i="9"/>
  <c r="F18" i="9"/>
  <c r="F19" i="9"/>
  <c r="AX19" i="4" s="1"/>
  <c r="F19" i="4" s="1"/>
  <c r="F20" i="9"/>
  <c r="F21" i="9"/>
  <c r="F22" i="9"/>
  <c r="AX22" i="4" s="1"/>
  <c r="F22" i="4" s="1"/>
  <c r="F23" i="9"/>
  <c r="AX23" i="4" s="1"/>
  <c r="F24" i="9"/>
  <c r="F25" i="9"/>
  <c r="AX25" i="4" s="1"/>
  <c r="F25" i="4" s="1"/>
  <c r="F26" i="9"/>
  <c r="AX26" i="4" s="1"/>
  <c r="F26" i="4" s="1"/>
  <c r="F27" i="9"/>
  <c r="F28" i="9"/>
  <c r="AX28" i="4" s="1"/>
  <c r="F28" i="4" s="1"/>
  <c r="F29" i="9"/>
  <c r="F30" i="9"/>
  <c r="F31" i="9"/>
  <c r="AX31" i="4" s="1"/>
  <c r="F31" i="4" s="1"/>
  <c r="F32" i="9"/>
  <c r="F33" i="9"/>
  <c r="F34" i="9"/>
  <c r="F35" i="9"/>
  <c r="AX35" i="4" s="1"/>
  <c r="F35" i="4" s="1"/>
  <c r="F36" i="9"/>
  <c r="F37" i="9"/>
  <c r="F38" i="9"/>
  <c r="AX38" i="4" s="1"/>
  <c r="F38" i="4" s="1"/>
  <c r="F39" i="9"/>
  <c r="AX39" i="4" s="1"/>
  <c r="F40" i="9"/>
  <c r="F41" i="9"/>
  <c r="AX41" i="4" s="1"/>
  <c r="F41" i="4" s="1"/>
  <c r="F42" i="9"/>
  <c r="AX42" i="4" s="1"/>
  <c r="F42" i="4" s="1"/>
  <c r="F43" i="9"/>
  <c r="F44" i="9"/>
  <c r="AX44" i="4" s="1"/>
  <c r="F44" i="4" s="1"/>
  <c r="F45" i="9"/>
  <c r="F46" i="9"/>
  <c r="F47" i="9"/>
  <c r="AX47" i="4" s="1"/>
  <c r="F47" i="4" s="1"/>
  <c r="F48" i="9"/>
  <c r="F49" i="9"/>
  <c r="F50" i="9"/>
  <c r="F51" i="9"/>
  <c r="AX51" i="4" s="1"/>
  <c r="F51" i="4" s="1"/>
  <c r="F52" i="9"/>
  <c r="F53" i="9"/>
  <c r="AX53" i="4" s="1"/>
  <c r="F53" i="4" s="1"/>
  <c r="F54" i="9"/>
  <c r="AX54" i="4" s="1"/>
  <c r="F54" i="4" s="1"/>
  <c r="F55" i="9"/>
  <c r="AX55" i="4" s="1"/>
  <c r="F56" i="9"/>
  <c r="F57" i="9"/>
  <c r="AX57" i="4" s="1"/>
  <c r="F57" i="4" s="1"/>
  <c r="F58" i="9"/>
  <c r="AX58" i="4" s="1"/>
  <c r="F58" i="4" s="1"/>
  <c r="F59" i="9"/>
  <c r="F60" i="9"/>
  <c r="AX60" i="4" s="1"/>
  <c r="F60" i="4" s="1"/>
  <c r="F61" i="9"/>
  <c r="F62" i="9"/>
  <c r="F63" i="9"/>
  <c r="AX63" i="4" s="1"/>
  <c r="F63" i="4" s="1"/>
  <c r="F64" i="9"/>
  <c r="F65" i="9"/>
  <c r="F66" i="9"/>
  <c r="F67" i="9"/>
  <c r="AX67" i="4" s="1"/>
  <c r="F67" i="4" s="1"/>
  <c r="E8" i="9"/>
  <c r="E9" i="9"/>
  <c r="AW9" i="4" s="1"/>
  <c r="E9" i="4" s="1"/>
  <c r="E10" i="9"/>
  <c r="AW10" i="4" s="1"/>
  <c r="E10" i="4" s="1"/>
  <c r="E11" i="9"/>
  <c r="AW11" i="4" s="1"/>
  <c r="E12" i="9"/>
  <c r="E13" i="9"/>
  <c r="AW13" i="4" s="1"/>
  <c r="E13" i="4" s="1"/>
  <c r="E14" i="9"/>
  <c r="AW14" i="4" s="1"/>
  <c r="E14" i="4" s="1"/>
  <c r="E15" i="9"/>
  <c r="E16" i="9"/>
  <c r="AW16" i="4" s="1"/>
  <c r="E16" i="4" s="1"/>
  <c r="E17" i="9"/>
  <c r="E18" i="9"/>
  <c r="E19" i="9"/>
  <c r="AW19" i="4" s="1"/>
  <c r="E19" i="4" s="1"/>
  <c r="E20" i="9"/>
  <c r="E21" i="9"/>
  <c r="E22" i="9"/>
  <c r="E23" i="9"/>
  <c r="AW23" i="4" s="1"/>
  <c r="E23" i="4" s="1"/>
  <c r="E24" i="9"/>
  <c r="E25" i="9"/>
  <c r="AW25" i="4" s="1"/>
  <c r="E25" i="4" s="1"/>
  <c r="E26" i="9"/>
  <c r="AW26" i="4" s="1"/>
  <c r="E26" i="4" s="1"/>
  <c r="E27" i="9"/>
  <c r="AW27" i="4" s="1"/>
  <c r="E27" i="4" s="1"/>
  <c r="E28" i="9"/>
  <c r="E29" i="9"/>
  <c r="AW29" i="4" s="1"/>
  <c r="E29" i="4" s="1"/>
  <c r="E30" i="9"/>
  <c r="AW30" i="4" s="1"/>
  <c r="E30" i="4" s="1"/>
  <c r="E31" i="9"/>
  <c r="E32" i="9"/>
  <c r="AW32" i="4" s="1"/>
  <c r="E32" i="4" s="1"/>
  <c r="E33" i="9"/>
  <c r="E34" i="9"/>
  <c r="E35" i="9"/>
  <c r="AW35" i="4" s="1"/>
  <c r="E35" i="4" s="1"/>
  <c r="E36" i="9"/>
  <c r="E37" i="9"/>
  <c r="E38" i="9"/>
  <c r="E39" i="9"/>
  <c r="AW39" i="4" s="1"/>
  <c r="E39" i="4" s="1"/>
  <c r="E40" i="9"/>
  <c r="E41" i="9"/>
  <c r="AW41" i="4" s="1"/>
  <c r="E42" i="9"/>
  <c r="AW42" i="4" s="1"/>
  <c r="E42" i="4" s="1"/>
  <c r="E43" i="9"/>
  <c r="AW43" i="4" s="1"/>
  <c r="E44" i="9"/>
  <c r="AW44" i="4" s="1"/>
  <c r="E45" i="9"/>
  <c r="AW45" i="4" s="1"/>
  <c r="E45" i="4" s="1"/>
  <c r="E46" i="9"/>
  <c r="AW46" i="4" s="1"/>
  <c r="E46" i="4" s="1"/>
  <c r="E47" i="9"/>
  <c r="E48" i="9"/>
  <c r="AW48" i="4" s="1"/>
  <c r="E48" i="4" s="1"/>
  <c r="E49" i="9"/>
  <c r="E50" i="9"/>
  <c r="E51" i="9"/>
  <c r="AW51" i="4" s="1"/>
  <c r="E51" i="4" s="1"/>
  <c r="E52" i="9"/>
  <c r="E53" i="9"/>
  <c r="E54" i="9"/>
  <c r="E55" i="9"/>
  <c r="AW55" i="4" s="1"/>
  <c r="E56" i="9"/>
  <c r="E57" i="9"/>
  <c r="AW57" i="4" s="1"/>
  <c r="E58" i="9"/>
  <c r="AW58" i="4" s="1"/>
  <c r="E58" i="4" s="1"/>
  <c r="E59" i="9"/>
  <c r="AW59" i="4" s="1"/>
  <c r="E60" i="9"/>
  <c r="AW60" i="4" s="1"/>
  <c r="E61" i="9"/>
  <c r="AW61" i="4" s="1"/>
  <c r="E61" i="4" s="1"/>
  <c r="E62" i="9"/>
  <c r="AW62" i="4" s="1"/>
  <c r="E62" i="4" s="1"/>
  <c r="E63" i="9"/>
  <c r="E64" i="9"/>
  <c r="AW64" i="4" s="1"/>
  <c r="E64" i="4" s="1"/>
  <c r="E65" i="9"/>
  <c r="E66" i="9"/>
  <c r="E67" i="9"/>
  <c r="AW67" i="4" s="1"/>
  <c r="E67" i="4" s="1"/>
  <c r="D16" i="9"/>
  <c r="AV16" i="4" s="1"/>
  <c r="D17" i="9"/>
  <c r="AV17" i="4" s="1"/>
  <c r="D18" i="9"/>
  <c r="D20" i="9"/>
  <c r="D25" i="9"/>
  <c r="AV25" i="4" s="1"/>
  <c r="D28" i="9"/>
  <c r="D29" i="9"/>
  <c r="D33" i="9"/>
  <c r="AV33" i="4" s="1"/>
  <c r="D34" i="9"/>
  <c r="D35" i="9"/>
  <c r="D36" i="9"/>
  <c r="AV36" i="4" s="1"/>
  <c r="D36" i="4" s="1"/>
  <c r="D40" i="9"/>
  <c r="AV40" i="4" s="1"/>
  <c r="D43" i="9"/>
  <c r="AV43" i="4" s="1"/>
  <c r="D45" i="9"/>
  <c r="D51" i="9"/>
  <c r="D52" i="9"/>
  <c r="D56" i="9"/>
  <c r="D57" i="9"/>
  <c r="AV57" i="4" s="1"/>
  <c r="D59" i="9"/>
  <c r="D61" i="9"/>
  <c r="AV61" i="4" s="1"/>
  <c r="D64" i="9"/>
  <c r="AV64" i="4" s="1"/>
  <c r="BR8" i="4"/>
  <c r="BR9" i="4"/>
  <c r="BR10" i="4"/>
  <c r="BR11" i="4"/>
  <c r="BR12" i="4"/>
  <c r="BR13" i="4"/>
  <c r="D13" i="4" s="1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J29" i="1" s="1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D45" i="4" s="1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J61" i="1" s="1"/>
  <c r="BR62" i="4"/>
  <c r="BR63" i="4"/>
  <c r="BR64" i="4"/>
  <c r="BR65" i="4"/>
  <c r="BR66" i="4"/>
  <c r="BR67" i="4"/>
  <c r="BQ8" i="4"/>
  <c r="BQ9" i="4"/>
  <c r="Y9" i="4" s="1"/>
  <c r="BQ12" i="4"/>
  <c r="Y12" i="4" s="1"/>
  <c r="BQ15" i="4"/>
  <c r="BQ16" i="4"/>
  <c r="Y16" i="4" s="1"/>
  <c r="BQ17" i="4"/>
  <c r="Y17" i="4" s="1"/>
  <c r="BQ18" i="4"/>
  <c r="Y18" i="4" s="1"/>
  <c r="BQ20" i="4"/>
  <c r="Y20" i="4" s="1"/>
  <c r="BQ21" i="4"/>
  <c r="BQ22" i="4"/>
  <c r="BQ23" i="4"/>
  <c r="Y23" i="4" s="1"/>
  <c r="BQ24" i="4"/>
  <c r="BQ25" i="4"/>
  <c r="Y25" i="4" s="1"/>
  <c r="BQ26" i="4"/>
  <c r="BQ27" i="4"/>
  <c r="BQ28" i="4"/>
  <c r="BQ31" i="4"/>
  <c r="BQ32" i="4"/>
  <c r="Y32" i="4" s="1"/>
  <c r="BQ33" i="4"/>
  <c r="BQ34" i="4"/>
  <c r="BQ36" i="4"/>
  <c r="Y36" i="4" s="1"/>
  <c r="BQ37" i="4"/>
  <c r="Y37" i="4" s="1"/>
  <c r="BQ38" i="4"/>
  <c r="Y38" i="4" s="1"/>
  <c r="BQ39" i="4"/>
  <c r="BQ40" i="4"/>
  <c r="BQ41" i="4"/>
  <c r="Y41" i="4" s="1"/>
  <c r="BQ43" i="4"/>
  <c r="BQ44" i="4"/>
  <c r="BQ47" i="4"/>
  <c r="BQ48" i="4"/>
  <c r="BQ49" i="4"/>
  <c r="BQ50" i="4"/>
  <c r="Y50" i="4" s="1"/>
  <c r="BQ52" i="4"/>
  <c r="BQ53" i="4"/>
  <c r="BQ54" i="4"/>
  <c r="Y54" i="4" s="1"/>
  <c r="BQ55" i="4"/>
  <c r="Y55" i="4" s="1"/>
  <c r="BQ56" i="4"/>
  <c r="BQ58" i="4"/>
  <c r="Y58" i="4" s="1"/>
  <c r="BQ60" i="4"/>
  <c r="BQ61" i="4"/>
  <c r="Y61" i="4" s="1"/>
  <c r="BQ62" i="4"/>
  <c r="BQ63" i="4"/>
  <c r="BQ64" i="4"/>
  <c r="BQ65" i="4"/>
  <c r="BQ66" i="4"/>
  <c r="BP8" i="4"/>
  <c r="BP10" i="4"/>
  <c r="BP11" i="4"/>
  <c r="X11" i="4" s="1"/>
  <c r="BP12" i="4"/>
  <c r="BP16" i="4"/>
  <c r="X16" i="4" s="1"/>
  <c r="BP17" i="4"/>
  <c r="BP19" i="4"/>
  <c r="X19" i="4" s="1"/>
  <c r="BP20" i="4"/>
  <c r="X20" i="4" s="1"/>
  <c r="BP21" i="4"/>
  <c r="BP22" i="4"/>
  <c r="BP23" i="4"/>
  <c r="X23" i="4" s="1"/>
  <c r="BP24" i="4"/>
  <c r="X24" i="4" s="1"/>
  <c r="BP25" i="4"/>
  <c r="BP26" i="4"/>
  <c r="X26" i="4" s="1"/>
  <c r="BP28" i="4"/>
  <c r="X28" i="4" s="1"/>
  <c r="BP32" i="4"/>
  <c r="BP35" i="4"/>
  <c r="X35" i="4" s="1"/>
  <c r="BP36" i="4"/>
  <c r="BP37" i="4"/>
  <c r="BP38" i="4"/>
  <c r="BP40" i="4"/>
  <c r="X40" i="4" s="1"/>
  <c r="BP41" i="4"/>
  <c r="X41" i="4" s="1"/>
  <c r="BP42" i="4"/>
  <c r="X42" i="4" s="1"/>
  <c r="BP44" i="4"/>
  <c r="X44" i="4" s="1"/>
  <c r="BP48" i="4"/>
  <c r="X48" i="4" s="1"/>
  <c r="BP51" i="4"/>
  <c r="BP52" i="4"/>
  <c r="BP53" i="4"/>
  <c r="BP54" i="4"/>
  <c r="BP55" i="4"/>
  <c r="X55" i="4" s="1"/>
  <c r="BP56" i="4"/>
  <c r="X56" i="4" s="1"/>
  <c r="BP57" i="4"/>
  <c r="BP58" i="4"/>
  <c r="X58" i="4" s="1"/>
  <c r="BP59" i="4"/>
  <c r="X59" i="4" s="1"/>
  <c r="BP60" i="4"/>
  <c r="X60" i="4" s="1"/>
  <c r="BP64" i="4"/>
  <c r="BP66" i="4"/>
  <c r="X66" i="4" s="1"/>
  <c r="BP67" i="4"/>
  <c r="X67" i="4" s="1"/>
  <c r="BO8" i="4"/>
  <c r="BO9" i="4"/>
  <c r="BO10" i="4"/>
  <c r="BO12" i="4"/>
  <c r="BO13" i="4"/>
  <c r="BO14" i="4"/>
  <c r="W14" i="4" s="1"/>
  <c r="BO15" i="4"/>
  <c r="W15" i="4" s="1"/>
  <c r="BO16" i="4"/>
  <c r="W16" i="4" s="1"/>
  <c r="BO20" i="4"/>
  <c r="W20" i="4" s="1"/>
  <c r="BO23" i="4"/>
  <c r="BO24" i="4"/>
  <c r="W24" i="4" s="1"/>
  <c r="BO25" i="4"/>
  <c r="BO26" i="4"/>
  <c r="BO28" i="4"/>
  <c r="BO29" i="4"/>
  <c r="BO30" i="4"/>
  <c r="BO31" i="4"/>
  <c r="BO32" i="4"/>
  <c r="BO36" i="4"/>
  <c r="BO39" i="4"/>
  <c r="BO40" i="4"/>
  <c r="W40" i="4" s="1"/>
  <c r="BO41" i="4"/>
  <c r="BO42" i="4"/>
  <c r="BO44" i="4"/>
  <c r="BO45" i="4"/>
  <c r="BO46" i="4"/>
  <c r="BO47" i="4"/>
  <c r="W47" i="4" s="1"/>
  <c r="BO48" i="4"/>
  <c r="BO50" i="4"/>
  <c r="W50" i="4" s="1"/>
  <c r="BO55" i="4"/>
  <c r="BO56" i="4"/>
  <c r="BO57" i="4"/>
  <c r="BO58" i="4"/>
  <c r="W58" i="4" s="1"/>
  <c r="BO60" i="4"/>
  <c r="W60" i="4" s="1"/>
  <c r="BO61" i="4"/>
  <c r="W61" i="4" s="1"/>
  <c r="BO62" i="4"/>
  <c r="W62" i="4" s="1"/>
  <c r="BO63" i="4"/>
  <c r="W63" i="4" s="1"/>
  <c r="BO64" i="4"/>
  <c r="W64" i="4" s="1"/>
  <c r="BN8" i="4"/>
  <c r="BN10" i="4"/>
  <c r="V10" i="4" s="1"/>
  <c r="BN11" i="4"/>
  <c r="BN12" i="4"/>
  <c r="BN13" i="4"/>
  <c r="BN14" i="4"/>
  <c r="BN16" i="4"/>
  <c r="BN18" i="4"/>
  <c r="BN19" i="4"/>
  <c r="BN20" i="4"/>
  <c r="BN22" i="4"/>
  <c r="V22" i="4" s="1"/>
  <c r="BN24" i="4"/>
  <c r="V24" i="4" s="1"/>
  <c r="BN27" i="4"/>
  <c r="BN28" i="4"/>
  <c r="V28" i="4" s="1"/>
  <c r="BN29" i="4"/>
  <c r="BN30" i="4"/>
  <c r="V30" i="4" s="1"/>
  <c r="BN32" i="4"/>
  <c r="V32" i="4" s="1"/>
  <c r="BN33" i="4"/>
  <c r="BN34" i="4"/>
  <c r="BN36" i="4"/>
  <c r="BN40" i="4"/>
  <c r="BN43" i="4"/>
  <c r="V43" i="4" s="1"/>
  <c r="BN44" i="4"/>
  <c r="V44" i="4" s="1"/>
  <c r="BN45" i="4"/>
  <c r="V45" i="4" s="1"/>
  <c r="BN46" i="4"/>
  <c r="BN48" i="4"/>
  <c r="BN49" i="4"/>
  <c r="V49" i="4" s="1"/>
  <c r="BN50" i="4"/>
  <c r="BN52" i="4"/>
  <c r="BN56" i="4"/>
  <c r="V56" i="4" s="1"/>
  <c r="BN59" i="4"/>
  <c r="BN60" i="4"/>
  <c r="V60" i="4" s="1"/>
  <c r="BN61" i="4"/>
  <c r="BN62" i="4"/>
  <c r="V62" i="4" s="1"/>
  <c r="BN64" i="4"/>
  <c r="BN65" i="4"/>
  <c r="V65" i="4" s="1"/>
  <c r="BN66" i="4"/>
  <c r="BN67" i="4"/>
  <c r="BM8" i="4"/>
  <c r="BM12" i="4"/>
  <c r="U12" i="4" s="1"/>
  <c r="BM15" i="4"/>
  <c r="U15" i="4" s="1"/>
  <c r="BM16" i="4"/>
  <c r="U16" i="4" s="1"/>
  <c r="BM17" i="4"/>
  <c r="U17" i="4" s="1"/>
  <c r="BM18" i="4"/>
  <c r="BM20" i="4"/>
  <c r="BM21" i="4"/>
  <c r="BM22" i="4"/>
  <c r="BM23" i="4"/>
  <c r="U23" i="4" s="1"/>
  <c r="BM24" i="4"/>
  <c r="BM28" i="4"/>
  <c r="BM31" i="4"/>
  <c r="BM32" i="4"/>
  <c r="U32" i="4" s="1"/>
  <c r="BM33" i="4"/>
  <c r="BM34" i="4"/>
  <c r="U34" i="4" s="1"/>
  <c r="BM35" i="4"/>
  <c r="U35" i="4" s="1"/>
  <c r="BM36" i="4"/>
  <c r="U36" i="4" s="1"/>
  <c r="BM37" i="4"/>
  <c r="BM38" i="4"/>
  <c r="U38" i="4" s="1"/>
  <c r="BM39" i="4"/>
  <c r="BM40" i="4"/>
  <c r="U40" i="4" s="1"/>
  <c r="BM44" i="4"/>
  <c r="BM47" i="4"/>
  <c r="BM48" i="4"/>
  <c r="BM49" i="4"/>
  <c r="BM50" i="4"/>
  <c r="U50" i="4" s="1"/>
  <c r="BM52" i="4"/>
  <c r="U52" i="4" s="1"/>
  <c r="BM53" i="4"/>
  <c r="U53" i="4" s="1"/>
  <c r="BM54" i="4"/>
  <c r="BM56" i="4"/>
  <c r="BM58" i="4"/>
  <c r="BM60" i="4"/>
  <c r="U60" i="4" s="1"/>
  <c r="BM63" i="4"/>
  <c r="BM64" i="4"/>
  <c r="BM65" i="4"/>
  <c r="BM66" i="4"/>
  <c r="BL8" i="4"/>
  <c r="BL9" i="4"/>
  <c r="T9" i="4" s="1"/>
  <c r="BL10" i="4"/>
  <c r="BL11" i="4"/>
  <c r="T11" i="4" s="1"/>
  <c r="BL12" i="4"/>
  <c r="T12" i="4" s="1"/>
  <c r="BL14" i="4"/>
  <c r="BL16" i="4"/>
  <c r="BL19" i="4"/>
  <c r="T19" i="4" s="1"/>
  <c r="BL20" i="4"/>
  <c r="BL21" i="4"/>
  <c r="BL22" i="4"/>
  <c r="BL24" i="4"/>
  <c r="T24" i="4" s="1"/>
  <c r="BL25" i="4"/>
  <c r="BL26" i="4"/>
  <c r="T26" i="4" s="1"/>
  <c r="BL28" i="4"/>
  <c r="T28" i="4" s="1"/>
  <c r="BL32" i="4"/>
  <c r="BL35" i="4"/>
  <c r="BL36" i="4"/>
  <c r="T36" i="4" s="1"/>
  <c r="BL37" i="4"/>
  <c r="T37" i="4" s="1"/>
  <c r="BL38" i="4"/>
  <c r="BL40" i="4"/>
  <c r="BL41" i="4"/>
  <c r="BL42" i="4"/>
  <c r="BL44" i="4"/>
  <c r="BL46" i="4"/>
  <c r="T46" i="4" s="1"/>
  <c r="BL51" i="4"/>
  <c r="T51" i="4" s="1"/>
  <c r="BL52" i="4"/>
  <c r="T52" i="4" s="1"/>
  <c r="BL53" i="4"/>
  <c r="BL54" i="4"/>
  <c r="BL56" i="4"/>
  <c r="BL57" i="4"/>
  <c r="T57" i="4" s="1"/>
  <c r="BL58" i="4"/>
  <c r="BL60" i="4"/>
  <c r="BL64" i="4"/>
  <c r="T64" i="4" s="1"/>
  <c r="BL65" i="4"/>
  <c r="T65" i="4" s="1"/>
  <c r="BL67" i="4"/>
  <c r="BK9" i="4"/>
  <c r="BK10" i="4"/>
  <c r="BK12" i="4"/>
  <c r="BK13" i="4"/>
  <c r="S13" i="4" s="1"/>
  <c r="BK14" i="4"/>
  <c r="BK15" i="4"/>
  <c r="BK16" i="4"/>
  <c r="BK20" i="4"/>
  <c r="BK23" i="4"/>
  <c r="S23" i="4" s="1"/>
  <c r="BK24" i="4"/>
  <c r="S24" i="4" s="1"/>
  <c r="BK25" i="4"/>
  <c r="BK26" i="4"/>
  <c r="BK28" i="4"/>
  <c r="BK29" i="4"/>
  <c r="S29" i="4" s="1"/>
  <c r="BK30" i="4"/>
  <c r="BK31" i="4"/>
  <c r="S31" i="4" s="1"/>
  <c r="BK32" i="4"/>
  <c r="BK36" i="4"/>
  <c r="BK39" i="4"/>
  <c r="BK40" i="4"/>
  <c r="S40" i="4" s="1"/>
  <c r="BK41" i="4"/>
  <c r="S41" i="4" s="1"/>
  <c r="BK42" i="4"/>
  <c r="S42" i="4" s="1"/>
  <c r="BK43" i="4"/>
  <c r="S43" i="4" s="1"/>
  <c r="BK44" i="4"/>
  <c r="BK45" i="4"/>
  <c r="S45" i="4" s="1"/>
  <c r="BK46" i="4"/>
  <c r="S46" i="4" s="1"/>
  <c r="BK48" i="4"/>
  <c r="BK52" i="4"/>
  <c r="BK54" i="4"/>
  <c r="S54" i="4" s="1"/>
  <c r="BK55" i="4"/>
  <c r="BK56" i="4"/>
  <c r="S56" i="4" s="1"/>
  <c r="BK57" i="4"/>
  <c r="BK58" i="4"/>
  <c r="S58" i="4" s="1"/>
  <c r="BK60" i="4"/>
  <c r="S60" i="4" s="1"/>
  <c r="BK61" i="4"/>
  <c r="S61" i="4" s="1"/>
  <c r="BK62" i="4"/>
  <c r="S62" i="4" s="1"/>
  <c r="BK64" i="4"/>
  <c r="S64" i="4" s="1"/>
  <c r="BJ8" i="4"/>
  <c r="R8" i="4" s="1"/>
  <c r="BJ10" i="4"/>
  <c r="R10" i="4" s="1"/>
  <c r="BJ11" i="4"/>
  <c r="BJ13" i="4"/>
  <c r="BJ14" i="4"/>
  <c r="BJ16" i="4"/>
  <c r="BJ17" i="4"/>
  <c r="R17" i="4" s="1"/>
  <c r="BJ18" i="4"/>
  <c r="R18" i="4" s="1"/>
  <c r="BJ19" i="4"/>
  <c r="R19" i="4" s="1"/>
  <c r="BJ20" i="4"/>
  <c r="R20" i="4" s="1"/>
  <c r="BJ24" i="4"/>
  <c r="BJ27" i="4"/>
  <c r="R27" i="4" s="1"/>
  <c r="BJ29" i="4"/>
  <c r="R29" i="4" s="1"/>
  <c r="BJ30" i="4"/>
  <c r="BJ32" i="4"/>
  <c r="R32" i="4" s="1"/>
  <c r="BJ34" i="4"/>
  <c r="BJ35" i="4"/>
  <c r="R35" i="4" s="1"/>
  <c r="BJ36" i="4"/>
  <c r="BJ40" i="4"/>
  <c r="BJ42" i="4"/>
  <c r="BJ43" i="4"/>
  <c r="R43" i="4" s="1"/>
  <c r="BJ45" i="4"/>
  <c r="BJ46" i="4"/>
  <c r="BJ48" i="4"/>
  <c r="BJ49" i="4"/>
  <c r="BJ50" i="4"/>
  <c r="BJ52" i="4"/>
  <c r="R52" i="4" s="1"/>
  <c r="BJ56" i="4"/>
  <c r="R56" i="4" s="1"/>
  <c r="BJ59" i="4"/>
  <c r="R59" i="4" s="1"/>
  <c r="BJ61" i="4"/>
  <c r="R61" i="4" s="1"/>
  <c r="BJ62" i="4"/>
  <c r="BJ64" i="4"/>
  <c r="R64" i="4" s="1"/>
  <c r="BJ65" i="4"/>
  <c r="BJ66" i="4"/>
  <c r="BI8" i="4"/>
  <c r="BI12" i="4"/>
  <c r="BI13" i="4"/>
  <c r="Q13" i="4" s="1"/>
  <c r="BI14" i="4"/>
  <c r="BI15" i="4"/>
  <c r="Q15" i="4" s="1"/>
  <c r="BI16" i="4"/>
  <c r="Q16" i="4" s="1"/>
  <c r="BI17" i="4"/>
  <c r="Q17" i="4" s="1"/>
  <c r="BI18" i="4"/>
  <c r="Q18" i="4" s="1"/>
  <c r="BI20" i="4"/>
  <c r="BI21" i="4"/>
  <c r="BI22" i="4"/>
  <c r="BI24" i="4"/>
  <c r="BI30" i="4"/>
  <c r="BI31" i="4"/>
  <c r="Q31" i="4" s="1"/>
  <c r="BI33" i="4"/>
  <c r="BI34" i="4"/>
  <c r="BI36" i="4"/>
  <c r="Q36" i="4" s="1"/>
  <c r="BI37" i="4"/>
  <c r="Q37" i="4" s="1"/>
  <c r="BI38" i="4"/>
  <c r="Q38" i="4" s="1"/>
  <c r="BI39" i="4"/>
  <c r="BI40" i="4"/>
  <c r="Q40" i="4" s="1"/>
  <c r="BI42" i="4"/>
  <c r="Q42" i="4" s="1"/>
  <c r="BI43" i="4"/>
  <c r="Q43" i="4" s="1"/>
  <c r="BI47" i="4"/>
  <c r="BI49" i="4"/>
  <c r="BI50" i="4"/>
  <c r="BI52" i="4"/>
  <c r="Q52" i="4" s="1"/>
  <c r="BI53" i="4"/>
  <c r="BI54" i="4"/>
  <c r="BI56" i="4"/>
  <c r="Q56" i="4" s="1"/>
  <c r="BI59" i="4"/>
  <c r="Q59" i="4" s="1"/>
  <c r="BI60" i="4"/>
  <c r="BI63" i="4"/>
  <c r="BI65" i="4"/>
  <c r="BI66" i="4"/>
  <c r="BH8" i="4"/>
  <c r="BH9" i="4"/>
  <c r="P9" i="4" s="1"/>
  <c r="BH10" i="4"/>
  <c r="BH11" i="4"/>
  <c r="P11" i="4" s="1"/>
  <c r="BH12" i="4"/>
  <c r="BH15" i="4"/>
  <c r="P15" i="4" s="1"/>
  <c r="BH16" i="4"/>
  <c r="BH17" i="4"/>
  <c r="P17" i="4" s="1"/>
  <c r="BH19" i="4"/>
  <c r="BH21" i="4"/>
  <c r="P21" i="4" s="1"/>
  <c r="BH22" i="4"/>
  <c r="P22" i="4" s="1"/>
  <c r="BH24" i="4"/>
  <c r="P24" i="4" s="1"/>
  <c r="BH25" i="4"/>
  <c r="BH26" i="4"/>
  <c r="BH28" i="4"/>
  <c r="BH31" i="4"/>
  <c r="P31" i="4" s="1"/>
  <c r="BH32" i="4"/>
  <c r="BH34" i="4"/>
  <c r="P34" i="4" s="1"/>
  <c r="BH35" i="4"/>
  <c r="BH37" i="4"/>
  <c r="BH38" i="4"/>
  <c r="BH40" i="4"/>
  <c r="BH41" i="4"/>
  <c r="BH42" i="4"/>
  <c r="BH43" i="4"/>
  <c r="P43" i="4" s="1"/>
  <c r="BH44" i="4"/>
  <c r="BH47" i="4"/>
  <c r="P47" i="4" s="1"/>
  <c r="BH48" i="4"/>
  <c r="P48" i="4" s="1"/>
  <c r="BH51" i="4"/>
  <c r="P51" i="4" s="1"/>
  <c r="BH53" i="4"/>
  <c r="BH54" i="4"/>
  <c r="BH56" i="4"/>
  <c r="BH57" i="4"/>
  <c r="P57" i="4" s="1"/>
  <c r="BH58" i="4"/>
  <c r="BH59" i="4"/>
  <c r="BH60" i="4"/>
  <c r="BH64" i="4"/>
  <c r="P64" i="4" s="1"/>
  <c r="BH67" i="4"/>
  <c r="BG9" i="4"/>
  <c r="BG10" i="4"/>
  <c r="O10" i="4" s="1"/>
  <c r="BG12" i="4"/>
  <c r="O12" i="4" s="1"/>
  <c r="BG13" i="4"/>
  <c r="BG14" i="4"/>
  <c r="BG15" i="4"/>
  <c r="O15" i="4" s="1"/>
  <c r="BG16" i="4"/>
  <c r="BG20" i="4"/>
  <c r="O20" i="4" s="1"/>
  <c r="BG22" i="4"/>
  <c r="O22" i="4" s="1"/>
  <c r="BG23" i="4"/>
  <c r="BG25" i="4"/>
  <c r="BG26" i="4"/>
  <c r="BG28" i="4"/>
  <c r="O28" i="4" s="1"/>
  <c r="BG29" i="4"/>
  <c r="BG30" i="4"/>
  <c r="O30" i="4" s="1"/>
  <c r="BG31" i="4"/>
  <c r="BG32" i="4"/>
  <c r="O32" i="4" s="1"/>
  <c r="BG35" i="4"/>
  <c r="BG39" i="4"/>
  <c r="BG41" i="4"/>
  <c r="O41" i="4" s="1"/>
  <c r="BG42" i="4"/>
  <c r="BG44" i="4"/>
  <c r="O44" i="4" s="1"/>
  <c r="BG46" i="4"/>
  <c r="BG48" i="4"/>
  <c r="BG51" i="4"/>
  <c r="BG52" i="4"/>
  <c r="O52" i="4" s="1"/>
  <c r="BG55" i="4"/>
  <c r="BG57" i="4"/>
  <c r="BG58" i="4"/>
  <c r="O58" i="4" s="1"/>
  <c r="BG60" i="4"/>
  <c r="O60" i="4" s="1"/>
  <c r="BG61" i="4"/>
  <c r="BG62" i="4"/>
  <c r="BG63" i="4"/>
  <c r="O63" i="4" s="1"/>
  <c r="BG64" i="4"/>
  <c r="BG67" i="4"/>
  <c r="BF8" i="4"/>
  <c r="N8" i="4" s="1"/>
  <c r="BF11" i="4"/>
  <c r="BF13" i="4"/>
  <c r="N13" i="4" s="1"/>
  <c r="BF14" i="4"/>
  <c r="BF16" i="4"/>
  <c r="N16" i="4" s="1"/>
  <c r="BF17" i="4"/>
  <c r="BF18" i="4"/>
  <c r="BF20" i="4"/>
  <c r="BF23" i="4"/>
  <c r="N23" i="4" s="1"/>
  <c r="BF24" i="4"/>
  <c r="N24" i="4" s="1"/>
  <c r="BF27" i="4"/>
  <c r="BF29" i="4"/>
  <c r="BF30" i="4"/>
  <c r="BF32" i="4"/>
  <c r="N32" i="4" s="1"/>
  <c r="BF33" i="4"/>
  <c r="N33" i="4" s="1"/>
  <c r="BF34" i="4"/>
  <c r="BF36" i="4"/>
  <c r="BF39" i="4"/>
  <c r="BF40" i="4"/>
  <c r="N40" i="4" s="1"/>
  <c r="BF43" i="4"/>
  <c r="BF45" i="4"/>
  <c r="BF46" i="4"/>
  <c r="BF48" i="4"/>
  <c r="N48" i="4" s="1"/>
  <c r="BF49" i="4"/>
  <c r="BF50" i="4"/>
  <c r="N50" i="4" s="1"/>
  <c r="BF52" i="4"/>
  <c r="N52" i="4" s="1"/>
  <c r="BF55" i="4"/>
  <c r="BF56" i="4"/>
  <c r="N56" i="4" s="1"/>
  <c r="BF59" i="4"/>
  <c r="N59" i="4" s="1"/>
  <c r="BF61" i="4"/>
  <c r="BF62" i="4"/>
  <c r="BF64" i="4"/>
  <c r="N64" i="4" s="1"/>
  <c r="BF65" i="4"/>
  <c r="BF66" i="4"/>
  <c r="BF67" i="4"/>
  <c r="N67" i="4" s="1"/>
  <c r="BE8" i="4"/>
  <c r="BE12" i="4"/>
  <c r="M12" i="4" s="1"/>
  <c r="BE15" i="4"/>
  <c r="BE17" i="4"/>
  <c r="M17" i="4" s="1"/>
  <c r="BE18" i="4"/>
  <c r="M18" i="4" s="1"/>
  <c r="BE20" i="4"/>
  <c r="M20" i="4" s="1"/>
  <c r="BE21" i="4"/>
  <c r="BE22" i="4"/>
  <c r="BE24" i="4"/>
  <c r="BE31" i="4"/>
  <c r="BE33" i="4"/>
  <c r="BE34" i="4"/>
  <c r="BE36" i="4"/>
  <c r="M36" i="4" s="1"/>
  <c r="BE37" i="4"/>
  <c r="M37" i="4" s="1"/>
  <c r="BE38" i="4"/>
  <c r="M38" i="4" s="1"/>
  <c r="BE40" i="4"/>
  <c r="M40" i="4" s="1"/>
  <c r="BE44" i="4"/>
  <c r="M44" i="4" s="1"/>
  <c r="BE47" i="4"/>
  <c r="BE49" i="4"/>
  <c r="BE50" i="4"/>
  <c r="BE52" i="4"/>
  <c r="M52" i="4" s="1"/>
  <c r="BE53" i="4"/>
  <c r="BE54" i="4"/>
  <c r="M54" i="4" s="1"/>
  <c r="BE55" i="4"/>
  <c r="BE56" i="4"/>
  <c r="M56" i="4" s="1"/>
  <c r="BE59" i="4"/>
  <c r="M59" i="4" s="1"/>
  <c r="BE63" i="4"/>
  <c r="BE65" i="4"/>
  <c r="BE66" i="4"/>
  <c r="M66" i="4" s="1"/>
  <c r="BD8" i="4"/>
  <c r="L8" i="4" s="1"/>
  <c r="BD9" i="4"/>
  <c r="BD10" i="4"/>
  <c r="BD12" i="4"/>
  <c r="BD15" i="4"/>
  <c r="BD16" i="4"/>
  <c r="L16" i="4" s="1"/>
  <c r="BD19" i="4"/>
  <c r="BD21" i="4"/>
  <c r="BD22" i="4"/>
  <c r="L22" i="4" s="1"/>
  <c r="BD24" i="4"/>
  <c r="L24" i="4" s="1"/>
  <c r="BD25" i="4"/>
  <c r="BD26" i="4"/>
  <c r="L26" i="4" s="1"/>
  <c r="BD27" i="4"/>
  <c r="L27" i="4" s="1"/>
  <c r="BD28" i="4"/>
  <c r="BD31" i="4"/>
  <c r="BD32" i="4"/>
  <c r="L32" i="4" s="1"/>
  <c r="BD35" i="4"/>
  <c r="L35" i="4" s="1"/>
  <c r="BD37" i="4"/>
  <c r="BD38" i="4"/>
  <c r="L38" i="4" s="1"/>
  <c r="BD40" i="4"/>
  <c r="L40" i="4" s="1"/>
  <c r="BD41" i="4"/>
  <c r="L41" i="4" s="1"/>
  <c r="BD42" i="4"/>
  <c r="BD43" i="4"/>
  <c r="L43" i="4" s="1"/>
  <c r="BD44" i="4"/>
  <c r="BD46" i="4"/>
  <c r="L46" i="4" s="1"/>
  <c r="BD47" i="4"/>
  <c r="L47" i="4" s="1"/>
  <c r="BD48" i="4"/>
  <c r="L48" i="4" s="1"/>
  <c r="BD50" i="4"/>
  <c r="L50" i="4" s="1"/>
  <c r="BD51" i="4"/>
  <c r="BD53" i="4"/>
  <c r="BD54" i="4"/>
  <c r="L54" i="4" s="1"/>
  <c r="BD56" i="4"/>
  <c r="L56" i="4" s="1"/>
  <c r="BD57" i="4"/>
  <c r="BD58" i="4"/>
  <c r="BD60" i="4"/>
  <c r="BD63" i="4"/>
  <c r="L63" i="4" s="1"/>
  <c r="BD64" i="4"/>
  <c r="L64" i="4" s="1"/>
  <c r="BD67" i="4"/>
  <c r="L67" i="4" s="1"/>
  <c r="BC9" i="4"/>
  <c r="K9" i="4" s="1"/>
  <c r="BC10" i="4"/>
  <c r="BC12" i="4"/>
  <c r="K12" i="4" s="1"/>
  <c r="BC13" i="4"/>
  <c r="BC14" i="4"/>
  <c r="BC16" i="4"/>
  <c r="BC19" i="4"/>
  <c r="K19" i="4" s="1"/>
  <c r="BC21" i="4"/>
  <c r="K21" i="4" s="1"/>
  <c r="BC23" i="4"/>
  <c r="BC25" i="4"/>
  <c r="BC26" i="4"/>
  <c r="BC28" i="4"/>
  <c r="K28" i="4" s="1"/>
  <c r="BC29" i="4"/>
  <c r="BC30" i="4"/>
  <c r="K30" i="4" s="1"/>
  <c r="BC32" i="4"/>
  <c r="BC35" i="4"/>
  <c r="K35" i="4" s="1"/>
  <c r="BC39" i="4"/>
  <c r="BC41" i="4"/>
  <c r="BC42" i="4"/>
  <c r="BC44" i="4"/>
  <c r="K44" i="4" s="1"/>
  <c r="BC45" i="4"/>
  <c r="BC46" i="4"/>
  <c r="BC48" i="4"/>
  <c r="K48" i="4" s="1"/>
  <c r="BC52" i="4"/>
  <c r="K52" i="4" s="1"/>
  <c r="BC55" i="4"/>
  <c r="BC57" i="4"/>
  <c r="BC58" i="4"/>
  <c r="BC60" i="4"/>
  <c r="K60" i="4" s="1"/>
  <c r="BC62" i="4"/>
  <c r="K62" i="4" s="1"/>
  <c r="BC64" i="4"/>
  <c r="K64" i="4" s="1"/>
  <c r="BC67" i="4"/>
  <c r="BB8" i="4"/>
  <c r="J8" i="4" s="1"/>
  <c r="BB11" i="4"/>
  <c r="BB13" i="4"/>
  <c r="J13" i="4" s="1"/>
  <c r="BB14" i="4"/>
  <c r="BB16" i="4"/>
  <c r="J16" i="4" s="1"/>
  <c r="BB17" i="4"/>
  <c r="J17" i="4" s="1"/>
  <c r="BB18" i="4"/>
  <c r="BB20" i="4"/>
  <c r="BB23" i="4"/>
  <c r="BB24" i="4"/>
  <c r="J24" i="4" s="1"/>
  <c r="BB27" i="4"/>
  <c r="BB29" i="4"/>
  <c r="BB30" i="4"/>
  <c r="J30" i="4" s="1"/>
  <c r="BB32" i="4"/>
  <c r="J32" i="4" s="1"/>
  <c r="BB33" i="4"/>
  <c r="BB34" i="4"/>
  <c r="BB36" i="4"/>
  <c r="BB39" i="4"/>
  <c r="BB40" i="4"/>
  <c r="J40" i="4" s="1"/>
  <c r="BB43" i="4"/>
  <c r="J43" i="4" s="1"/>
  <c r="BB45" i="4"/>
  <c r="BB46" i="4"/>
  <c r="BB48" i="4"/>
  <c r="J48" i="4" s="1"/>
  <c r="BB49" i="4"/>
  <c r="BB50" i="4"/>
  <c r="BB51" i="4"/>
  <c r="J51" i="4" s="1"/>
  <c r="BB52" i="4"/>
  <c r="BB55" i="4"/>
  <c r="J55" i="4" s="1"/>
  <c r="BB56" i="4"/>
  <c r="J56" i="4" s="1"/>
  <c r="BB59" i="4"/>
  <c r="BB61" i="4"/>
  <c r="BB62" i="4"/>
  <c r="BB64" i="4"/>
  <c r="J64" i="4" s="1"/>
  <c r="BB65" i="4"/>
  <c r="BB66" i="4"/>
  <c r="BA8" i="4"/>
  <c r="I8" i="4" s="1"/>
  <c r="BA11" i="4"/>
  <c r="BA12" i="4"/>
  <c r="I12" i="4" s="1"/>
  <c r="BA15" i="4"/>
  <c r="I15" i="4" s="1"/>
  <c r="BA17" i="4"/>
  <c r="I17" i="4" s="1"/>
  <c r="BA18" i="4"/>
  <c r="BA20" i="4"/>
  <c r="I20" i="4" s="1"/>
  <c r="BA21" i="4"/>
  <c r="BA22" i="4"/>
  <c r="I22" i="4" s="1"/>
  <c r="BA24" i="4"/>
  <c r="BA28" i="4"/>
  <c r="I28" i="4" s="1"/>
  <c r="BA31" i="4"/>
  <c r="BA33" i="4"/>
  <c r="BA34" i="4"/>
  <c r="BA36" i="4"/>
  <c r="I36" i="4" s="1"/>
  <c r="BA37" i="4"/>
  <c r="BA38" i="4"/>
  <c r="BA40" i="4"/>
  <c r="BA47" i="4"/>
  <c r="BA49" i="4"/>
  <c r="I49" i="4" s="1"/>
  <c r="BA50" i="4"/>
  <c r="BA52" i="4"/>
  <c r="I52" i="4" s="1"/>
  <c r="BA53" i="4"/>
  <c r="BA54" i="4"/>
  <c r="BA56" i="4"/>
  <c r="I56" i="4" s="1"/>
  <c r="BA60" i="4"/>
  <c r="I60" i="4" s="1"/>
  <c r="BA63" i="4"/>
  <c r="BA65" i="4"/>
  <c r="BA66" i="4"/>
  <c r="AZ8" i="4"/>
  <c r="H8" i="4" s="1"/>
  <c r="AZ9" i="4"/>
  <c r="AZ10" i="4"/>
  <c r="AZ11" i="4"/>
  <c r="AZ12" i="4"/>
  <c r="H12" i="4" s="1"/>
  <c r="AZ13" i="4"/>
  <c r="H13" i="4" s="1"/>
  <c r="AZ16" i="4"/>
  <c r="H16" i="4" s="1"/>
  <c r="AZ19" i="4"/>
  <c r="AZ21" i="4"/>
  <c r="AZ22" i="4"/>
  <c r="H22" i="4" s="1"/>
  <c r="AZ24" i="4"/>
  <c r="H24" i="4" s="1"/>
  <c r="AZ25" i="4"/>
  <c r="AZ26" i="4"/>
  <c r="AZ28" i="4"/>
  <c r="H28" i="4" s="1"/>
  <c r="AZ32" i="4"/>
  <c r="H32" i="4" s="1"/>
  <c r="AZ35" i="4"/>
  <c r="AZ37" i="4"/>
  <c r="AZ38" i="4"/>
  <c r="H38" i="4" s="1"/>
  <c r="AZ40" i="4"/>
  <c r="H40" i="4" s="1"/>
  <c r="AZ41" i="4"/>
  <c r="AZ42" i="4"/>
  <c r="AZ44" i="4"/>
  <c r="H44" i="4" s="1"/>
  <c r="AZ48" i="4"/>
  <c r="H48" i="4" s="1"/>
  <c r="AZ51" i="4"/>
  <c r="AZ53" i="4"/>
  <c r="AZ54" i="4"/>
  <c r="AZ56" i="4"/>
  <c r="H56" i="4" s="1"/>
  <c r="AZ57" i="4"/>
  <c r="AZ58" i="4"/>
  <c r="H58" i="4" s="1"/>
  <c r="AZ60" i="4"/>
  <c r="H60" i="4" s="1"/>
  <c r="AZ61" i="4"/>
  <c r="H61" i="4" s="1"/>
  <c r="AZ64" i="4"/>
  <c r="H64" i="4" s="1"/>
  <c r="AZ67" i="4"/>
  <c r="H67" i="4" s="1"/>
  <c r="AY9" i="4"/>
  <c r="G9" i="4" s="1"/>
  <c r="AY10" i="4"/>
  <c r="G10" i="4" s="1"/>
  <c r="AY12" i="4"/>
  <c r="AY13" i="4"/>
  <c r="AY14" i="4"/>
  <c r="G14" i="4" s="1"/>
  <c r="AY16" i="4"/>
  <c r="G16" i="4" s="1"/>
  <c r="AY20" i="4"/>
  <c r="G20" i="4" s="1"/>
  <c r="AY23" i="4"/>
  <c r="AY25" i="4"/>
  <c r="AY26" i="4"/>
  <c r="AY28" i="4"/>
  <c r="AY29" i="4"/>
  <c r="G29" i="4" s="1"/>
  <c r="AY30" i="4"/>
  <c r="G30" i="4" s="1"/>
  <c r="AY32" i="4"/>
  <c r="G32" i="4" s="1"/>
  <c r="AY39" i="4"/>
  <c r="G39" i="4" s="1"/>
  <c r="AY41" i="4"/>
  <c r="AY42" i="4"/>
  <c r="G42" i="4" s="1"/>
  <c r="AY44" i="4"/>
  <c r="G44" i="4" s="1"/>
  <c r="AY45" i="4"/>
  <c r="AY46" i="4"/>
  <c r="G46" i="4" s="1"/>
  <c r="AY48" i="4"/>
  <c r="G48" i="4" s="1"/>
  <c r="AY55" i="4"/>
  <c r="AY57" i="4"/>
  <c r="AY58" i="4"/>
  <c r="G58" i="4" s="1"/>
  <c r="AY60" i="4"/>
  <c r="G60" i="4" s="1"/>
  <c r="AY61" i="4"/>
  <c r="G61" i="4" s="1"/>
  <c r="AY62" i="4"/>
  <c r="G62" i="4" s="1"/>
  <c r="AY63" i="4"/>
  <c r="G63" i="4" s="1"/>
  <c r="AY64" i="4"/>
  <c r="G64" i="4" s="1"/>
  <c r="AX8" i="4"/>
  <c r="AX11" i="4"/>
  <c r="AX13" i="4"/>
  <c r="AX14" i="4"/>
  <c r="AX16" i="4"/>
  <c r="AX17" i="4"/>
  <c r="AX18" i="4"/>
  <c r="F18" i="4" s="1"/>
  <c r="AX20" i="4"/>
  <c r="F20" i="4" s="1"/>
  <c r="AX21" i="4"/>
  <c r="F21" i="4" s="1"/>
  <c r="AX24" i="4"/>
  <c r="F24" i="4" s="1"/>
  <c r="AX27" i="4"/>
  <c r="AX29" i="4"/>
  <c r="AX30" i="4"/>
  <c r="AX32" i="4"/>
  <c r="AX33" i="4"/>
  <c r="F33" i="4" s="1"/>
  <c r="AX34" i="4"/>
  <c r="F34" i="4" s="1"/>
  <c r="AX36" i="4"/>
  <c r="F36" i="4" s="1"/>
  <c r="AX37" i="4"/>
  <c r="AX40" i="4"/>
  <c r="F40" i="4" s="1"/>
  <c r="AX43" i="4"/>
  <c r="AX45" i="4"/>
  <c r="AX46" i="4"/>
  <c r="AX48" i="4"/>
  <c r="AX49" i="4"/>
  <c r="AX50" i="4"/>
  <c r="F50" i="4" s="1"/>
  <c r="AX52" i="4"/>
  <c r="F52" i="4" s="1"/>
  <c r="AX56" i="4"/>
  <c r="AX59" i="4"/>
  <c r="AX61" i="4"/>
  <c r="AX62" i="4"/>
  <c r="AX64" i="4"/>
  <c r="F64" i="4" s="1"/>
  <c r="AX65" i="4"/>
  <c r="AX66" i="4"/>
  <c r="F66" i="4" s="1"/>
  <c r="AW8" i="4"/>
  <c r="E8" i="4" s="1"/>
  <c r="AW12" i="4"/>
  <c r="AW15" i="4"/>
  <c r="E15" i="4" s="1"/>
  <c r="AW17" i="4"/>
  <c r="AW18" i="4"/>
  <c r="AW20" i="4"/>
  <c r="AW21" i="4"/>
  <c r="AW22" i="4"/>
  <c r="E22" i="4" s="1"/>
  <c r="AW24" i="4"/>
  <c r="E24" i="4" s="1"/>
  <c r="AW28" i="4"/>
  <c r="AW31" i="4"/>
  <c r="AW33" i="4"/>
  <c r="E33" i="4" s="1"/>
  <c r="AW34" i="4"/>
  <c r="AW36" i="4"/>
  <c r="E36" i="4" s="1"/>
  <c r="AW37" i="4"/>
  <c r="AW38" i="4"/>
  <c r="E38" i="4" s="1"/>
  <c r="AW40" i="4"/>
  <c r="E40" i="4" s="1"/>
  <c r="AW47" i="4"/>
  <c r="E47" i="4" s="1"/>
  <c r="AW49" i="4"/>
  <c r="AW50" i="4"/>
  <c r="E50" i="4" s="1"/>
  <c r="AW52" i="4"/>
  <c r="AW53" i="4"/>
  <c r="AW54" i="4"/>
  <c r="E54" i="4" s="1"/>
  <c r="AW56" i="4"/>
  <c r="E56" i="4" s="1"/>
  <c r="AW63" i="4"/>
  <c r="AW65" i="4"/>
  <c r="E65" i="4" s="1"/>
  <c r="AW66" i="4"/>
  <c r="E66" i="4" s="1"/>
  <c r="AV8" i="4"/>
  <c r="AV9" i="4"/>
  <c r="AV10" i="4"/>
  <c r="AV11" i="4"/>
  <c r="AV12" i="4"/>
  <c r="AV13" i="4"/>
  <c r="AV18" i="4"/>
  <c r="AV20" i="4"/>
  <c r="AV23" i="4"/>
  <c r="D23" i="4" s="1"/>
  <c r="AV24" i="4"/>
  <c r="AV27" i="4"/>
  <c r="AV28" i="4"/>
  <c r="AV29" i="4"/>
  <c r="AV30" i="4"/>
  <c r="AV32" i="4"/>
  <c r="AV34" i="4"/>
  <c r="AV35" i="4"/>
  <c r="AV41" i="4"/>
  <c r="AV44" i="4"/>
  <c r="AV45" i="4"/>
  <c r="AV48" i="4"/>
  <c r="AV51" i="4"/>
  <c r="AV52" i="4"/>
  <c r="D52" i="4" s="1"/>
  <c r="AV56" i="4"/>
  <c r="AV59" i="4"/>
  <c r="D59" i="4" s="1"/>
  <c r="AV60" i="4"/>
  <c r="AV66" i="4"/>
  <c r="AV67" i="4"/>
  <c r="Z8" i="4"/>
  <c r="Z9" i="4"/>
  <c r="Z10" i="4"/>
  <c r="Z11" i="4"/>
  <c r="Z12" i="4"/>
  <c r="D12" i="4" s="1"/>
  <c r="Z13" i="4"/>
  <c r="Z14" i="4"/>
  <c r="O14" i="3" s="1"/>
  <c r="Z15" i="4"/>
  <c r="Z16" i="4"/>
  <c r="O16" i="3" s="1"/>
  <c r="Z17" i="4"/>
  <c r="AA17" i="1" s="1"/>
  <c r="Z18" i="4"/>
  <c r="Z19" i="4"/>
  <c r="Z20" i="4"/>
  <c r="Z21" i="4"/>
  <c r="Z22" i="4"/>
  <c r="Z23" i="4"/>
  <c r="Z24" i="4"/>
  <c r="O24" i="3" s="1"/>
  <c r="Z25" i="4"/>
  <c r="D25" i="4" s="1"/>
  <c r="Z26" i="4"/>
  <c r="O26" i="3" s="1"/>
  <c r="Z27" i="4"/>
  <c r="Z28" i="4"/>
  <c r="Z29" i="4"/>
  <c r="Z30" i="4"/>
  <c r="Z31" i="4"/>
  <c r="Z32" i="4"/>
  <c r="O32" i="3" s="1"/>
  <c r="Z33" i="4"/>
  <c r="D33" i="4" s="1"/>
  <c r="Z34" i="4"/>
  <c r="Z35" i="4"/>
  <c r="Z36" i="4"/>
  <c r="Z37" i="4"/>
  <c r="Z38" i="4"/>
  <c r="Z39" i="4"/>
  <c r="Z40" i="4"/>
  <c r="O40" i="3" s="1"/>
  <c r="Z41" i="4"/>
  <c r="Z42" i="4"/>
  <c r="O42" i="3" s="1"/>
  <c r="D42" i="3" s="1"/>
  <c r="Z43" i="4"/>
  <c r="Z44" i="4"/>
  <c r="Z45" i="4"/>
  <c r="Z46" i="4"/>
  <c r="O46" i="3" s="1"/>
  <c r="Z47" i="4"/>
  <c r="Z48" i="4"/>
  <c r="O48" i="3" s="1"/>
  <c r="Z49" i="4"/>
  <c r="D49" i="4" s="1"/>
  <c r="Z50" i="4"/>
  <c r="Z51" i="4"/>
  <c r="Z52" i="4"/>
  <c r="Z53" i="4"/>
  <c r="Z54" i="4"/>
  <c r="Z55" i="4"/>
  <c r="Z56" i="4"/>
  <c r="Z57" i="4"/>
  <c r="D57" i="4" s="1"/>
  <c r="Z58" i="4"/>
  <c r="Z59" i="4"/>
  <c r="Z60" i="4"/>
  <c r="Z61" i="4"/>
  <c r="Z62" i="4"/>
  <c r="Z63" i="4"/>
  <c r="Z64" i="4"/>
  <c r="O64" i="3" s="1"/>
  <c r="Z65" i="4"/>
  <c r="D65" i="4" s="1"/>
  <c r="Z66" i="4"/>
  <c r="O66" i="3" s="1"/>
  <c r="Z67" i="4"/>
  <c r="Y8" i="4"/>
  <c r="Y11" i="4"/>
  <c r="Y13" i="4"/>
  <c r="Y14" i="4"/>
  <c r="Y15" i="4"/>
  <c r="Y19" i="4"/>
  <c r="Y21" i="4"/>
  <c r="Y22" i="4"/>
  <c r="Y24" i="4"/>
  <c r="Y26" i="4"/>
  <c r="Y27" i="4"/>
  <c r="Y28" i="4"/>
  <c r="Y31" i="4"/>
  <c r="Y33" i="4"/>
  <c r="Y34" i="4"/>
  <c r="Y39" i="4"/>
  <c r="Y40" i="4"/>
  <c r="Y43" i="4"/>
  <c r="Y44" i="4"/>
  <c r="Y45" i="4"/>
  <c r="Y46" i="4"/>
  <c r="Y47" i="4"/>
  <c r="Y48" i="4"/>
  <c r="Y49" i="4"/>
  <c r="Y52" i="4"/>
  <c r="Y53" i="4"/>
  <c r="Y56" i="4"/>
  <c r="Y59" i="4"/>
  <c r="Y60" i="4"/>
  <c r="Y62" i="4"/>
  <c r="Y63" i="4"/>
  <c r="Y64" i="4"/>
  <c r="Y65" i="4"/>
  <c r="Y66" i="4"/>
  <c r="X8" i="4"/>
  <c r="X10" i="4"/>
  <c r="X12" i="4"/>
  <c r="X14" i="4"/>
  <c r="X15" i="4"/>
  <c r="X17" i="4"/>
  <c r="X21" i="4"/>
  <c r="X22" i="4"/>
  <c r="X25" i="4"/>
  <c r="X27" i="4"/>
  <c r="X30" i="4"/>
  <c r="X31" i="4"/>
  <c r="X32" i="4"/>
  <c r="X36" i="4"/>
  <c r="X37" i="4"/>
  <c r="X38" i="4"/>
  <c r="X47" i="4"/>
  <c r="X49" i="4"/>
  <c r="X51" i="4"/>
  <c r="X52" i="4"/>
  <c r="X53" i="4"/>
  <c r="X54" i="4"/>
  <c r="X57" i="4"/>
  <c r="X62" i="4"/>
  <c r="X64" i="4"/>
  <c r="W8" i="4"/>
  <c r="W9" i="4"/>
  <c r="W10" i="4"/>
  <c r="W11" i="4"/>
  <c r="W12" i="4"/>
  <c r="W13" i="4"/>
  <c r="W19" i="4"/>
  <c r="W23" i="4"/>
  <c r="W25" i="4"/>
  <c r="W26" i="4"/>
  <c r="W28" i="4"/>
  <c r="W29" i="4"/>
  <c r="W30" i="4"/>
  <c r="W31" i="4"/>
  <c r="W32" i="4"/>
  <c r="W34" i="4"/>
  <c r="W36" i="4"/>
  <c r="W38" i="4"/>
  <c r="W39" i="4"/>
  <c r="W41" i="4"/>
  <c r="W42" i="4"/>
  <c r="W44" i="4"/>
  <c r="W45" i="4"/>
  <c r="W46" i="4"/>
  <c r="W48" i="4"/>
  <c r="W51" i="4"/>
  <c r="W55" i="4"/>
  <c r="W56" i="4"/>
  <c r="W57" i="4"/>
  <c r="W66" i="4"/>
  <c r="V8" i="4"/>
  <c r="V11" i="4"/>
  <c r="V12" i="4"/>
  <c r="V13" i="4"/>
  <c r="V14" i="4"/>
  <c r="V16" i="4"/>
  <c r="V17" i="4"/>
  <c r="V18" i="4"/>
  <c r="V19" i="4"/>
  <c r="V20" i="4"/>
  <c r="V23" i="4"/>
  <c r="V25" i="4"/>
  <c r="V27" i="4"/>
  <c r="V29" i="4"/>
  <c r="V33" i="4"/>
  <c r="V34" i="4"/>
  <c r="V35" i="4"/>
  <c r="V36" i="4"/>
  <c r="V39" i="4"/>
  <c r="V40" i="4"/>
  <c r="V46" i="4"/>
  <c r="V48" i="4"/>
  <c r="V50" i="4"/>
  <c r="V51" i="4"/>
  <c r="V52" i="4"/>
  <c r="V55" i="4"/>
  <c r="V59" i="4"/>
  <c r="V61" i="4"/>
  <c r="V64" i="4"/>
  <c r="V66" i="4"/>
  <c r="V67" i="4"/>
  <c r="U8" i="4"/>
  <c r="U10" i="4"/>
  <c r="U11" i="4"/>
  <c r="U13" i="4"/>
  <c r="U18" i="4"/>
  <c r="U20" i="4"/>
  <c r="U21" i="4"/>
  <c r="U22" i="4"/>
  <c r="U24" i="4"/>
  <c r="U26" i="4"/>
  <c r="U27" i="4"/>
  <c r="U28" i="4"/>
  <c r="U31" i="4"/>
  <c r="U33" i="4"/>
  <c r="U37" i="4"/>
  <c r="U39" i="4"/>
  <c r="U42" i="4"/>
  <c r="U43" i="4"/>
  <c r="U44" i="4"/>
  <c r="U45" i="4"/>
  <c r="U46" i="4"/>
  <c r="U47" i="4"/>
  <c r="U48" i="4"/>
  <c r="U49" i="4"/>
  <c r="U54" i="4"/>
  <c r="U56" i="4"/>
  <c r="U58" i="4"/>
  <c r="U59" i="4"/>
  <c r="U61" i="4"/>
  <c r="U63" i="4"/>
  <c r="U64" i="4"/>
  <c r="U65" i="4"/>
  <c r="U66" i="4"/>
  <c r="T8" i="4"/>
  <c r="T10" i="4"/>
  <c r="T14" i="4"/>
  <c r="T15" i="4"/>
  <c r="T16" i="4"/>
  <c r="T17" i="4"/>
  <c r="T20" i="4"/>
  <c r="T21" i="4"/>
  <c r="T22" i="4"/>
  <c r="T25" i="4"/>
  <c r="T27" i="4"/>
  <c r="T31" i="4"/>
  <c r="T32" i="4"/>
  <c r="T35" i="4"/>
  <c r="T38" i="4"/>
  <c r="T40" i="4"/>
  <c r="T41" i="4"/>
  <c r="T42" i="4"/>
  <c r="T43" i="4"/>
  <c r="T44" i="4"/>
  <c r="T45" i="4"/>
  <c r="T47" i="4"/>
  <c r="T48" i="4"/>
  <c r="T49" i="4"/>
  <c r="T53" i="4"/>
  <c r="T54" i="4"/>
  <c r="T56" i="4"/>
  <c r="T58" i="4"/>
  <c r="T59" i="4"/>
  <c r="T60" i="4"/>
  <c r="T61" i="4"/>
  <c r="T63" i="4"/>
  <c r="T67" i="4"/>
  <c r="S9" i="4"/>
  <c r="S10" i="4"/>
  <c r="S12" i="4"/>
  <c r="S14" i="4"/>
  <c r="S15" i="4"/>
  <c r="S16" i="4"/>
  <c r="S17" i="4"/>
  <c r="S18" i="4"/>
  <c r="S19" i="4"/>
  <c r="S20" i="4"/>
  <c r="S21" i="4"/>
  <c r="S25" i="4"/>
  <c r="S26" i="4"/>
  <c r="S28" i="4"/>
  <c r="S30" i="4"/>
  <c r="S32" i="4"/>
  <c r="S33" i="4"/>
  <c r="S34" i="4"/>
  <c r="S35" i="4"/>
  <c r="S36" i="4"/>
  <c r="S39" i="4"/>
  <c r="S44" i="4"/>
  <c r="S47" i="4"/>
  <c r="S48" i="4"/>
  <c r="S49" i="4"/>
  <c r="S51" i="4"/>
  <c r="S52" i="4"/>
  <c r="S53" i="4"/>
  <c r="S55" i="4"/>
  <c r="S57" i="4"/>
  <c r="S63" i="4"/>
  <c r="S65" i="4"/>
  <c r="S67" i="4"/>
  <c r="R9" i="4"/>
  <c r="R11" i="4"/>
  <c r="R12" i="4"/>
  <c r="R13" i="4"/>
  <c r="R14" i="4"/>
  <c r="R16" i="4"/>
  <c r="R21" i="4"/>
  <c r="R23" i="4"/>
  <c r="R24" i="4"/>
  <c r="R30" i="4"/>
  <c r="R34" i="4"/>
  <c r="R36" i="4"/>
  <c r="R37" i="4"/>
  <c r="R39" i="4"/>
  <c r="R40" i="4"/>
  <c r="R42" i="4"/>
  <c r="R45" i="4"/>
  <c r="R46" i="4"/>
  <c r="R48" i="4"/>
  <c r="R49" i="4"/>
  <c r="R50" i="4"/>
  <c r="R53" i="4"/>
  <c r="R55" i="4"/>
  <c r="R62" i="4"/>
  <c r="R65" i="4"/>
  <c r="R66" i="4"/>
  <c r="Q8" i="4"/>
  <c r="Q9" i="4"/>
  <c r="Q11" i="4"/>
  <c r="Q12" i="4"/>
  <c r="Q14" i="4"/>
  <c r="Q20" i="4"/>
  <c r="Q21" i="4"/>
  <c r="Q22" i="4"/>
  <c r="Q24" i="4"/>
  <c r="Q27" i="4"/>
  <c r="Q29" i="4"/>
  <c r="Q30" i="4"/>
  <c r="Q33" i="4"/>
  <c r="Q34" i="4"/>
  <c r="Q39" i="4"/>
  <c r="Q41" i="4"/>
  <c r="Q44" i="4"/>
  <c r="Q47" i="4"/>
  <c r="Q48" i="4"/>
  <c r="Q49" i="4"/>
  <c r="Q50" i="4"/>
  <c r="Q53" i="4"/>
  <c r="Q54" i="4"/>
  <c r="Q57" i="4"/>
  <c r="Q60" i="4"/>
  <c r="Q62" i="4"/>
  <c r="Q63" i="4"/>
  <c r="Q65" i="4"/>
  <c r="Q66" i="4"/>
  <c r="P8" i="4"/>
  <c r="P10" i="4"/>
  <c r="P12" i="4"/>
  <c r="P16" i="4"/>
  <c r="P19" i="4"/>
  <c r="P25" i="4"/>
  <c r="P26" i="4"/>
  <c r="P27" i="4"/>
  <c r="P28" i="4"/>
  <c r="P29" i="4"/>
  <c r="P32" i="4"/>
  <c r="P35" i="4"/>
  <c r="P37" i="4"/>
  <c r="P38" i="4"/>
  <c r="P40" i="4"/>
  <c r="P41" i="4"/>
  <c r="P42" i="4"/>
  <c r="P44" i="4"/>
  <c r="P45" i="4"/>
  <c r="P53" i="4"/>
  <c r="P54" i="4"/>
  <c r="P56" i="4"/>
  <c r="P58" i="4"/>
  <c r="P59" i="4"/>
  <c r="P60" i="4"/>
  <c r="P61" i="4"/>
  <c r="P67" i="4"/>
  <c r="O9" i="4"/>
  <c r="O13" i="4"/>
  <c r="O14" i="4"/>
  <c r="O16" i="4"/>
  <c r="O17" i="4"/>
  <c r="O23" i="4"/>
  <c r="O25" i="4"/>
  <c r="O26" i="4"/>
  <c r="O29" i="4"/>
  <c r="O31" i="4"/>
  <c r="O33" i="4"/>
  <c r="O35" i="4"/>
  <c r="O39" i="4"/>
  <c r="O42" i="4"/>
  <c r="O45" i="4"/>
  <c r="O46" i="4"/>
  <c r="O47" i="4"/>
  <c r="O48" i="4"/>
  <c r="O51" i="4"/>
  <c r="O55" i="4"/>
  <c r="O57" i="4"/>
  <c r="O61" i="4"/>
  <c r="O62" i="4"/>
  <c r="O64" i="4"/>
  <c r="O65" i="4"/>
  <c r="O67" i="4"/>
  <c r="N11" i="4"/>
  <c r="N14" i="4"/>
  <c r="N17" i="4"/>
  <c r="N18" i="4"/>
  <c r="N19" i="4"/>
  <c r="N20" i="4"/>
  <c r="N21" i="4"/>
  <c r="N26" i="4"/>
  <c r="N27" i="4"/>
  <c r="N29" i="4"/>
  <c r="N30" i="4"/>
  <c r="N34" i="4"/>
  <c r="N36" i="4"/>
  <c r="N39" i="4"/>
  <c r="N43" i="4"/>
  <c r="N45" i="4"/>
  <c r="N46" i="4"/>
  <c r="N49" i="4"/>
  <c r="N55" i="4"/>
  <c r="N57" i="4"/>
  <c r="N61" i="4"/>
  <c r="N62" i="4"/>
  <c r="N65" i="4"/>
  <c r="N66" i="4"/>
  <c r="M8" i="4"/>
  <c r="M14" i="4"/>
  <c r="M15" i="4"/>
  <c r="M21" i="4"/>
  <c r="M22" i="4"/>
  <c r="M24" i="4"/>
  <c r="M25" i="4"/>
  <c r="M31" i="4"/>
  <c r="M33" i="4"/>
  <c r="M34" i="4"/>
  <c r="M41" i="4"/>
  <c r="M43" i="4"/>
  <c r="M47" i="4"/>
  <c r="M49" i="4"/>
  <c r="M50" i="4"/>
  <c r="M53" i="4"/>
  <c r="M55" i="4"/>
  <c r="M57" i="4"/>
  <c r="M58" i="4"/>
  <c r="M63" i="4"/>
  <c r="M65" i="4"/>
  <c r="L9" i="4"/>
  <c r="L10" i="4"/>
  <c r="L12" i="4"/>
  <c r="L15" i="4"/>
  <c r="L19" i="4"/>
  <c r="L21" i="4"/>
  <c r="L23" i="4"/>
  <c r="L25" i="4"/>
  <c r="L28" i="4"/>
  <c r="L29" i="4"/>
  <c r="L30" i="4"/>
  <c r="L31" i="4"/>
  <c r="L37" i="4"/>
  <c r="L42" i="4"/>
  <c r="L44" i="4"/>
  <c r="L45" i="4"/>
  <c r="L51" i="4"/>
  <c r="L53" i="4"/>
  <c r="L57" i="4"/>
  <c r="L58" i="4"/>
  <c r="L60" i="4"/>
  <c r="L66" i="4"/>
  <c r="K10" i="4"/>
  <c r="K13" i="4"/>
  <c r="K14" i="4"/>
  <c r="K16" i="4"/>
  <c r="K23" i="4"/>
  <c r="K25" i="4"/>
  <c r="K26" i="4"/>
  <c r="K29" i="4"/>
  <c r="K32" i="4"/>
  <c r="K39" i="4"/>
  <c r="K41" i="4"/>
  <c r="K42" i="4"/>
  <c r="K45" i="4"/>
  <c r="K46" i="4"/>
  <c r="K49" i="4"/>
  <c r="K51" i="4"/>
  <c r="K55" i="4"/>
  <c r="K57" i="4"/>
  <c r="K58" i="4"/>
  <c r="K61" i="4"/>
  <c r="K63" i="4"/>
  <c r="K67" i="4"/>
  <c r="J11" i="4"/>
  <c r="J14" i="4"/>
  <c r="J18" i="4"/>
  <c r="J19" i="4"/>
  <c r="J20" i="4"/>
  <c r="J21" i="4"/>
  <c r="J22" i="4"/>
  <c r="J23" i="4"/>
  <c r="J27" i="4"/>
  <c r="J29" i="4"/>
  <c r="J33" i="4"/>
  <c r="J34" i="4"/>
  <c r="J36" i="4"/>
  <c r="J39" i="4"/>
  <c r="J45" i="4"/>
  <c r="J46" i="4"/>
  <c r="J49" i="4"/>
  <c r="J50" i="4"/>
  <c r="J52" i="4"/>
  <c r="J53" i="4"/>
  <c r="J59" i="4"/>
  <c r="J61" i="4"/>
  <c r="J62" i="4"/>
  <c r="J65" i="4"/>
  <c r="J66" i="4"/>
  <c r="I11" i="4"/>
  <c r="I18" i="4"/>
  <c r="I21" i="4"/>
  <c r="I24" i="4"/>
  <c r="I31" i="4"/>
  <c r="I33" i="4"/>
  <c r="I34" i="4"/>
  <c r="I37" i="4"/>
  <c r="I38" i="4"/>
  <c r="I39" i="4"/>
  <c r="I40" i="4"/>
  <c r="I41" i="4"/>
  <c r="I47" i="4"/>
  <c r="I50" i="4"/>
  <c r="I53" i="4"/>
  <c r="I54" i="4"/>
  <c r="I59" i="4"/>
  <c r="I63" i="4"/>
  <c r="I65" i="4"/>
  <c r="I66" i="4"/>
  <c r="H9" i="4"/>
  <c r="H10" i="4"/>
  <c r="H11" i="4"/>
  <c r="H15" i="4"/>
  <c r="H19" i="4"/>
  <c r="H21" i="4"/>
  <c r="H25" i="4"/>
  <c r="H26" i="4"/>
  <c r="H29" i="4"/>
  <c r="H31" i="4"/>
  <c r="H35" i="4"/>
  <c r="H37" i="4"/>
  <c r="H41" i="4"/>
  <c r="H42" i="4"/>
  <c r="H45" i="4"/>
  <c r="H47" i="4"/>
  <c r="H51" i="4"/>
  <c r="H53" i="4"/>
  <c r="H54" i="4"/>
  <c r="H57" i="4"/>
  <c r="H63" i="4"/>
  <c r="G12" i="4"/>
  <c r="G13" i="4"/>
  <c r="G15" i="4"/>
  <c r="G19" i="4"/>
  <c r="G23" i="4"/>
  <c r="G25" i="4"/>
  <c r="G26" i="4"/>
  <c r="G28" i="4"/>
  <c r="G33" i="4"/>
  <c r="G35" i="4"/>
  <c r="G36" i="4"/>
  <c r="G41" i="4"/>
  <c r="G45" i="4"/>
  <c r="G47" i="4"/>
  <c r="G49" i="4"/>
  <c r="G51" i="4"/>
  <c r="G52" i="4"/>
  <c r="G55" i="4"/>
  <c r="G57" i="4"/>
  <c r="G67" i="4"/>
  <c r="F8" i="4"/>
  <c r="F11" i="4"/>
  <c r="F13" i="4"/>
  <c r="F14" i="4"/>
  <c r="F16" i="4"/>
  <c r="F17" i="4"/>
  <c r="F23" i="4"/>
  <c r="F27" i="4"/>
  <c r="F29" i="4"/>
  <c r="F30" i="4"/>
  <c r="F32" i="4"/>
  <c r="F37" i="4"/>
  <c r="F39" i="4"/>
  <c r="F43" i="4"/>
  <c r="F45" i="4"/>
  <c r="F46" i="4"/>
  <c r="F48" i="4"/>
  <c r="F49" i="4"/>
  <c r="F55" i="4"/>
  <c r="F56" i="4"/>
  <c r="F59" i="4"/>
  <c r="F61" i="4"/>
  <c r="F62" i="4"/>
  <c r="F65" i="4"/>
  <c r="E11" i="4"/>
  <c r="E12" i="4"/>
  <c r="E17" i="4"/>
  <c r="E18" i="4"/>
  <c r="E20" i="4"/>
  <c r="E21" i="4"/>
  <c r="E28" i="4"/>
  <c r="E31" i="4"/>
  <c r="E34" i="4"/>
  <c r="E37" i="4"/>
  <c r="E41" i="4"/>
  <c r="E43" i="4"/>
  <c r="E44" i="4"/>
  <c r="E49" i="4"/>
  <c r="E52" i="4"/>
  <c r="E53" i="4"/>
  <c r="E55" i="4"/>
  <c r="E57" i="4"/>
  <c r="E59" i="4"/>
  <c r="E60" i="4"/>
  <c r="E63" i="4"/>
  <c r="D11" i="4"/>
  <c r="D15" i="4"/>
  <c r="D16" i="4"/>
  <c r="D19" i="4"/>
  <c r="D20" i="4"/>
  <c r="D24" i="4"/>
  <c r="D27" i="4"/>
  <c r="D31" i="4"/>
  <c r="D32" i="4"/>
  <c r="D35" i="4"/>
  <c r="D39" i="4"/>
  <c r="D40" i="4"/>
  <c r="D43" i="4"/>
  <c r="D51" i="4"/>
  <c r="D63" i="4"/>
  <c r="D64" i="4"/>
  <c r="D66" i="4"/>
  <c r="D6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Z15" i="3" s="1"/>
  <c r="AC16" i="3"/>
  <c r="Z16" i="3" s="1"/>
  <c r="AC17" i="3"/>
  <c r="Z17" i="3" s="1"/>
  <c r="AC18" i="3"/>
  <c r="Z18" i="3" s="1"/>
  <c r="AC19" i="3"/>
  <c r="AC20" i="3"/>
  <c r="Z20" i="3" s="1"/>
  <c r="AC21" i="3"/>
  <c r="AC22" i="3"/>
  <c r="Z22" i="3" s="1"/>
  <c r="AC23" i="3"/>
  <c r="Z23" i="3" s="1"/>
  <c r="AC24" i="3"/>
  <c r="AP24" i="1" s="1"/>
  <c r="AC25" i="3"/>
  <c r="Z25" i="3" s="1"/>
  <c r="AC26" i="3"/>
  <c r="Z26" i="3" s="1"/>
  <c r="AC27" i="3"/>
  <c r="AC28" i="3"/>
  <c r="Z28" i="3" s="1"/>
  <c r="AC29" i="3"/>
  <c r="Z29" i="3" s="1"/>
  <c r="AC30" i="3"/>
  <c r="Z30" i="3" s="1"/>
  <c r="AC31" i="3"/>
  <c r="Z31" i="3" s="1"/>
  <c r="AC32" i="3"/>
  <c r="Z32" i="3" s="1"/>
  <c r="AC33" i="3"/>
  <c r="Z33" i="3" s="1"/>
  <c r="AC34" i="3"/>
  <c r="Z34" i="3" s="1"/>
  <c r="AC35" i="3"/>
  <c r="AC36" i="3"/>
  <c r="Z36" i="3" s="1"/>
  <c r="AC37" i="3"/>
  <c r="Z37" i="3" s="1"/>
  <c r="AC38" i="3"/>
  <c r="Z38" i="3" s="1"/>
  <c r="AC39" i="3"/>
  <c r="Z39" i="3" s="1"/>
  <c r="AC40" i="3"/>
  <c r="Z40" i="3" s="1"/>
  <c r="AC41" i="3"/>
  <c r="Z41" i="3" s="1"/>
  <c r="AC42" i="3"/>
  <c r="Z42" i="3" s="1"/>
  <c r="AC43" i="3"/>
  <c r="Z43" i="3" s="1"/>
  <c r="AC44" i="3"/>
  <c r="Z44" i="3" s="1"/>
  <c r="AC45" i="3"/>
  <c r="Z45" i="3" s="1"/>
  <c r="AC46" i="3"/>
  <c r="Z46" i="3" s="1"/>
  <c r="AC47" i="3"/>
  <c r="Z47" i="3" s="1"/>
  <c r="AC48" i="3"/>
  <c r="Z48" i="3" s="1"/>
  <c r="AC49" i="3"/>
  <c r="Z49" i="3" s="1"/>
  <c r="AC50" i="3"/>
  <c r="Z50" i="3" s="1"/>
  <c r="AC51" i="3"/>
  <c r="AC52" i="3"/>
  <c r="Z52" i="3" s="1"/>
  <c r="AC53" i="3"/>
  <c r="AC54" i="3"/>
  <c r="Z54" i="3" s="1"/>
  <c r="AC55" i="3"/>
  <c r="Z55" i="3" s="1"/>
  <c r="AC56" i="3"/>
  <c r="Z56" i="3" s="1"/>
  <c r="AC57" i="3"/>
  <c r="Z57" i="3" s="1"/>
  <c r="AC58" i="3"/>
  <c r="Z58" i="3" s="1"/>
  <c r="AC59" i="3"/>
  <c r="Z59" i="3" s="1"/>
  <c r="AC60" i="3"/>
  <c r="Z60" i="3" s="1"/>
  <c r="AC61" i="3"/>
  <c r="Z61" i="3" s="1"/>
  <c r="AC62" i="3"/>
  <c r="AC63" i="3"/>
  <c r="Z63" i="3" s="1"/>
  <c r="AC64" i="3"/>
  <c r="Z64" i="3" s="1"/>
  <c r="AC65" i="3"/>
  <c r="Z65" i="3" s="1"/>
  <c r="AC66" i="3"/>
  <c r="Z66" i="3" s="1"/>
  <c r="AC67" i="3"/>
  <c r="Z14" i="3"/>
  <c r="Z19" i="3"/>
  <c r="Z21" i="3"/>
  <c r="Z27" i="3"/>
  <c r="Z35" i="3"/>
  <c r="Z51" i="3"/>
  <c r="Z53" i="3"/>
  <c r="Z62" i="3"/>
  <c r="Z67" i="3"/>
  <c r="R8" i="3"/>
  <c r="R9" i="3"/>
  <c r="P9" i="3" s="1"/>
  <c r="R10" i="3"/>
  <c r="P10" i="3" s="1"/>
  <c r="R11" i="3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P21" i="3" s="1"/>
  <c r="R22" i="3"/>
  <c r="R23" i="3"/>
  <c r="P23" i="3" s="1"/>
  <c r="R24" i="3"/>
  <c r="R25" i="3"/>
  <c r="P25" i="3" s="1"/>
  <c r="R26" i="3"/>
  <c r="P26" i="3" s="1"/>
  <c r="R27" i="3"/>
  <c r="R28" i="3"/>
  <c r="P28" i="3" s="1"/>
  <c r="R29" i="3"/>
  <c r="P29" i="3" s="1"/>
  <c r="R30" i="3"/>
  <c r="R31" i="3"/>
  <c r="P31" i="3" s="1"/>
  <c r="R32" i="3"/>
  <c r="P32" i="3" s="1"/>
  <c r="R33" i="3"/>
  <c r="P33" i="3" s="1"/>
  <c r="R34" i="3"/>
  <c r="P34" i="3" s="1"/>
  <c r="R35" i="3"/>
  <c r="R36" i="3"/>
  <c r="P36" i="3" s="1"/>
  <c r="R37" i="3"/>
  <c r="P37" i="3" s="1"/>
  <c r="R38" i="3"/>
  <c r="R39" i="3"/>
  <c r="P39" i="3" s="1"/>
  <c r="R40" i="3"/>
  <c r="R41" i="3"/>
  <c r="P41" i="3" s="1"/>
  <c r="R42" i="3"/>
  <c r="P42" i="3" s="1"/>
  <c r="R43" i="3"/>
  <c r="R44" i="3"/>
  <c r="P44" i="3" s="1"/>
  <c r="R45" i="3"/>
  <c r="P45" i="3" s="1"/>
  <c r="R46" i="3"/>
  <c r="R47" i="3"/>
  <c r="P47" i="3" s="1"/>
  <c r="R48" i="3"/>
  <c r="P48" i="3" s="1"/>
  <c r="R49" i="3"/>
  <c r="P49" i="3" s="1"/>
  <c r="R50" i="3"/>
  <c r="P50" i="3" s="1"/>
  <c r="R51" i="3"/>
  <c r="R52" i="3"/>
  <c r="P52" i="3" s="1"/>
  <c r="R53" i="3"/>
  <c r="P53" i="3" s="1"/>
  <c r="R54" i="3"/>
  <c r="R55" i="3"/>
  <c r="P55" i="3" s="1"/>
  <c r="R56" i="3"/>
  <c r="R57" i="3"/>
  <c r="P57" i="3" s="1"/>
  <c r="R58" i="3"/>
  <c r="P58" i="3" s="1"/>
  <c r="R59" i="3"/>
  <c r="R60" i="3"/>
  <c r="P60" i="3" s="1"/>
  <c r="R61" i="3"/>
  <c r="P61" i="3" s="1"/>
  <c r="R62" i="3"/>
  <c r="P62" i="3" s="1"/>
  <c r="R63" i="3"/>
  <c r="P63" i="3" s="1"/>
  <c r="R64" i="3"/>
  <c r="P64" i="3" s="1"/>
  <c r="R65" i="3"/>
  <c r="P65" i="3" s="1"/>
  <c r="R66" i="3"/>
  <c r="P66" i="3" s="1"/>
  <c r="R67" i="3"/>
  <c r="P8" i="3"/>
  <c r="P11" i="3"/>
  <c r="P14" i="3"/>
  <c r="P19" i="3"/>
  <c r="P22" i="3"/>
  <c r="P24" i="3"/>
  <c r="P27" i="3"/>
  <c r="P30" i="3"/>
  <c r="P35" i="3"/>
  <c r="P38" i="3"/>
  <c r="P40" i="3"/>
  <c r="P43" i="3"/>
  <c r="P46" i="3"/>
  <c r="P51" i="3"/>
  <c r="P54" i="3"/>
  <c r="P56" i="3"/>
  <c r="P59" i="3"/>
  <c r="P67" i="3"/>
  <c r="O9" i="3"/>
  <c r="O10" i="3"/>
  <c r="O11" i="3"/>
  <c r="O12" i="3"/>
  <c r="O13" i="3"/>
  <c r="O15" i="3"/>
  <c r="O19" i="3"/>
  <c r="O20" i="3"/>
  <c r="O21" i="3"/>
  <c r="O23" i="3"/>
  <c r="O25" i="3"/>
  <c r="O27" i="3"/>
  <c r="O28" i="3"/>
  <c r="O29" i="3"/>
  <c r="O31" i="3"/>
  <c r="O35" i="3"/>
  <c r="O36" i="3"/>
  <c r="O37" i="3"/>
  <c r="O38" i="3"/>
  <c r="O39" i="3"/>
  <c r="O43" i="3"/>
  <c r="O45" i="3"/>
  <c r="O47" i="3"/>
  <c r="O51" i="3"/>
  <c r="O52" i="3"/>
  <c r="O53" i="3"/>
  <c r="O54" i="3"/>
  <c r="O55" i="3"/>
  <c r="O56" i="3"/>
  <c r="O57" i="3"/>
  <c r="O58" i="3"/>
  <c r="O59" i="3"/>
  <c r="O61" i="3"/>
  <c r="O63" i="3"/>
  <c r="O65" i="3"/>
  <c r="O67" i="3"/>
  <c r="N8" i="3"/>
  <c r="N9" i="3"/>
  <c r="R9" i="1" s="1"/>
  <c r="N10" i="3"/>
  <c r="N11" i="3"/>
  <c r="N12" i="3"/>
  <c r="N13" i="3"/>
  <c r="R13" i="1" s="1"/>
  <c r="N14" i="3"/>
  <c r="R14" i="1" s="1"/>
  <c r="N15" i="3"/>
  <c r="D15" i="3" s="1"/>
  <c r="N16" i="3"/>
  <c r="N17" i="3"/>
  <c r="N18" i="3"/>
  <c r="N19" i="3"/>
  <c r="N20" i="3"/>
  <c r="N21" i="3"/>
  <c r="N22" i="3"/>
  <c r="N23" i="3"/>
  <c r="N24" i="3"/>
  <c r="N25" i="3"/>
  <c r="R25" i="1" s="1"/>
  <c r="N26" i="3"/>
  <c r="N27" i="3"/>
  <c r="N28" i="3"/>
  <c r="N29" i="3"/>
  <c r="R29" i="1" s="1"/>
  <c r="N30" i="3"/>
  <c r="R30" i="1" s="1"/>
  <c r="N31" i="3"/>
  <c r="D31" i="3" s="1"/>
  <c r="N32" i="3"/>
  <c r="N33" i="3"/>
  <c r="N34" i="3"/>
  <c r="N35" i="3"/>
  <c r="N36" i="3"/>
  <c r="N37" i="3"/>
  <c r="N38" i="3"/>
  <c r="N39" i="3"/>
  <c r="N40" i="3"/>
  <c r="N41" i="3"/>
  <c r="R41" i="1" s="1"/>
  <c r="N42" i="3"/>
  <c r="N43" i="3"/>
  <c r="N44" i="3"/>
  <c r="N45" i="3"/>
  <c r="R45" i="1" s="1"/>
  <c r="N46" i="3"/>
  <c r="R46" i="1" s="1"/>
  <c r="N47" i="3"/>
  <c r="N48" i="3"/>
  <c r="N49" i="3"/>
  <c r="N50" i="3"/>
  <c r="N51" i="3"/>
  <c r="N52" i="3"/>
  <c r="N53" i="3"/>
  <c r="N54" i="3"/>
  <c r="N55" i="3"/>
  <c r="N56" i="3"/>
  <c r="N57" i="3"/>
  <c r="R57" i="1" s="1"/>
  <c r="N58" i="3"/>
  <c r="N59" i="3"/>
  <c r="N60" i="3"/>
  <c r="N61" i="3"/>
  <c r="R61" i="1" s="1"/>
  <c r="N62" i="3"/>
  <c r="R62" i="1" s="1"/>
  <c r="N63" i="3"/>
  <c r="N64" i="3"/>
  <c r="N65" i="3"/>
  <c r="N66" i="3"/>
  <c r="N6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D20" i="3" s="1"/>
  <c r="E21" i="3"/>
  <c r="E22" i="3"/>
  <c r="E23" i="3"/>
  <c r="D23" i="3" s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D38" i="3" s="1"/>
  <c r="E39" i="3"/>
  <c r="D39" i="3" s="1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D52" i="3" s="1"/>
  <c r="E53" i="3"/>
  <c r="E54" i="3"/>
  <c r="D54" i="3" s="1"/>
  <c r="E55" i="3"/>
  <c r="D55" i="3" s="1"/>
  <c r="E56" i="3"/>
  <c r="E57" i="3"/>
  <c r="E58" i="3"/>
  <c r="E59" i="3"/>
  <c r="E60" i="3"/>
  <c r="E61" i="3"/>
  <c r="E62" i="3"/>
  <c r="E63" i="3"/>
  <c r="E64" i="3"/>
  <c r="E65" i="3"/>
  <c r="E66" i="3"/>
  <c r="E67" i="3"/>
  <c r="D10" i="3"/>
  <c r="D2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H43" i="8"/>
  <c r="DZ43" i="8" s="1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DZ56" i="8" s="1"/>
  <c r="EH57" i="8"/>
  <c r="EH58" i="8"/>
  <c r="EH59" i="8"/>
  <c r="EH60" i="8"/>
  <c r="EH61" i="8"/>
  <c r="EH62" i="8"/>
  <c r="EH63" i="8"/>
  <c r="EH64" i="8"/>
  <c r="EH65" i="8"/>
  <c r="EH66" i="8"/>
  <c r="EH67" i="8"/>
  <c r="EA8" i="8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DZ16" i="8" s="1"/>
  <c r="EA17" i="8"/>
  <c r="DZ17" i="8" s="1"/>
  <c r="EA18" i="8"/>
  <c r="DZ18" i="8" s="1"/>
  <c r="EA19" i="8"/>
  <c r="DZ19" i="8" s="1"/>
  <c r="EA20" i="8"/>
  <c r="EA21" i="8"/>
  <c r="EA22" i="8"/>
  <c r="EA23" i="8"/>
  <c r="EA24" i="8"/>
  <c r="EA25" i="8"/>
  <c r="DZ25" i="8" s="1"/>
  <c r="EA26" i="8"/>
  <c r="EA27" i="8"/>
  <c r="EA28" i="8"/>
  <c r="DZ28" i="8" s="1"/>
  <c r="EA29" i="8"/>
  <c r="EA30" i="8"/>
  <c r="DZ30" i="8" s="1"/>
  <c r="EA31" i="8"/>
  <c r="DZ31" i="8" s="1"/>
  <c r="EA32" i="8"/>
  <c r="EA33" i="8"/>
  <c r="DZ33" i="8" s="1"/>
  <c r="EA34" i="8"/>
  <c r="DZ34" i="8" s="1"/>
  <c r="EA35" i="8"/>
  <c r="DZ35" i="8" s="1"/>
  <c r="EA36" i="8"/>
  <c r="EA37" i="8"/>
  <c r="EA38" i="8"/>
  <c r="EA39" i="8"/>
  <c r="EA40" i="8"/>
  <c r="EA41" i="8"/>
  <c r="DZ41" i="8" s="1"/>
  <c r="EA42" i="8"/>
  <c r="EA43" i="8"/>
  <c r="EA44" i="8"/>
  <c r="DZ44" i="8" s="1"/>
  <c r="EA45" i="8"/>
  <c r="EA46" i="8"/>
  <c r="EA47" i="8"/>
  <c r="DZ47" i="8" s="1"/>
  <c r="EA48" i="8"/>
  <c r="EA49" i="8"/>
  <c r="DZ49" i="8" s="1"/>
  <c r="EA50" i="8"/>
  <c r="DZ50" i="8" s="1"/>
  <c r="EA51" i="8"/>
  <c r="DZ51" i="8" s="1"/>
  <c r="EA52" i="8"/>
  <c r="EA53" i="8"/>
  <c r="EA54" i="8"/>
  <c r="EA55" i="8"/>
  <c r="EA56" i="8"/>
  <c r="EA57" i="8"/>
  <c r="DZ57" i="8" s="1"/>
  <c r="EA58" i="8"/>
  <c r="EA59" i="8"/>
  <c r="EA60" i="8"/>
  <c r="DZ60" i="8" s="1"/>
  <c r="EA61" i="8"/>
  <c r="EA62" i="8"/>
  <c r="DZ62" i="8" s="1"/>
  <c r="EA63" i="8"/>
  <c r="DZ63" i="8" s="1"/>
  <c r="EA64" i="8"/>
  <c r="EA65" i="8"/>
  <c r="DZ65" i="8" s="1"/>
  <c r="EA66" i="8"/>
  <c r="DZ66" i="8" s="1"/>
  <c r="EA67" i="8"/>
  <c r="DZ22" i="8"/>
  <c r="DZ32" i="8"/>
  <c r="DZ38" i="8"/>
  <c r="DZ46" i="8"/>
  <c r="DZ48" i="8"/>
  <c r="DZ54" i="8"/>
  <c r="DZ59" i="8"/>
  <c r="DZ64" i="8"/>
  <c r="DZ6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N8" i="8"/>
  <c r="DN9" i="8"/>
  <c r="DN10" i="8"/>
  <c r="DN11" i="8"/>
  <c r="DF11" i="8" s="1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F43" i="8" s="1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G8" i="8"/>
  <c r="DF8" i="8" s="1"/>
  <c r="DG9" i="8"/>
  <c r="DG10" i="8"/>
  <c r="DG11" i="8"/>
  <c r="DG12" i="8"/>
  <c r="DG13" i="8"/>
  <c r="DG14" i="8"/>
  <c r="DG15" i="8"/>
  <c r="DF15" i="8" s="1"/>
  <c r="DG16" i="8"/>
  <c r="DG17" i="8"/>
  <c r="DG18" i="8"/>
  <c r="DG19" i="8"/>
  <c r="DG20" i="8"/>
  <c r="DG21" i="8"/>
  <c r="DF21" i="8" s="1"/>
  <c r="DG22" i="8"/>
  <c r="DF22" i="8" s="1"/>
  <c r="DG23" i="8"/>
  <c r="DF23" i="8" s="1"/>
  <c r="DG24" i="8"/>
  <c r="DF24" i="8" s="1"/>
  <c r="DG25" i="8"/>
  <c r="DG26" i="8"/>
  <c r="DG27" i="8"/>
  <c r="DG28" i="8"/>
  <c r="DG29" i="8"/>
  <c r="DG30" i="8"/>
  <c r="DF30" i="8" s="1"/>
  <c r="DG31" i="8"/>
  <c r="DF31" i="8" s="1"/>
  <c r="DG32" i="8"/>
  <c r="DG33" i="8"/>
  <c r="DG34" i="8"/>
  <c r="DG35" i="8"/>
  <c r="DG36" i="8"/>
  <c r="DG37" i="8"/>
  <c r="DF37" i="8" s="1"/>
  <c r="DG38" i="8"/>
  <c r="DF38" i="8" s="1"/>
  <c r="DG39" i="8"/>
  <c r="DF39" i="8" s="1"/>
  <c r="DG40" i="8"/>
  <c r="DF40" i="8" s="1"/>
  <c r="DG41" i="8"/>
  <c r="DG42" i="8"/>
  <c r="DG43" i="8"/>
  <c r="DG44" i="8"/>
  <c r="DG45" i="8"/>
  <c r="DG46" i="8"/>
  <c r="DG47" i="8"/>
  <c r="DF47" i="8" s="1"/>
  <c r="DG48" i="8"/>
  <c r="DG49" i="8"/>
  <c r="DG50" i="8"/>
  <c r="DG51" i="8"/>
  <c r="DG52" i="8"/>
  <c r="DG53" i="8"/>
  <c r="DG54" i="8"/>
  <c r="DF54" i="8" s="1"/>
  <c r="DG55" i="8"/>
  <c r="DF55" i="8" s="1"/>
  <c r="DG56" i="8"/>
  <c r="DG57" i="8"/>
  <c r="DG58" i="8"/>
  <c r="DG59" i="8"/>
  <c r="DG60" i="8"/>
  <c r="DG61" i="8"/>
  <c r="DG62" i="8"/>
  <c r="DF62" i="8" s="1"/>
  <c r="DG63" i="8"/>
  <c r="DF63" i="8" s="1"/>
  <c r="DG64" i="8"/>
  <c r="DG65" i="8"/>
  <c r="DG66" i="8"/>
  <c r="DG67" i="8"/>
  <c r="DF13" i="8"/>
  <c r="DF14" i="8"/>
  <c r="DF19" i="8"/>
  <c r="DF35" i="8"/>
  <c r="DF46" i="8"/>
  <c r="DF51" i="8"/>
  <c r="DF53" i="8"/>
  <c r="DF56" i="8"/>
  <c r="DF59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Q34" i="8" s="1"/>
  <c r="CY35" i="8"/>
  <c r="CY36" i="8"/>
  <c r="CQ36" i="8" s="1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Q50" i="8" s="1"/>
  <c r="CY51" i="8"/>
  <c r="CY52" i="8"/>
  <c r="CQ52" i="8" s="1"/>
  <c r="CY53" i="8"/>
  <c r="CY54" i="8"/>
  <c r="CY55" i="8"/>
  <c r="CY56" i="8"/>
  <c r="CY57" i="8"/>
  <c r="CY58" i="8"/>
  <c r="CQ58" i="8" s="1"/>
  <c r="CY59" i="8"/>
  <c r="CY60" i="8"/>
  <c r="CY61" i="8"/>
  <c r="CY62" i="8"/>
  <c r="CY63" i="8"/>
  <c r="CY64" i="8"/>
  <c r="CY65" i="8"/>
  <c r="CQ65" i="8" s="1"/>
  <c r="CY66" i="8"/>
  <c r="CY67" i="8"/>
  <c r="CR8" i="8"/>
  <c r="CQ8" i="8" s="1"/>
  <c r="CR9" i="8"/>
  <c r="CR10" i="8"/>
  <c r="CR11" i="8"/>
  <c r="CR12" i="8"/>
  <c r="CQ12" i="8" s="1"/>
  <c r="CR13" i="8"/>
  <c r="CR14" i="8"/>
  <c r="CQ14" i="8" s="1"/>
  <c r="CR15" i="8"/>
  <c r="CR16" i="8"/>
  <c r="CR17" i="8"/>
  <c r="CR18" i="8"/>
  <c r="CR19" i="8"/>
  <c r="CR20" i="8"/>
  <c r="CR21" i="8"/>
  <c r="CQ21" i="8" s="1"/>
  <c r="CR22" i="8"/>
  <c r="CQ22" i="8" s="1"/>
  <c r="CR23" i="8"/>
  <c r="CR24" i="8"/>
  <c r="CQ24" i="8" s="1"/>
  <c r="CR25" i="8"/>
  <c r="CR26" i="8"/>
  <c r="CR27" i="8"/>
  <c r="CR28" i="8"/>
  <c r="CQ28" i="8" s="1"/>
  <c r="CR29" i="8"/>
  <c r="CR30" i="8"/>
  <c r="CQ30" i="8" s="1"/>
  <c r="CR31" i="8"/>
  <c r="CR32" i="8"/>
  <c r="CR33" i="8"/>
  <c r="CR34" i="8"/>
  <c r="CR35" i="8"/>
  <c r="CR36" i="8"/>
  <c r="CR37" i="8"/>
  <c r="CR38" i="8"/>
  <c r="CQ38" i="8" s="1"/>
  <c r="CR39" i="8"/>
  <c r="CR40" i="8"/>
  <c r="CQ40" i="8" s="1"/>
  <c r="CR41" i="8"/>
  <c r="CR42" i="8"/>
  <c r="CR43" i="8"/>
  <c r="CR44" i="8"/>
  <c r="CQ44" i="8" s="1"/>
  <c r="CR45" i="8"/>
  <c r="CR46" i="8"/>
  <c r="CQ46" i="8" s="1"/>
  <c r="CR47" i="8"/>
  <c r="CR48" i="8"/>
  <c r="CR49" i="8"/>
  <c r="CR50" i="8"/>
  <c r="CR51" i="8"/>
  <c r="CR52" i="8"/>
  <c r="CR53" i="8"/>
  <c r="CR54" i="8"/>
  <c r="CQ54" i="8" s="1"/>
  <c r="CR55" i="8"/>
  <c r="CR56" i="8"/>
  <c r="CQ56" i="8" s="1"/>
  <c r="CR57" i="8"/>
  <c r="CR58" i="8"/>
  <c r="CR59" i="8"/>
  <c r="CR60" i="8"/>
  <c r="CR61" i="8"/>
  <c r="CR62" i="8"/>
  <c r="CQ62" i="8" s="1"/>
  <c r="CR63" i="8"/>
  <c r="CR64" i="8"/>
  <c r="CR65" i="8"/>
  <c r="CR66" i="8"/>
  <c r="CR67" i="8"/>
  <c r="CQ9" i="8"/>
  <c r="CQ17" i="8"/>
  <c r="CQ18" i="8"/>
  <c r="CQ25" i="8"/>
  <c r="CQ33" i="8"/>
  <c r="CQ41" i="8"/>
  <c r="CQ42" i="8"/>
  <c r="CQ49" i="8"/>
  <c r="CQ57" i="8"/>
  <c r="CQ60" i="8"/>
  <c r="CQ6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B51" i="8" s="1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B67" i="8" s="1"/>
  <c r="CC8" i="8"/>
  <c r="CB8" i="8" s="1"/>
  <c r="CC9" i="8"/>
  <c r="CB9" i="8" s="1"/>
  <c r="CC10" i="8"/>
  <c r="CC11" i="8"/>
  <c r="CC12" i="8"/>
  <c r="CB12" i="8" s="1"/>
  <c r="CC13" i="8"/>
  <c r="CB13" i="8" s="1"/>
  <c r="CC14" i="8"/>
  <c r="CC15" i="8"/>
  <c r="CB15" i="8" s="1"/>
  <c r="CC16" i="8"/>
  <c r="CC17" i="8"/>
  <c r="CC18" i="8"/>
  <c r="CB18" i="8" s="1"/>
  <c r="CC19" i="8"/>
  <c r="CC20" i="8"/>
  <c r="CC21" i="8"/>
  <c r="CC22" i="8"/>
  <c r="CC23" i="8"/>
  <c r="CB23" i="8" s="1"/>
  <c r="CC24" i="8"/>
  <c r="CC25" i="8"/>
  <c r="CB25" i="8" s="1"/>
  <c r="CC26" i="8"/>
  <c r="CC27" i="8"/>
  <c r="CB27" i="8" s="1"/>
  <c r="CC28" i="8"/>
  <c r="CB28" i="8" s="1"/>
  <c r="CC29" i="8"/>
  <c r="CC30" i="8"/>
  <c r="CC31" i="8"/>
  <c r="CB31" i="8" s="1"/>
  <c r="CC32" i="8"/>
  <c r="CC33" i="8"/>
  <c r="CC34" i="8"/>
  <c r="CB34" i="8" s="1"/>
  <c r="CC35" i="8"/>
  <c r="CC36" i="8"/>
  <c r="CC37" i="8"/>
  <c r="CB37" i="8" s="1"/>
  <c r="CC38" i="8"/>
  <c r="CC39" i="8"/>
  <c r="CB39" i="8" s="1"/>
  <c r="CC40" i="8"/>
  <c r="CB40" i="8" s="1"/>
  <c r="CC41" i="8"/>
  <c r="CB41" i="8" s="1"/>
  <c r="CC42" i="8"/>
  <c r="CC43" i="8"/>
  <c r="CB43" i="8" s="1"/>
  <c r="CC44" i="8"/>
  <c r="CB44" i="8" s="1"/>
  <c r="CC45" i="8"/>
  <c r="CB45" i="8" s="1"/>
  <c r="CC46" i="8"/>
  <c r="CC47" i="8"/>
  <c r="CB47" i="8" s="1"/>
  <c r="CC48" i="8"/>
  <c r="CB48" i="8" s="1"/>
  <c r="CC49" i="8"/>
  <c r="CC50" i="8"/>
  <c r="CB50" i="8" s="1"/>
  <c r="CC51" i="8"/>
  <c r="CC52" i="8"/>
  <c r="CC53" i="8"/>
  <c r="CB53" i="8" s="1"/>
  <c r="CC54" i="8"/>
  <c r="CC55" i="8"/>
  <c r="CB55" i="8" s="1"/>
  <c r="CC56" i="8"/>
  <c r="CB56" i="8" s="1"/>
  <c r="CC57" i="8"/>
  <c r="CB57" i="8" s="1"/>
  <c r="CC58" i="8"/>
  <c r="CC59" i="8"/>
  <c r="CC60" i="8"/>
  <c r="CB60" i="8" s="1"/>
  <c r="CC61" i="8"/>
  <c r="CB61" i="8" s="1"/>
  <c r="CC62" i="8"/>
  <c r="CC63" i="8"/>
  <c r="CB63" i="8" s="1"/>
  <c r="CC64" i="8"/>
  <c r="CC65" i="8"/>
  <c r="CC66" i="8"/>
  <c r="CB66" i="8" s="1"/>
  <c r="CC67" i="8"/>
  <c r="CB11" i="8"/>
  <c r="CB14" i="8"/>
  <c r="CB16" i="8"/>
  <c r="CB21" i="8"/>
  <c r="CB22" i="8"/>
  <c r="CB24" i="8"/>
  <c r="CB29" i="8"/>
  <c r="CB32" i="8"/>
  <c r="CB38" i="8"/>
  <c r="CB46" i="8"/>
  <c r="CB54" i="8"/>
  <c r="CB59" i="8"/>
  <c r="CB62" i="8"/>
  <c r="CB64" i="8"/>
  <c r="BU8" i="8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U25" i="8"/>
  <c r="BM25" i="8" s="1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M36" i="8" s="1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M52" i="8" s="1"/>
  <c r="BU53" i="8"/>
  <c r="BU54" i="8"/>
  <c r="BU55" i="8"/>
  <c r="BM55" i="8" s="1"/>
  <c r="BU56" i="8"/>
  <c r="BU57" i="8"/>
  <c r="BU58" i="8"/>
  <c r="BU59" i="8"/>
  <c r="BU60" i="8"/>
  <c r="BU61" i="8"/>
  <c r="BU62" i="8"/>
  <c r="BU63" i="8"/>
  <c r="BU64" i="8"/>
  <c r="BU65" i="8"/>
  <c r="BU66" i="8"/>
  <c r="BM66" i="8" s="1"/>
  <c r="BU67" i="8"/>
  <c r="BN8" i="8"/>
  <c r="BN9" i="8"/>
  <c r="BN10" i="8"/>
  <c r="BN11" i="8"/>
  <c r="BM11" i="8" s="1"/>
  <c r="BN12" i="8"/>
  <c r="BN13" i="8"/>
  <c r="BM13" i="8" s="1"/>
  <c r="BN14" i="8"/>
  <c r="BM14" i="8" s="1"/>
  <c r="BN15" i="8"/>
  <c r="BN16" i="8"/>
  <c r="BM16" i="8" s="1"/>
  <c r="BN17" i="8"/>
  <c r="BN18" i="8"/>
  <c r="BN19" i="8"/>
  <c r="BN20" i="8"/>
  <c r="BN21" i="8"/>
  <c r="BN22" i="8"/>
  <c r="BN23" i="8"/>
  <c r="BN24" i="8"/>
  <c r="BN25" i="8"/>
  <c r="BN26" i="8"/>
  <c r="BN27" i="8"/>
  <c r="BM27" i="8" s="1"/>
  <c r="BN28" i="8"/>
  <c r="BN29" i="8"/>
  <c r="BM29" i="8" s="1"/>
  <c r="BN30" i="8"/>
  <c r="BM30" i="8" s="1"/>
  <c r="BN31" i="8"/>
  <c r="BN32" i="8"/>
  <c r="BM32" i="8" s="1"/>
  <c r="BN33" i="8"/>
  <c r="BN34" i="8"/>
  <c r="BN35" i="8"/>
  <c r="BN36" i="8"/>
  <c r="BN37" i="8"/>
  <c r="BN38" i="8"/>
  <c r="BN39" i="8"/>
  <c r="BN40" i="8"/>
  <c r="BN41" i="8"/>
  <c r="BN42" i="8"/>
  <c r="BN43" i="8"/>
  <c r="BM43" i="8" s="1"/>
  <c r="BN44" i="8"/>
  <c r="BN45" i="8"/>
  <c r="BM45" i="8" s="1"/>
  <c r="BN46" i="8"/>
  <c r="BM46" i="8" s="1"/>
  <c r="BN47" i="8"/>
  <c r="BN48" i="8"/>
  <c r="BM48" i="8" s="1"/>
  <c r="BN49" i="8"/>
  <c r="BM49" i="8" s="1"/>
  <c r="BN50" i="8"/>
  <c r="BN51" i="8"/>
  <c r="BN52" i="8"/>
  <c r="BN53" i="8"/>
  <c r="BN54" i="8"/>
  <c r="BN55" i="8"/>
  <c r="BN56" i="8"/>
  <c r="BN57" i="8"/>
  <c r="BN58" i="8"/>
  <c r="BN59" i="8"/>
  <c r="BM59" i="8" s="1"/>
  <c r="BN60" i="8"/>
  <c r="BN61" i="8"/>
  <c r="BM61" i="8" s="1"/>
  <c r="BN62" i="8"/>
  <c r="BM62" i="8" s="1"/>
  <c r="BN63" i="8"/>
  <c r="BN64" i="8"/>
  <c r="BM64" i="8" s="1"/>
  <c r="BN65" i="8"/>
  <c r="BN66" i="8"/>
  <c r="BN67" i="8"/>
  <c r="BM15" i="8"/>
  <c r="BM17" i="8"/>
  <c r="BM20" i="8"/>
  <c r="BM23" i="8"/>
  <c r="BM31" i="8"/>
  <c r="BM33" i="8"/>
  <c r="BM39" i="8"/>
  <c r="BM47" i="8"/>
  <c r="BM50" i="8"/>
  <c r="BM57" i="8"/>
  <c r="BM63" i="8"/>
  <c r="BM65" i="8"/>
  <c r="BF8" i="8"/>
  <c r="BF9" i="8"/>
  <c r="BF10" i="8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AX29" i="8" s="1"/>
  <c r="BF30" i="8"/>
  <c r="AX30" i="8" s="1"/>
  <c r="BF31" i="8"/>
  <c r="BF32" i="8"/>
  <c r="AX32" i="8" s="1"/>
  <c r="BF33" i="8"/>
  <c r="BF34" i="8"/>
  <c r="BF35" i="8"/>
  <c r="AX35" i="8" s="1"/>
  <c r="BF36" i="8"/>
  <c r="BF37" i="8"/>
  <c r="BF38" i="8"/>
  <c r="BF39" i="8"/>
  <c r="BF40" i="8"/>
  <c r="BF41" i="8"/>
  <c r="BF42" i="8"/>
  <c r="BF43" i="8"/>
  <c r="BF44" i="8"/>
  <c r="BF45" i="8"/>
  <c r="AX45" i="8" s="1"/>
  <c r="BF46" i="8"/>
  <c r="BF47" i="8"/>
  <c r="BF48" i="8"/>
  <c r="AX48" i="8" s="1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AX64" i="8" s="1"/>
  <c r="BF65" i="8"/>
  <c r="BF66" i="8"/>
  <c r="BF67" i="8"/>
  <c r="AY8" i="8"/>
  <c r="AX8" i="8" s="1"/>
  <c r="AY9" i="8"/>
  <c r="AX9" i="8" s="1"/>
  <c r="AY10" i="8"/>
  <c r="AX10" i="8" s="1"/>
  <c r="AY11" i="8"/>
  <c r="AY12" i="8"/>
  <c r="AY13" i="8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Y25" i="8"/>
  <c r="AX25" i="8" s="1"/>
  <c r="AY26" i="8"/>
  <c r="AX26" i="8" s="1"/>
  <c r="AY27" i="8"/>
  <c r="AY28" i="8"/>
  <c r="AY29" i="8"/>
  <c r="AY30" i="8"/>
  <c r="AY31" i="8"/>
  <c r="AY32" i="8"/>
  <c r="AY33" i="8"/>
  <c r="AX33" i="8" s="1"/>
  <c r="AY34" i="8"/>
  <c r="AY35" i="8"/>
  <c r="AY36" i="8"/>
  <c r="AY37" i="8"/>
  <c r="AY38" i="8"/>
  <c r="AX38" i="8" s="1"/>
  <c r="AY39" i="8"/>
  <c r="AX39" i="8" s="1"/>
  <c r="AY40" i="8"/>
  <c r="AY41" i="8"/>
  <c r="AX41" i="8" s="1"/>
  <c r="AY42" i="8"/>
  <c r="AX42" i="8" s="1"/>
  <c r="AY43" i="8"/>
  <c r="AY44" i="8"/>
  <c r="AY45" i="8"/>
  <c r="AY46" i="8"/>
  <c r="AY47" i="8"/>
  <c r="AY48" i="8"/>
  <c r="AY49" i="8"/>
  <c r="AX49" i="8" s="1"/>
  <c r="AY50" i="8"/>
  <c r="AY51" i="8"/>
  <c r="AY52" i="8"/>
  <c r="AY53" i="8"/>
  <c r="AX53" i="8" s="1"/>
  <c r="AY54" i="8"/>
  <c r="AX54" i="8" s="1"/>
  <c r="AY55" i="8"/>
  <c r="AX55" i="8" s="1"/>
  <c r="AY56" i="8"/>
  <c r="AX56" i="8" s="1"/>
  <c r="AY57" i="8"/>
  <c r="AX57" i="8" s="1"/>
  <c r="AY58" i="8"/>
  <c r="AX58" i="8" s="1"/>
  <c r="AY59" i="8"/>
  <c r="AY60" i="8"/>
  <c r="AY61" i="8"/>
  <c r="AY62" i="8"/>
  <c r="AY63" i="8"/>
  <c r="AY64" i="8"/>
  <c r="AY65" i="8"/>
  <c r="AX65" i="8" s="1"/>
  <c r="AY66" i="8"/>
  <c r="AY67" i="8"/>
  <c r="AX14" i="8"/>
  <c r="AX19" i="8"/>
  <c r="AX22" i="8"/>
  <c r="AX24" i="8"/>
  <c r="AX40" i="8"/>
  <c r="AX46" i="8"/>
  <c r="AX51" i="8"/>
  <c r="AX62" i="8"/>
  <c r="AX6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I23" i="8" s="1"/>
  <c r="AQ24" i="8"/>
  <c r="AQ25" i="8"/>
  <c r="AI25" i="8" s="1"/>
  <c r="AQ26" i="8"/>
  <c r="AQ27" i="8"/>
  <c r="AQ28" i="8"/>
  <c r="AQ29" i="8"/>
  <c r="AQ30" i="8"/>
  <c r="AQ31" i="8"/>
  <c r="AQ32" i="8"/>
  <c r="AQ33" i="8"/>
  <c r="AQ34" i="8"/>
  <c r="AQ35" i="8"/>
  <c r="AQ36" i="8"/>
  <c r="AI36" i="8" s="1"/>
  <c r="AQ37" i="8"/>
  <c r="AQ38" i="8"/>
  <c r="AQ39" i="8"/>
  <c r="AI39" i="8" s="1"/>
  <c r="AQ40" i="8"/>
  <c r="AQ41" i="8"/>
  <c r="AI41" i="8" s="1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I55" i="8" s="1"/>
  <c r="AQ56" i="8"/>
  <c r="AQ57" i="8"/>
  <c r="AI57" i="8" s="1"/>
  <c r="AQ58" i="8"/>
  <c r="AQ59" i="8"/>
  <c r="AQ60" i="8"/>
  <c r="AQ61" i="8"/>
  <c r="AQ62" i="8"/>
  <c r="AQ63" i="8"/>
  <c r="AQ64" i="8"/>
  <c r="AQ65" i="8"/>
  <c r="AQ66" i="8"/>
  <c r="AQ67" i="8"/>
  <c r="AJ8" i="8"/>
  <c r="AJ9" i="8"/>
  <c r="AJ10" i="8"/>
  <c r="AJ11" i="8"/>
  <c r="AI11" i="8" s="1"/>
  <c r="AJ12" i="8"/>
  <c r="AJ13" i="8"/>
  <c r="AJ14" i="8"/>
  <c r="AJ15" i="8"/>
  <c r="AJ16" i="8"/>
  <c r="AJ17" i="8"/>
  <c r="AI17" i="8" s="1"/>
  <c r="AJ18" i="8"/>
  <c r="AJ19" i="8"/>
  <c r="AI19" i="8" s="1"/>
  <c r="AJ20" i="8"/>
  <c r="AJ21" i="8"/>
  <c r="AI21" i="8" s="1"/>
  <c r="AJ22" i="8"/>
  <c r="AJ23" i="8"/>
  <c r="AJ24" i="8"/>
  <c r="AJ25" i="8"/>
  <c r="AJ26" i="8"/>
  <c r="AJ27" i="8"/>
  <c r="AI27" i="8" s="1"/>
  <c r="AJ28" i="8"/>
  <c r="AJ29" i="8"/>
  <c r="AJ30" i="8"/>
  <c r="AJ31" i="8"/>
  <c r="AJ32" i="8"/>
  <c r="AJ33" i="8"/>
  <c r="AI33" i="8" s="1"/>
  <c r="AJ34" i="8"/>
  <c r="AI34" i="8" s="1"/>
  <c r="AJ35" i="8"/>
  <c r="AI35" i="8" s="1"/>
  <c r="AJ36" i="8"/>
  <c r="AJ37" i="8"/>
  <c r="AI37" i="8" s="1"/>
  <c r="AJ38" i="8"/>
  <c r="AJ39" i="8"/>
  <c r="AJ40" i="8"/>
  <c r="AJ41" i="8"/>
  <c r="AJ42" i="8"/>
  <c r="AJ43" i="8"/>
  <c r="AI43" i="8" s="1"/>
  <c r="AJ44" i="8"/>
  <c r="AJ45" i="8"/>
  <c r="AJ46" i="8"/>
  <c r="AJ47" i="8"/>
  <c r="AJ48" i="8"/>
  <c r="AJ49" i="8"/>
  <c r="AI49" i="8" s="1"/>
  <c r="AJ50" i="8"/>
  <c r="AJ51" i="8"/>
  <c r="AI51" i="8" s="1"/>
  <c r="AJ52" i="8"/>
  <c r="AJ53" i="8"/>
  <c r="AI53" i="8" s="1"/>
  <c r="AJ54" i="8"/>
  <c r="AJ55" i="8"/>
  <c r="AJ56" i="8"/>
  <c r="AJ57" i="8"/>
  <c r="AJ58" i="8"/>
  <c r="AJ59" i="8"/>
  <c r="AI59" i="8" s="1"/>
  <c r="AJ60" i="8"/>
  <c r="AJ61" i="8"/>
  <c r="AJ62" i="8"/>
  <c r="AJ63" i="8"/>
  <c r="AJ64" i="8"/>
  <c r="AJ65" i="8"/>
  <c r="AI65" i="8" s="1"/>
  <c r="AJ66" i="8"/>
  <c r="AJ67" i="8"/>
  <c r="AI67" i="8" s="1"/>
  <c r="AI12" i="8"/>
  <c r="AI38" i="8"/>
  <c r="AI44" i="8"/>
  <c r="AI6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U8" i="8"/>
  <c r="U9" i="8"/>
  <c r="U10" i="8"/>
  <c r="U11" i="8"/>
  <c r="U12" i="8"/>
  <c r="U13" i="8"/>
  <c r="U14" i="8"/>
  <c r="U15" i="8"/>
  <c r="T15" i="8" s="1"/>
  <c r="U16" i="8"/>
  <c r="U17" i="8"/>
  <c r="T17" i="8" s="1"/>
  <c r="U18" i="8"/>
  <c r="U19" i="8"/>
  <c r="T19" i="8" s="1"/>
  <c r="U20" i="8"/>
  <c r="U21" i="8"/>
  <c r="U22" i="8"/>
  <c r="T22" i="8" s="1"/>
  <c r="U23" i="8"/>
  <c r="U24" i="8"/>
  <c r="U25" i="8"/>
  <c r="U26" i="8"/>
  <c r="U27" i="8"/>
  <c r="U28" i="8"/>
  <c r="T28" i="8" s="1"/>
  <c r="U29" i="8"/>
  <c r="U30" i="8"/>
  <c r="U31" i="8"/>
  <c r="T31" i="8" s="1"/>
  <c r="U32" i="8"/>
  <c r="U33" i="8"/>
  <c r="T33" i="8" s="1"/>
  <c r="U34" i="8"/>
  <c r="U35" i="8"/>
  <c r="T35" i="8" s="1"/>
  <c r="U36" i="8"/>
  <c r="T36" i="8" s="1"/>
  <c r="U37" i="8"/>
  <c r="U38" i="8"/>
  <c r="T38" i="8" s="1"/>
  <c r="U39" i="8"/>
  <c r="U40" i="8"/>
  <c r="U41" i="8"/>
  <c r="U42" i="8"/>
  <c r="U43" i="8"/>
  <c r="T43" i="8" s="1"/>
  <c r="U44" i="8"/>
  <c r="T44" i="8" s="1"/>
  <c r="U45" i="8"/>
  <c r="U46" i="8"/>
  <c r="U47" i="8"/>
  <c r="T47" i="8" s="1"/>
  <c r="U48" i="8"/>
  <c r="U49" i="8"/>
  <c r="T49" i="8" s="1"/>
  <c r="U50" i="8"/>
  <c r="U51" i="8"/>
  <c r="U52" i="8"/>
  <c r="U53" i="8"/>
  <c r="U54" i="8"/>
  <c r="T54" i="8" s="1"/>
  <c r="U55" i="8"/>
  <c r="U56" i="8"/>
  <c r="U57" i="8"/>
  <c r="U58" i="8"/>
  <c r="U59" i="8"/>
  <c r="U60" i="8"/>
  <c r="U61" i="8"/>
  <c r="U62" i="8"/>
  <c r="U63" i="8"/>
  <c r="T63" i="8" s="1"/>
  <c r="U64" i="8"/>
  <c r="U65" i="8"/>
  <c r="T65" i="8" s="1"/>
  <c r="U66" i="8"/>
  <c r="U67" i="8"/>
  <c r="T67" i="8" s="1"/>
  <c r="T12" i="8"/>
  <c r="T20" i="8"/>
  <c r="T25" i="8"/>
  <c r="T51" i="8"/>
  <c r="T52" i="8"/>
  <c r="T57" i="8"/>
  <c r="T60" i="8"/>
  <c r="M8" i="8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E32" i="8" s="1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E48" i="8" s="1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E64" i="8" s="1"/>
  <c r="M65" i="8"/>
  <c r="M66" i="8"/>
  <c r="M67" i="8"/>
  <c r="F8" i="8"/>
  <c r="F9" i="8"/>
  <c r="E9" i="8" s="1"/>
  <c r="F10" i="8"/>
  <c r="E10" i="8" s="1"/>
  <c r="F11" i="8"/>
  <c r="F12" i="8"/>
  <c r="E12" i="8" s="1"/>
  <c r="F13" i="8"/>
  <c r="F14" i="8"/>
  <c r="F15" i="8"/>
  <c r="F16" i="8"/>
  <c r="F17" i="8"/>
  <c r="E17" i="8" s="1"/>
  <c r="F18" i="8"/>
  <c r="F19" i="8"/>
  <c r="F20" i="8"/>
  <c r="E20" i="8" s="1"/>
  <c r="F21" i="8"/>
  <c r="F22" i="8"/>
  <c r="F23" i="8"/>
  <c r="F24" i="8"/>
  <c r="E24" i="8" s="1"/>
  <c r="F25" i="8"/>
  <c r="E25" i="8" s="1"/>
  <c r="F26" i="8"/>
  <c r="E26" i="8" s="1"/>
  <c r="F27" i="8"/>
  <c r="F28" i="8"/>
  <c r="E28" i="8" s="1"/>
  <c r="F29" i="8"/>
  <c r="F30" i="8"/>
  <c r="F31" i="8"/>
  <c r="F32" i="8"/>
  <c r="F33" i="8"/>
  <c r="E33" i="8" s="1"/>
  <c r="F34" i="8"/>
  <c r="F35" i="8"/>
  <c r="F36" i="8"/>
  <c r="E36" i="8" s="1"/>
  <c r="F37" i="8"/>
  <c r="E37" i="8" s="1"/>
  <c r="F38" i="8"/>
  <c r="F39" i="8"/>
  <c r="E39" i="8" s="1"/>
  <c r="F40" i="8"/>
  <c r="E40" i="8" s="1"/>
  <c r="F41" i="8"/>
  <c r="E41" i="8" s="1"/>
  <c r="F42" i="8"/>
  <c r="E42" i="8" s="1"/>
  <c r="F43" i="8"/>
  <c r="F44" i="8"/>
  <c r="E44" i="8" s="1"/>
  <c r="F45" i="8"/>
  <c r="F46" i="8"/>
  <c r="F47" i="8"/>
  <c r="F48" i="8"/>
  <c r="F49" i="8"/>
  <c r="E49" i="8" s="1"/>
  <c r="F50" i="8"/>
  <c r="F51" i="8"/>
  <c r="F52" i="8"/>
  <c r="E52" i="8" s="1"/>
  <c r="F53" i="8"/>
  <c r="F54" i="8"/>
  <c r="F55" i="8"/>
  <c r="F56" i="8"/>
  <c r="F57" i="8"/>
  <c r="E57" i="8" s="1"/>
  <c r="F58" i="8"/>
  <c r="F59" i="8"/>
  <c r="F60" i="8"/>
  <c r="E60" i="8" s="1"/>
  <c r="F61" i="8"/>
  <c r="F62" i="8"/>
  <c r="F63" i="8"/>
  <c r="F64" i="8"/>
  <c r="F65" i="8"/>
  <c r="E65" i="8" s="1"/>
  <c r="F66" i="8"/>
  <c r="F67" i="8"/>
  <c r="E8" i="8"/>
  <c r="E15" i="8"/>
  <c r="E18" i="8"/>
  <c r="E21" i="8"/>
  <c r="E23" i="8"/>
  <c r="E31" i="8"/>
  <c r="E34" i="8"/>
  <c r="E47" i="8"/>
  <c r="E50" i="8"/>
  <c r="E53" i="8"/>
  <c r="E55" i="8"/>
  <c r="E56" i="8"/>
  <c r="E58" i="8"/>
  <c r="E63" i="8"/>
  <c r="E6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A44" i="10" s="1"/>
  <c r="DE45" i="10"/>
  <c r="DE46" i="10"/>
  <c r="DA46" i="10" s="1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A65" i="10" s="1"/>
  <c r="DE66" i="10"/>
  <c r="DE6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A60" i="10" s="1"/>
  <c r="DD61" i="10"/>
  <c r="DD62" i="10"/>
  <c r="DD63" i="10"/>
  <c r="DD64" i="10"/>
  <c r="DD65" i="10"/>
  <c r="DD66" i="10"/>
  <c r="DD67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A22" i="10" s="1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A38" i="10" s="1"/>
  <c r="DC39" i="10"/>
  <c r="DC40" i="10"/>
  <c r="DC41" i="10"/>
  <c r="DA41" i="10" s="1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A54" i="10" s="1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B8" i="10"/>
  <c r="DA8" i="10" s="1"/>
  <c r="DB9" i="10"/>
  <c r="DB10" i="10"/>
  <c r="DA10" i="10" s="1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B26" i="10"/>
  <c r="DA26" i="10" s="1"/>
  <c r="DB27" i="10"/>
  <c r="DB28" i="10"/>
  <c r="DB29" i="10"/>
  <c r="DA29" i="10" s="1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DA40" i="10" s="1"/>
  <c r="DB41" i="10"/>
  <c r="DB42" i="10"/>
  <c r="DB43" i="10"/>
  <c r="DA43" i="10" s="1"/>
  <c r="DB44" i="10"/>
  <c r="DB45" i="10"/>
  <c r="DA45" i="10" s="1"/>
  <c r="DB46" i="10"/>
  <c r="DB47" i="10"/>
  <c r="DB48" i="10"/>
  <c r="DB49" i="10"/>
  <c r="DB50" i="10"/>
  <c r="DB51" i="10"/>
  <c r="DB52" i="10"/>
  <c r="DA52" i="10" s="1"/>
  <c r="DB53" i="10"/>
  <c r="DB54" i="10"/>
  <c r="DB55" i="10"/>
  <c r="DA55" i="10" s="1"/>
  <c r="DB56" i="10"/>
  <c r="DA56" i="10" s="1"/>
  <c r="DB57" i="10"/>
  <c r="DB58" i="10"/>
  <c r="DA58" i="10" s="1"/>
  <c r="DB59" i="10"/>
  <c r="DA59" i="10" s="1"/>
  <c r="DB60" i="10"/>
  <c r="DB61" i="10"/>
  <c r="DA61" i="10" s="1"/>
  <c r="DB62" i="10"/>
  <c r="DB63" i="10"/>
  <c r="DB64" i="10"/>
  <c r="DB65" i="10"/>
  <c r="DB66" i="10"/>
  <c r="DB67" i="10"/>
  <c r="DA12" i="10"/>
  <c r="DA20" i="10"/>
  <c r="DA23" i="10"/>
  <c r="DA28" i="10"/>
  <c r="DA36" i="10"/>
  <c r="DA4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F53" i="10" s="1"/>
  <c r="CH54" i="10"/>
  <c r="CH55" i="10"/>
  <c r="CH56" i="10"/>
  <c r="CH57" i="10"/>
  <c r="CH58" i="10"/>
  <c r="CH59" i="10"/>
  <c r="CF59" i="10" s="1"/>
  <c r="CH60" i="10"/>
  <c r="CH61" i="10"/>
  <c r="CH62" i="10"/>
  <c r="CH63" i="10"/>
  <c r="CH64" i="10"/>
  <c r="CH65" i="10"/>
  <c r="CH66" i="10"/>
  <c r="CH67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G22" i="10"/>
  <c r="CF22" i="10" s="1"/>
  <c r="CG23" i="10"/>
  <c r="CG24" i="10"/>
  <c r="CG25" i="10"/>
  <c r="CF25" i="10" s="1"/>
  <c r="CG26" i="10"/>
  <c r="CG27" i="10"/>
  <c r="CG28" i="10"/>
  <c r="CF28" i="10" s="1"/>
  <c r="CG29" i="10"/>
  <c r="CG30" i="10"/>
  <c r="CG31" i="10"/>
  <c r="CF31" i="10" s="1"/>
  <c r="CG32" i="10"/>
  <c r="CG33" i="10"/>
  <c r="CG34" i="10"/>
  <c r="CG35" i="10"/>
  <c r="CG36" i="10"/>
  <c r="CF36" i="10" s="1"/>
  <c r="CG37" i="10"/>
  <c r="CG38" i="10"/>
  <c r="CF38" i="10" s="1"/>
  <c r="CG39" i="10"/>
  <c r="CG40" i="10"/>
  <c r="CG41" i="10"/>
  <c r="CF41" i="10" s="1"/>
  <c r="CG42" i="10"/>
  <c r="CG43" i="10"/>
  <c r="CG44" i="10"/>
  <c r="CG45" i="10"/>
  <c r="CG46" i="10"/>
  <c r="CG47" i="10"/>
  <c r="CF47" i="10" s="1"/>
  <c r="CG48" i="10"/>
  <c r="CG49" i="10"/>
  <c r="CG50" i="10"/>
  <c r="CG51" i="10"/>
  <c r="CG52" i="10"/>
  <c r="CG53" i="10"/>
  <c r="CG54" i="10"/>
  <c r="CF54" i="10" s="1"/>
  <c r="CG55" i="10"/>
  <c r="CG56" i="10"/>
  <c r="CG57" i="10"/>
  <c r="CF57" i="10" s="1"/>
  <c r="CG58" i="10"/>
  <c r="CG59" i="10"/>
  <c r="CG60" i="10"/>
  <c r="CF60" i="10" s="1"/>
  <c r="CG61" i="10"/>
  <c r="CG62" i="10"/>
  <c r="CG63" i="10"/>
  <c r="CF63" i="10" s="1"/>
  <c r="CG64" i="10"/>
  <c r="CG65" i="10"/>
  <c r="CG66" i="10"/>
  <c r="CG67" i="10"/>
  <c r="CF11" i="10"/>
  <c r="CF27" i="10"/>
  <c r="CF35" i="10"/>
  <c r="CF43" i="10"/>
  <c r="CF44" i="10"/>
  <c r="CF46" i="10"/>
  <c r="CF52" i="10"/>
  <c r="CF67" i="10"/>
  <c r="BK8" i="10"/>
  <c r="BK9" i="10"/>
  <c r="BC9" i="10" s="1"/>
  <c r="BK10" i="10"/>
  <c r="BC10" i="10" s="1"/>
  <c r="I10" i="1" s="1"/>
  <c r="BK11" i="10"/>
  <c r="BK12" i="10"/>
  <c r="BK13" i="10"/>
  <c r="BK14" i="10"/>
  <c r="BK15" i="10"/>
  <c r="BC15" i="10" s="1"/>
  <c r="I15" i="1" s="1"/>
  <c r="BK16" i="10"/>
  <c r="BK17" i="10"/>
  <c r="BK18" i="10"/>
  <c r="BC18" i="10" s="1"/>
  <c r="I18" i="1" s="1"/>
  <c r="BK19" i="10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K32" i="10"/>
  <c r="BK33" i="10"/>
  <c r="BK34" i="10"/>
  <c r="BC34" i="10" s="1"/>
  <c r="I34" i="1" s="1"/>
  <c r="BK35" i="10"/>
  <c r="BK36" i="10"/>
  <c r="BC36" i="10" s="1"/>
  <c r="I36" i="1" s="1"/>
  <c r="BK37" i="10"/>
  <c r="BK38" i="10"/>
  <c r="BK39" i="10"/>
  <c r="BK40" i="10"/>
  <c r="BK41" i="10"/>
  <c r="BC41" i="10" s="1"/>
  <c r="BK42" i="10"/>
  <c r="BK43" i="10"/>
  <c r="BK44" i="10"/>
  <c r="BK45" i="10"/>
  <c r="BK46" i="10"/>
  <c r="BK47" i="10"/>
  <c r="BK48" i="10"/>
  <c r="BK49" i="10"/>
  <c r="BK50" i="10"/>
  <c r="BC50" i="10" s="1"/>
  <c r="I50" i="1" s="1"/>
  <c r="BK51" i="10"/>
  <c r="BK52" i="10"/>
  <c r="BK53" i="10"/>
  <c r="BK54" i="10"/>
  <c r="BK55" i="10"/>
  <c r="BC55" i="10" s="1"/>
  <c r="I55" i="1" s="1"/>
  <c r="BK56" i="10"/>
  <c r="BK57" i="10"/>
  <c r="BC57" i="10" s="1"/>
  <c r="BK58" i="10"/>
  <c r="BK59" i="10"/>
  <c r="BK60" i="10"/>
  <c r="BK61" i="10"/>
  <c r="BK62" i="10"/>
  <c r="BK63" i="10"/>
  <c r="BC63" i="10" s="1"/>
  <c r="I63" i="1" s="1"/>
  <c r="BK64" i="10"/>
  <c r="BK65" i="10"/>
  <c r="BK66" i="10"/>
  <c r="BC66" i="10" s="1"/>
  <c r="I66" i="1" s="1"/>
  <c r="BK67" i="10"/>
  <c r="BD8" i="10"/>
  <c r="BC8" i="10" s="1"/>
  <c r="BD9" i="10"/>
  <c r="BD10" i="10"/>
  <c r="BD11" i="10"/>
  <c r="BC11" i="10" s="1"/>
  <c r="BD12" i="10"/>
  <c r="BD13" i="10"/>
  <c r="BD14" i="10"/>
  <c r="BC14" i="10" s="1"/>
  <c r="BD15" i="10"/>
  <c r="BD16" i="10"/>
  <c r="BD17" i="10"/>
  <c r="BC17" i="10" s="1"/>
  <c r="BD18" i="10"/>
  <c r="BD19" i="10"/>
  <c r="BC19" i="10" s="1"/>
  <c r="I19" i="1" s="1"/>
  <c r="BD20" i="10"/>
  <c r="BD21" i="10"/>
  <c r="BD22" i="10"/>
  <c r="BC22" i="10" s="1"/>
  <c r="I22" i="1" s="1"/>
  <c r="BD23" i="10"/>
  <c r="BD24" i="10"/>
  <c r="BC24" i="10" s="1"/>
  <c r="BD25" i="10"/>
  <c r="BD26" i="10"/>
  <c r="BD27" i="10"/>
  <c r="BC27" i="10" s="1"/>
  <c r="BD28" i="10"/>
  <c r="BD29" i="10"/>
  <c r="BD30" i="10"/>
  <c r="BC30" i="10" s="1"/>
  <c r="BD31" i="10"/>
  <c r="BD32" i="10"/>
  <c r="BC32" i="10" s="1"/>
  <c r="I32" i="1" s="1"/>
  <c r="BD33" i="10"/>
  <c r="BC33" i="10" s="1"/>
  <c r="BD34" i="10"/>
  <c r="BD35" i="10"/>
  <c r="BC35" i="10" s="1"/>
  <c r="I35" i="1" s="1"/>
  <c r="BD36" i="10"/>
  <c r="BD37" i="10"/>
  <c r="BD38" i="10"/>
  <c r="BC38" i="10" s="1"/>
  <c r="I38" i="1" s="1"/>
  <c r="BD39" i="10"/>
  <c r="BD40" i="10"/>
  <c r="BD41" i="10"/>
  <c r="BD42" i="10"/>
  <c r="BD43" i="10"/>
  <c r="BC43" i="10" s="1"/>
  <c r="BD44" i="10"/>
  <c r="BD45" i="10"/>
  <c r="BD46" i="10"/>
  <c r="BC46" i="10" s="1"/>
  <c r="BD47" i="10"/>
  <c r="BD48" i="10"/>
  <c r="BD49" i="10"/>
  <c r="BC49" i="10" s="1"/>
  <c r="BD50" i="10"/>
  <c r="BD51" i="10"/>
  <c r="BD52" i="10"/>
  <c r="BC52" i="10" s="1"/>
  <c r="BD53" i="10"/>
  <c r="BD54" i="10"/>
  <c r="BC54" i="10" s="1"/>
  <c r="I54" i="1" s="1"/>
  <c r="BD55" i="10"/>
  <c r="BD56" i="10"/>
  <c r="BC56" i="10" s="1"/>
  <c r="I56" i="1" s="1"/>
  <c r="BD57" i="10"/>
  <c r="BD58" i="10"/>
  <c r="BD59" i="10"/>
  <c r="BC59" i="10" s="1"/>
  <c r="BD60" i="10"/>
  <c r="BC60" i="10" s="1"/>
  <c r="I60" i="1" s="1"/>
  <c r="BD61" i="10"/>
  <c r="BD62" i="10"/>
  <c r="BC62" i="10" s="1"/>
  <c r="BD63" i="10"/>
  <c r="BD64" i="10"/>
  <c r="BC64" i="10" s="1"/>
  <c r="I64" i="1" s="1"/>
  <c r="BD65" i="10"/>
  <c r="BC65" i="10" s="1"/>
  <c r="BD66" i="10"/>
  <c r="BD67" i="10"/>
  <c r="BC67" i="10" s="1"/>
  <c r="I67" i="1" s="1"/>
  <c r="BC12" i="10"/>
  <c r="I12" i="1" s="1"/>
  <c r="BC16" i="10"/>
  <c r="I16" i="1" s="1"/>
  <c r="BC20" i="10"/>
  <c r="I20" i="1" s="1"/>
  <c r="BC21" i="10"/>
  <c r="I21" i="1" s="1"/>
  <c r="BC23" i="10"/>
  <c r="I23" i="1" s="1"/>
  <c r="BC26" i="10"/>
  <c r="I26" i="1" s="1"/>
  <c r="BC37" i="10"/>
  <c r="I37" i="1" s="1"/>
  <c r="BC39" i="10"/>
  <c r="I39" i="1" s="1"/>
  <c r="BC40" i="10"/>
  <c r="I40" i="1" s="1"/>
  <c r="BC42" i="10"/>
  <c r="I42" i="1" s="1"/>
  <c r="BC44" i="10"/>
  <c r="I44" i="1" s="1"/>
  <c r="BC48" i="10"/>
  <c r="BC51" i="10"/>
  <c r="I51" i="1" s="1"/>
  <c r="BC53" i="10"/>
  <c r="BC58" i="10"/>
  <c r="I58" i="1" s="1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AY34" i="10"/>
  <c r="CZ34" i="10" s="1"/>
  <c r="AY35" i="10"/>
  <c r="CZ35" i="10" s="1"/>
  <c r="AY36" i="10"/>
  <c r="CZ36" i="10" s="1"/>
  <c r="CS36" i="10" s="1"/>
  <c r="AY37" i="10"/>
  <c r="CZ37" i="10" s="1"/>
  <c r="AY38" i="10"/>
  <c r="CZ38" i="10" s="1"/>
  <c r="AY39" i="10"/>
  <c r="CZ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AY48" i="10"/>
  <c r="CZ48" i="10" s="1"/>
  <c r="CS48" i="10" s="1"/>
  <c r="AY49" i="10"/>
  <c r="CZ49" i="10" s="1"/>
  <c r="AY50" i="10"/>
  <c r="CZ50" i="10" s="1"/>
  <c r="AY51" i="10"/>
  <c r="CZ51" i="10" s="1"/>
  <c r="AY52" i="10"/>
  <c r="CZ52" i="10" s="1"/>
  <c r="CS52" i="10" s="1"/>
  <c r="AY53" i="10"/>
  <c r="CZ53" i="10" s="1"/>
  <c r="AY54" i="10"/>
  <c r="CZ54" i="10" s="1"/>
  <c r="AY55" i="10"/>
  <c r="CZ55" i="10" s="1"/>
  <c r="AY56" i="10"/>
  <c r="CZ56" i="10" s="1"/>
  <c r="CS56" i="10" s="1"/>
  <c r="AY57" i="10"/>
  <c r="CZ57" i="10" s="1"/>
  <c r="AY58" i="10"/>
  <c r="CZ58" i="10" s="1"/>
  <c r="CS58" i="10" s="1"/>
  <c r="AY59" i="10"/>
  <c r="CZ59" i="10" s="1"/>
  <c r="AY60" i="10"/>
  <c r="CZ60" i="10" s="1"/>
  <c r="CS60" i="10" s="1"/>
  <c r="AY61" i="10"/>
  <c r="CZ61" i="10" s="1"/>
  <c r="CS61" i="10" s="1"/>
  <c r="AY62" i="10"/>
  <c r="CZ62" i="10" s="1"/>
  <c r="AY63" i="10"/>
  <c r="CZ63" i="10" s="1"/>
  <c r="AY64" i="10"/>
  <c r="CZ64" i="10" s="1"/>
  <c r="CS64" i="10" s="1"/>
  <c r="AY65" i="10"/>
  <c r="CZ65" i="10" s="1"/>
  <c r="AY66" i="10"/>
  <c r="CZ66" i="10" s="1"/>
  <c r="AY67" i="10"/>
  <c r="CZ67" i="10" s="1"/>
  <c r="AU8" i="10"/>
  <c r="CY8" i="10" s="1"/>
  <c r="CR8" i="10" s="1"/>
  <c r="AU9" i="10"/>
  <c r="CY9" i="10" s="1"/>
  <c r="AU10" i="10"/>
  <c r="CY10" i="10" s="1"/>
  <c r="AU11" i="10"/>
  <c r="CY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CR24" i="10" s="1"/>
  <c r="AU25" i="10"/>
  <c r="CY25" i="10" s="1"/>
  <c r="AU26" i="10"/>
  <c r="CY26" i="10" s="1"/>
  <c r="AU27" i="10"/>
  <c r="CY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AU38" i="10"/>
  <c r="CY38" i="10" s="1"/>
  <c r="AU39" i="10"/>
  <c r="CY39" i="10" s="1"/>
  <c r="AU40" i="10"/>
  <c r="CY40" i="10" s="1"/>
  <c r="CR40" i="10" s="1"/>
  <c r="AU41" i="10"/>
  <c r="CY41" i="10" s="1"/>
  <c r="AU42" i="10"/>
  <c r="CY42" i="10" s="1"/>
  <c r="AU43" i="10"/>
  <c r="CY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AU48" i="10"/>
  <c r="CY48" i="10" s="1"/>
  <c r="CR48" i="10" s="1"/>
  <c r="AU49" i="10"/>
  <c r="CY49" i="10" s="1"/>
  <c r="CR49" i="10" s="1"/>
  <c r="AU50" i="10"/>
  <c r="CY50" i="10" s="1"/>
  <c r="AU51" i="10"/>
  <c r="CY51" i="10" s="1"/>
  <c r="AU52" i="10"/>
  <c r="CY52" i="10" s="1"/>
  <c r="CR52" i="10" s="1"/>
  <c r="AU53" i="10"/>
  <c r="CY53" i="10" s="1"/>
  <c r="AU54" i="10"/>
  <c r="CY54" i="10" s="1"/>
  <c r="AU55" i="10"/>
  <c r="CY55" i="10" s="1"/>
  <c r="AU56" i="10"/>
  <c r="CY56" i="10" s="1"/>
  <c r="CR56" i="10" s="1"/>
  <c r="AU57" i="10"/>
  <c r="CY57" i="10" s="1"/>
  <c r="AU58" i="10"/>
  <c r="CY58" i="10" s="1"/>
  <c r="AU59" i="10"/>
  <c r="CY59" i="10" s="1"/>
  <c r="AU60" i="10"/>
  <c r="CY60" i="10" s="1"/>
  <c r="CR60" i="10" s="1"/>
  <c r="AU61" i="10"/>
  <c r="CY61" i="10" s="1"/>
  <c r="AU62" i="10"/>
  <c r="CY62" i="10" s="1"/>
  <c r="CR62" i="10" s="1"/>
  <c r="AU63" i="10"/>
  <c r="CY63" i="10" s="1"/>
  <c r="AU64" i="10"/>
  <c r="CY64" i="10" s="1"/>
  <c r="CR64" i="10" s="1"/>
  <c r="AU65" i="10"/>
  <c r="CY65" i="10" s="1"/>
  <c r="CR65" i="10" s="1"/>
  <c r="AU66" i="10"/>
  <c r="CY66" i="10" s="1"/>
  <c r="AU67" i="10"/>
  <c r="CY67" i="10" s="1"/>
  <c r="AQ8" i="10"/>
  <c r="CX8" i="10" s="1"/>
  <c r="CQ8" i="10" s="1"/>
  <c r="AQ9" i="10"/>
  <c r="CX9" i="10" s="1"/>
  <c r="AQ10" i="10"/>
  <c r="CX10" i="10" s="1"/>
  <c r="AQ11" i="10"/>
  <c r="CX11" i="10" s="1"/>
  <c r="AQ12" i="10"/>
  <c r="CX12" i="10" s="1"/>
  <c r="CQ12" i="10" s="1"/>
  <c r="AQ13" i="10"/>
  <c r="CX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AQ24" i="10"/>
  <c r="CX24" i="10" s="1"/>
  <c r="CQ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AQ30" i="10"/>
  <c r="CX30" i="10" s="1"/>
  <c r="AQ31" i="10"/>
  <c r="CX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AQ40" i="10"/>
  <c r="CX40" i="10" s="1"/>
  <c r="CQ40" i="10" s="1"/>
  <c r="AQ41" i="10"/>
  <c r="CX41" i="10" s="1"/>
  <c r="AQ42" i="10"/>
  <c r="CX42" i="10" s="1"/>
  <c r="AQ43" i="10"/>
  <c r="CX43" i="10" s="1"/>
  <c r="AQ44" i="10"/>
  <c r="CX44" i="10" s="1"/>
  <c r="CQ44" i="10" s="1"/>
  <c r="AQ45" i="10"/>
  <c r="CX45" i="10" s="1"/>
  <c r="AQ46" i="10"/>
  <c r="CX46" i="10" s="1"/>
  <c r="AQ47" i="10"/>
  <c r="CX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AQ52" i="10"/>
  <c r="CX52" i="10" s="1"/>
  <c r="CQ52" i="10" s="1"/>
  <c r="AQ53" i="10"/>
  <c r="CX53" i="10" s="1"/>
  <c r="CQ53" i="10" s="1"/>
  <c r="AQ54" i="10"/>
  <c r="CX54" i="10" s="1"/>
  <c r="AQ55" i="10"/>
  <c r="CX55" i="10" s="1"/>
  <c r="AQ56" i="10"/>
  <c r="CX56" i="10" s="1"/>
  <c r="CQ56" i="10" s="1"/>
  <c r="AQ57" i="10"/>
  <c r="CX57" i="10" s="1"/>
  <c r="AQ58" i="10"/>
  <c r="CX58" i="10" s="1"/>
  <c r="AQ59" i="10"/>
  <c r="CX59" i="10" s="1"/>
  <c r="AQ60" i="10"/>
  <c r="CX60" i="10" s="1"/>
  <c r="CQ60" i="10" s="1"/>
  <c r="AQ61" i="10"/>
  <c r="CX61" i="10" s="1"/>
  <c r="AQ62" i="10"/>
  <c r="CX62" i="10" s="1"/>
  <c r="AQ63" i="10"/>
  <c r="CX63" i="10" s="1"/>
  <c r="AQ64" i="10"/>
  <c r="CX64" i="10" s="1"/>
  <c r="CQ64" i="10" s="1"/>
  <c r="AQ65" i="10"/>
  <c r="CX65" i="10" s="1"/>
  <c r="AQ66" i="10"/>
  <c r="CX66" i="10" s="1"/>
  <c r="CQ66" i="10" s="1"/>
  <c r="AQ67" i="10"/>
  <c r="CX67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CW28" i="10" s="1"/>
  <c r="CP28" i="10" s="1"/>
  <c r="AM29" i="10"/>
  <c r="CW29" i="10" s="1"/>
  <c r="AM30" i="10"/>
  <c r="CW30" i="10" s="1"/>
  <c r="AM31" i="10"/>
  <c r="AM32" i="10"/>
  <c r="CW32" i="10" s="1"/>
  <c r="CP32" i="10" s="1"/>
  <c r="AM33" i="10"/>
  <c r="CW33" i="10" s="1"/>
  <c r="CP33" i="10" s="1"/>
  <c r="AM34" i="10"/>
  <c r="CW34" i="10" s="1"/>
  <c r="AM35" i="10"/>
  <c r="CW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AM44" i="10"/>
  <c r="CW44" i="10" s="1"/>
  <c r="CP44" i="10" s="1"/>
  <c r="AM45" i="10"/>
  <c r="CW45" i="10" s="1"/>
  <c r="AM46" i="10"/>
  <c r="CW46" i="10" s="1"/>
  <c r="AM47" i="10"/>
  <c r="CW47" i="10" s="1"/>
  <c r="AM48" i="10"/>
  <c r="CW48" i="10" s="1"/>
  <c r="CP48" i="10" s="1"/>
  <c r="AM49" i="10"/>
  <c r="CW49" i="10" s="1"/>
  <c r="CP49" i="10" s="1"/>
  <c r="AM50" i="10"/>
  <c r="AM51" i="10"/>
  <c r="CW51" i="10" s="1"/>
  <c r="AM52" i="10"/>
  <c r="CW52" i="10" s="1"/>
  <c r="CP52" i="10" s="1"/>
  <c r="AM53" i="10"/>
  <c r="CW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AM59" i="10"/>
  <c r="CW59" i="10" s="1"/>
  <c r="AM60" i="10"/>
  <c r="CW60" i="10" s="1"/>
  <c r="CP60" i="10" s="1"/>
  <c r="AM61" i="10"/>
  <c r="CW61" i="10" s="1"/>
  <c r="AM62" i="10"/>
  <c r="CW62" i="10" s="1"/>
  <c r="AM63" i="10"/>
  <c r="AM64" i="10"/>
  <c r="CW64" i="10" s="1"/>
  <c r="CP64" i="10" s="1"/>
  <c r="AM65" i="10"/>
  <c r="AM66" i="10"/>
  <c r="CW66" i="10" s="1"/>
  <c r="AM67" i="10"/>
  <c r="CW67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AI16" i="10"/>
  <c r="CV16" i="10" s="1"/>
  <c r="CO16" i="10" s="1"/>
  <c r="AI17" i="10"/>
  <c r="CV17" i="10" s="1"/>
  <c r="AI18" i="10"/>
  <c r="CV18" i="10" s="1"/>
  <c r="AI19" i="10"/>
  <c r="AI20" i="10"/>
  <c r="CV20" i="10" s="1"/>
  <c r="CO20" i="10" s="1"/>
  <c r="AI21" i="10"/>
  <c r="AI22" i="10"/>
  <c r="CV22" i="10" s="1"/>
  <c r="AI23" i="10"/>
  <c r="CV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CO32" i="10" s="1"/>
  <c r="AI33" i="10"/>
  <c r="CV33" i="10" s="1"/>
  <c r="AI34" i="10"/>
  <c r="CV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AI40" i="10"/>
  <c r="CV40" i="10" s="1"/>
  <c r="CO40" i="10" s="1"/>
  <c r="AI41" i="10"/>
  <c r="CV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AI48" i="10"/>
  <c r="CV48" i="10" s="1"/>
  <c r="CO48" i="10" s="1"/>
  <c r="AI49" i="10"/>
  <c r="CV49" i="10" s="1"/>
  <c r="AI50" i="10"/>
  <c r="CV50" i="10" s="1"/>
  <c r="AI51" i="10"/>
  <c r="CV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AI56" i="10"/>
  <c r="CV56" i="10" s="1"/>
  <c r="CO56" i="10" s="1"/>
  <c r="AI57" i="10"/>
  <c r="CV57" i="10" s="1"/>
  <c r="AI58" i="10"/>
  <c r="CV58" i="10" s="1"/>
  <c r="CO58" i="10" s="1"/>
  <c r="AI59" i="10"/>
  <c r="CV59" i="10" s="1"/>
  <c r="AI60" i="10"/>
  <c r="CV60" i="10" s="1"/>
  <c r="CO60" i="10" s="1"/>
  <c r="AI61" i="10"/>
  <c r="CV61" i="10" s="1"/>
  <c r="CO61" i="10" s="1"/>
  <c r="AI62" i="10"/>
  <c r="CV62" i="10" s="1"/>
  <c r="AI63" i="10"/>
  <c r="CV63" i="10" s="1"/>
  <c r="AI64" i="10"/>
  <c r="CV64" i="10" s="1"/>
  <c r="CO64" i="10" s="1"/>
  <c r="AI65" i="10"/>
  <c r="CV65" i="10" s="1"/>
  <c r="AI66" i="10"/>
  <c r="AI67" i="10"/>
  <c r="CV67" i="10" s="1"/>
  <c r="AE8" i="10"/>
  <c r="CU8" i="10" s="1"/>
  <c r="AE9" i="10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AE26" i="10"/>
  <c r="AE27" i="10"/>
  <c r="AE28" i="10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AE41" i="10"/>
  <c r="AE42" i="10"/>
  <c r="CU42" i="10" s="1"/>
  <c r="AE43" i="10"/>
  <c r="AE44" i="10"/>
  <c r="AE45" i="10"/>
  <c r="CU45" i="10" s="1"/>
  <c r="AE46" i="10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AE56" i="10"/>
  <c r="CU56" i="10" s="1"/>
  <c r="AE57" i="10"/>
  <c r="AE58" i="10"/>
  <c r="CU58" i="10" s="1"/>
  <c r="AE59" i="10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D11" i="10"/>
  <c r="AD12" i="10"/>
  <c r="AD13" i="10"/>
  <c r="AD14" i="10"/>
  <c r="AD17" i="10"/>
  <c r="AD29" i="10"/>
  <c r="AD30" i="10"/>
  <c r="AD32" i="10"/>
  <c r="AD33" i="10"/>
  <c r="AD34" i="10"/>
  <c r="AD35" i="10"/>
  <c r="H35" i="1" s="1"/>
  <c r="AD37" i="10"/>
  <c r="H37" i="1" s="1"/>
  <c r="K37" i="1" s="1"/>
  <c r="AD38" i="10"/>
  <c r="AD45" i="10"/>
  <c r="AD49" i="10"/>
  <c r="AD51" i="10"/>
  <c r="AD53" i="10"/>
  <c r="AD58" i="10"/>
  <c r="H58" i="1" s="1"/>
  <c r="K58" i="1" s="1"/>
  <c r="AD60" i="10"/>
  <c r="AD61" i="10"/>
  <c r="AD62" i="10"/>
  <c r="AD67" i="10"/>
  <c r="H67" i="1" s="1"/>
  <c r="K67" i="1" s="1"/>
  <c r="Z8" i="10"/>
  <c r="CE8" i="10" s="1"/>
  <c r="BX8" i="10" s="1"/>
  <c r="Z9" i="10"/>
  <c r="CE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Z54" i="10"/>
  <c r="CE54" i="10" s="1"/>
  <c r="Z55" i="10"/>
  <c r="CE55" i="10" s="1"/>
  <c r="BX55" i="10" s="1"/>
  <c r="Z56" i="10"/>
  <c r="CE56" i="10" s="1"/>
  <c r="BX56" i="10" s="1"/>
  <c r="Z57" i="10"/>
  <c r="CE57" i="10" s="1"/>
  <c r="Z58" i="10"/>
  <c r="CE58" i="10" s="1"/>
  <c r="BX58" i="10" s="1"/>
  <c r="Z59" i="10"/>
  <c r="CE59" i="10" s="1"/>
  <c r="Z60" i="10"/>
  <c r="CE60" i="10" s="1"/>
  <c r="BX60" i="10" s="1"/>
  <c r="Z61" i="10"/>
  <c r="CE61" i="10" s="1"/>
  <c r="Z62" i="10"/>
  <c r="CE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V8" i="10"/>
  <c r="CD8" i="10" s="1"/>
  <c r="BW8" i="10" s="1"/>
  <c r="V9" i="10"/>
  <c r="CD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BW46" i="10" s="1"/>
  <c r="V47" i="10"/>
  <c r="CD47" i="10" s="1"/>
  <c r="V48" i="10"/>
  <c r="CD48" i="10" s="1"/>
  <c r="BW48" i="10" s="1"/>
  <c r="V49" i="10"/>
  <c r="CD49" i="10" s="1"/>
  <c r="V50" i="10"/>
  <c r="CD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V58" i="10"/>
  <c r="CD58" i="10" s="1"/>
  <c r="V59" i="10"/>
  <c r="CD59" i="10" s="1"/>
  <c r="BW59" i="10" s="1"/>
  <c r="V60" i="10"/>
  <c r="CD60" i="10" s="1"/>
  <c r="BW60" i="10" s="1"/>
  <c r="V61" i="10"/>
  <c r="CD61" i="10" s="1"/>
  <c r="V62" i="10"/>
  <c r="CD62" i="10" s="1"/>
  <c r="BW62" i="10" s="1"/>
  <c r="V63" i="10"/>
  <c r="CD63" i="10" s="1"/>
  <c r="V64" i="10"/>
  <c r="CD64" i="10" s="1"/>
  <c r="BW64" i="10" s="1"/>
  <c r="V65" i="10"/>
  <c r="CD65" i="10" s="1"/>
  <c r="V66" i="10"/>
  <c r="CD66" i="10" s="1"/>
  <c r="V67" i="10"/>
  <c r="CD67" i="10" s="1"/>
  <c r="BW6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R54" i="10"/>
  <c r="CC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R62" i="10"/>
  <c r="CC62" i="10" s="1"/>
  <c r="R63" i="10"/>
  <c r="CC63" i="10" s="1"/>
  <c r="BV63" i="10" s="1"/>
  <c r="R64" i="10"/>
  <c r="CC64" i="10" s="1"/>
  <c r="BV64" i="10" s="1"/>
  <c r="R65" i="10"/>
  <c r="CC65" i="10" s="1"/>
  <c r="R66" i="10"/>
  <c r="CC66" i="10" s="1"/>
  <c r="BV66" i="10" s="1"/>
  <c r="R67" i="10"/>
  <c r="CC67" i="10" s="1"/>
  <c r="BV67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N50" i="10"/>
  <c r="CB50" i="10" s="1"/>
  <c r="N51" i="10"/>
  <c r="CB51" i="10" s="1"/>
  <c r="BU51" i="10" s="1"/>
  <c r="N52" i="10"/>
  <c r="CB52" i="10" s="1"/>
  <c r="BU52" i="10" s="1"/>
  <c r="N53" i="10"/>
  <c r="CB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N58" i="10"/>
  <c r="CB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N66" i="10"/>
  <c r="CB66" i="10" s="1"/>
  <c r="N67" i="10"/>
  <c r="CB67" i="10" s="1"/>
  <c r="BU67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J54" i="10"/>
  <c r="CA54" i="10" s="1"/>
  <c r="J55" i="10"/>
  <c r="CA55" i="10" s="1"/>
  <c r="BT55" i="10" s="1"/>
  <c r="J56" i="10"/>
  <c r="CA56" i="10" s="1"/>
  <c r="BT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J62" i="10"/>
  <c r="CA62" i="10" s="1"/>
  <c r="J63" i="10"/>
  <c r="CA63" i="10" s="1"/>
  <c r="BT63" i="10" s="1"/>
  <c r="J64" i="10"/>
  <c r="CA64" i="10" s="1"/>
  <c r="J65" i="10"/>
  <c r="CA65" i="10" s="1"/>
  <c r="BT65" i="10" s="1"/>
  <c r="J66" i="10"/>
  <c r="CA66" i="10" s="1"/>
  <c r="BT66" i="10" s="1"/>
  <c r="J67" i="10"/>
  <c r="CA67" i="10" s="1"/>
  <c r="BT67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F15" i="10"/>
  <c r="BZ15" i="10" s="1"/>
  <c r="F16" i="10"/>
  <c r="BZ16" i="10" s="1"/>
  <c r="F17" i="10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F28" i="10"/>
  <c r="BZ28" i="10" s="1"/>
  <c r="F29" i="10"/>
  <c r="BZ29" i="10" s="1"/>
  <c r="F30" i="10"/>
  <c r="F31" i="10"/>
  <c r="BZ31" i="10" s="1"/>
  <c r="F32" i="10"/>
  <c r="BZ32" i="10" s="1"/>
  <c r="F33" i="10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F44" i="10"/>
  <c r="BZ44" i="10" s="1"/>
  <c r="F45" i="10"/>
  <c r="BZ45" i="10" s="1"/>
  <c r="F46" i="10"/>
  <c r="F47" i="10"/>
  <c r="BZ47" i="10" s="1"/>
  <c r="F48" i="10"/>
  <c r="BZ48" i="10" s="1"/>
  <c r="F49" i="10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F60" i="10"/>
  <c r="BZ60" i="10" s="1"/>
  <c r="F61" i="10"/>
  <c r="BZ61" i="10" s="1"/>
  <c r="F62" i="10"/>
  <c r="F63" i="10"/>
  <c r="BZ63" i="10" s="1"/>
  <c r="F64" i="10"/>
  <c r="BZ64" i="10" s="1"/>
  <c r="F65" i="10"/>
  <c r="F66" i="10"/>
  <c r="BZ66" i="10" s="1"/>
  <c r="F67" i="10"/>
  <c r="BZ67" i="10" s="1"/>
  <c r="E15" i="10"/>
  <c r="E18" i="10"/>
  <c r="E19" i="10"/>
  <c r="E21" i="10"/>
  <c r="E35" i="10"/>
  <c r="E37" i="10"/>
  <c r="D37" i="10" s="1"/>
  <c r="E39" i="10"/>
  <c r="E53" i="10"/>
  <c r="E58" i="10"/>
  <c r="D58" i="10" s="1"/>
  <c r="E63" i="10"/>
  <c r="E67" i="10"/>
  <c r="D53" i="10"/>
  <c r="AP9" i="1"/>
  <c r="AP11" i="1"/>
  <c r="AP12" i="1"/>
  <c r="AP14" i="1"/>
  <c r="AP15" i="1"/>
  <c r="AP17" i="1"/>
  <c r="AP18" i="1"/>
  <c r="AP19" i="1"/>
  <c r="AP20" i="1"/>
  <c r="AP21" i="1"/>
  <c r="AP22" i="1"/>
  <c r="AP23" i="1"/>
  <c r="AP25" i="1"/>
  <c r="AP27" i="1"/>
  <c r="AP28" i="1"/>
  <c r="AP30" i="1"/>
  <c r="AP31" i="1"/>
  <c r="AP33" i="1"/>
  <c r="AP34" i="1"/>
  <c r="AP35" i="1"/>
  <c r="AP36" i="1"/>
  <c r="AP37" i="1"/>
  <c r="AP38" i="1"/>
  <c r="AP39" i="1"/>
  <c r="AP41" i="1"/>
  <c r="AP43" i="1"/>
  <c r="AP44" i="1"/>
  <c r="AP46" i="1"/>
  <c r="AP47" i="1"/>
  <c r="AP48" i="1"/>
  <c r="AP49" i="1"/>
  <c r="AP50" i="1"/>
  <c r="AP51" i="1"/>
  <c r="AP52" i="1"/>
  <c r="AP53" i="1"/>
  <c r="AP54" i="1"/>
  <c r="AP55" i="1"/>
  <c r="AP57" i="1"/>
  <c r="AP59" i="1"/>
  <c r="AP60" i="1"/>
  <c r="AP62" i="1"/>
  <c r="AP63" i="1"/>
  <c r="AP65" i="1"/>
  <c r="AP66" i="1"/>
  <c r="AP6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N8" i="1"/>
  <c r="AN9" i="1"/>
  <c r="AQ9" i="1" s="1"/>
  <c r="AN10" i="1"/>
  <c r="AN11" i="1"/>
  <c r="AN12" i="1"/>
  <c r="AQ12" i="1" s="1"/>
  <c r="AN13" i="1"/>
  <c r="AN14" i="1"/>
  <c r="AN15" i="1"/>
  <c r="AN16" i="1"/>
  <c r="AN17" i="1"/>
  <c r="AN18" i="1"/>
  <c r="AN19" i="1"/>
  <c r="AN20" i="1"/>
  <c r="AN21" i="1"/>
  <c r="AN22" i="1"/>
  <c r="AQ22" i="1" s="1"/>
  <c r="AN23" i="1"/>
  <c r="AQ23" i="1" s="1"/>
  <c r="AN24" i="1"/>
  <c r="AN25" i="1"/>
  <c r="AQ25" i="1" s="1"/>
  <c r="AN26" i="1"/>
  <c r="AN27" i="1"/>
  <c r="AN28" i="1"/>
  <c r="AQ28" i="1" s="1"/>
  <c r="AN29" i="1"/>
  <c r="AN30" i="1"/>
  <c r="AN31" i="1"/>
  <c r="AN32" i="1"/>
  <c r="AN33" i="1"/>
  <c r="AN34" i="1"/>
  <c r="AN35" i="1"/>
  <c r="AN36" i="1"/>
  <c r="AN37" i="1"/>
  <c r="AN38" i="1"/>
  <c r="AQ38" i="1" s="1"/>
  <c r="AN39" i="1"/>
  <c r="AQ39" i="1" s="1"/>
  <c r="AN40" i="1"/>
  <c r="AN41" i="1"/>
  <c r="AQ41" i="1" s="1"/>
  <c r="AN42" i="1"/>
  <c r="AN43" i="1"/>
  <c r="AN44" i="1"/>
  <c r="AQ44" i="1" s="1"/>
  <c r="AN45" i="1"/>
  <c r="AN46" i="1"/>
  <c r="AN47" i="1"/>
  <c r="AN48" i="1"/>
  <c r="AN49" i="1"/>
  <c r="AN50" i="1"/>
  <c r="AN51" i="1"/>
  <c r="AN52" i="1"/>
  <c r="AN53" i="1"/>
  <c r="AN54" i="1"/>
  <c r="AQ54" i="1" s="1"/>
  <c r="AN55" i="1"/>
  <c r="AQ55" i="1" s="1"/>
  <c r="AN56" i="1"/>
  <c r="AN57" i="1"/>
  <c r="AQ57" i="1" s="1"/>
  <c r="AN58" i="1"/>
  <c r="AN59" i="1"/>
  <c r="AN60" i="1"/>
  <c r="AQ60" i="1" s="1"/>
  <c r="AN61" i="1"/>
  <c r="AN62" i="1"/>
  <c r="AN63" i="1"/>
  <c r="AN64" i="1"/>
  <c r="AN65" i="1"/>
  <c r="AN66" i="1"/>
  <c r="AN6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D8" i="1"/>
  <c r="AK8" i="1" s="1"/>
  <c r="AD9" i="1"/>
  <c r="AD10" i="1"/>
  <c r="AD11" i="1"/>
  <c r="AD12" i="1"/>
  <c r="AD13" i="1"/>
  <c r="AD14" i="1"/>
  <c r="AD15" i="1"/>
  <c r="AD16" i="1"/>
  <c r="AD17" i="1"/>
  <c r="AD18" i="1"/>
  <c r="AK18" i="1" s="1"/>
  <c r="AD19" i="1"/>
  <c r="AK19" i="1" s="1"/>
  <c r="AD20" i="1"/>
  <c r="AD21" i="1"/>
  <c r="AK21" i="1" s="1"/>
  <c r="AD22" i="1"/>
  <c r="AD23" i="1"/>
  <c r="AD24" i="1"/>
  <c r="AK24" i="1" s="1"/>
  <c r="AD25" i="1"/>
  <c r="AD26" i="1"/>
  <c r="AD27" i="1"/>
  <c r="AD28" i="1"/>
  <c r="AD29" i="1"/>
  <c r="AD30" i="1"/>
  <c r="AD31" i="1"/>
  <c r="AD32" i="1"/>
  <c r="AD33" i="1"/>
  <c r="AD34" i="1"/>
  <c r="AK34" i="1" s="1"/>
  <c r="AD35" i="1"/>
  <c r="AK35" i="1" s="1"/>
  <c r="AD36" i="1"/>
  <c r="AD37" i="1"/>
  <c r="AK37" i="1" s="1"/>
  <c r="AD38" i="1"/>
  <c r="AD39" i="1"/>
  <c r="AD40" i="1"/>
  <c r="AK40" i="1" s="1"/>
  <c r="AD41" i="1"/>
  <c r="AD42" i="1"/>
  <c r="AD43" i="1"/>
  <c r="AD44" i="1"/>
  <c r="AD45" i="1"/>
  <c r="AD46" i="1"/>
  <c r="AD47" i="1"/>
  <c r="AD48" i="1"/>
  <c r="AD49" i="1"/>
  <c r="AD50" i="1"/>
  <c r="AK50" i="1" s="1"/>
  <c r="AD51" i="1"/>
  <c r="AK51" i="1" s="1"/>
  <c r="AD52" i="1"/>
  <c r="AD53" i="1"/>
  <c r="AK53" i="1" s="1"/>
  <c r="AD54" i="1"/>
  <c r="AD55" i="1"/>
  <c r="AD56" i="1"/>
  <c r="AK56" i="1" s="1"/>
  <c r="AD57" i="1"/>
  <c r="AD58" i="1"/>
  <c r="AD59" i="1"/>
  <c r="AD60" i="1"/>
  <c r="AD61" i="1"/>
  <c r="AD62" i="1"/>
  <c r="AD63" i="1"/>
  <c r="AD64" i="1"/>
  <c r="AD65" i="1"/>
  <c r="AD66" i="1"/>
  <c r="AK66" i="1" s="1"/>
  <c r="AD67" i="1"/>
  <c r="AK67" i="1" s="1"/>
  <c r="AA8" i="1"/>
  <c r="AA9" i="1"/>
  <c r="AA10" i="1"/>
  <c r="AA11" i="1"/>
  <c r="AA12" i="1"/>
  <c r="AA13" i="1"/>
  <c r="AA14" i="1"/>
  <c r="AA15" i="1"/>
  <c r="AA16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S23" i="1" s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S39" i="1" s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V8" i="1"/>
  <c r="V9" i="1"/>
  <c r="V10" i="1"/>
  <c r="V11" i="1"/>
  <c r="S11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S25" i="1" s="1"/>
  <c r="V26" i="1"/>
  <c r="V27" i="1"/>
  <c r="S27" i="1" s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S43" i="1" s="1"/>
  <c r="V44" i="1"/>
  <c r="S44" i="1" s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S58" i="1" s="1"/>
  <c r="V59" i="1"/>
  <c r="S59" i="1" s="1"/>
  <c r="V60" i="1"/>
  <c r="V61" i="1"/>
  <c r="S61" i="1" s="1"/>
  <c r="V62" i="1"/>
  <c r="V63" i="1"/>
  <c r="V64" i="1"/>
  <c r="V65" i="1"/>
  <c r="V66" i="1"/>
  <c r="V67" i="1"/>
  <c r="U8" i="1"/>
  <c r="U9" i="1"/>
  <c r="U10" i="1"/>
  <c r="U11" i="1"/>
  <c r="U12" i="1"/>
  <c r="U13" i="1"/>
  <c r="S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28" i="1" s="1"/>
  <c r="U29" i="1"/>
  <c r="S29" i="1" s="1"/>
  <c r="U30" i="1"/>
  <c r="S30" i="1" s="1"/>
  <c r="U31" i="1"/>
  <c r="S31" i="1" s="1"/>
  <c r="U32" i="1"/>
  <c r="U33" i="1"/>
  <c r="U34" i="1"/>
  <c r="U35" i="1"/>
  <c r="U36" i="1"/>
  <c r="S36" i="1" s="1"/>
  <c r="U37" i="1"/>
  <c r="U38" i="1"/>
  <c r="U39" i="1"/>
  <c r="U40" i="1"/>
  <c r="U41" i="1"/>
  <c r="U42" i="1"/>
  <c r="U43" i="1"/>
  <c r="U44" i="1"/>
  <c r="U45" i="1"/>
  <c r="U46" i="1"/>
  <c r="U47" i="1"/>
  <c r="S47" i="1" s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S65" i="1" s="1"/>
  <c r="U66" i="1"/>
  <c r="U67" i="1"/>
  <c r="T8" i="1"/>
  <c r="S8" i="1" s="1"/>
  <c r="T9" i="1"/>
  <c r="T10" i="1"/>
  <c r="T11" i="1"/>
  <c r="T12" i="1"/>
  <c r="T13" i="1"/>
  <c r="T14" i="1"/>
  <c r="T15" i="1"/>
  <c r="T16" i="1"/>
  <c r="T17" i="1"/>
  <c r="T18" i="1"/>
  <c r="S18" i="1" s="1"/>
  <c r="T19" i="1"/>
  <c r="S19" i="1" s="1"/>
  <c r="T20" i="1"/>
  <c r="S20" i="1" s="1"/>
  <c r="T21" i="1"/>
  <c r="S21" i="1" s="1"/>
  <c r="T22" i="1"/>
  <c r="T23" i="1"/>
  <c r="T24" i="1"/>
  <c r="S24" i="1" s="1"/>
  <c r="T25" i="1"/>
  <c r="T26" i="1"/>
  <c r="T27" i="1"/>
  <c r="T28" i="1"/>
  <c r="T29" i="1"/>
  <c r="T30" i="1"/>
  <c r="T31" i="1"/>
  <c r="T32" i="1"/>
  <c r="T33" i="1"/>
  <c r="T34" i="1"/>
  <c r="T35" i="1"/>
  <c r="S35" i="1" s="1"/>
  <c r="T36" i="1"/>
  <c r="T37" i="1"/>
  <c r="S37" i="1" s="1"/>
  <c r="T38" i="1"/>
  <c r="T39" i="1"/>
  <c r="T40" i="1"/>
  <c r="S40" i="1" s="1"/>
  <c r="T41" i="1"/>
  <c r="T42" i="1"/>
  <c r="T43" i="1"/>
  <c r="T44" i="1"/>
  <c r="T45" i="1"/>
  <c r="T46" i="1"/>
  <c r="S46" i="1" s="1"/>
  <c r="T47" i="1"/>
  <c r="T48" i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T56" i="1"/>
  <c r="S56" i="1" s="1"/>
  <c r="T57" i="1"/>
  <c r="T58" i="1"/>
  <c r="T59" i="1"/>
  <c r="T60" i="1"/>
  <c r="T61" i="1"/>
  <c r="T62" i="1"/>
  <c r="T63" i="1"/>
  <c r="T64" i="1"/>
  <c r="T65" i="1"/>
  <c r="T66" i="1"/>
  <c r="T67" i="1"/>
  <c r="S67" i="1" s="1"/>
  <c r="S9" i="1"/>
  <c r="S15" i="1"/>
  <c r="S34" i="1"/>
  <c r="S41" i="1"/>
  <c r="S45" i="1"/>
  <c r="S62" i="1"/>
  <c r="S63" i="1"/>
  <c r="S66" i="1"/>
  <c r="R8" i="1"/>
  <c r="R10" i="1"/>
  <c r="R11" i="1"/>
  <c r="R12" i="1"/>
  <c r="R16" i="1"/>
  <c r="R17" i="1"/>
  <c r="R18" i="1"/>
  <c r="R19" i="1"/>
  <c r="R20" i="1"/>
  <c r="R21" i="1"/>
  <c r="R22" i="1"/>
  <c r="R23" i="1"/>
  <c r="R24" i="1"/>
  <c r="R26" i="1"/>
  <c r="R27" i="1"/>
  <c r="R28" i="1"/>
  <c r="R31" i="1"/>
  <c r="R32" i="1"/>
  <c r="R33" i="1"/>
  <c r="R34" i="1"/>
  <c r="R35" i="1"/>
  <c r="R36" i="1"/>
  <c r="R37" i="1"/>
  <c r="R38" i="1"/>
  <c r="R39" i="1"/>
  <c r="R40" i="1"/>
  <c r="R42" i="1"/>
  <c r="R43" i="1"/>
  <c r="R44" i="1"/>
  <c r="R47" i="1"/>
  <c r="R48" i="1"/>
  <c r="R49" i="1"/>
  <c r="R50" i="1"/>
  <c r="R51" i="1"/>
  <c r="R52" i="1"/>
  <c r="R53" i="1"/>
  <c r="R54" i="1"/>
  <c r="R55" i="1"/>
  <c r="R56" i="1"/>
  <c r="R58" i="1"/>
  <c r="R59" i="1"/>
  <c r="R60" i="1"/>
  <c r="R63" i="1"/>
  <c r="R64" i="1"/>
  <c r="R65" i="1"/>
  <c r="R66" i="1"/>
  <c r="R67" i="1"/>
  <c r="Q8" i="1"/>
  <c r="Q9" i="1"/>
  <c r="AB9" i="1" s="1"/>
  <c r="Q10" i="1"/>
  <c r="Q11" i="1"/>
  <c r="Q12" i="1"/>
  <c r="Q13" i="1"/>
  <c r="Q14" i="1"/>
  <c r="Q15" i="1"/>
  <c r="Q16" i="1"/>
  <c r="Q18" i="1"/>
  <c r="Q19" i="1"/>
  <c r="Q20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I8" i="1"/>
  <c r="I9" i="1"/>
  <c r="I11" i="1"/>
  <c r="I14" i="1"/>
  <c r="I17" i="1"/>
  <c r="I24" i="1"/>
  <c r="I25" i="1"/>
  <c r="I27" i="1"/>
  <c r="I30" i="1"/>
  <c r="I33" i="1"/>
  <c r="I41" i="1"/>
  <c r="I43" i="1"/>
  <c r="I46" i="1"/>
  <c r="I48" i="1"/>
  <c r="I49" i="1"/>
  <c r="I52" i="1"/>
  <c r="I53" i="1"/>
  <c r="I57" i="1"/>
  <c r="I59" i="1"/>
  <c r="I62" i="1"/>
  <c r="I65" i="1"/>
  <c r="H53" i="1"/>
  <c r="K5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K35" i="1" l="1"/>
  <c r="H62" i="1"/>
  <c r="K62" i="1" s="1"/>
  <c r="AB20" i="1"/>
  <c r="AC20" i="1" s="1"/>
  <c r="S17" i="1"/>
  <c r="AK17" i="1"/>
  <c r="AQ53" i="1"/>
  <c r="AP61" i="1"/>
  <c r="S48" i="1"/>
  <c r="J45" i="1"/>
  <c r="E54" i="10"/>
  <c r="AB14" i="1"/>
  <c r="AA65" i="1"/>
  <c r="AA49" i="1"/>
  <c r="AA33" i="1"/>
  <c r="AK61" i="1"/>
  <c r="AL61" i="1" s="1"/>
  <c r="AK45" i="1"/>
  <c r="AK29" i="1"/>
  <c r="AK13" i="1"/>
  <c r="AQ65" i="1"/>
  <c r="AQ49" i="1"/>
  <c r="AQ33" i="1"/>
  <c r="AQ17" i="1"/>
  <c r="E52" i="10"/>
  <c r="E28" i="10"/>
  <c r="BZ65" i="10"/>
  <c r="E65" i="10"/>
  <c r="BZ49" i="10"/>
  <c r="BY49" i="10" s="1"/>
  <c r="BR49" i="10" s="1"/>
  <c r="M49" i="1" s="1"/>
  <c r="E49" i="10"/>
  <c r="BZ33" i="10"/>
  <c r="E33" i="10"/>
  <c r="BZ17" i="10"/>
  <c r="E17" i="10"/>
  <c r="BT61" i="10"/>
  <c r="BT45" i="10"/>
  <c r="BT29" i="10"/>
  <c r="BT13" i="10"/>
  <c r="BU57" i="10"/>
  <c r="BU41" i="10"/>
  <c r="BU25" i="10"/>
  <c r="BU9" i="10"/>
  <c r="AD18" i="10"/>
  <c r="H18" i="1" s="1"/>
  <c r="K18" i="1" s="1"/>
  <c r="CU59" i="10"/>
  <c r="AD59" i="10"/>
  <c r="CU43" i="10"/>
  <c r="AD43" i="10"/>
  <c r="CU27" i="10"/>
  <c r="AD27" i="10"/>
  <c r="H27" i="1" s="1"/>
  <c r="K27" i="1" s="1"/>
  <c r="L27" i="1" s="1"/>
  <c r="CO55" i="10"/>
  <c r="CO39" i="10"/>
  <c r="CO23" i="10"/>
  <c r="CP67" i="10"/>
  <c r="CP51" i="10"/>
  <c r="CP35" i="10"/>
  <c r="CP19" i="10"/>
  <c r="CQ63" i="10"/>
  <c r="CQ47" i="10"/>
  <c r="CQ31" i="10"/>
  <c r="CQ15" i="10"/>
  <c r="CR59" i="10"/>
  <c r="CR43" i="10"/>
  <c r="CR27" i="10"/>
  <c r="CR11" i="10"/>
  <c r="CS55" i="10"/>
  <c r="CS39" i="10"/>
  <c r="CS23" i="10"/>
  <c r="DA14" i="10"/>
  <c r="D63" i="3"/>
  <c r="D47" i="3"/>
  <c r="D46" i="4"/>
  <c r="AK65" i="1"/>
  <c r="AB36" i="1"/>
  <c r="S64" i="1"/>
  <c r="S60" i="1"/>
  <c r="L39" i="1"/>
  <c r="E51" i="10"/>
  <c r="CU26" i="10"/>
  <c r="AD26" i="10"/>
  <c r="CU10" i="10"/>
  <c r="CT10" i="10" s="1"/>
  <c r="CM10" i="10" s="1"/>
  <c r="AD10" i="10"/>
  <c r="CO38" i="10"/>
  <c r="CO22" i="10"/>
  <c r="CP66" i="10"/>
  <c r="CP34" i="10"/>
  <c r="CP18" i="10"/>
  <c r="CQ62" i="10"/>
  <c r="CQ46" i="10"/>
  <c r="CQ30" i="10"/>
  <c r="CQ14" i="10"/>
  <c r="CR58" i="10"/>
  <c r="CR42" i="10"/>
  <c r="CR26" i="10"/>
  <c r="CR10" i="10"/>
  <c r="CS54" i="10"/>
  <c r="CS38" i="10"/>
  <c r="CS22" i="10"/>
  <c r="CF62" i="10"/>
  <c r="CF30" i="10"/>
  <c r="CF14" i="10"/>
  <c r="O49" i="3"/>
  <c r="AP45" i="1"/>
  <c r="E12" i="10"/>
  <c r="D17" i="4"/>
  <c r="O17" i="3"/>
  <c r="AB38" i="1"/>
  <c r="AM38" i="1" s="1"/>
  <c r="AK49" i="1"/>
  <c r="AQ37" i="1"/>
  <c r="S32" i="1"/>
  <c r="E26" i="10"/>
  <c r="D26" i="10" s="1"/>
  <c r="CO54" i="10"/>
  <c r="CW50" i="10"/>
  <c r="CP50" i="10" s="1"/>
  <c r="AD50" i="10"/>
  <c r="H50" i="1" s="1"/>
  <c r="K50" i="1" s="1"/>
  <c r="L50" i="1" s="1"/>
  <c r="AB30" i="1"/>
  <c r="AL30" i="1" s="1"/>
  <c r="AB12" i="1"/>
  <c r="AM12" i="1" s="1"/>
  <c r="R15" i="1"/>
  <c r="E50" i="10"/>
  <c r="N50" i="1" s="1"/>
  <c r="E24" i="10"/>
  <c r="AD48" i="10"/>
  <c r="AD16" i="10"/>
  <c r="CU57" i="10"/>
  <c r="AD57" i="10"/>
  <c r="CU41" i="10"/>
  <c r="AD41" i="10"/>
  <c r="CU25" i="10"/>
  <c r="AD25" i="10"/>
  <c r="CU9" i="10"/>
  <c r="CT9" i="10" s="1"/>
  <c r="CM9" i="10" s="1"/>
  <c r="O9" i="1" s="1"/>
  <c r="AD9" i="10"/>
  <c r="H9" i="1" s="1"/>
  <c r="K9" i="1" s="1"/>
  <c r="CV21" i="10"/>
  <c r="CO21" i="10" s="1"/>
  <c r="AD21" i="10"/>
  <c r="H21" i="1" s="1"/>
  <c r="K21" i="1" s="1"/>
  <c r="CW65" i="10"/>
  <c r="CP65" i="10" s="1"/>
  <c r="AD65" i="10"/>
  <c r="H65" i="1" s="1"/>
  <c r="K65" i="1" s="1"/>
  <c r="BC28" i="10"/>
  <c r="I28" i="1" s="1"/>
  <c r="CF45" i="10"/>
  <c r="CF29" i="10"/>
  <c r="BM58" i="8"/>
  <c r="BM42" i="8"/>
  <c r="BM26" i="8"/>
  <c r="BM10" i="8"/>
  <c r="D65" i="3"/>
  <c r="Q65" i="1"/>
  <c r="AB65" i="1" s="1"/>
  <c r="AM65" i="1" s="1"/>
  <c r="D49" i="3"/>
  <c r="Q49" i="1"/>
  <c r="AB49" i="1" s="1"/>
  <c r="Q33" i="1"/>
  <c r="AB33" i="1" s="1"/>
  <c r="AL33" i="1" s="1"/>
  <c r="D17" i="3"/>
  <c r="Q17" i="1"/>
  <c r="D39" i="10"/>
  <c r="E36" i="10"/>
  <c r="H32" i="1"/>
  <c r="K32" i="1" s="1"/>
  <c r="S33" i="1"/>
  <c r="AK33" i="1"/>
  <c r="S42" i="1"/>
  <c r="AB42" i="1" s="1"/>
  <c r="S10" i="1"/>
  <c r="AK42" i="1"/>
  <c r="AK10" i="1"/>
  <c r="AQ62" i="1"/>
  <c r="AQ46" i="1"/>
  <c r="AQ30" i="1"/>
  <c r="AQ14" i="1"/>
  <c r="E23" i="10"/>
  <c r="BZ62" i="10"/>
  <c r="BS62" i="10" s="1"/>
  <c r="E62" i="10"/>
  <c r="D62" i="10" s="1"/>
  <c r="BZ46" i="10"/>
  <c r="E46" i="10"/>
  <c r="BZ14" i="10"/>
  <c r="E14" i="10"/>
  <c r="D14" i="10" s="1"/>
  <c r="CU40" i="10"/>
  <c r="AD40" i="10"/>
  <c r="DA63" i="10"/>
  <c r="DA47" i="10"/>
  <c r="DA15" i="10"/>
  <c r="E44" i="10"/>
  <c r="S12" i="1"/>
  <c r="S26" i="1"/>
  <c r="AB26" i="1" s="1"/>
  <c r="AK58" i="1"/>
  <c r="AK26" i="1"/>
  <c r="E48" i="10"/>
  <c r="D48" i="10" s="1"/>
  <c r="BZ30" i="10"/>
  <c r="E30" i="10"/>
  <c r="H14" i="1"/>
  <c r="K14" i="1" s="1"/>
  <c r="AB46" i="1"/>
  <c r="AB28" i="1"/>
  <c r="AB10" i="1"/>
  <c r="AC10" i="1" s="1"/>
  <c r="S57" i="1"/>
  <c r="AB57" i="1" s="1"/>
  <c r="E47" i="10"/>
  <c r="D47" i="10" s="1"/>
  <c r="E22" i="10"/>
  <c r="D22" i="10" s="1"/>
  <c r="AD42" i="10"/>
  <c r="H13" i="1"/>
  <c r="CU55" i="10"/>
  <c r="AD55" i="10"/>
  <c r="H55" i="1" s="1"/>
  <c r="K55" i="1" s="1"/>
  <c r="CU39" i="10"/>
  <c r="AD39" i="10"/>
  <c r="H39" i="1" s="1"/>
  <c r="K39" i="1" s="1"/>
  <c r="CO67" i="10"/>
  <c r="CO51" i="10"/>
  <c r="CO35" i="10"/>
  <c r="CV19" i="10"/>
  <c r="CO19" i="10" s="1"/>
  <c r="AD19" i="10"/>
  <c r="H19" i="1" s="1"/>
  <c r="K19" i="1" s="1"/>
  <c r="L19" i="1" s="1"/>
  <c r="CW63" i="10"/>
  <c r="CP63" i="10" s="1"/>
  <c r="AD63" i="10"/>
  <c r="H63" i="1" s="1"/>
  <c r="K63" i="1" s="1"/>
  <c r="CP47" i="10"/>
  <c r="CW31" i="10"/>
  <c r="CP31" i="10" s="1"/>
  <c r="AD31" i="10"/>
  <c r="H31" i="1" s="1"/>
  <c r="CP15" i="10"/>
  <c r="CQ59" i="10"/>
  <c r="CQ43" i="10"/>
  <c r="CQ27" i="10"/>
  <c r="CQ11" i="10"/>
  <c r="CR55" i="10"/>
  <c r="CR39" i="10"/>
  <c r="CR23" i="10"/>
  <c r="CS67" i="10"/>
  <c r="CS51" i="10"/>
  <c r="CS35" i="10"/>
  <c r="CS19" i="10"/>
  <c r="CV66" i="10"/>
  <c r="CO66" i="10" s="1"/>
  <c r="AD66" i="10"/>
  <c r="H66" i="1" s="1"/>
  <c r="K66" i="1" s="1"/>
  <c r="L66" i="1" s="1"/>
  <c r="DA57" i="10"/>
  <c r="CU22" i="10"/>
  <c r="CT22" i="10" s="1"/>
  <c r="CM22" i="10" s="1"/>
  <c r="O22" i="1" s="1"/>
  <c r="AD22" i="10"/>
  <c r="AB62" i="1"/>
  <c r="AB44" i="1"/>
  <c r="AL44" i="1" s="1"/>
  <c r="AB8" i="1"/>
  <c r="S55" i="1"/>
  <c r="AB55" i="1" s="1"/>
  <c r="AP16" i="1"/>
  <c r="D67" i="10"/>
  <c r="E42" i="10"/>
  <c r="D42" i="10" s="1"/>
  <c r="E20" i="10"/>
  <c r="D20" i="10" s="1"/>
  <c r="BZ59" i="10"/>
  <c r="E59" i="10"/>
  <c r="D59" i="10" s="1"/>
  <c r="BZ43" i="10"/>
  <c r="E43" i="10"/>
  <c r="D43" i="10" s="1"/>
  <c r="BZ27" i="10"/>
  <c r="E27" i="10"/>
  <c r="BZ11" i="10"/>
  <c r="E11" i="10"/>
  <c r="H11" i="1"/>
  <c r="K11" i="1" s="1"/>
  <c r="AB25" i="1"/>
  <c r="AC25" i="1" s="1"/>
  <c r="S38" i="1"/>
  <c r="S22" i="1"/>
  <c r="AK54" i="1"/>
  <c r="AK38" i="1"/>
  <c r="AK22" i="1"/>
  <c r="AQ58" i="1"/>
  <c r="AQ42" i="1"/>
  <c r="AQ26" i="1"/>
  <c r="AP32" i="1"/>
  <c r="AQ32" i="1" s="1"/>
  <c r="E66" i="10"/>
  <c r="E40" i="10"/>
  <c r="D40" i="10" s="1"/>
  <c r="AD64" i="10"/>
  <c r="AD36" i="10"/>
  <c r="H36" i="1" s="1"/>
  <c r="K36" i="1" s="1"/>
  <c r="AD8" i="10"/>
  <c r="DA27" i="10"/>
  <c r="DA11" i="10"/>
  <c r="AB60" i="1"/>
  <c r="AM60" i="1" s="1"/>
  <c r="E64" i="10"/>
  <c r="D64" i="10" s="1"/>
  <c r="DA42" i="10"/>
  <c r="AB41" i="1"/>
  <c r="AB23" i="1"/>
  <c r="AC23" i="1" s="1"/>
  <c r="AK52" i="1"/>
  <c r="AK36" i="1"/>
  <c r="AK20" i="1"/>
  <c r="AQ24" i="1"/>
  <c r="AP64" i="1"/>
  <c r="AP13" i="1"/>
  <c r="E38" i="10"/>
  <c r="D38" i="10" s="1"/>
  <c r="E16" i="10"/>
  <c r="D16" i="10" s="1"/>
  <c r="AB22" i="1"/>
  <c r="AL22" i="1" s="1"/>
  <c r="AP29" i="1"/>
  <c r="AQ29" i="1" s="1"/>
  <c r="E60" i="10"/>
  <c r="D60" i="10" s="1"/>
  <c r="O33" i="3"/>
  <c r="D33" i="3" s="1"/>
  <c r="O50" i="3"/>
  <c r="D50" i="3" s="1"/>
  <c r="D34" i="4"/>
  <c r="O34" i="3"/>
  <c r="D34" i="3" s="1"/>
  <c r="O18" i="3"/>
  <c r="D18" i="4"/>
  <c r="AB58" i="1"/>
  <c r="E56" i="10"/>
  <c r="D35" i="10"/>
  <c r="E10" i="10"/>
  <c r="D10" i="10" s="1"/>
  <c r="AK64" i="1"/>
  <c r="AK48" i="1"/>
  <c r="AK32" i="1"/>
  <c r="AK16" i="1"/>
  <c r="AQ52" i="1"/>
  <c r="AQ36" i="1"/>
  <c r="AQ20" i="1"/>
  <c r="AP26" i="1"/>
  <c r="E55" i="10"/>
  <c r="E34" i="10"/>
  <c r="E8" i="10"/>
  <c r="D8" i="10" s="1"/>
  <c r="BT64" i="10"/>
  <c r="BT48" i="10"/>
  <c r="BT32" i="10"/>
  <c r="BT16" i="10"/>
  <c r="AD54" i="10"/>
  <c r="H54" i="1" s="1"/>
  <c r="K54" i="1" s="1"/>
  <c r="L54" i="1" s="1"/>
  <c r="H29" i="1"/>
  <c r="K29" i="1" s="1"/>
  <c r="L29" i="1" s="1"/>
  <c r="CU46" i="10"/>
  <c r="CT46" i="10" s="1"/>
  <c r="CM46" i="10" s="1"/>
  <c r="O46" i="1" s="1"/>
  <c r="AD46" i="10"/>
  <c r="H46" i="1" s="1"/>
  <c r="K46" i="1" s="1"/>
  <c r="CF66" i="10"/>
  <c r="CF50" i="10"/>
  <c r="CF34" i="10"/>
  <c r="CF18" i="10"/>
  <c r="D66" i="3"/>
  <c r="D14" i="4"/>
  <c r="AB39" i="1"/>
  <c r="AQ21" i="1"/>
  <c r="AP10" i="1"/>
  <c r="AQ10" i="1" s="1"/>
  <c r="S16" i="1"/>
  <c r="AB16" i="1" s="1"/>
  <c r="J13" i="1"/>
  <c r="AM13" i="1" s="1"/>
  <c r="AB54" i="1"/>
  <c r="AD24" i="10"/>
  <c r="H24" i="1" s="1"/>
  <c r="K24" i="1" s="1"/>
  <c r="CF49" i="10"/>
  <c r="CF33" i="10"/>
  <c r="CF17" i="10"/>
  <c r="CF61" i="10"/>
  <c r="CF13" i="10"/>
  <c r="T59" i="8"/>
  <c r="T27" i="8"/>
  <c r="T11" i="8"/>
  <c r="D53" i="3"/>
  <c r="Q53" i="1"/>
  <c r="AB53" i="1" s="1"/>
  <c r="AC53" i="1" s="1"/>
  <c r="D37" i="3"/>
  <c r="Q37" i="1"/>
  <c r="AB37" i="1" s="1"/>
  <c r="AC37" i="1" s="1"/>
  <c r="D21" i="3"/>
  <c r="Q21" i="1"/>
  <c r="AB21" i="1" s="1"/>
  <c r="O62" i="3"/>
  <c r="D62" i="3" s="1"/>
  <c r="D62" i="4"/>
  <c r="O30" i="3"/>
  <c r="D30" i="4"/>
  <c r="D18" i="10"/>
  <c r="AD56" i="10"/>
  <c r="H56" i="1" s="1"/>
  <c r="K56" i="1" s="1"/>
  <c r="AP42" i="1"/>
  <c r="E32" i="10"/>
  <c r="D32" i="10" s="1"/>
  <c r="CF65" i="10"/>
  <c r="AB52" i="1"/>
  <c r="AL52" i="1" s="1"/>
  <c r="S14" i="1"/>
  <c r="AA66" i="1"/>
  <c r="AA50" i="1"/>
  <c r="AB50" i="1" s="1"/>
  <c r="AA34" i="1"/>
  <c r="AA18" i="1"/>
  <c r="AB18" i="1" s="1"/>
  <c r="AK62" i="1"/>
  <c r="AK46" i="1"/>
  <c r="AK30" i="1"/>
  <c r="AK14" i="1"/>
  <c r="AQ66" i="1"/>
  <c r="AQ50" i="1"/>
  <c r="AQ34" i="1"/>
  <c r="AQ18" i="1"/>
  <c r="AP58" i="1"/>
  <c r="E31" i="10"/>
  <c r="BT62" i="10"/>
  <c r="BT46" i="10"/>
  <c r="BT30" i="10"/>
  <c r="BT14" i="10"/>
  <c r="BU58" i="10"/>
  <c r="BU42" i="10"/>
  <c r="BU26" i="10"/>
  <c r="BU10" i="10"/>
  <c r="BV54" i="10"/>
  <c r="BV38" i="10"/>
  <c r="BV22" i="10"/>
  <c r="BW66" i="10"/>
  <c r="BW50" i="10"/>
  <c r="BW34" i="10"/>
  <c r="BW18" i="10"/>
  <c r="BX62" i="10"/>
  <c r="BX46" i="10"/>
  <c r="BX30" i="10"/>
  <c r="BX14" i="10"/>
  <c r="AD52" i="10"/>
  <c r="H52" i="1" s="1"/>
  <c r="K52" i="1" s="1"/>
  <c r="L52" i="1" s="1"/>
  <c r="AD20" i="10"/>
  <c r="CU44" i="10"/>
  <c r="AD44" i="10"/>
  <c r="H44" i="1" s="1"/>
  <c r="K44" i="1" s="1"/>
  <c r="L44" i="1" s="1"/>
  <c r="CU28" i="10"/>
  <c r="AD28" i="10"/>
  <c r="H28" i="1" s="1"/>
  <c r="K28" i="1" s="1"/>
  <c r="BC47" i="10"/>
  <c r="I47" i="1" s="1"/>
  <c r="BC31" i="10"/>
  <c r="I31" i="1" s="1"/>
  <c r="CF64" i="10"/>
  <c r="CF48" i="10"/>
  <c r="CF32" i="10"/>
  <c r="CF16" i="10"/>
  <c r="CF12" i="10"/>
  <c r="DA51" i="10"/>
  <c r="D9" i="3"/>
  <c r="D36" i="3"/>
  <c r="D12" i="3"/>
  <c r="L67" i="1"/>
  <c r="L35" i="1"/>
  <c r="AK59" i="1"/>
  <c r="AK43" i="1"/>
  <c r="AK27" i="1"/>
  <c r="AK11" i="1"/>
  <c r="AQ63" i="1"/>
  <c r="AQ47" i="1"/>
  <c r="AQ31" i="1"/>
  <c r="AQ15" i="1"/>
  <c r="E61" i="10"/>
  <c r="E45" i="10"/>
  <c r="D45" i="10" s="1"/>
  <c r="E29" i="10"/>
  <c r="E13" i="10"/>
  <c r="BT53" i="10"/>
  <c r="BT37" i="10"/>
  <c r="BT21" i="10"/>
  <c r="BU65" i="10"/>
  <c r="BU49" i="10"/>
  <c r="BU33" i="10"/>
  <c r="BU17" i="10"/>
  <c r="BV61" i="10"/>
  <c r="BV45" i="10"/>
  <c r="BV29" i="10"/>
  <c r="BV13" i="10"/>
  <c r="BW57" i="10"/>
  <c r="BW41" i="10"/>
  <c r="BW25" i="10"/>
  <c r="BW9" i="10"/>
  <c r="BX53" i="10"/>
  <c r="BX37" i="10"/>
  <c r="BX21" i="10"/>
  <c r="DA53" i="10"/>
  <c r="DA37" i="10"/>
  <c r="DA21" i="10"/>
  <c r="DA17" i="10"/>
  <c r="T41" i="8"/>
  <c r="T9" i="8"/>
  <c r="AI9" i="8"/>
  <c r="BM56" i="8"/>
  <c r="BM40" i="8"/>
  <c r="BM24" i="8"/>
  <c r="BM8" i="8"/>
  <c r="D60" i="4"/>
  <c r="O60" i="3"/>
  <c r="D44" i="4"/>
  <c r="O44" i="3"/>
  <c r="D44" i="3" s="1"/>
  <c r="D28" i="4"/>
  <c r="AB63" i="1"/>
  <c r="AB47" i="1"/>
  <c r="AM47" i="1" s="1"/>
  <c r="AB31" i="1"/>
  <c r="AB15" i="1"/>
  <c r="AL15" i="1" s="1"/>
  <c r="AK57" i="1"/>
  <c r="AK41" i="1"/>
  <c r="AK25" i="1"/>
  <c r="AK9" i="1"/>
  <c r="AQ61" i="1"/>
  <c r="AQ45" i="1"/>
  <c r="AQ13" i="1"/>
  <c r="CO59" i="10"/>
  <c r="CO43" i="10"/>
  <c r="CO27" i="10"/>
  <c r="CO11" i="10"/>
  <c r="CP55" i="10"/>
  <c r="CP39" i="10"/>
  <c r="CP23" i="10"/>
  <c r="CQ67" i="10"/>
  <c r="CQ51" i="10"/>
  <c r="CQ35" i="10"/>
  <c r="CQ19" i="10"/>
  <c r="CR63" i="10"/>
  <c r="CR47" i="10"/>
  <c r="CR31" i="10"/>
  <c r="CR15" i="10"/>
  <c r="CS59" i="10"/>
  <c r="CS43" i="10"/>
  <c r="CS27" i="10"/>
  <c r="CS11" i="10"/>
  <c r="DA67" i="10"/>
  <c r="DA35" i="10"/>
  <c r="E61" i="8"/>
  <c r="E45" i="8"/>
  <c r="E29" i="8"/>
  <c r="E13" i="8"/>
  <c r="T55" i="8"/>
  <c r="D55" i="8" s="1"/>
  <c r="T39" i="8"/>
  <c r="T23" i="8"/>
  <c r="AX61" i="8"/>
  <c r="AX13" i="8"/>
  <c r="BM54" i="8"/>
  <c r="BM38" i="8"/>
  <c r="BM22" i="8"/>
  <c r="D61" i="3"/>
  <c r="D45" i="3"/>
  <c r="D29" i="3"/>
  <c r="D13" i="3"/>
  <c r="D41" i="3"/>
  <c r="Z24" i="3"/>
  <c r="DA66" i="10"/>
  <c r="DA50" i="10"/>
  <c r="DA34" i="10"/>
  <c r="DA18" i="10"/>
  <c r="DA62" i="10"/>
  <c r="DA30" i="10"/>
  <c r="O41" i="3"/>
  <c r="D41" i="4"/>
  <c r="D9" i="4"/>
  <c r="N47" i="1"/>
  <c r="N15" i="1"/>
  <c r="AB61" i="1"/>
  <c r="AB45" i="1"/>
  <c r="AC45" i="1" s="1"/>
  <c r="AB29" i="1"/>
  <c r="AB13" i="1"/>
  <c r="AK55" i="1"/>
  <c r="AK39" i="1"/>
  <c r="AK23" i="1"/>
  <c r="AQ59" i="1"/>
  <c r="AQ43" i="1"/>
  <c r="AQ27" i="1"/>
  <c r="AQ11" i="1"/>
  <c r="E57" i="10"/>
  <c r="D57" i="10" s="1"/>
  <c r="E41" i="10"/>
  <c r="D41" i="10" s="1"/>
  <c r="E25" i="10"/>
  <c r="D25" i="10" s="1"/>
  <c r="E9" i="10"/>
  <c r="CO57" i="10"/>
  <c r="CO41" i="10"/>
  <c r="CO25" i="10"/>
  <c r="CO9" i="10"/>
  <c r="CP53" i="10"/>
  <c r="CP37" i="10"/>
  <c r="CP21" i="10"/>
  <c r="CQ65" i="10"/>
  <c r="CQ49" i="10"/>
  <c r="CQ33" i="10"/>
  <c r="CQ17" i="10"/>
  <c r="CR61" i="10"/>
  <c r="CR45" i="10"/>
  <c r="CR29" i="10"/>
  <c r="CR13" i="10"/>
  <c r="CS57" i="10"/>
  <c r="CS41" i="10"/>
  <c r="CS25" i="10"/>
  <c r="CS9" i="10"/>
  <c r="BC61" i="10"/>
  <c r="I61" i="1" s="1"/>
  <c r="BC45" i="10"/>
  <c r="I45" i="1" s="1"/>
  <c r="BC29" i="10"/>
  <c r="I29" i="1" s="1"/>
  <c r="BC13" i="10"/>
  <c r="I13" i="1" s="1"/>
  <c r="DA33" i="10"/>
  <c r="E59" i="8"/>
  <c r="E43" i="8"/>
  <c r="E27" i="8"/>
  <c r="E11" i="8"/>
  <c r="D11" i="8" s="1"/>
  <c r="DF67" i="8"/>
  <c r="D59" i="3"/>
  <c r="D43" i="3"/>
  <c r="D27" i="3"/>
  <c r="D11" i="3"/>
  <c r="AI63" i="8"/>
  <c r="AI47" i="8"/>
  <c r="AI31" i="8"/>
  <c r="AI15" i="8"/>
  <c r="D57" i="8"/>
  <c r="O22" i="3"/>
  <c r="D22" i="3" s="1"/>
  <c r="D29" i="4"/>
  <c r="AK63" i="1"/>
  <c r="AK47" i="1"/>
  <c r="AK31" i="1"/>
  <c r="AL31" i="1" s="1"/>
  <c r="AK15" i="1"/>
  <c r="AQ67" i="1"/>
  <c r="AQ51" i="1"/>
  <c r="AQ35" i="1"/>
  <c r="AQ19" i="1"/>
  <c r="BT57" i="10"/>
  <c r="BT41" i="10"/>
  <c r="BT25" i="10"/>
  <c r="BT9" i="10"/>
  <c r="BU53" i="10"/>
  <c r="BU37" i="10"/>
  <c r="BU21" i="10"/>
  <c r="BV65" i="10"/>
  <c r="BV49" i="10"/>
  <c r="BV33" i="10"/>
  <c r="BV17" i="10"/>
  <c r="BW61" i="10"/>
  <c r="BW45" i="10"/>
  <c r="BW29" i="10"/>
  <c r="BW13" i="10"/>
  <c r="BX57" i="10"/>
  <c r="BX41" i="10"/>
  <c r="BX25" i="10"/>
  <c r="BX9" i="10"/>
  <c r="CF51" i="10"/>
  <c r="CF19" i="10"/>
  <c r="T61" i="8"/>
  <c r="T45" i="8"/>
  <c r="T29" i="8"/>
  <c r="T13" i="8"/>
  <c r="AI61" i="8"/>
  <c r="AI45" i="8"/>
  <c r="AI29" i="8"/>
  <c r="AI13" i="8"/>
  <c r="BM60" i="8"/>
  <c r="BM44" i="8"/>
  <c r="BM12" i="8"/>
  <c r="D67" i="3"/>
  <c r="D51" i="3"/>
  <c r="D35" i="3"/>
  <c r="D19" i="3"/>
  <c r="CF58" i="10"/>
  <c r="CF42" i="10"/>
  <c r="CF26" i="10"/>
  <c r="CF10" i="10"/>
  <c r="DZ61" i="8"/>
  <c r="DZ45" i="8"/>
  <c r="DZ29" i="8"/>
  <c r="DZ13" i="8"/>
  <c r="AB66" i="1"/>
  <c r="AB34" i="1"/>
  <c r="AM34" i="1" s="1"/>
  <c r="AK60" i="1"/>
  <c r="AK44" i="1"/>
  <c r="AK28" i="1"/>
  <c r="AK12" i="1"/>
  <c r="AQ64" i="1"/>
  <c r="AQ48" i="1"/>
  <c r="AQ16" i="1"/>
  <c r="AP56" i="1"/>
  <c r="AQ56" i="1" s="1"/>
  <c r="AP40" i="1"/>
  <c r="AQ40" i="1" s="1"/>
  <c r="AP8" i="1"/>
  <c r="AQ8" i="1" s="1"/>
  <c r="BT54" i="10"/>
  <c r="BT38" i="10"/>
  <c r="BT22" i="10"/>
  <c r="BU66" i="10"/>
  <c r="BU50" i="10"/>
  <c r="BU34" i="10"/>
  <c r="BU18" i="10"/>
  <c r="BV62" i="10"/>
  <c r="BV46" i="10"/>
  <c r="BV30" i="10"/>
  <c r="BV14" i="10"/>
  <c r="BW58" i="10"/>
  <c r="BW42" i="10"/>
  <c r="BW26" i="10"/>
  <c r="BW10" i="10"/>
  <c r="BX54" i="10"/>
  <c r="BX38" i="10"/>
  <c r="BX22" i="10"/>
  <c r="AD47" i="10"/>
  <c r="CO62" i="10"/>
  <c r="CO46" i="10"/>
  <c r="CO30" i="10"/>
  <c r="CO14" i="10"/>
  <c r="CP58" i="10"/>
  <c r="CP42" i="10"/>
  <c r="CP26" i="10"/>
  <c r="CP10" i="10"/>
  <c r="CQ54" i="10"/>
  <c r="CQ38" i="10"/>
  <c r="CQ22" i="10"/>
  <c r="CR66" i="10"/>
  <c r="CR50" i="10"/>
  <c r="CR34" i="10"/>
  <c r="CR18" i="10"/>
  <c r="CS62" i="10"/>
  <c r="CS46" i="10"/>
  <c r="CS30" i="10"/>
  <c r="CS14" i="10"/>
  <c r="T58" i="8"/>
  <c r="D58" i="8" s="1"/>
  <c r="BM41" i="8"/>
  <c r="D41" i="8" s="1"/>
  <c r="BM9" i="8"/>
  <c r="DZ11" i="8"/>
  <c r="D64" i="3"/>
  <c r="D48" i="3"/>
  <c r="D32" i="3"/>
  <c r="D16" i="3"/>
  <c r="D60" i="3"/>
  <c r="D28" i="3"/>
  <c r="CO65" i="10"/>
  <c r="CO49" i="10"/>
  <c r="CO33" i="10"/>
  <c r="CO17" i="10"/>
  <c r="CP61" i="10"/>
  <c r="CP45" i="10"/>
  <c r="CP29" i="10"/>
  <c r="CP13" i="10"/>
  <c r="CQ57" i="10"/>
  <c r="CQ41" i="10"/>
  <c r="CQ25" i="10"/>
  <c r="CQ9" i="10"/>
  <c r="CR53" i="10"/>
  <c r="CR37" i="10"/>
  <c r="CR21" i="10"/>
  <c r="CS65" i="10"/>
  <c r="CS49" i="10"/>
  <c r="CS33" i="10"/>
  <c r="CS17" i="10"/>
  <c r="CF55" i="10"/>
  <c r="CF39" i="10"/>
  <c r="CF23" i="10"/>
  <c r="DA64" i="10"/>
  <c r="DA48" i="10"/>
  <c r="DA32" i="10"/>
  <c r="DA16" i="10"/>
  <c r="AI56" i="8"/>
  <c r="AI40" i="8"/>
  <c r="AI24" i="8"/>
  <c r="AI8" i="8"/>
  <c r="D8" i="8" s="1"/>
  <c r="AX52" i="8"/>
  <c r="AX36" i="8"/>
  <c r="AX20" i="8"/>
  <c r="CQ53" i="8"/>
  <c r="CQ37" i="8"/>
  <c r="DF61" i="8"/>
  <c r="DF45" i="8"/>
  <c r="DF29" i="8"/>
  <c r="D46" i="3"/>
  <c r="D30" i="3"/>
  <c r="D14" i="3"/>
  <c r="D58" i="3"/>
  <c r="D61" i="4"/>
  <c r="BV53" i="10"/>
  <c r="BV37" i="10"/>
  <c r="BV21" i="10"/>
  <c r="BW65" i="10"/>
  <c r="BW49" i="10"/>
  <c r="BW33" i="10"/>
  <c r="BW17" i="10"/>
  <c r="BX61" i="10"/>
  <c r="BX45" i="10"/>
  <c r="BX29" i="10"/>
  <c r="BX13" i="10"/>
  <c r="CO63" i="10"/>
  <c r="CO47" i="10"/>
  <c r="CO31" i="10"/>
  <c r="CO15" i="10"/>
  <c r="CP59" i="10"/>
  <c r="CP43" i="10"/>
  <c r="CP27" i="10"/>
  <c r="CP11" i="10"/>
  <c r="CQ55" i="10"/>
  <c r="CQ39" i="10"/>
  <c r="CQ23" i="10"/>
  <c r="CR67" i="10"/>
  <c r="CR51" i="10"/>
  <c r="CR35" i="10"/>
  <c r="CR19" i="10"/>
  <c r="CS63" i="10"/>
  <c r="CS47" i="10"/>
  <c r="CS31" i="10"/>
  <c r="CS15" i="10"/>
  <c r="CF37" i="10"/>
  <c r="T66" i="8"/>
  <c r="T50" i="8"/>
  <c r="T34" i="8"/>
  <c r="D34" i="8" s="1"/>
  <c r="T18" i="8"/>
  <c r="D18" i="8" s="1"/>
  <c r="T62" i="8"/>
  <c r="D62" i="8" s="1"/>
  <c r="T46" i="8"/>
  <c r="T30" i="8"/>
  <c r="T14" i="8"/>
  <c r="AI54" i="8"/>
  <c r="D54" i="8" s="1"/>
  <c r="AI22" i="8"/>
  <c r="AI50" i="8"/>
  <c r="AI18" i="8"/>
  <c r="AX66" i="8"/>
  <c r="CQ67" i="8"/>
  <c r="CQ51" i="8"/>
  <c r="CQ35" i="8"/>
  <c r="CQ19" i="8"/>
  <c r="CQ63" i="8"/>
  <c r="CQ47" i="8"/>
  <c r="CQ31" i="8"/>
  <c r="CQ15" i="8"/>
  <c r="BV19" i="10"/>
  <c r="BW63" i="10"/>
  <c r="BW47" i="10"/>
  <c r="BW31" i="10"/>
  <c r="BW15" i="10"/>
  <c r="BX59" i="10"/>
  <c r="BX43" i="10"/>
  <c r="BX27" i="10"/>
  <c r="BX11" i="10"/>
  <c r="E62" i="8"/>
  <c r="E46" i="8"/>
  <c r="D46" i="8" s="1"/>
  <c r="E30" i="8"/>
  <c r="E14" i="8"/>
  <c r="T64" i="8"/>
  <c r="D64" i="8" s="1"/>
  <c r="T48" i="8"/>
  <c r="D48" i="8" s="1"/>
  <c r="T32" i="8"/>
  <c r="D32" i="8" s="1"/>
  <c r="T16" i="8"/>
  <c r="D16" i="8" s="1"/>
  <c r="AI52" i="8"/>
  <c r="D52" i="8" s="1"/>
  <c r="CB58" i="8"/>
  <c r="CB42" i="8"/>
  <c r="CB26" i="8"/>
  <c r="CB10" i="8"/>
  <c r="D48" i="4"/>
  <c r="D56" i="4"/>
  <c r="D8" i="4"/>
  <c r="O8" i="3"/>
  <c r="CQ61" i="10"/>
  <c r="CQ45" i="10"/>
  <c r="CQ29" i="10"/>
  <c r="CQ13" i="10"/>
  <c r="CR57" i="10"/>
  <c r="CR41" i="10"/>
  <c r="CR25" i="10"/>
  <c r="CR9" i="10"/>
  <c r="CS53" i="10"/>
  <c r="CS37" i="10"/>
  <c r="CS21" i="10"/>
  <c r="E54" i="8"/>
  <c r="E38" i="8"/>
  <c r="D38" i="8" s="1"/>
  <c r="E22" i="8"/>
  <c r="D22" i="8" s="1"/>
  <c r="T56" i="8"/>
  <c r="D56" i="8" s="1"/>
  <c r="T40" i="8"/>
  <c r="D40" i="8" s="1"/>
  <c r="T24" i="8"/>
  <c r="D24" i="8" s="1"/>
  <c r="DF65" i="8"/>
  <c r="DF49" i="8"/>
  <c r="D49" i="8" s="1"/>
  <c r="DF33" i="8"/>
  <c r="D33" i="8" s="1"/>
  <c r="DF17" i="8"/>
  <c r="D18" i="3"/>
  <c r="CO50" i="10"/>
  <c r="CO34" i="10"/>
  <c r="CO18" i="10"/>
  <c r="CP62" i="10"/>
  <c r="CP46" i="10"/>
  <c r="CP30" i="10"/>
  <c r="CP14" i="10"/>
  <c r="CQ58" i="10"/>
  <c r="CQ42" i="10"/>
  <c r="CQ26" i="10"/>
  <c r="CQ10" i="10"/>
  <c r="CR54" i="10"/>
  <c r="CR38" i="10"/>
  <c r="CR22" i="10"/>
  <c r="CS66" i="10"/>
  <c r="CS50" i="10"/>
  <c r="CS34" i="10"/>
  <c r="CS18" i="10"/>
  <c r="CF56" i="10"/>
  <c r="CF40" i="10"/>
  <c r="CF24" i="10"/>
  <c r="CF8" i="10"/>
  <c r="CF20" i="10"/>
  <c r="E67" i="8"/>
  <c r="E51" i="8"/>
  <c r="E35" i="8"/>
  <c r="E19" i="8"/>
  <c r="T53" i="8"/>
  <c r="D53" i="8" s="1"/>
  <c r="T37" i="8"/>
  <c r="D37" i="8" s="1"/>
  <c r="T21" i="8"/>
  <c r="D21" i="8" s="1"/>
  <c r="AX37" i="8"/>
  <c r="DZ53" i="8"/>
  <c r="DZ21" i="8"/>
  <c r="AX50" i="8"/>
  <c r="AX34" i="8"/>
  <c r="AX18" i="8"/>
  <c r="BM53" i="8"/>
  <c r="BM37" i="8"/>
  <c r="BM21" i="8"/>
  <c r="CQ61" i="8"/>
  <c r="CQ45" i="8"/>
  <c r="CQ29" i="8"/>
  <c r="CQ13" i="8"/>
  <c r="DF60" i="8"/>
  <c r="DF44" i="8"/>
  <c r="DF28" i="8"/>
  <c r="DF12" i="8"/>
  <c r="DZ58" i="8"/>
  <c r="DZ42" i="8"/>
  <c r="DZ26" i="8"/>
  <c r="DZ10" i="8"/>
  <c r="BM67" i="8"/>
  <c r="BM51" i="8"/>
  <c r="BM35" i="8"/>
  <c r="BM19" i="8"/>
  <c r="CB65" i="8"/>
  <c r="D65" i="8" s="1"/>
  <c r="CB49" i="8"/>
  <c r="CB33" i="8"/>
  <c r="CB17" i="8"/>
  <c r="CQ59" i="8"/>
  <c r="CQ43" i="8"/>
  <c r="CQ27" i="8"/>
  <c r="CQ11" i="8"/>
  <c r="CQ55" i="8"/>
  <c r="CQ39" i="8"/>
  <c r="CQ23" i="8"/>
  <c r="DF58" i="8"/>
  <c r="DF42" i="8"/>
  <c r="DF26" i="8"/>
  <c r="DF10" i="8"/>
  <c r="DZ40" i="8"/>
  <c r="DZ8" i="8"/>
  <c r="AX63" i="8"/>
  <c r="AX47" i="8"/>
  <c r="AX31" i="8"/>
  <c r="AX15" i="8"/>
  <c r="AX59" i="8"/>
  <c r="AX43" i="8"/>
  <c r="AX27" i="8"/>
  <c r="D27" i="8" s="1"/>
  <c r="AX11" i="8"/>
  <c r="DF57" i="8"/>
  <c r="DF41" i="8"/>
  <c r="DF25" i="8"/>
  <c r="DF9" i="8"/>
  <c r="DZ55" i="8"/>
  <c r="DZ39" i="8"/>
  <c r="DZ23" i="8"/>
  <c r="D57" i="3"/>
  <c r="D25" i="3"/>
  <c r="D56" i="3"/>
  <c r="D40" i="3"/>
  <c r="D24" i="3"/>
  <c r="D8" i="3"/>
  <c r="D58" i="4"/>
  <c r="D42" i="4"/>
  <c r="D26" i="4"/>
  <c r="D10" i="4"/>
  <c r="D50" i="9"/>
  <c r="AV50" i="4" s="1"/>
  <c r="D50" i="4" s="1"/>
  <c r="T42" i="8"/>
  <c r="D42" i="8" s="1"/>
  <c r="T26" i="8"/>
  <c r="D26" i="8" s="1"/>
  <c r="T10" i="8"/>
  <c r="D10" i="8" s="1"/>
  <c r="AI64" i="8"/>
  <c r="AI48" i="8"/>
  <c r="AI32" i="8"/>
  <c r="AI16" i="8"/>
  <c r="AI60" i="8"/>
  <c r="D60" i="8" s="1"/>
  <c r="AI28" i="8"/>
  <c r="DF52" i="8"/>
  <c r="DF36" i="8"/>
  <c r="DF20" i="8"/>
  <c r="DF64" i="8"/>
  <c r="DF48" i="8"/>
  <c r="DF32" i="8"/>
  <c r="DF16" i="8"/>
  <c r="T8" i="8"/>
  <c r="AI62" i="8"/>
  <c r="AI46" i="8"/>
  <c r="AI30" i="8"/>
  <c r="AI14" i="8"/>
  <c r="AI58" i="8"/>
  <c r="AI42" i="8"/>
  <c r="AI26" i="8"/>
  <c r="AI10" i="8"/>
  <c r="AX60" i="8"/>
  <c r="AX44" i="8"/>
  <c r="D44" i="8" s="1"/>
  <c r="AX28" i="8"/>
  <c r="D28" i="8" s="1"/>
  <c r="AX12" i="8"/>
  <c r="D12" i="8" s="1"/>
  <c r="CB52" i="8"/>
  <c r="CB36" i="8"/>
  <c r="D36" i="8" s="1"/>
  <c r="CB20" i="8"/>
  <c r="CQ64" i="8"/>
  <c r="CQ48" i="8"/>
  <c r="CQ32" i="8"/>
  <c r="CQ16" i="8"/>
  <c r="DF66" i="8"/>
  <c r="DF50" i="8"/>
  <c r="DF34" i="8"/>
  <c r="DF18" i="8"/>
  <c r="DZ52" i="8"/>
  <c r="DZ36" i="8"/>
  <c r="DZ20" i="8"/>
  <c r="D55" i="9"/>
  <c r="AV55" i="4" s="1"/>
  <c r="D55" i="4" s="1"/>
  <c r="D54" i="9"/>
  <c r="AV54" i="4" s="1"/>
  <c r="D54" i="4" s="1"/>
  <c r="D38" i="9"/>
  <c r="AV38" i="4" s="1"/>
  <c r="D38" i="4" s="1"/>
  <c r="D22" i="9"/>
  <c r="AV22" i="4" s="1"/>
  <c r="D22" i="4" s="1"/>
  <c r="AM22" i="1" s="1"/>
  <c r="D53" i="9"/>
  <c r="AV53" i="4" s="1"/>
  <c r="D53" i="4" s="1"/>
  <c r="D37" i="9"/>
  <c r="AV37" i="4" s="1"/>
  <c r="D37" i="4" s="1"/>
  <c r="D21" i="9"/>
  <c r="AV21" i="4" s="1"/>
  <c r="D21" i="4" s="1"/>
  <c r="L62" i="1"/>
  <c r="L63" i="1"/>
  <c r="N39" i="1"/>
  <c r="AL62" i="1"/>
  <c r="AM62" i="1"/>
  <c r="AC62" i="1"/>
  <c r="AL54" i="1"/>
  <c r="AM54" i="1"/>
  <c r="AC54" i="1"/>
  <c r="AL46" i="1"/>
  <c r="AM46" i="1"/>
  <c r="AC46" i="1"/>
  <c r="AL38" i="1"/>
  <c r="AC38" i="1"/>
  <c r="AM30" i="1"/>
  <c r="AC30" i="1"/>
  <c r="AC22" i="1"/>
  <c r="AL14" i="1"/>
  <c r="AM14" i="1"/>
  <c r="AC14" i="1"/>
  <c r="N52" i="1"/>
  <c r="N20" i="1"/>
  <c r="AL23" i="1"/>
  <c r="AM23" i="1"/>
  <c r="N66" i="1"/>
  <c r="N34" i="1"/>
  <c r="N18" i="1"/>
  <c r="L18" i="1"/>
  <c r="O10" i="1"/>
  <c r="L11" i="1"/>
  <c r="N67" i="1"/>
  <c r="N35" i="1"/>
  <c r="AM61" i="1"/>
  <c r="AC61" i="1"/>
  <c r="AM53" i="1"/>
  <c r="AL53" i="1"/>
  <c r="AL45" i="1"/>
  <c r="AM37" i="1"/>
  <c r="AL37" i="1"/>
  <c r="AM29" i="1"/>
  <c r="AC29" i="1"/>
  <c r="AL29" i="1"/>
  <c r="AM21" i="1"/>
  <c r="AC21" i="1"/>
  <c r="AL21" i="1"/>
  <c r="AC13" i="1"/>
  <c r="N60" i="1"/>
  <c r="N58" i="1"/>
  <c r="N42" i="1"/>
  <c r="N26" i="1"/>
  <c r="N65" i="1"/>
  <c r="L65" i="1"/>
  <c r="N57" i="1"/>
  <c r="N49" i="1"/>
  <c r="N41" i="1"/>
  <c r="N25" i="1"/>
  <c r="N17" i="1"/>
  <c r="N9" i="1"/>
  <c r="L9" i="1"/>
  <c r="N63" i="1"/>
  <c r="N31" i="1"/>
  <c r="AC60" i="1"/>
  <c r="AM52" i="1"/>
  <c r="AC52" i="1"/>
  <c r="AM44" i="1"/>
  <c r="AC44" i="1"/>
  <c r="AM36" i="1"/>
  <c r="AC36" i="1"/>
  <c r="AL36" i="1"/>
  <c r="AM28" i="1"/>
  <c r="AC28" i="1"/>
  <c r="AL28" i="1"/>
  <c r="AM20" i="1"/>
  <c r="AL20" i="1"/>
  <c r="AC12" i="1"/>
  <c r="AL12" i="1"/>
  <c r="L28" i="1"/>
  <c r="AL47" i="1"/>
  <c r="AC47" i="1"/>
  <c r="N40" i="1"/>
  <c r="N8" i="1"/>
  <c r="L58" i="1"/>
  <c r="N59" i="1"/>
  <c r="N27" i="1"/>
  <c r="AB67" i="1"/>
  <c r="AB59" i="1"/>
  <c r="AB51" i="1"/>
  <c r="AB43" i="1"/>
  <c r="AB35" i="1"/>
  <c r="AB27" i="1"/>
  <c r="AB19" i="1"/>
  <c r="AB11" i="1"/>
  <c r="N44" i="1"/>
  <c r="AL63" i="1"/>
  <c r="AM63" i="1"/>
  <c r="AC63" i="1"/>
  <c r="AM15" i="1"/>
  <c r="N64" i="1"/>
  <c r="N32" i="1"/>
  <c r="L32" i="1"/>
  <c r="L55" i="1"/>
  <c r="N55" i="1"/>
  <c r="N23" i="1"/>
  <c r="AM66" i="1"/>
  <c r="AC66" i="1"/>
  <c r="AL66" i="1"/>
  <c r="AM58" i="1"/>
  <c r="AC58" i="1"/>
  <c r="AL58" i="1"/>
  <c r="AC34" i="1"/>
  <c r="AM10" i="1"/>
  <c r="AL10" i="1"/>
  <c r="N36" i="1"/>
  <c r="L36" i="1"/>
  <c r="AM31" i="1"/>
  <c r="AC31" i="1"/>
  <c r="N48" i="1"/>
  <c r="N16" i="1"/>
  <c r="N62" i="1"/>
  <c r="N46" i="1"/>
  <c r="L46" i="1"/>
  <c r="N30" i="1"/>
  <c r="N14" i="1"/>
  <c r="L14" i="1"/>
  <c r="N51" i="1"/>
  <c r="N19" i="1"/>
  <c r="AL65" i="1"/>
  <c r="AC65" i="1"/>
  <c r="AL49" i="1"/>
  <c r="AM49" i="1"/>
  <c r="AC49" i="1"/>
  <c r="AL41" i="1"/>
  <c r="AM41" i="1"/>
  <c r="AC41" i="1"/>
  <c r="AM33" i="1"/>
  <c r="AL25" i="1"/>
  <c r="AM25" i="1"/>
  <c r="AL9" i="1"/>
  <c r="AM9" i="1"/>
  <c r="AC9" i="1"/>
  <c r="N12" i="1"/>
  <c r="AL39" i="1"/>
  <c r="AM39" i="1"/>
  <c r="AC39" i="1"/>
  <c r="N56" i="1"/>
  <c r="L56" i="1"/>
  <c r="N24" i="1"/>
  <c r="L24" i="1"/>
  <c r="N54" i="1"/>
  <c r="N38" i="1"/>
  <c r="N22" i="1"/>
  <c r="N61" i="1"/>
  <c r="N53" i="1"/>
  <c r="L53" i="1"/>
  <c r="N45" i="1"/>
  <c r="N37" i="1"/>
  <c r="L37" i="1"/>
  <c r="N29" i="1"/>
  <c r="N21" i="1"/>
  <c r="L21" i="1"/>
  <c r="N13" i="1"/>
  <c r="AB64" i="1"/>
  <c r="AB56" i="1"/>
  <c r="AB48" i="1"/>
  <c r="AB40" i="1"/>
  <c r="AB32" i="1"/>
  <c r="AB24" i="1"/>
  <c r="AL8" i="1"/>
  <c r="AM8" i="1"/>
  <c r="AC8" i="1"/>
  <c r="BS61" i="10"/>
  <c r="BY61" i="10"/>
  <c r="BS53" i="10"/>
  <c r="BY53" i="10"/>
  <c r="BR53" i="10" s="1"/>
  <c r="M53" i="1" s="1"/>
  <c r="BY45" i="10"/>
  <c r="BR45" i="10" s="1"/>
  <c r="M45" i="1" s="1"/>
  <c r="BS45" i="10"/>
  <c r="BS37" i="10"/>
  <c r="BY37" i="10"/>
  <c r="BR37" i="10" s="1"/>
  <c r="M37" i="1" s="1"/>
  <c r="BS29" i="10"/>
  <c r="BY29" i="10"/>
  <c r="BR29" i="10" s="1"/>
  <c r="M29" i="1" s="1"/>
  <c r="BS21" i="10"/>
  <c r="BY21" i="10"/>
  <c r="BR21" i="10" s="1"/>
  <c r="M21" i="1" s="1"/>
  <c r="BS13" i="10"/>
  <c r="BY13" i="10"/>
  <c r="BR13" i="10" s="1"/>
  <c r="M13" i="1" s="1"/>
  <c r="CN65" i="10"/>
  <c r="CT57" i="10"/>
  <c r="CM57" i="10" s="1"/>
  <c r="O57" i="1" s="1"/>
  <c r="CN57" i="10"/>
  <c r="CT49" i="10"/>
  <c r="CM49" i="10" s="1"/>
  <c r="O49" i="1" s="1"/>
  <c r="CN49" i="10"/>
  <c r="CT41" i="10"/>
  <c r="CM41" i="10" s="1"/>
  <c r="O41" i="1" s="1"/>
  <c r="CN41" i="10"/>
  <c r="CT33" i="10"/>
  <c r="CM33" i="10" s="1"/>
  <c r="O33" i="1" s="1"/>
  <c r="CN33" i="10"/>
  <c r="CT25" i="10"/>
  <c r="CM25" i="10" s="1"/>
  <c r="O25" i="1" s="1"/>
  <c r="CN25" i="10"/>
  <c r="CT17" i="10"/>
  <c r="CM17" i="10" s="1"/>
  <c r="O17" i="1" s="1"/>
  <c r="CN17" i="10"/>
  <c r="CN9" i="10"/>
  <c r="BS60" i="10"/>
  <c r="BY60" i="10"/>
  <c r="BR60" i="10" s="1"/>
  <c r="M60" i="1" s="1"/>
  <c r="BS52" i="10"/>
  <c r="BY52" i="10"/>
  <c r="BR52" i="10" s="1"/>
  <c r="M52" i="1" s="1"/>
  <c r="BY44" i="10"/>
  <c r="BR44" i="10" s="1"/>
  <c r="M44" i="1" s="1"/>
  <c r="BS44" i="10"/>
  <c r="BS36" i="10"/>
  <c r="BY36" i="10"/>
  <c r="BR36" i="10" s="1"/>
  <c r="M36" i="1" s="1"/>
  <c r="BS28" i="10"/>
  <c r="BY28" i="10"/>
  <c r="BR28" i="10" s="1"/>
  <c r="M28" i="1" s="1"/>
  <c r="BS20" i="10"/>
  <c r="BY20" i="10"/>
  <c r="BR20" i="10" s="1"/>
  <c r="M20" i="1" s="1"/>
  <c r="BS12" i="10"/>
  <c r="BY12" i="10"/>
  <c r="BR12" i="10" s="1"/>
  <c r="M12" i="1" s="1"/>
  <c r="CT64" i="10"/>
  <c r="CN64" i="10"/>
  <c r="CT56" i="10"/>
  <c r="CM56" i="10" s="1"/>
  <c r="O56" i="1" s="1"/>
  <c r="CN56" i="10"/>
  <c r="CT48" i="10"/>
  <c r="CN48" i="10"/>
  <c r="CT40" i="10"/>
  <c r="CM40" i="10" s="1"/>
  <c r="O40" i="1" s="1"/>
  <c r="CN40" i="10"/>
  <c r="CT32" i="10"/>
  <c r="CM32" i="10" s="1"/>
  <c r="O32" i="1" s="1"/>
  <c r="CN32" i="10"/>
  <c r="CT24" i="10"/>
  <c r="CM24" i="10" s="1"/>
  <c r="O24" i="1" s="1"/>
  <c r="CN24" i="10"/>
  <c r="CT16" i="10"/>
  <c r="CM16" i="10" s="1"/>
  <c r="O16" i="1" s="1"/>
  <c r="CN16" i="10"/>
  <c r="CT8" i="10"/>
  <c r="CM8" i="10" s="1"/>
  <c r="O8" i="1" s="1"/>
  <c r="CN8" i="10"/>
  <c r="BY67" i="10"/>
  <c r="BR67" i="10" s="1"/>
  <c r="M67" i="1" s="1"/>
  <c r="BS67" i="10"/>
  <c r="BY59" i="10"/>
  <c r="BR59" i="10" s="1"/>
  <c r="M59" i="1" s="1"/>
  <c r="BS59" i="10"/>
  <c r="BY51" i="10"/>
  <c r="BR51" i="10" s="1"/>
  <c r="M51" i="1" s="1"/>
  <c r="BS51" i="10"/>
  <c r="BY43" i="10"/>
  <c r="BR43" i="10" s="1"/>
  <c r="M43" i="1" s="1"/>
  <c r="BS43" i="10"/>
  <c r="BY35" i="10"/>
  <c r="BR35" i="10" s="1"/>
  <c r="M35" i="1" s="1"/>
  <c r="BS35" i="10"/>
  <c r="BY27" i="10"/>
  <c r="BR27" i="10" s="1"/>
  <c r="M27" i="1" s="1"/>
  <c r="BS27" i="10"/>
  <c r="BY19" i="10"/>
  <c r="BR19" i="10" s="1"/>
  <c r="M19" i="1" s="1"/>
  <c r="BS19" i="10"/>
  <c r="BY11" i="10"/>
  <c r="BR11" i="10" s="1"/>
  <c r="M11" i="1" s="1"/>
  <c r="BS11" i="10"/>
  <c r="CT63" i="10"/>
  <c r="CM63" i="10" s="1"/>
  <c r="O63" i="1" s="1"/>
  <c r="CN63" i="10"/>
  <c r="CT55" i="10"/>
  <c r="CM55" i="10" s="1"/>
  <c r="O55" i="1" s="1"/>
  <c r="CN55" i="10"/>
  <c r="CT47" i="10"/>
  <c r="CM47" i="10" s="1"/>
  <c r="O47" i="1" s="1"/>
  <c r="CN47" i="10"/>
  <c r="CT39" i="10"/>
  <c r="CM39" i="10" s="1"/>
  <c r="O39" i="1" s="1"/>
  <c r="CN39" i="10"/>
  <c r="CN31" i="10"/>
  <c r="CT23" i="10"/>
  <c r="CM23" i="10" s="1"/>
  <c r="O23" i="1" s="1"/>
  <c r="CN23" i="10"/>
  <c r="CT15" i="10"/>
  <c r="CM15" i="10" s="1"/>
  <c r="O15" i="1" s="1"/>
  <c r="CN15" i="10"/>
  <c r="BY66" i="10"/>
  <c r="BR66" i="10" s="1"/>
  <c r="M66" i="1" s="1"/>
  <c r="BS66" i="10"/>
  <c r="BY58" i="10"/>
  <c r="BS58" i="10"/>
  <c r="BY50" i="10"/>
  <c r="BS50" i="10"/>
  <c r="BS42" i="10"/>
  <c r="BY42" i="10"/>
  <c r="BY34" i="10"/>
  <c r="BR34" i="10" s="1"/>
  <c r="M34" i="1" s="1"/>
  <c r="BS34" i="10"/>
  <c r="BY26" i="10"/>
  <c r="BS26" i="10"/>
  <c r="BY18" i="10"/>
  <c r="BR18" i="10" s="1"/>
  <c r="M18" i="1" s="1"/>
  <c r="BS18" i="10"/>
  <c r="BY10" i="10"/>
  <c r="BR10" i="10" s="1"/>
  <c r="M10" i="1" s="1"/>
  <c r="BS10" i="10"/>
  <c r="CT62" i="10"/>
  <c r="CM62" i="10" s="1"/>
  <c r="O62" i="1" s="1"/>
  <c r="CN62" i="10"/>
  <c r="CT54" i="10"/>
  <c r="CM54" i="10" s="1"/>
  <c r="O54" i="1" s="1"/>
  <c r="CN54" i="10"/>
  <c r="CN46" i="10"/>
  <c r="CT38" i="10"/>
  <c r="CM38" i="10" s="1"/>
  <c r="O38" i="1" s="1"/>
  <c r="CN38" i="10"/>
  <c r="CT30" i="10"/>
  <c r="CM30" i="10" s="1"/>
  <c r="O30" i="1" s="1"/>
  <c r="CN30" i="10"/>
  <c r="CN22" i="10"/>
  <c r="CT14" i="10"/>
  <c r="CM14" i="10" s="1"/>
  <c r="O14" i="1" s="1"/>
  <c r="CN14" i="10"/>
  <c r="BY65" i="10"/>
  <c r="BR65" i="10" s="1"/>
  <c r="M65" i="1" s="1"/>
  <c r="BS65" i="10"/>
  <c r="BY57" i="10"/>
  <c r="BR57" i="10" s="1"/>
  <c r="M57" i="1" s="1"/>
  <c r="BS57" i="10"/>
  <c r="BS49" i="10"/>
  <c r="BS41" i="10"/>
  <c r="BY41" i="10"/>
  <c r="BR41" i="10" s="1"/>
  <c r="M41" i="1" s="1"/>
  <c r="BY33" i="10"/>
  <c r="BR33" i="10" s="1"/>
  <c r="M33" i="1" s="1"/>
  <c r="BS33" i="10"/>
  <c r="BY25" i="10"/>
  <c r="BR25" i="10" s="1"/>
  <c r="M25" i="1" s="1"/>
  <c r="BS25" i="10"/>
  <c r="BS17" i="10"/>
  <c r="BY17" i="10"/>
  <c r="BR17" i="10" s="1"/>
  <c r="M17" i="1" s="1"/>
  <c r="BY9" i="10"/>
  <c r="BR9" i="10" s="1"/>
  <c r="M9" i="1" s="1"/>
  <c r="BS9" i="10"/>
  <c r="CN61" i="10"/>
  <c r="CT61" i="10"/>
  <c r="CM61" i="10" s="1"/>
  <c r="O61" i="1" s="1"/>
  <c r="CT53" i="10"/>
  <c r="CM53" i="10" s="1"/>
  <c r="O53" i="1" s="1"/>
  <c r="CN53" i="10"/>
  <c r="CN45" i="10"/>
  <c r="CT45" i="10"/>
  <c r="CM45" i="10" s="1"/>
  <c r="O45" i="1" s="1"/>
  <c r="CT37" i="10"/>
  <c r="CN37" i="10"/>
  <c r="CN29" i="10"/>
  <c r="CT29" i="10"/>
  <c r="CM29" i="10" s="1"/>
  <c r="O29" i="1" s="1"/>
  <c r="BY64" i="10"/>
  <c r="BR64" i="10" s="1"/>
  <c r="M64" i="1" s="1"/>
  <c r="BS64" i="10"/>
  <c r="BS56" i="10"/>
  <c r="BY56" i="10"/>
  <c r="BR56" i="10" s="1"/>
  <c r="M56" i="1" s="1"/>
  <c r="BY48" i="10"/>
  <c r="BR48" i="10" s="1"/>
  <c r="M48" i="1" s="1"/>
  <c r="BS48" i="10"/>
  <c r="BS40" i="10"/>
  <c r="BY40" i="10"/>
  <c r="BR40" i="10" s="1"/>
  <c r="M40" i="1" s="1"/>
  <c r="BY32" i="10"/>
  <c r="BR32" i="10" s="1"/>
  <c r="M32" i="1" s="1"/>
  <c r="BS32" i="10"/>
  <c r="BY24" i="10"/>
  <c r="BR24" i="10" s="1"/>
  <c r="M24" i="1" s="1"/>
  <c r="BS24" i="10"/>
  <c r="BS16" i="10"/>
  <c r="BY16" i="10"/>
  <c r="BR16" i="10" s="1"/>
  <c r="M16" i="1" s="1"/>
  <c r="BY8" i="10"/>
  <c r="BR8" i="10" s="1"/>
  <c r="M8" i="1" s="1"/>
  <c r="BS8" i="10"/>
  <c r="CT60" i="10"/>
  <c r="CM60" i="10" s="1"/>
  <c r="O60" i="1" s="1"/>
  <c r="CN60" i="10"/>
  <c r="CT52" i="10"/>
  <c r="CM52" i="10" s="1"/>
  <c r="O52" i="1" s="1"/>
  <c r="CN52" i="10"/>
  <c r="CT44" i="10"/>
  <c r="CM44" i="10" s="1"/>
  <c r="O44" i="1" s="1"/>
  <c r="CN44" i="10"/>
  <c r="CT36" i="10"/>
  <c r="CM36" i="10" s="1"/>
  <c r="O36" i="1" s="1"/>
  <c r="CN36" i="10"/>
  <c r="CT28" i="10"/>
  <c r="CM28" i="10" s="1"/>
  <c r="O28" i="1" s="1"/>
  <c r="CN28" i="10"/>
  <c r="CT20" i="10"/>
  <c r="CM20" i="10" s="1"/>
  <c r="O20" i="1" s="1"/>
  <c r="CN20" i="10"/>
  <c r="CT12" i="10"/>
  <c r="CM12" i="10" s="1"/>
  <c r="O12" i="1" s="1"/>
  <c r="CN12" i="10"/>
  <c r="BY63" i="10"/>
  <c r="BR63" i="10" s="1"/>
  <c r="M63" i="1" s="1"/>
  <c r="BS63" i="10"/>
  <c r="BY55" i="10"/>
  <c r="BR55" i="10" s="1"/>
  <c r="M55" i="1" s="1"/>
  <c r="BS55" i="10"/>
  <c r="BY47" i="10"/>
  <c r="BR47" i="10" s="1"/>
  <c r="M47" i="1" s="1"/>
  <c r="BS47" i="10"/>
  <c r="BY39" i="10"/>
  <c r="BR39" i="10" s="1"/>
  <c r="M39" i="1" s="1"/>
  <c r="BS39" i="10"/>
  <c r="BY31" i="10"/>
  <c r="BR31" i="10" s="1"/>
  <c r="M31" i="1" s="1"/>
  <c r="BS31" i="10"/>
  <c r="BY23" i="10"/>
  <c r="BR23" i="10" s="1"/>
  <c r="M23" i="1" s="1"/>
  <c r="BS23" i="10"/>
  <c r="BY15" i="10"/>
  <c r="BR15" i="10" s="1"/>
  <c r="M15" i="1" s="1"/>
  <c r="BS15" i="10"/>
  <c r="AD23" i="10"/>
  <c r="AD15" i="10"/>
  <c r="CT67" i="10"/>
  <c r="CM67" i="10" s="1"/>
  <c r="O67" i="1" s="1"/>
  <c r="CN67" i="10"/>
  <c r="CT59" i="10"/>
  <c r="CM59" i="10" s="1"/>
  <c r="O59" i="1" s="1"/>
  <c r="CN59" i="10"/>
  <c r="CT51" i="10"/>
  <c r="CM51" i="10" s="1"/>
  <c r="O51" i="1" s="1"/>
  <c r="CN51" i="10"/>
  <c r="CT43" i="10"/>
  <c r="CM43" i="10" s="1"/>
  <c r="O43" i="1" s="1"/>
  <c r="CN43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Y62" i="10"/>
  <c r="BR62" i="10" s="1"/>
  <c r="M62" i="1" s="1"/>
  <c r="BY54" i="10"/>
  <c r="BR54" i="10" s="1"/>
  <c r="M54" i="1" s="1"/>
  <c r="BS54" i="10"/>
  <c r="BY46" i="10"/>
  <c r="BR46" i="10" s="1"/>
  <c r="M46" i="1" s="1"/>
  <c r="BS46" i="10"/>
  <c r="BY38" i="10"/>
  <c r="BR38" i="10" s="1"/>
  <c r="M38" i="1" s="1"/>
  <c r="BS38" i="10"/>
  <c r="BY30" i="10"/>
  <c r="BR30" i="10" s="1"/>
  <c r="M30" i="1" s="1"/>
  <c r="BS30" i="10"/>
  <c r="BY22" i="10"/>
  <c r="BR22" i="10" s="1"/>
  <c r="M22" i="1" s="1"/>
  <c r="BS22" i="10"/>
  <c r="BY14" i="10"/>
  <c r="BR14" i="10" s="1"/>
  <c r="M14" i="1" s="1"/>
  <c r="BS14" i="10"/>
  <c r="CT66" i="10"/>
  <c r="CN66" i="10"/>
  <c r="CT58" i="10"/>
  <c r="CM58" i="10" s="1"/>
  <c r="O58" i="1" s="1"/>
  <c r="CN58" i="10"/>
  <c r="CT50" i="10"/>
  <c r="CM50" i="10" s="1"/>
  <c r="O50" i="1" s="1"/>
  <c r="CN50" i="10"/>
  <c r="CT42" i="10"/>
  <c r="CN42" i="10"/>
  <c r="CT34" i="10"/>
  <c r="CM34" i="10" s="1"/>
  <c r="O34" i="1" s="1"/>
  <c r="CN34" i="10"/>
  <c r="CT26" i="10"/>
  <c r="CM26" i="10" s="1"/>
  <c r="O26" i="1" s="1"/>
  <c r="CN26" i="10"/>
  <c r="CT18" i="10"/>
  <c r="CM18" i="10" s="1"/>
  <c r="O18" i="1" s="1"/>
  <c r="CN18" i="10"/>
  <c r="CN10" i="10"/>
  <c r="CT21" i="10"/>
  <c r="CM21" i="10" s="1"/>
  <c r="O21" i="1" s="1"/>
  <c r="CN21" i="10"/>
  <c r="CT13" i="10"/>
  <c r="CM13" i="10" s="1"/>
  <c r="O13" i="1" s="1"/>
  <c r="CN13" i="10"/>
  <c r="D20" i="8"/>
  <c r="D39" i="8"/>
  <c r="D23" i="8"/>
  <c r="D67" i="8"/>
  <c r="D59" i="8"/>
  <c r="D51" i="8"/>
  <c r="D43" i="8"/>
  <c r="D35" i="8"/>
  <c r="D19" i="8"/>
  <c r="D66" i="8"/>
  <c r="D50" i="8"/>
  <c r="D25" i="8"/>
  <c r="D17" i="8"/>
  <c r="D9" i="8"/>
  <c r="D63" i="8"/>
  <c r="D47" i="8"/>
  <c r="D31" i="8"/>
  <c r="D15" i="8"/>
  <c r="G7" i="1"/>
  <c r="AL42" i="1" l="1"/>
  <c r="AM42" i="1"/>
  <c r="AC42" i="1"/>
  <c r="AM50" i="1"/>
  <c r="AC50" i="1"/>
  <c r="AL50" i="1"/>
  <c r="AL57" i="1"/>
  <c r="AM57" i="1"/>
  <c r="AC57" i="1"/>
  <c r="AL55" i="1"/>
  <c r="AM55" i="1"/>
  <c r="AC55" i="1"/>
  <c r="AM26" i="1"/>
  <c r="AC26" i="1"/>
  <c r="AL26" i="1"/>
  <c r="AM18" i="1"/>
  <c r="AL18" i="1"/>
  <c r="AC18" i="1"/>
  <c r="CM48" i="10"/>
  <c r="O48" i="1" s="1"/>
  <c r="AM45" i="1"/>
  <c r="D19" i="10"/>
  <c r="H16" i="1"/>
  <c r="K16" i="1" s="1"/>
  <c r="L16" i="1" s="1"/>
  <c r="H48" i="1"/>
  <c r="K48" i="1" s="1"/>
  <c r="L48" i="1" s="1"/>
  <c r="D12" i="10"/>
  <c r="H12" i="1"/>
  <c r="K12" i="1" s="1"/>
  <c r="L12" i="1" s="1"/>
  <c r="D28" i="10"/>
  <c r="CM66" i="10"/>
  <c r="O66" i="1" s="1"/>
  <c r="CM37" i="10"/>
  <c r="O37" i="1" s="1"/>
  <c r="BR50" i="10"/>
  <c r="M50" i="1" s="1"/>
  <c r="CT65" i="10"/>
  <c r="CM65" i="10" s="1"/>
  <c r="O65" i="1" s="1"/>
  <c r="AC33" i="1"/>
  <c r="AC15" i="1"/>
  <c r="AL60" i="1"/>
  <c r="AL13" i="1"/>
  <c r="D14" i="8"/>
  <c r="H47" i="1"/>
  <c r="K47" i="1" s="1"/>
  <c r="L47" i="1" s="1"/>
  <c r="D13" i="8"/>
  <c r="D66" i="10"/>
  <c r="N11" i="1"/>
  <c r="D11" i="10"/>
  <c r="D46" i="10"/>
  <c r="D36" i="10"/>
  <c r="D24" i="10"/>
  <c r="D52" i="10"/>
  <c r="D30" i="8"/>
  <c r="K13" i="1"/>
  <c r="L13" i="1" s="1"/>
  <c r="D44" i="10"/>
  <c r="D50" i="10"/>
  <c r="N43" i="1"/>
  <c r="D29" i="8"/>
  <c r="BR58" i="10"/>
  <c r="M58" i="1" s="1"/>
  <c r="CM64" i="10"/>
  <c r="O64" i="1" s="1"/>
  <c r="D9" i="10"/>
  <c r="D45" i="8"/>
  <c r="D27" i="10"/>
  <c r="H22" i="1"/>
  <c r="K22" i="1" s="1"/>
  <c r="L22" i="1" s="1"/>
  <c r="H42" i="1"/>
  <c r="K42" i="1" s="1"/>
  <c r="L42" i="1" s="1"/>
  <c r="AB17" i="1"/>
  <c r="D61" i="8"/>
  <c r="K31" i="1"/>
  <c r="L31" i="1" s="1"/>
  <c r="H10" i="1"/>
  <c r="K10" i="1" s="1"/>
  <c r="L10" i="1" s="1"/>
  <c r="D21" i="10"/>
  <c r="D13" i="10"/>
  <c r="H20" i="1"/>
  <c r="K20" i="1" s="1"/>
  <c r="L20" i="1" s="1"/>
  <c r="D17" i="10"/>
  <c r="H17" i="1"/>
  <c r="K17" i="1" s="1"/>
  <c r="L17" i="1" s="1"/>
  <c r="H60" i="1"/>
  <c r="K60" i="1" s="1"/>
  <c r="L60" i="1" s="1"/>
  <c r="D29" i="10"/>
  <c r="H25" i="1"/>
  <c r="K25" i="1" s="1"/>
  <c r="L25" i="1" s="1"/>
  <c r="H26" i="1"/>
  <c r="K26" i="1" s="1"/>
  <c r="L26" i="1" s="1"/>
  <c r="D63" i="10"/>
  <c r="D33" i="10"/>
  <c r="H33" i="1"/>
  <c r="K33" i="1" s="1"/>
  <c r="L33" i="1" s="1"/>
  <c r="CM42" i="10"/>
  <c r="O42" i="1" s="1"/>
  <c r="BR26" i="10"/>
  <c r="M26" i="1" s="1"/>
  <c r="CT31" i="10"/>
  <c r="CM31" i="10" s="1"/>
  <c r="O31" i="1" s="1"/>
  <c r="AL34" i="1"/>
  <c r="N10" i="1"/>
  <c r="H61" i="1"/>
  <c r="K61" i="1" s="1"/>
  <c r="L61" i="1" s="1"/>
  <c r="D61" i="10"/>
  <c r="D56" i="10"/>
  <c r="H30" i="1"/>
  <c r="K30" i="1" s="1"/>
  <c r="L30" i="1" s="1"/>
  <c r="D30" i="10"/>
  <c r="H41" i="1"/>
  <c r="K41" i="1" s="1"/>
  <c r="L41" i="1" s="1"/>
  <c r="D51" i="10"/>
  <c r="H51" i="1"/>
  <c r="K51" i="1" s="1"/>
  <c r="L51" i="1" s="1"/>
  <c r="H43" i="1"/>
  <c r="K43" i="1" s="1"/>
  <c r="L43" i="1" s="1"/>
  <c r="H8" i="1"/>
  <c r="K8" i="1" s="1"/>
  <c r="L8" i="1" s="1"/>
  <c r="H40" i="1"/>
  <c r="K40" i="1" s="1"/>
  <c r="L40" i="1" s="1"/>
  <c r="D49" i="10"/>
  <c r="H49" i="1"/>
  <c r="K49" i="1" s="1"/>
  <c r="L49" i="1" s="1"/>
  <c r="H38" i="1"/>
  <c r="K38" i="1" s="1"/>
  <c r="L38" i="1" s="1"/>
  <c r="D31" i="10"/>
  <c r="H34" i="1"/>
  <c r="K34" i="1" s="1"/>
  <c r="L34" i="1" s="1"/>
  <c r="D34" i="10"/>
  <c r="H57" i="1"/>
  <c r="K57" i="1" s="1"/>
  <c r="L57" i="1" s="1"/>
  <c r="H59" i="1"/>
  <c r="K59" i="1" s="1"/>
  <c r="L59" i="1" s="1"/>
  <c r="BR42" i="10"/>
  <c r="M42" i="1" s="1"/>
  <c r="BR61" i="10"/>
  <c r="M61" i="1" s="1"/>
  <c r="N28" i="1"/>
  <c r="N33" i="1"/>
  <c r="D55" i="10"/>
  <c r="H64" i="1"/>
  <c r="K64" i="1" s="1"/>
  <c r="L64" i="1" s="1"/>
  <c r="H45" i="1"/>
  <c r="K45" i="1" s="1"/>
  <c r="L45" i="1" s="1"/>
  <c r="D65" i="10"/>
  <c r="D54" i="10"/>
  <c r="D23" i="10"/>
  <c r="H23" i="1"/>
  <c r="K23" i="1" s="1"/>
  <c r="L23" i="1" s="1"/>
  <c r="AL64" i="1"/>
  <c r="AM64" i="1"/>
  <c r="AC64" i="1"/>
  <c r="AM51" i="1"/>
  <c r="AC51" i="1"/>
  <c r="AL51" i="1"/>
  <c r="AM59" i="1"/>
  <c r="AC59" i="1"/>
  <c r="AL59" i="1"/>
  <c r="AL16" i="1"/>
  <c r="AM16" i="1"/>
  <c r="AC16" i="1"/>
  <c r="AM67" i="1"/>
  <c r="AC67" i="1"/>
  <c r="AL67" i="1"/>
  <c r="AL24" i="1"/>
  <c r="AM24" i="1"/>
  <c r="AC24" i="1"/>
  <c r="AM11" i="1"/>
  <c r="AC11" i="1"/>
  <c r="AL11" i="1"/>
  <c r="AL32" i="1"/>
  <c r="AM32" i="1"/>
  <c r="AC32" i="1"/>
  <c r="AM19" i="1"/>
  <c r="AC19" i="1"/>
  <c r="AL19" i="1"/>
  <c r="AL40" i="1"/>
  <c r="AM40" i="1"/>
  <c r="AC40" i="1"/>
  <c r="AM27" i="1"/>
  <c r="AC27" i="1"/>
  <c r="AL27" i="1"/>
  <c r="AL48" i="1"/>
  <c r="AM48" i="1"/>
  <c r="AC48" i="1"/>
  <c r="AM35" i="1"/>
  <c r="AC35" i="1"/>
  <c r="AL35" i="1"/>
  <c r="D15" i="10"/>
  <c r="H15" i="1"/>
  <c r="K15" i="1" s="1"/>
  <c r="L15" i="1" s="1"/>
  <c r="AL56" i="1"/>
  <c r="AM56" i="1"/>
  <c r="AC56" i="1"/>
  <c r="AM43" i="1"/>
  <c r="AC43" i="1"/>
  <c r="AL43" i="1"/>
  <c r="ED7" i="9"/>
  <c r="DH7" i="9"/>
  <c r="BP7" i="9"/>
  <c r="AT7" i="9"/>
  <c r="CL7" i="9"/>
  <c r="E7" i="1"/>
  <c r="AL17" i="1" l="1"/>
  <c r="AM17" i="1"/>
  <c r="AC17" i="1"/>
  <c r="FT7" i="9"/>
  <c r="V7" i="9" s="1"/>
  <c r="FV7" i="9" l="1"/>
  <c r="EZ7" i="9"/>
  <c r="AS7" i="9"/>
  <c r="CL7" i="4"/>
  <c r="CM7" i="4"/>
  <c r="AA93" i="13"/>
  <c r="AA212" i="13"/>
  <c r="AA144" i="13"/>
  <c r="AA206" i="13"/>
  <c r="AA230" i="13"/>
  <c r="AA128" i="13"/>
  <c r="AA233" i="13"/>
  <c r="AA110" i="13"/>
  <c r="AA227" i="13"/>
  <c r="AA95" i="13"/>
  <c r="AA237" i="13"/>
  <c r="AA162" i="13"/>
  <c r="AA163" i="13"/>
  <c r="AA189" i="13"/>
  <c r="AA167" i="13"/>
  <c r="AA122" i="13"/>
  <c r="AA244" i="13"/>
  <c r="AA147" i="13"/>
  <c r="AA191" i="13"/>
  <c r="AA235" i="13"/>
  <c r="AA130" i="13"/>
  <c r="AA216" i="13"/>
  <c r="AA113" i="13"/>
  <c r="AA151" i="13"/>
  <c r="AA89" i="13"/>
  <c r="AA232" i="13"/>
  <c r="AA183" i="13"/>
  <c r="AA182" i="13"/>
  <c r="AA127" i="13"/>
  <c r="AA153" i="13"/>
  <c r="AA146" i="13"/>
  <c r="AA108" i="13"/>
  <c r="AA204" i="13"/>
  <c r="AA175" i="13"/>
  <c r="AA241" i="13"/>
  <c r="AA179" i="13"/>
  <c r="AA180" i="13"/>
  <c r="AA236" i="13"/>
  <c r="AA193" i="13"/>
  <c r="AA150" i="13"/>
  <c r="AA249" i="13"/>
  <c r="AA202" i="13"/>
  <c r="AA160" i="13"/>
  <c r="AA228" i="13"/>
  <c r="AA137" i="13"/>
  <c r="AA126" i="13"/>
  <c r="AA164" i="13"/>
  <c r="AA111" i="13"/>
  <c r="AA106" i="13"/>
  <c r="AA211" i="13"/>
  <c r="AA196" i="13"/>
  <c r="AA169" i="13"/>
  <c r="AA177" i="13"/>
  <c r="AA220" i="13"/>
  <c r="AA91" i="13"/>
  <c r="AA124" i="13"/>
  <c r="AA133" i="13"/>
  <c r="AA186" i="13"/>
  <c r="AA87" i="13"/>
  <c r="AA97" i="13"/>
  <c r="AA215" i="13"/>
  <c r="AA170" i="13"/>
  <c r="AA218" i="13"/>
  <c r="AA157" i="13"/>
  <c r="AA94" i="13"/>
  <c r="AA88" i="13"/>
  <c r="AA84" i="13"/>
  <c r="AA86" i="13"/>
  <c r="AA168" i="13"/>
  <c r="AA2" i="13"/>
  <c r="AA105" i="13"/>
  <c r="AA238" i="13"/>
  <c r="AA104" i="13"/>
  <c r="AA234" i="13"/>
  <c r="AA201" i="13"/>
  <c r="AA166" i="13"/>
  <c r="AA200" i="13"/>
  <c r="AA248" i="13"/>
  <c r="AA187" i="13"/>
  <c r="AA239" i="13"/>
  <c r="AA101" i="13"/>
  <c r="AA80" i="13"/>
  <c r="AA250" i="13"/>
  <c r="AA159" i="13"/>
  <c r="AA158" i="13"/>
  <c r="AA253" i="13"/>
  <c r="AA198" i="13"/>
  <c r="AA114" i="13"/>
  <c r="AA229" i="13"/>
  <c r="AA188" i="13"/>
  <c r="AA154" i="13"/>
  <c r="AA119" i="13"/>
  <c r="AA181" i="13"/>
  <c r="AA190" i="13"/>
  <c r="AA172" i="13"/>
  <c r="AA171" i="13"/>
  <c r="AA132" i="13"/>
  <c r="AA121" i="13"/>
  <c r="AA139" i="13"/>
  <c r="AA214" i="13"/>
  <c r="AA145" i="13"/>
  <c r="AA118" i="13"/>
  <c r="AA141" i="13"/>
  <c r="AA149" i="13"/>
  <c r="AA143" i="13"/>
  <c r="AA115" i="13"/>
  <c r="AA194" i="13"/>
  <c r="AA208" i="13"/>
  <c r="AA103" i="13"/>
  <c r="AA203" i="13"/>
  <c r="AA199" i="13"/>
  <c r="AA252" i="13"/>
  <c r="AA176" i="13"/>
  <c r="AA138" i="13"/>
  <c r="AA131" i="13"/>
  <c r="AA155" i="13"/>
  <c r="AA173" i="13"/>
  <c r="AA245" i="13"/>
  <c r="AA178" i="13"/>
  <c r="AA221" i="13"/>
  <c r="AA223" i="13"/>
  <c r="AA148" i="13"/>
  <c r="AA195" i="13"/>
  <c r="AA224" i="13"/>
  <c r="AA120" i="13"/>
  <c r="AA83" i="13"/>
  <c r="AA134" i="13"/>
  <c r="AA247" i="13"/>
  <c r="AA231" i="13"/>
  <c r="AA135" i="13"/>
  <c r="AA205" i="13"/>
  <c r="AA226" i="13"/>
  <c r="AA116" i="13"/>
  <c r="AA185" i="13"/>
  <c r="AA197" i="13"/>
  <c r="AA92" i="13"/>
  <c r="AA165" i="13"/>
  <c r="AA125" i="13"/>
  <c r="AA123" i="13"/>
  <c r="AA100" i="13"/>
  <c r="AA242" i="13"/>
  <c r="AA142" i="13"/>
  <c r="AA240" i="13"/>
  <c r="AA184" i="13"/>
  <c r="AA90" i="13"/>
  <c r="AA217" i="13"/>
  <c r="AA251" i="13"/>
  <c r="AA207" i="13"/>
  <c r="AA102" i="13"/>
  <c r="AA140" i="13"/>
  <c r="AA81" i="13"/>
  <c r="AA161" i="13"/>
  <c r="AA243" i="13"/>
  <c r="AA99" i="13"/>
  <c r="AA209" i="13"/>
  <c r="AA96" i="13"/>
  <c r="AA219" i="13"/>
  <c r="AA129" i="13"/>
  <c r="AA246" i="13"/>
  <c r="AA109" i="13"/>
  <c r="AA112" i="13"/>
  <c r="AA192" i="13"/>
  <c r="AA107" i="13"/>
  <c r="AA85" i="13"/>
  <c r="AA225" i="13"/>
  <c r="AA136" i="13"/>
  <c r="AA210" i="13"/>
  <c r="AA117" i="13"/>
  <c r="AA156" i="13"/>
  <c r="AA82" i="13"/>
  <c r="AA222" i="13"/>
  <c r="AA98" i="13"/>
  <c r="AA174" i="13"/>
  <c r="AA152" i="13"/>
  <c r="AA213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CK7" i="10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M7" i="9"/>
  <c r="Q7" i="9"/>
  <c r="BI7" i="4" s="1"/>
  <c r="Q7" i="4" s="1"/>
  <c r="AU7" i="10"/>
  <c r="CY7" i="10" s="1"/>
  <c r="CR7" i="10" s="1"/>
  <c r="Z7" i="10"/>
  <c r="CE7" i="10" s="1"/>
  <c r="BX7" i="10" s="1"/>
  <c r="N7" i="10"/>
  <c r="CB7" i="10" s="1"/>
  <c r="BU7" i="10" s="1"/>
  <c r="EH7" i="8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5" i="13"/>
  <c r="AA76" i="13"/>
  <c r="AA68" i="13"/>
  <c r="AA22" i="13"/>
  <c r="AA34" i="13"/>
  <c r="AA8" i="13"/>
  <c r="AA62" i="13"/>
  <c r="AA72" i="13"/>
  <c r="AA43" i="13"/>
  <c r="AA38" i="13"/>
  <c r="AA67" i="13"/>
  <c r="AA24" i="13"/>
  <c r="AA77" i="13"/>
  <c r="AA9" i="13"/>
  <c r="AA14" i="13"/>
  <c r="AA7" i="13"/>
  <c r="AA35" i="13"/>
  <c r="AA48" i="13"/>
  <c r="AA45" i="13"/>
  <c r="AA73" i="13"/>
  <c r="AA63" i="13"/>
  <c r="AA56" i="13"/>
  <c r="AA59" i="13"/>
  <c r="AA66" i="13"/>
  <c r="AA79" i="13"/>
  <c r="AA41" i="13"/>
  <c r="AA51" i="13"/>
  <c r="AA36" i="13"/>
  <c r="AA18" i="13"/>
  <c r="AA42" i="13"/>
  <c r="AA54" i="13"/>
  <c r="AA5" i="13"/>
  <c r="AA55" i="13"/>
  <c r="AA31" i="13"/>
  <c r="AA23" i="13"/>
  <c r="AA57" i="13"/>
  <c r="AA26" i="13"/>
  <c r="AA27" i="13"/>
  <c r="AA75" i="13"/>
  <c r="AA16" i="13"/>
  <c r="AA10" i="13"/>
  <c r="AA52" i="13"/>
  <c r="AA64" i="13"/>
  <c r="AA70" i="13"/>
  <c r="AA46" i="13"/>
  <c r="AA65" i="13"/>
  <c r="AA53" i="13"/>
  <c r="AA74" i="13"/>
  <c r="AA29" i="13"/>
  <c r="AA32" i="13"/>
  <c r="AA19" i="13"/>
  <c r="AA13" i="13"/>
  <c r="AA60" i="13"/>
  <c r="AA71" i="13"/>
  <c r="AA44" i="13"/>
  <c r="AA40" i="13"/>
  <c r="AA61" i="13"/>
  <c r="AA47" i="13"/>
  <c r="AA39" i="13"/>
  <c r="AA17" i="13"/>
  <c r="AA12" i="13"/>
  <c r="AA58" i="13"/>
  <c r="AA11" i="13"/>
  <c r="AA33" i="13"/>
  <c r="AA6" i="13"/>
  <c r="AA37" i="13"/>
  <c r="AA50" i="13"/>
  <c r="AA28" i="13"/>
  <c r="AA30" i="13"/>
  <c r="AA69" i="13"/>
  <c r="AA78" i="13"/>
  <c r="AA49" i="13"/>
  <c r="AA21" i="13"/>
  <c r="AA15" i="13"/>
  <c r="AA20" i="13"/>
  <c r="CB7" i="8" l="1"/>
  <c r="BM7" i="8"/>
  <c r="DZ7" i="8"/>
  <c r="CQ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35" i="14"/>
  <c r="M36" i="14"/>
  <c r="M27" i="14"/>
  <c r="M8" i="14"/>
  <c r="M14" i="14"/>
  <c r="M18" i="14"/>
  <c r="C39" i="14"/>
  <c r="C16" i="14"/>
  <c r="C10" i="14"/>
  <c r="F40" i="14"/>
  <c r="F5" i="14"/>
  <c r="C18" i="14"/>
  <c r="I21" i="14"/>
  <c r="M34" i="14"/>
  <c r="C20" i="14"/>
  <c r="M32" i="14"/>
  <c r="M13" i="14"/>
  <c r="C14" i="14"/>
  <c r="M33" i="14"/>
  <c r="M7" i="14"/>
  <c r="M37" i="14"/>
  <c r="M38" i="14"/>
  <c r="I25" i="14"/>
  <c r="M15" i="14"/>
  <c r="M17" i="14"/>
  <c r="I29" i="14"/>
  <c r="M12" i="14"/>
  <c r="M26" i="14"/>
  <c r="C38" i="14"/>
  <c r="C24" i="14"/>
  <c r="M21" i="14"/>
  <c r="I17" i="14"/>
  <c r="I37" i="14"/>
  <c r="M20" i="14"/>
  <c r="M28" i="14"/>
  <c r="M22" i="14"/>
  <c r="M31" i="14"/>
  <c r="M19" i="14"/>
  <c r="I13" i="14"/>
  <c r="M16" i="14"/>
  <c r="M29" i="14"/>
  <c r="M30" i="14"/>
  <c r="C12" i="14"/>
  <c r="M24" i="14"/>
  <c r="M23" i="14"/>
  <c r="I33" i="14"/>
  <c r="M2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O37" i="14"/>
  <c r="F21" i="14"/>
  <c r="C22" i="14"/>
  <c r="I8" i="14"/>
  <c r="C40" i="14"/>
  <c r="M9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<sst xmlns="http://schemas.openxmlformats.org/spreadsheetml/2006/main" count="9288" uniqueCount="849">
  <si>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</si>
  <si>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</si>
  <si>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</si>
  <si>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</si>
  <si>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</si>
  <si>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</si>
  <si>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</si>
  <si>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</si>
  <si>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</si>
  <si>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</si>
  <si>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</si>
  <si>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</si>
  <si>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</si>
  <si>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</si>
  <si>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</si>
  <si>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</si>
  <si>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</si>
  <si>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</si>
  <si>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</si>
  <si>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</si>
  <si>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</si>
  <si>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</si>
  <si>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</si>
  <si>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</si>
  <si>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</si>
  <si>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</si>
  <si>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</si>
  <si>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</si>
  <si>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</si>
  <si>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</si>
  <si>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</si>
  <si>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</si>
  <si>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</si>
  <si>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</si>
  <si>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</si>
  <si>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</si>
  <si>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</si>
  <si>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</si>
  <si>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</si>
  <si>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</si>
  <si>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</si>
  <si>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</si>
  <si>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</si>
  <si>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</si>
  <si>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</si>
  <si>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</si>
  <si>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</si>
  <si>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</si>
  <si>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</si>
  <si>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</si>
  <si>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</si>
  <si>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</si>
  <si>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</si>
  <si>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</si>
  <si>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</si>
  <si>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</si>
  <si>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</si>
  <si>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</si>
  <si>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</si>
  <si>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</si>
  <si>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</si>
  <si>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</si>
  <si>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</si>
  <si>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</si>
  <si>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</si>
  <si>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</si>
  <si>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</si>
  <si>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</si>
  <si>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</si>
  <si>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</si>
  <si>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</si>
  <si>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</si>
  <si>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</si>
  <si>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</si>
  <si>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</si>
  <si>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</si>
  <si>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</si>
  <si>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</si>
  <si>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</si>
  <si>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</si>
  <si>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</si>
  <si>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</si>
  <si>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</si>
  <si>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</si>
  <si>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</si>
  <si>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</si>
  <si>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</si>
  <si>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</si>
  <si>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</si>
  <si>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</si>
  <si>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</si>
  <si>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</si>
  <si>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</si>
  <si>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</si>
  <si>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</si>
  <si>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</si>
  <si>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</si>
  <si>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</si>
  <si>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</si>
  <si>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</si>
  <si>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</si>
  <si>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</si>
  <si>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</si>
  <si>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</si>
  <si>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</si>
  <si>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</si>
  <si>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</si>
  <si>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</si>
  <si>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</si>
  <si>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</si>
  <si>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</si>
  <si>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</si>
  <si>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</si>
  <si>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</si>
  <si>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</si>
  <si>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</si>
  <si>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</si>
  <si>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</si>
  <si>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</si>
  <si>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</si>
  <si>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</si>
  <si>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</si>
  <si>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</si>
  <si>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</si>
  <si>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</si>
  <si>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</si>
  <si>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</si>
  <si>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</si>
  <si>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</si>
  <si>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</si>
  <si>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</si>
  <si>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</si>
  <si>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</si>
  <si>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</si>
  <si>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</si>
  <si>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</si>
  <si>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</si>
  <si>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</si>
  <si>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</si>
  <si>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</si>
  <si>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</si>
  <si>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</si>
  <si>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</si>
  <si>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</si>
  <si>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</si>
  <si>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</si>
  <si>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</si>
  <si>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</si>
  <si>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</si>
  <si>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</si>
  <si>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</si>
  <si>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</si>
  <si>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</si>
  <si>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</si>
  <si>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</si>
  <si>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</si>
  <si>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</si>
  <si>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</si>
  <si>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</si>
  <si>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</si>
  <si>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</si>
  <si>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</si>
  <si>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</si>
  <si>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</si>
  <si>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</si>
  <si>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</si>
  <si>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</si>
  <si>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</si>
  <si>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</si>
  <si>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</si>
  <si>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</si>
  <si>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</si>
  <si>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</si>
  <si>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</si>
  <si>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</si>
  <si>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</si>
  <si>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</si>
  <si>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</si>
  <si>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</si>
  <si>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</si>
  <si>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</si>
  <si>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</si>
  <si>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</si>
  <si>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</si>
  <si>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</si>
  <si>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</si>
  <si>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</si>
  <si>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</si>
  <si>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</si>
  <si>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</si>
  <si>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</si>
  <si>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</si>
  <si>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</si>
  <si>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</si>
  <si>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</si>
  <si>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</si>
  <si>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</si>
  <si>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</si>
  <si>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</si>
  <si>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</si>
  <si>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</si>
  <si>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</si>
  <si>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</si>
  <si>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</si>
  <si>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</si>
  <si>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</si>
  <si>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</si>
  <si>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</si>
  <si>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</si>
  <si>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</si>
  <si>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</si>
  <si>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</si>
  <si>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</si>
  <si>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</si>
  <si>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</si>
  <si>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</si>
  <si>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</si>
  <si>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</si>
  <si>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</si>
  <si>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</si>
  <si>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</si>
  <si>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</si>
  <si>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</si>
  <si>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</si>
  <si>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</si>
  <si>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</si>
  <si>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</si>
  <si>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</si>
  <si>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</si>
  <si>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</si>
  <si>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</si>
  <si>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</si>
  <si>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</si>
  <si>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</si>
  <si>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</si>
  <si>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</si>
  <si>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</si>
  <si>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</si>
  <si>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</si>
  <si>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</si>
  <si>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</si>
  <si>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</si>
  <si>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</si>
  <si>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</si>
  <si>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</si>
  <si>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</si>
  <si>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</si>
  <si>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</si>
  <si>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</si>
  <si>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</si>
  <si>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</si>
  <si>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</si>
  <si>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</si>
  <si>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</si>
  <si>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</si>
  <si>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</si>
  <si>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</si>
  <si>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</si>
  <si>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</si>
  <si>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</si>
  <si>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</si>
  <si>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</si>
  <si>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</si>
  <si>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</si>
  <si>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</si>
  <si>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</si>
  <si>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</si>
  <si>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</si>
  <si>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</si>
  <si>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</si>
  <si>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</si>
  <si>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</si>
  <si>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</si>
  <si>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</si>
  <si>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</si>
  <si>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</si>
  <si>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</si>
  <si>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</si>
  <si>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</si>
  <si>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</si>
  <si>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</si>
  <si>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</si>
  <si>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</si>
  <si>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</si>
  <si>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</si>
  <si>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</si>
  <si>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</si>
  <si>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</si>
  <si>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</si>
  <si>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</si>
  <si>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</si>
  <si>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</si>
  <si>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</si>
  <si>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</si>
  <si>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</si>
  <si>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</si>
  <si>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</si>
  <si>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</si>
  <si>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</si>
  <si>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</si>
  <si>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</si>
  <si>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</si>
  <si>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</si>
  <si>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</si>
  <si>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</si>
  <si>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</si>
  <si>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</si>
  <si>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</si>
  <si>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</si>
  <si>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</si>
  <si>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</si>
  <si>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</si>
  <si>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</si>
  <si>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</si>
  <si>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</si>
  <si>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</si>
  <si>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</si>
  <si>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</si>
  <si>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</si>
  <si>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</si>
  <si>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</si>
  <si>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</si>
  <si>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</si>
  <si>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</si>
  <si>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</si>
  <si>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</si>
  <si>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</si>
  <si>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</si>
  <si>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</si>
  <si>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</si>
  <si>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</si>
  <si>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</si>
  <si>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</si>
  <si>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</si>
  <si>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</si>
  <si>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</si>
  <si>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</si>
  <si>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</si>
  <si>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</si>
  <si>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</si>
  <si>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</si>
  <si>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</si>
  <si>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</si>
  <si>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</si>
  <si>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</si>
  <si>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</si>
  <si>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</si>
  <si>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</si>
  <si>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</si>
  <si>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</si>
  <si>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</si>
  <si>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</si>
  <si>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</si>
  <si>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</si>
  <si>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</si>
  <si>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</si>
  <si>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</si>
  <si>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</si>
  <si>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</si>
  <si>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</si>
  <si>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</si>
  <si>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</si>
  <si>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</si>
  <si>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</si>
  <si>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</si>
  <si>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</si>
  <si>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</si>
  <si>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</si>
  <si>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</si>
  <si>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</si>
  <si>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</si>
  <si>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</si>
  <si>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</si>
  <si>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</si>
  <si>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</si>
  <si>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</si>
  <si>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</si>
  <si>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</si>
  <si>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</si>
  <si>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</si>
  <si>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</si>
  <si>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</si>
  <si>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</si>
  <si>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</si>
  <si>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</si>
  <si>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</si>
  <si>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</si>
  <si>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</si>
  <si>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</si>
  <si>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</si>
  <si>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</si>
  <si>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</si>
  <si>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</si>
  <si>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</si>
  <si>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</si>
  <si>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</si>
  <si>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</si>
  <si>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</si>
  <si>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</si>
  <si>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</si>
  <si>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</si>
  <si>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</si>
  <si>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</si>
  <si>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</si>
  <si>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</si>
  <si>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</si>
  <si>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</si>
  <si>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</si>
  <si>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</si>
  <si>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</si>
  <si>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</si>
  <si>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</si>
  <si>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</si>
  <si>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</si>
  <si>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</si>
  <si>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</si>
  <si>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</si>
  <si>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</si>
  <si>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</si>
  <si>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</si>
  <si>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</si>
  <si>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</si>
  <si>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</si>
  <si>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</si>
  <si>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</si>
  <si>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</si>
  <si>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</si>
  <si>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</si>
  <si>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</si>
  <si>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</si>
  <si>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</si>
  <si>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</si>
  <si>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</si>
  <si>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</si>
  <si>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</si>
  <si>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</si>
  <si>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</si>
  <si>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</si>
  <si>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</si>
  <si>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</si>
  <si>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</si>
  <si>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</si>
  <si>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</si>
  <si>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</si>
  <si>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</si>
  <si>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</si>
  <si>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</si>
  <si>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</si>
  <si>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</si>
  <si>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</si>
  <si>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</si>
  <si>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</si>
  <si>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</si>
  <si>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</si>
  <si>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</si>
  <si>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</si>
  <si>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</si>
  <si>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</si>
  <si>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</si>
  <si>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</si>
  <si>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</si>
  <si>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</si>
  <si>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</si>
  <si>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</si>
  <si>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</si>
  <si>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</si>
  <si>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</si>
  <si>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</si>
  <si>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</si>
  <si>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</si>
  <si>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</si>
  <si>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</si>
  <si>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</si>
  <si>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</si>
  <si>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</si>
  <si>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</si>
  <si>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</si>
  <si>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</si>
  <si>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</si>
  <si>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</si>
  <si>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</si>
  <si>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</si>
  <si>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</si>
  <si>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</si>
  <si>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</si>
  <si>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</si>
  <si>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</si>
  <si>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</si>
  <si>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</si>
  <si>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</si>
  <si>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</si>
  <si>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</si>
  <si>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</si>
  <si>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</si>
  <si>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</si>
  <si>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</si>
  <si>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</si>
  <si>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</si>
  <si>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</si>
  <si>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</si>
  <si>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</si>
  <si>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</si>
  <si>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</si>
  <si>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</si>
  <si>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</si>
  <si>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</si>
  <si>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</si>
  <si>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</si>
  <si>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</si>
  <si>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</si>
  <si>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</si>
  <si>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</si>
  <si>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</si>
  <si>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</si>
  <si>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</si>
  <si>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</si>
  <si>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</si>
  <si>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</si>
  <si>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</si>
  <si>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</si>
  <si>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</si>
  <si>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</si>
  <si>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</si>
  <si>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</si>
  <si>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</si>
  <si>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</si>
  <si>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</si>
  <si>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</si>
  <si>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</si>
  <si>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</si>
  <si>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</si>
  <si>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</si>
  <si>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</si>
  <si>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</si>
  <si>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</si>
  <si>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</si>
  <si>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</si>
  <si>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</si>
  <si>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</si>
  <si>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</si>
  <si>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</si>
  <si>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</si>
  <si>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</si>
  <si>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</si>
  <si>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</si>
  <si>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</si>
  <si>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</si>
  <si>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</si>
  <si>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</si>
  <si>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</si>
  <si>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</si>
  <si>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</si>
  <si>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</si>
  <si>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</si>
  <si>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</si>
  <si>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</si>
  <si>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</si>
  <si>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</si>
  <si>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</si>
  <si>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</si>
  <si>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</si>
  <si>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</si>
  <si>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</si>
  <si>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</si>
  <si>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</si>
  <si>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</si>
  <si>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</si>
  <si>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</si>
  <si>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</si>
  <si>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</si>
  <si>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</si>
  <si>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</si>
  <si>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</si>
  <si>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</si>
  <si>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</si>
  <si>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</si>
  <si>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</si>
  <si>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</si>
  <si>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</si>
  <si>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</si>
  <si>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</si>
  <si>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</si>
  <si>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</si>
  <si>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</si>
  <si>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</si>
  <si>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</si>
  <si>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</si>
  <si>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</si>
  <si>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</si>
  <si>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</si>
  <si>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</si>
  <si>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</si>
  <si>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</si>
  <si>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</si>
  <si>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</si>
  <si>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</si>
  <si>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</si>
  <si>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</si>
  <si>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</si>
  <si>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</si>
  <si>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</si>
  <si>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</si>
  <si>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</si>
  <si>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</si>
  <si>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</si>
  <si>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</si>
  <si>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</si>
  <si>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</si>
  <si>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</si>
  <si>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</si>
  <si>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</si>
  <si>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</si>
  <si>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</si>
  <si>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</si>
  <si>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</si>
  <si>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</si>
  <si>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</si>
  <si>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</si>
  <si>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</si>
  <si>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</si>
  <si>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</si>
  <si>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</si>
  <si>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</si>
  <si>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</si>
  <si>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</si>
  <si>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</si>
  <si>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</si>
  <si>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</si>
  <si>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</si>
  <si>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</si>
  <si>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</si>
  <si>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</si>
  <si>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</si>
  <si>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</si>
  <si>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</si>
  <si>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</si>
  <si>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</si>
  <si>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</si>
  <si>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</si>
  <si>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</si>
  <si>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</si>
  <si>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</si>
  <si>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</si>
  <si>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</si>
  <si>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</si>
  <si>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</si>
  <si>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</si>
  <si>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</si>
  <si>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</si>
  <si>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</si>
  <si>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</si>
  <si>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</si>
  <si>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</si>
  <si>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</si>
  <si>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</si>
  <si>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</si>
  <si>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</si>
  <si>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</si>
  <si>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</si>
  <si>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</si>
  <si>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</si>
  <si>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</si>
  <si>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</si>
  <si>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</si>
  <si>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</si>
  <si>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</si>
  <si>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</si>
  <si>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</si>
  <si>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</si>
  <si>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</si>
  <si>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</si>
  <si>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</si>
  <si>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</si>
  <si>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</si>
  <si>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</si>
  <si>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</si>
  <si>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</si>
  <si>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</si>
  <si>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</si>
  <si>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</si>
  <si>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</si>
  <si>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</si>
  <si>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</si>
  <si>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</si>
  <si>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</si>
  <si>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</si>
  <si>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</si>
  <si>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</si>
  <si>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</si>
  <si>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</si>
  <si>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</si>
  <si>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</si>
  <si>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</si>
  <si>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</si>
  <si>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</si>
  <si>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</si>
  <si>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</si>
  <si>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</si>
  <si>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</si>
  <si>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</si>
  <si>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</si>
  <si>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</si>
  <si>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</si>
  <si>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</si>
  <si>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</si>
  <si>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</si>
  <si>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</si>
  <si>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</si>
  <si>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</si>
  <si>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</si>
  <si>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</si>
  <si>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福岡県</t>
  </si>
  <si>
    <t>40000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</si>
  <si>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</si>
  <si>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</si>
  <si>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</si>
  <si>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</si>
  <si>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</si>
  <si>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</si>
  <si>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</si>
  <si>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</si>
  <si>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</si>
  <si>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</si>
  <si>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</si>
  <si>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</si>
  <si>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40100</t>
  </si>
  <si>
    <t>北九州市</t>
  </si>
  <si>
    <t/>
  </si>
  <si>
    <t>有る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</si>
  <si>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</si>
  <si>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</si>
  <si>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</si>
  <si>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</si>
  <si>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</si>
  <si>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</si>
  <si>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</si>
  <si>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</si>
  <si>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無い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</si>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</sst>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8" si="0">+E7+F7</f>
        <v>5146053</v>
      </c>
      <c r="E7" s="287">
        <f>SUM(E$8:E$207)</f>
        <v>5145330</v>
      </c>
      <c r="F7" s="287">
        <f>SUM(F$8:F$207)</f>
        <v>723</v>
      </c>
      <c r="G7" s="287">
        <f>SUM(G$8:G$207)</f>
        <v>94918</v>
      </c>
      <c r="H7" s="287">
        <f>SUM(ごみ搬入量内訳!E7,+ごみ搬入量内訳!AD7)</f>
        <v>1292527.3800000001</v>
      </c>
      <c r="I7" s="287">
        <f>ごみ搬入量内訳!BC7</f>
        <v>336493.14</v>
      </c>
      <c r="J7" s="287">
        <f>資源化量内訳!BR7</f>
        <v>51514</v>
      </c>
      <c r="K7" s="287">
        <f t="shared" ref="K7:K38" si="1">SUM(H7:J7)</f>
        <v>1680534.52</v>
      </c>
      <c r="L7" s="287">
        <f t="shared" ref="L7:L38" si="2">IF(D7&lt;&gt;0,K7/D7/366*1000000,"-")</f>
        <v>892.26138393535769</v>
      </c>
      <c r="M7" s="287">
        <f>IF(D7&lt;&gt;0,(ごみ搬入量内訳!BR7+ごみ処理概要!J7)/ごみ処理概要!D7/366*1000000,"-")</f>
        <v>567.75589755696467</v>
      </c>
      <c r="N7" s="287">
        <f>IF(D7&lt;&gt;0,(ごみ搬入量内訳!E7+ごみ搬入量内訳!BD7-ごみ搬入量内訳!R7-ごみ搬入量内訳!BH7)/D7/366*1000000,"-")</f>
        <v>493.87358521351092</v>
      </c>
      <c r="O7" s="287">
        <f>IF(D7&lt;&gt;0,ごみ搬入量内訳!CM7/ごみ処理概要!D7/366*1000000,"-")</f>
        <v>324.50548637839313</v>
      </c>
      <c r="P7" s="287">
        <f>ごみ搬入量内訳!DH7</f>
        <v>185</v>
      </c>
      <c r="Q7" s="287">
        <f>ごみ処理量内訳!E7</f>
        <v>1252049</v>
      </c>
      <c r="R7" s="287">
        <f>ごみ処理量内訳!N7</f>
        <v>10361</v>
      </c>
      <c r="S7" s="287">
        <f t="shared" ref="S7:S38" si="3">SUM(T7:Z7)</f>
        <v>249262</v>
      </c>
      <c r="T7" s="287">
        <f>ごみ処理量内訳!G7</f>
        <v>63397</v>
      </c>
      <c r="U7" s="287">
        <f>ごみ処理量内訳!L7</f>
        <v>77172</v>
      </c>
      <c r="V7" s="287">
        <f>ごみ処理量内訳!H7</f>
        <v>490</v>
      </c>
      <c r="W7" s="287">
        <f>ごみ処理量内訳!I7</f>
        <v>0</v>
      </c>
      <c r="X7" s="287">
        <f>ごみ処理量内訳!J7</f>
        <v>2770</v>
      </c>
      <c r="Y7" s="287">
        <f>ごみ処理量内訳!K7</f>
        <v>105416</v>
      </c>
      <c r="Z7" s="287">
        <f>ごみ処理量内訳!M7</f>
        <v>17</v>
      </c>
      <c r="AA7" s="287">
        <f>資源化量内訳!Z7</f>
        <v>115713.1</v>
      </c>
      <c r="AB7" s="287">
        <f t="shared" ref="AB7:AB38" si="4">SUM(Q7,R7,S7,AA7)</f>
        <v>1627385.1</v>
      </c>
      <c r="AC7" s="290">
        <f t="shared" ref="AC7:AC38" si="5">IF(AB7&lt;&gt;0,(AA7+Q7+S7)/AB7*100,"-")</f>
        <v>99.363334468282886</v>
      </c>
      <c r="AD7" s="287">
        <f>施設資源化量内訳!Z7</f>
        <v>57138</v>
      </c>
      <c r="AE7" s="287">
        <f>施設資源化量内訳!AV7</f>
        <v>16989</v>
      </c>
      <c r="AF7" s="287">
        <f>施設資源化量内訳!BR7</f>
        <v>473</v>
      </c>
      <c r="AG7" s="287">
        <f>施設資源化量内訳!CN7</f>
        <v>0</v>
      </c>
      <c r="AH7" s="287">
        <f>施設資源化量内訳!DJ7</f>
        <v>2606</v>
      </c>
      <c r="AI7" s="287">
        <f>施設資源化量内訳!EF7</f>
        <v>64033.38</v>
      </c>
      <c r="AJ7" s="287">
        <f>施設資源化量内訳!FB7</f>
        <v>50164.55</v>
      </c>
      <c r="AK7" s="287">
        <f t="shared" ref="AK7:AK38" si="6">SUM(AD7:AJ7)</f>
        <v>191403.93</v>
      </c>
      <c r="AL7" s="290">
        <f t="shared" ref="AL7:AL38" si="7">IF((AB7+J7)&lt;&gt;0,(AA7+AK7+J7)/(AB7+J7)*100,"-")</f>
        <v>21.361082985868538</v>
      </c>
      <c r="AM7" s="290">
        <f>IF((AB7+J7)&lt;&gt;0,(資源化量内訳!D7-資源化量内訳!S7-資源化量内訳!U7-資源化量内訳!W7-資源化量内訳!V7)/(AB7+J7)*100,"-")</f>
        <v>16.541481259951833</v>
      </c>
      <c r="AN7" s="287">
        <f>ごみ処理量内訳!AA7</f>
        <v>10361</v>
      </c>
      <c r="AO7" s="287">
        <f>ごみ処理量内訳!AB7</f>
        <v>116816.47939267248</v>
      </c>
      <c r="AP7" s="287">
        <f>ごみ処理量内訳!AC7</f>
        <v>22083.585034199074</v>
      </c>
      <c r="AQ7" s="287">
        <f t="shared" ref="AQ7:AQ38" si="8">SUM(AN7:AP7)</f>
        <v>149261.06442687154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922665</v>
      </c>
      <c r="E8" s="274">
        <v>922665</v>
      </c>
      <c r="F8" s="274">
        <v>0</v>
      </c>
      <c r="G8" s="274">
        <v>15497</v>
      </c>
      <c r="H8" s="274">
        <f>SUM(ごみ搬入量内訳!E8,+ごみ搬入量内訳!AD8)</f>
        <v>186914</v>
      </c>
      <c r="I8" s="274">
        <f>ごみ搬入量内訳!BC8</f>
        <v>190978</v>
      </c>
      <c r="J8" s="274">
        <f>資源化量内訳!BR8</f>
        <v>14082</v>
      </c>
      <c r="K8" s="274">
        <f t="shared" si="1"/>
        <v>391974</v>
      </c>
      <c r="L8" s="277">
        <f t="shared" si="2"/>
        <v>1160.7324577335805</v>
      </c>
      <c r="M8" s="274">
        <f>IF(D8&lt;&gt;0,(ごみ搬入量内訳!BR8+ごみ処理概要!J8)/ごみ処理概要!D8/366*1000000,"-")</f>
        <v>546.66425857930722</v>
      </c>
      <c r="N8" s="274">
        <f>IF(D8&lt;&gt;0,(ごみ搬入量内訳!E8+ごみ搬入量内訳!BD8-ごみ搬入量内訳!R8-ごみ搬入量内訳!BH8)/D8/366*1000000,"-")</f>
        <v>428.45121456943792</v>
      </c>
      <c r="O8" s="274">
        <f>IF(D8&lt;&gt;0,ごみ搬入量内訳!CM8/ごみ処理概要!D8/366*1000000,"-")</f>
        <v>614.06819915427332</v>
      </c>
      <c r="P8" s="274">
        <f>ごみ搬入量内訳!DH8</f>
        <v>0</v>
      </c>
      <c r="Q8" s="274">
        <f>ごみ処理量内訳!E8</f>
        <v>295043</v>
      </c>
      <c r="R8" s="274">
        <f>ごみ処理量内訳!N8</f>
        <v>1680</v>
      </c>
      <c r="S8" s="274">
        <f t="shared" si="3"/>
        <v>21471</v>
      </c>
      <c r="T8" s="274">
        <f>ごみ処理量内訳!G8</f>
        <v>3984</v>
      </c>
      <c r="U8" s="274">
        <f>ごみ処理量内訳!L8</f>
        <v>17487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59698</v>
      </c>
      <c r="AB8" s="274">
        <f t="shared" si="4"/>
        <v>377892</v>
      </c>
      <c r="AC8" s="279">
        <f t="shared" si="5"/>
        <v>99.555428535137025</v>
      </c>
      <c r="AD8" s="274">
        <f>施設資源化量内訳!Z8</f>
        <v>10917</v>
      </c>
      <c r="AE8" s="274">
        <f>施設資源化量内訳!AV8</f>
        <v>1072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12087</v>
      </c>
      <c r="AK8" s="274">
        <f t="shared" si="6"/>
        <v>24076</v>
      </c>
      <c r="AL8" s="279">
        <f t="shared" si="7"/>
        <v>24.964921142728855</v>
      </c>
      <c r="AM8" s="279">
        <f>IF((AB8+J8)&lt;&gt;0,(資源化量内訳!D8-資源化量内訳!S8-資源化量内訳!U8-資源化量内訳!W8-資源化量内訳!V8)/(AB8+J8)*100,"-")</f>
        <v>24.964921142728855</v>
      </c>
      <c r="AN8" s="274">
        <f>ごみ処理量内訳!AA8</f>
        <v>1680</v>
      </c>
      <c r="AO8" s="274">
        <f>ごみ処理量内訳!AB8</f>
        <v>35849.479392672481</v>
      </c>
      <c r="AP8" s="274">
        <f>ごみ処理量内訳!AC8</f>
        <v>2119.5850341990722</v>
      </c>
      <c r="AQ8" s="274">
        <f t="shared" si="8"/>
        <v>39649.064426871555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1642571</v>
      </c>
      <c r="E9" s="274">
        <v>1642571</v>
      </c>
      <c r="F9" s="274">
        <v>0</v>
      </c>
      <c r="G9" s="274">
        <v>43231</v>
      </c>
      <c r="H9" s="274">
        <f>SUM(ごみ搬入量内訳!E9,+ごみ搬入量内訳!AD9)</f>
        <v>444658</v>
      </c>
      <c r="I9" s="274">
        <f>ごみ搬入量内訳!BC9</f>
        <v>55987</v>
      </c>
      <c r="J9" s="274">
        <f>資源化量内訳!BR9</f>
        <v>17363</v>
      </c>
      <c r="K9" s="274">
        <f t="shared" si="1"/>
        <v>518008</v>
      </c>
      <c r="L9" s="277">
        <f t="shared" si="2"/>
        <v>861.65067103436297</v>
      </c>
      <c r="M9" s="274">
        <f>IF(D9&lt;&gt;0,(ごみ搬入量内訳!BR9+ごみ処理概要!J9)/ごみ処理概要!D9/366*1000000,"-")</f>
        <v>509.31750526121925</v>
      </c>
      <c r="N9" s="274">
        <f>IF(D9&lt;&gt;0,(ごみ搬入量内訳!E9+ごみ搬入量内訳!BD9-ごみ搬入量内訳!R9-ごみ搬入量内訳!BH9)/D9/366*1000000,"-")</f>
        <v>457.70076966472789</v>
      </c>
      <c r="O9" s="274">
        <f>IF(D9&lt;&gt;0,ごみ搬入量内訳!CM9/ごみ処理概要!D9/366*1000000,"-")</f>
        <v>352.33316577314378</v>
      </c>
      <c r="P9" s="274">
        <f>ごみ搬入量内訳!DH9</f>
        <v>0</v>
      </c>
      <c r="Q9" s="274">
        <f>ごみ処理量内訳!E9</f>
        <v>423927</v>
      </c>
      <c r="R9" s="274">
        <f>ごみ処理量内訳!N9</f>
        <v>6114</v>
      </c>
      <c r="S9" s="274">
        <f t="shared" si="3"/>
        <v>38134</v>
      </c>
      <c r="T9" s="274">
        <f>ごみ処理量内訳!G9</f>
        <v>25681</v>
      </c>
      <c r="U9" s="274">
        <f>ごみ処理量内訳!L9</f>
        <v>12453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32470</v>
      </c>
      <c r="AB9" s="274">
        <f t="shared" si="4"/>
        <v>500645</v>
      </c>
      <c r="AC9" s="279">
        <f t="shared" si="5"/>
        <v>98.778775379760106</v>
      </c>
      <c r="AD9" s="274">
        <f>施設資源化量内訳!Z9</f>
        <v>0</v>
      </c>
      <c r="AE9" s="274">
        <f>施設資源化量内訳!AV9</f>
        <v>6379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7254</v>
      </c>
      <c r="AK9" s="274">
        <f t="shared" si="6"/>
        <v>13633</v>
      </c>
      <c r="AL9" s="279">
        <f t="shared" si="7"/>
        <v>12.251934333060493</v>
      </c>
      <c r="AM9" s="279">
        <f>IF((AB9+J9)&lt;&gt;0,(資源化量内訳!D9-資源化量内訳!S9-資源化量内訳!U9-資源化量内訳!W9-資源化量内訳!V9)/(AB9+J9)*100,"-")</f>
        <v>12.251934333060493</v>
      </c>
      <c r="AN9" s="274">
        <f>ごみ処理量内訳!AA9</f>
        <v>6114</v>
      </c>
      <c r="AO9" s="274">
        <f>ごみ処理量内訳!AB9</f>
        <v>55258</v>
      </c>
      <c r="AP9" s="274">
        <f>ごみ処理量内訳!AC9</f>
        <v>13473</v>
      </c>
      <c r="AQ9" s="274">
        <f t="shared" si="8"/>
        <v>74845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106974</v>
      </c>
      <c r="E10" s="274">
        <v>106974</v>
      </c>
      <c r="F10" s="274">
        <v>0</v>
      </c>
      <c r="G10" s="274">
        <v>875</v>
      </c>
      <c r="H10" s="274">
        <f>SUM(ごみ搬入量内訳!E10,+ごみ搬入量内訳!AD10)</f>
        <v>30130.380000000005</v>
      </c>
      <c r="I10" s="274">
        <f>ごみ搬入量内訳!BC10</f>
        <v>2675.1400000000003</v>
      </c>
      <c r="J10" s="274">
        <f>資源化量内訳!BR10</f>
        <v>0</v>
      </c>
      <c r="K10" s="274">
        <f t="shared" si="1"/>
        <v>32805.520000000004</v>
      </c>
      <c r="L10" s="277">
        <f t="shared" si="2"/>
        <v>837.89115398144361</v>
      </c>
      <c r="M10" s="274">
        <f>IF(D10&lt;&gt;0,(ごみ搬入量内訳!BR10+ごみ処理概要!J10)/ごみ処理概要!D10/366*1000000,"-")</f>
        <v>626.31811560155415</v>
      </c>
      <c r="N10" s="274">
        <f>IF(D10&lt;&gt;0,(ごみ搬入量内訳!E10+ごみ搬入量内訳!BD10-ごみ搬入量内訳!R10-ごみ搬入量内訳!BH10)/D10/366*1000000,"-")</f>
        <v>551.45594338280046</v>
      </c>
      <c r="O10" s="274">
        <f>IF(D10&lt;&gt;0,ごみ搬入量内訳!CM10/ごみ処理概要!D10/366*1000000,"-")</f>
        <v>211.57303837988928</v>
      </c>
      <c r="P10" s="274">
        <f>ごみ搬入量内訳!DH10</f>
        <v>0</v>
      </c>
      <c r="Q10" s="274">
        <f>ごみ処理量内訳!E10</f>
        <v>0</v>
      </c>
      <c r="R10" s="274">
        <f>ごみ処理量内訳!N10</f>
        <v>0</v>
      </c>
      <c r="S10" s="274">
        <f t="shared" si="3"/>
        <v>30780</v>
      </c>
      <c r="T10" s="274">
        <f>ごみ処理量内訳!G10</f>
        <v>0</v>
      </c>
      <c r="U10" s="274">
        <f>ごみ処理量内訳!L10</f>
        <v>2555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28225</v>
      </c>
      <c r="Z10" s="274">
        <f>ごみ処理量内訳!M10</f>
        <v>0</v>
      </c>
      <c r="AA10" s="274">
        <f>資源化量内訳!Z10</f>
        <v>2017.1</v>
      </c>
      <c r="AB10" s="274">
        <f t="shared" si="4"/>
        <v>32797.1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14869.38</v>
      </c>
      <c r="AJ10" s="274">
        <f>施設資源化量内訳!FB10</f>
        <v>1647.55</v>
      </c>
      <c r="AK10" s="274">
        <f t="shared" si="6"/>
        <v>16516.93</v>
      </c>
      <c r="AL10" s="279">
        <f t="shared" si="7"/>
        <v>56.511185440176114</v>
      </c>
      <c r="AM10" s="279">
        <f>IF((AB10+J10)&lt;&gt;0,(資源化量内訳!D10-資源化量内訳!S10-資源化量内訳!U10-資源化量内訳!W10-資源化量内訳!V10)/(AB10+J10)*100,"-")</f>
        <v>11.326550213281049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1309</v>
      </c>
      <c r="AQ10" s="274">
        <f t="shared" si="8"/>
        <v>1309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301654</v>
      </c>
      <c r="E11" s="274">
        <v>301654</v>
      </c>
      <c r="F11" s="274">
        <v>0</v>
      </c>
      <c r="G11" s="274">
        <v>5401</v>
      </c>
      <c r="H11" s="274">
        <f>SUM(ごみ搬入量内訳!E11,+ごみ搬入量内訳!AD11)</f>
        <v>75506</v>
      </c>
      <c r="I11" s="274">
        <f>ごみ搬入量内訳!BC11</f>
        <v>16504</v>
      </c>
      <c r="J11" s="274">
        <f>資源化量内訳!BR11</f>
        <v>1235</v>
      </c>
      <c r="K11" s="274">
        <f t="shared" si="1"/>
        <v>93245</v>
      </c>
      <c r="L11" s="277">
        <f t="shared" si="2"/>
        <v>844.5694721861521</v>
      </c>
      <c r="M11" s="274">
        <f>IF(D11&lt;&gt;0,(ごみ搬入量内訳!BR11+ごみ処理概要!J11)/ごみ処理概要!D11/366*1000000,"-")</f>
        <v>561.39482498332234</v>
      </c>
      <c r="N11" s="274">
        <f>IF(D11&lt;&gt;0,(ごみ搬入量内訳!E11+ごみ搬入量内訳!BD11-ごみ搬入量内訳!R11-ごみ搬入量内訳!BH11)/D11/366*1000000,"-")</f>
        <v>489.16101576369061</v>
      </c>
      <c r="O11" s="274">
        <f>IF(D11&lt;&gt;0,ごみ搬入量内訳!CM11/ごみ処理概要!D11/366*1000000,"-")</f>
        <v>283.17464720282976</v>
      </c>
      <c r="P11" s="274">
        <f>ごみ搬入量内訳!DH11</f>
        <v>0</v>
      </c>
      <c r="Q11" s="274">
        <f>ごみ処理量内訳!E11</f>
        <v>73807</v>
      </c>
      <c r="R11" s="274">
        <f>ごみ処理量内訳!N11</f>
        <v>0</v>
      </c>
      <c r="S11" s="274">
        <f t="shared" si="3"/>
        <v>14286</v>
      </c>
      <c r="T11" s="274">
        <f>ごみ処理量内訳!G11</f>
        <v>5567</v>
      </c>
      <c r="U11" s="274">
        <f>ごみ処理量内訳!L11</f>
        <v>4820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3899</v>
      </c>
      <c r="Z11" s="274">
        <f>ごみ処理量内訳!M11</f>
        <v>0</v>
      </c>
      <c r="AA11" s="274">
        <f>資源化量内訳!Z11</f>
        <v>3041</v>
      </c>
      <c r="AB11" s="274">
        <f t="shared" si="4"/>
        <v>91134</v>
      </c>
      <c r="AC11" s="279">
        <f t="shared" si="5"/>
        <v>100</v>
      </c>
      <c r="AD11" s="274">
        <f>施設資源化量内訳!Z11</f>
        <v>7984</v>
      </c>
      <c r="AE11" s="274">
        <f>施設資源化量内訳!AV11</f>
        <v>352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2701</v>
      </c>
      <c r="AJ11" s="274">
        <f>施設資源化量内訳!FB11</f>
        <v>4146</v>
      </c>
      <c r="AK11" s="274">
        <f t="shared" si="6"/>
        <v>15183</v>
      </c>
      <c r="AL11" s="279">
        <f t="shared" si="7"/>
        <v>21.066591605408743</v>
      </c>
      <c r="AM11" s="279">
        <f>IF((AB11+J11)&lt;&gt;0,(資源化量内訳!D11-資源化量内訳!S11-資源化量内訳!U11-資源化量内訳!W11-資源化量内訳!V11)/(AB11+J11)*100,"-")</f>
        <v>9.8333856596910216</v>
      </c>
      <c r="AN11" s="274">
        <f>ごみ処理量内訳!AA11</f>
        <v>0</v>
      </c>
      <c r="AO11" s="274">
        <f>ごみ処理量内訳!AB11</f>
        <v>1959</v>
      </c>
      <c r="AP11" s="274">
        <f>ごみ処理量内訳!AC11</f>
        <v>195</v>
      </c>
      <c r="AQ11" s="274">
        <f t="shared" si="8"/>
        <v>2154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55292</v>
      </c>
      <c r="E12" s="274">
        <v>55292</v>
      </c>
      <c r="F12" s="274">
        <v>0</v>
      </c>
      <c r="G12" s="274">
        <v>711</v>
      </c>
      <c r="H12" s="274">
        <f>SUM(ごみ搬入量内訳!E12,+ごみ搬入量内訳!AD12)</f>
        <v>16153</v>
      </c>
      <c r="I12" s="274">
        <f>ごみ搬入量内訳!BC12</f>
        <v>1640</v>
      </c>
      <c r="J12" s="274">
        <f>資源化量内訳!BR12</f>
        <v>334</v>
      </c>
      <c r="K12" s="274">
        <f t="shared" si="1"/>
        <v>18127</v>
      </c>
      <c r="L12" s="277">
        <f t="shared" si="2"/>
        <v>895.74119952925525</v>
      </c>
      <c r="M12" s="274">
        <f>IF(D12&lt;&gt;0,(ごみ搬入量内訳!BR12+ごみ処理概要!J12)/ごみ処理概要!D12/366*1000000,"-")</f>
        <v>730.10295266976038</v>
      </c>
      <c r="N12" s="274">
        <f>IF(D12&lt;&gt;0,(ごみ搬入量内訳!E12+ごみ搬入量内訳!BD12-ごみ搬入量内訳!R12-ごみ搬入量内訳!BH12)/D12/366*1000000,"-")</f>
        <v>655.53609273211782</v>
      </c>
      <c r="O12" s="274">
        <f>IF(D12&lt;&gt;0,ごみ搬入量内訳!CM12/ごみ処理概要!D12/366*1000000,"-")</f>
        <v>165.63824685949487</v>
      </c>
      <c r="P12" s="274">
        <f>ごみ搬入量内訳!DH12</f>
        <v>0</v>
      </c>
      <c r="Q12" s="274">
        <f>ごみ処理量内訳!E12</f>
        <v>15959</v>
      </c>
      <c r="R12" s="274">
        <f>ごみ処理量内訳!N12</f>
        <v>0</v>
      </c>
      <c r="S12" s="274">
        <f t="shared" si="3"/>
        <v>949</v>
      </c>
      <c r="T12" s="274">
        <f>ごみ処理量内訳!G12</f>
        <v>93</v>
      </c>
      <c r="U12" s="274">
        <f>ごみ処理量内訳!L12</f>
        <v>856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885</v>
      </c>
      <c r="AB12" s="274">
        <f t="shared" si="4"/>
        <v>17793</v>
      </c>
      <c r="AC12" s="279">
        <f t="shared" si="5"/>
        <v>100</v>
      </c>
      <c r="AD12" s="274">
        <f>施設資源化量内訳!Z12</f>
        <v>135</v>
      </c>
      <c r="AE12" s="274">
        <f>施設資源化量内訳!AV12</f>
        <v>18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483</v>
      </c>
      <c r="AK12" s="274">
        <f t="shared" si="6"/>
        <v>636</v>
      </c>
      <c r="AL12" s="279">
        <f t="shared" si="7"/>
        <v>10.233353560986375</v>
      </c>
      <c r="AM12" s="279">
        <f>IF((AB12+J12)&lt;&gt;0,(資源化量内訳!D12-資源化量内訳!S12-資源化量内訳!U12-資源化量内訳!W12-資源化量内訳!V12)/(AB12+J12)*100,"-")</f>
        <v>9.4886081535830531</v>
      </c>
      <c r="AN12" s="274">
        <f>ごみ処理量内訳!AA12</f>
        <v>0</v>
      </c>
      <c r="AO12" s="274">
        <f>ごみ処理量内訳!AB12</f>
        <v>1810</v>
      </c>
      <c r="AP12" s="274">
        <f>ごみ処理量内訳!AC12</f>
        <v>125</v>
      </c>
      <c r="AQ12" s="274">
        <f t="shared" si="8"/>
        <v>1935</v>
      </c>
      <c r="AR12" s="304" t="s">
        <v>727</v>
      </c>
    </row>
    <row r="13" spans="1:45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125095</v>
      </c>
      <c r="E13" s="274">
        <v>125095</v>
      </c>
      <c r="F13" s="274">
        <v>0</v>
      </c>
      <c r="G13" s="274">
        <v>1649</v>
      </c>
      <c r="H13" s="274">
        <f>SUM(ごみ搬入量内訳!E13,+ごみ搬入量内訳!AD13)</f>
        <v>36409</v>
      </c>
      <c r="I13" s="274">
        <f>ごみ搬入量内訳!BC13</f>
        <v>3285</v>
      </c>
      <c r="J13" s="274">
        <f>資源化量内訳!BR13</f>
        <v>2062</v>
      </c>
      <c r="K13" s="274">
        <f t="shared" si="1"/>
        <v>41756</v>
      </c>
      <c r="L13" s="277">
        <f t="shared" si="2"/>
        <v>912.00632874206849</v>
      </c>
      <c r="M13" s="274">
        <f>IF(D13&lt;&gt;0,(ごみ搬入量内訳!BR13+ごみ処理概要!J13)/ごみ処理概要!D13/366*1000000,"-")</f>
        <v>740.42088668349754</v>
      </c>
      <c r="N13" s="274">
        <f>IF(D13&lt;&gt;0,(ごみ搬入量内訳!E13+ごみ搬入量内訳!BD13-ごみ搬入量内訳!R13-ごみ搬入量内訳!BH13)/D13/366*1000000,"-")</f>
        <v>667.88584937742394</v>
      </c>
      <c r="O13" s="274">
        <f>IF(D13&lt;&gt;0,ごみ搬入量内訳!CM13/ごみ処理概要!D13/366*1000000,"-")</f>
        <v>171.585442058571</v>
      </c>
      <c r="P13" s="274">
        <f>ごみ搬入量内訳!DH13</f>
        <v>0</v>
      </c>
      <c r="Q13" s="274">
        <f>ごみ処理量内訳!E13</f>
        <v>35645</v>
      </c>
      <c r="R13" s="274">
        <f>ごみ処理量内訳!N13</f>
        <v>0</v>
      </c>
      <c r="S13" s="274">
        <f t="shared" si="3"/>
        <v>3180</v>
      </c>
      <c r="T13" s="274">
        <f>ごみ処理量内訳!G13</f>
        <v>2692</v>
      </c>
      <c r="U13" s="274">
        <f>ごみ処理量内訳!L13</f>
        <v>488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869</v>
      </c>
      <c r="AB13" s="274">
        <f t="shared" si="4"/>
        <v>39694</v>
      </c>
      <c r="AC13" s="279">
        <f t="shared" si="5"/>
        <v>100</v>
      </c>
      <c r="AD13" s="274">
        <f>施設資源化量内訳!Z13</f>
        <v>5506</v>
      </c>
      <c r="AE13" s="274">
        <f>施設資源化量内訳!AV13</f>
        <v>250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343</v>
      </c>
      <c r="AK13" s="274">
        <f t="shared" si="6"/>
        <v>6099</v>
      </c>
      <c r="AL13" s="279">
        <f t="shared" si="7"/>
        <v>21.625634639333271</v>
      </c>
      <c r="AM13" s="279">
        <f>IF((AB13+J13)&lt;&gt;0,(資源化量内訳!D13-資源化量内訳!S13-資源化量内訳!U13-資源化量内訳!W13-資源化量内訳!V13)/(AB13+J13)*100,"-")</f>
        <v>16.804770571893858</v>
      </c>
      <c r="AN13" s="274">
        <f>ごみ処理量内訳!AA13</f>
        <v>0</v>
      </c>
      <c r="AO13" s="274">
        <f>ごみ処理量内訳!AB13</f>
        <v>0</v>
      </c>
      <c r="AP13" s="274">
        <f>ごみ処理量内訳!AC13</f>
        <v>0</v>
      </c>
      <c r="AQ13" s="274">
        <f t="shared" si="8"/>
        <v>0</v>
      </c>
      <c r="AR13" s="304" t="s">
        <v>727</v>
      </c>
    </row>
    <row r="14" spans="1:45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45493</v>
      </c>
      <c r="E14" s="274">
        <v>45493</v>
      </c>
      <c r="F14" s="274">
        <v>0</v>
      </c>
      <c r="G14" s="274">
        <v>917</v>
      </c>
      <c r="H14" s="274">
        <f>SUM(ごみ搬入量内訳!E14,+ごみ搬入量内訳!AD14)</f>
        <v>14316</v>
      </c>
      <c r="I14" s="274">
        <f>ごみ搬入量内訳!BC14</f>
        <v>2329</v>
      </c>
      <c r="J14" s="274">
        <f>資源化量内訳!BR14</f>
        <v>381</v>
      </c>
      <c r="K14" s="274">
        <f t="shared" si="1"/>
        <v>17026</v>
      </c>
      <c r="L14" s="277">
        <f t="shared" si="2"/>
        <v>1022.5556829195723</v>
      </c>
      <c r="M14" s="274">
        <f>IF(D14&lt;&gt;0,(ごみ搬入量内訳!BR14+ごみ処理概要!J14)/ごみ処理概要!D14/366*1000000,"-")</f>
        <v>777.57714241511246</v>
      </c>
      <c r="N14" s="274">
        <f>IF(D14&lt;&gt;0,(ごみ搬入量内訳!E14+ごみ搬入量内訳!BD14-ごみ搬入量内訳!R14-ごみ搬入量内訳!BH14)/D14/366*1000000,"-")</f>
        <v>714.09532890366017</v>
      </c>
      <c r="O14" s="274">
        <f>IF(D14&lt;&gt;0,ごみ搬入量内訳!CM14/ごみ処理概要!D14/366*1000000,"-")</f>
        <v>244.97854050446</v>
      </c>
      <c r="P14" s="274">
        <f>ごみ搬入量内訳!DH14</f>
        <v>0</v>
      </c>
      <c r="Q14" s="274">
        <f>ごみ処理量内訳!E14</f>
        <v>13334</v>
      </c>
      <c r="R14" s="274">
        <f>ごみ処理量内訳!N14</f>
        <v>408</v>
      </c>
      <c r="S14" s="274">
        <f t="shared" si="3"/>
        <v>2262</v>
      </c>
      <c r="T14" s="274">
        <f>ごみ処理量内訳!G14</f>
        <v>681</v>
      </c>
      <c r="U14" s="274">
        <f>ごみ処理量内訳!L14</f>
        <v>1581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16004</v>
      </c>
      <c r="AC14" s="279">
        <f t="shared" si="5"/>
        <v>97.450637340664841</v>
      </c>
      <c r="AD14" s="274">
        <f>施設資源化量内訳!Z14</f>
        <v>22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958</v>
      </c>
      <c r="AK14" s="274">
        <f t="shared" si="6"/>
        <v>980</v>
      </c>
      <c r="AL14" s="279">
        <f t="shared" si="7"/>
        <v>8.3063777845590483</v>
      </c>
      <c r="AM14" s="279">
        <f>IF((AB14+J14)&lt;&gt;0,(資源化量内訳!D14-資源化量内訳!S14-資源化量内訳!U14-資源化量内訳!W14-資源化量内訳!V14)/(AB14+J14)*100,"-")</f>
        <v>8.3063777845590483</v>
      </c>
      <c r="AN14" s="274">
        <f>ごみ処理量内訳!AA14</f>
        <v>408</v>
      </c>
      <c r="AO14" s="274">
        <f>ごみ処理量内訳!AB14</f>
        <v>1607</v>
      </c>
      <c r="AP14" s="274">
        <f>ごみ処理量内訳!AC14</f>
        <v>0</v>
      </c>
      <c r="AQ14" s="274">
        <f t="shared" si="8"/>
        <v>2015</v>
      </c>
      <c r="AR14" s="304" t="s">
        <v>727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61926</v>
      </c>
      <c r="E15" s="274">
        <v>61926</v>
      </c>
      <c r="F15" s="274">
        <v>0</v>
      </c>
      <c r="G15" s="274">
        <v>734</v>
      </c>
      <c r="H15" s="274">
        <f>SUM(ごみ搬入量内訳!E15,+ごみ搬入量内訳!AD15)</f>
        <v>14132</v>
      </c>
      <c r="I15" s="274">
        <f>ごみ搬入量内訳!BC15</f>
        <v>1972</v>
      </c>
      <c r="J15" s="274">
        <f>資源化量内訳!BR15</f>
        <v>0</v>
      </c>
      <c r="K15" s="274">
        <f t="shared" si="1"/>
        <v>16104</v>
      </c>
      <c r="L15" s="277">
        <f t="shared" si="2"/>
        <v>710.52546587862935</v>
      </c>
      <c r="M15" s="274">
        <f>IF(D15&lt;&gt;0,(ごみ搬入量内訳!BR15+ごみ処理概要!J15)/ごみ処理概要!D15/366*1000000,"-")</f>
        <v>543.35078938743914</v>
      </c>
      <c r="N15" s="274">
        <f>IF(D15&lt;&gt;0,(ごみ搬入量内訳!E15+ごみ搬入量内訳!BD15-ごみ搬入量内訳!R15-ごみ搬入量内訳!BH15)/D15/366*1000000,"-")</f>
        <v>488.02298671656223</v>
      </c>
      <c r="O15" s="274">
        <f>IF(D15&lt;&gt;0,ごみ搬入量内訳!CM15/ごみ処理概要!D15/366*1000000,"-")</f>
        <v>167.17467649119016</v>
      </c>
      <c r="P15" s="274">
        <f>ごみ搬入量内訳!DH15</f>
        <v>0</v>
      </c>
      <c r="Q15" s="274">
        <f>ごみ処理量内訳!E15</f>
        <v>13425</v>
      </c>
      <c r="R15" s="274">
        <f>ごみ処理量内訳!N15</f>
        <v>432</v>
      </c>
      <c r="S15" s="274">
        <f t="shared" si="3"/>
        <v>2247</v>
      </c>
      <c r="T15" s="274">
        <f>ごみ処理量内訳!G15</f>
        <v>0</v>
      </c>
      <c r="U15" s="274">
        <f>ごみ処理量内訳!L15</f>
        <v>2247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16104</v>
      </c>
      <c r="AC15" s="279">
        <f t="shared" si="5"/>
        <v>97.317436661698949</v>
      </c>
      <c r="AD15" s="274">
        <f>施設資源化量内訳!Z15</f>
        <v>1030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2122</v>
      </c>
      <c r="AK15" s="274">
        <f t="shared" si="6"/>
        <v>3152</v>
      </c>
      <c r="AL15" s="279">
        <f t="shared" si="7"/>
        <v>19.572776949826128</v>
      </c>
      <c r="AM15" s="279">
        <f>IF((AB15+J15)&lt;&gt;0,(資源化量内訳!D15-資源化量内訳!S15-資源化量内訳!U15-資源化量内訳!W15-資源化量内訳!V15)/(AB15+J15)*100,"-")</f>
        <v>13.176850471932438</v>
      </c>
      <c r="AN15" s="274">
        <f>ごみ処理量内訳!AA15</f>
        <v>432</v>
      </c>
      <c r="AO15" s="274">
        <f>ごみ処理量内訳!AB15</f>
        <v>0</v>
      </c>
      <c r="AP15" s="274">
        <f>ごみ処理量内訳!AC15</f>
        <v>62</v>
      </c>
      <c r="AQ15" s="274">
        <f t="shared" si="8"/>
        <v>494</v>
      </c>
      <c r="AR15" s="304" t="s">
        <v>727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60137</v>
      </c>
      <c r="E16" s="274">
        <v>60137</v>
      </c>
      <c r="F16" s="274">
        <v>0</v>
      </c>
      <c r="G16" s="274">
        <v>735</v>
      </c>
      <c r="H16" s="274">
        <f>SUM(ごみ搬入量内訳!E16,+ごみ搬入量内訳!AD16)</f>
        <v>14464</v>
      </c>
      <c r="I16" s="274">
        <f>ごみ搬入量内訳!BC16</f>
        <v>2403</v>
      </c>
      <c r="J16" s="274">
        <f>資源化量内訳!BR16</f>
        <v>263</v>
      </c>
      <c r="K16" s="274">
        <f t="shared" si="1"/>
        <v>17130</v>
      </c>
      <c r="L16" s="277">
        <f t="shared" si="2"/>
        <v>778.27757767305638</v>
      </c>
      <c r="M16" s="274">
        <f>IF(D16&lt;&gt;0,(ごみ搬入量内訳!BR16+ごみ処理概要!J16)/ごみ処理概要!D16/366*1000000,"-")</f>
        <v>568.41977666477567</v>
      </c>
      <c r="N16" s="274">
        <f>IF(D16&lt;&gt;0,(ごみ搬入量内訳!E16+ごみ搬入量内訳!BD16-ごみ搬入量内訳!R16-ごみ搬入量内訳!BH16)/D16/366*1000000,"-")</f>
        <v>518.39738244305738</v>
      </c>
      <c r="O16" s="274">
        <f>IF(D16&lt;&gt;0,ごみ搬入量内訳!CM16/ごみ処理概要!D16/366*1000000,"-")</f>
        <v>209.85780100828066</v>
      </c>
      <c r="P16" s="274">
        <f>ごみ搬入量内訳!DH16</f>
        <v>0</v>
      </c>
      <c r="Q16" s="274">
        <f>ごみ処理量内訳!E16</f>
        <v>15758</v>
      </c>
      <c r="R16" s="274">
        <f>ごみ処理量内訳!N16</f>
        <v>0</v>
      </c>
      <c r="S16" s="274">
        <f t="shared" si="3"/>
        <v>950</v>
      </c>
      <c r="T16" s="274">
        <f>ごみ処理量内訳!G16</f>
        <v>165</v>
      </c>
      <c r="U16" s="274">
        <f>ごみ処理量内訳!L16</f>
        <v>785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161</v>
      </c>
      <c r="AB16" s="274">
        <f t="shared" si="4"/>
        <v>16869</v>
      </c>
      <c r="AC16" s="279">
        <f t="shared" si="5"/>
        <v>100</v>
      </c>
      <c r="AD16" s="274">
        <f>施設資源化量内訳!Z16</f>
        <v>890</v>
      </c>
      <c r="AE16" s="274">
        <f>施設資源化量内訳!AV16</f>
        <v>26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783</v>
      </c>
      <c r="AK16" s="274">
        <f t="shared" si="6"/>
        <v>1699</v>
      </c>
      <c r="AL16" s="279">
        <f t="shared" si="7"/>
        <v>12.392014942797106</v>
      </c>
      <c r="AM16" s="279">
        <f>IF((AB16+J16)&lt;&gt;0,(資源化量内訳!D16-資源化量内訳!S16-資源化量内訳!U16-資源化量内訳!W16-資源化量内訳!V16)/(AB16+J16)*100,"-")</f>
        <v>12.392014942797106</v>
      </c>
      <c r="AN16" s="274">
        <f>ごみ処理量内訳!AA16</f>
        <v>0</v>
      </c>
      <c r="AO16" s="274">
        <f>ごみ処理量内訳!AB16</f>
        <v>169</v>
      </c>
      <c r="AP16" s="274">
        <f>ごみ処理量内訳!AC16</f>
        <v>0</v>
      </c>
      <c r="AQ16" s="274">
        <f t="shared" si="8"/>
        <v>169</v>
      </c>
      <c r="AR16" s="304" t="s">
        <v>727</v>
      </c>
    </row>
    <row r="17" spans="1: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49191</v>
      </c>
      <c r="E17" s="274">
        <v>49191</v>
      </c>
      <c r="F17" s="274">
        <v>0</v>
      </c>
      <c r="G17" s="274">
        <v>628</v>
      </c>
      <c r="H17" s="274">
        <f>SUM(ごみ搬入量内訳!E17,+ごみ搬入量内訳!AD17)</f>
        <v>12573</v>
      </c>
      <c r="I17" s="274">
        <f>ごみ搬入量内訳!BC17</f>
        <v>1855</v>
      </c>
      <c r="J17" s="274">
        <f>資源化量内訳!BR17</f>
        <v>88</v>
      </c>
      <c r="K17" s="274">
        <f t="shared" si="1"/>
        <v>14516</v>
      </c>
      <c r="L17" s="277">
        <f t="shared" si="2"/>
        <v>806.26948396642376</v>
      </c>
      <c r="M17" s="274">
        <f>IF(D17&lt;&gt;0,(ごみ搬入量内訳!BR17+ごみ処理概要!J17)/ごみ処理概要!D17/366*1000000,"-")</f>
        <v>543.49317309255002</v>
      </c>
      <c r="N17" s="274">
        <f>IF(D17&lt;&gt;0,(ごみ搬入量内訳!E17+ごみ搬入量内訳!BD17-ごみ搬入量内訳!R17-ごみ搬入量内訳!BH17)/D17/366*1000000,"-")</f>
        <v>473.17509878134229</v>
      </c>
      <c r="O17" s="274">
        <f>IF(D17&lt;&gt;0,ごみ搬入量内訳!CM17/ごみ処理概要!D17/366*1000000,"-")</f>
        <v>262.77631087387374</v>
      </c>
      <c r="P17" s="274">
        <f>ごみ搬入量内訳!DH17</f>
        <v>0</v>
      </c>
      <c r="Q17" s="274">
        <f>ごみ処理量内訳!E17</f>
        <v>13016</v>
      </c>
      <c r="R17" s="274">
        <f>ごみ処理量内訳!N17</f>
        <v>0</v>
      </c>
      <c r="S17" s="274">
        <f t="shared" si="3"/>
        <v>1253</v>
      </c>
      <c r="T17" s="274">
        <f>ごみ処理量内訳!G17</f>
        <v>143</v>
      </c>
      <c r="U17" s="274">
        <f>ごみ処理量内訳!L17</f>
        <v>1110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5</v>
      </c>
      <c r="AB17" s="274">
        <f t="shared" si="4"/>
        <v>14274</v>
      </c>
      <c r="AC17" s="279">
        <f t="shared" si="5"/>
        <v>100</v>
      </c>
      <c r="AD17" s="274">
        <f>施設資源化量内訳!Z17</f>
        <v>1766</v>
      </c>
      <c r="AE17" s="274">
        <f>施設資源化量内訳!AV17</f>
        <v>51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860</v>
      </c>
      <c r="AK17" s="274">
        <f t="shared" si="6"/>
        <v>2677</v>
      </c>
      <c r="AL17" s="279">
        <f t="shared" si="7"/>
        <v>19.28700738058766</v>
      </c>
      <c r="AM17" s="279">
        <f>IF((AB17+J17)&lt;&gt;0,(資源化量内訳!D17-資源化量内訳!S17-資源化量内訳!U17-資源化量内訳!W17-資源化量内訳!V17)/(AB17+J17)*100,"-")</f>
        <v>18.674279348280184</v>
      </c>
      <c r="AN17" s="274">
        <f>ごみ処理量内訳!AA17</f>
        <v>0</v>
      </c>
      <c r="AO17" s="274">
        <f>ごみ処理量内訳!AB17</f>
        <v>146</v>
      </c>
      <c r="AP17" s="274">
        <f>ごみ処理量内訳!AC17</f>
        <v>0</v>
      </c>
      <c r="AQ17" s="274">
        <f t="shared" si="8"/>
        <v>146</v>
      </c>
      <c r="AR17" s="304" t="s">
        <v>727</v>
      </c>
    </row>
    <row r="18" spans="1: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31753</v>
      </c>
      <c r="E18" s="274">
        <v>31753</v>
      </c>
      <c r="F18" s="274">
        <v>0</v>
      </c>
      <c r="G18" s="274">
        <v>408</v>
      </c>
      <c r="H18" s="274">
        <f>SUM(ごみ搬入量内訳!E18,+ごみ搬入量内訳!AD18)</f>
        <v>7180</v>
      </c>
      <c r="I18" s="274">
        <f>ごみ搬入量内訳!BC18</f>
        <v>1573</v>
      </c>
      <c r="J18" s="274">
        <f>資源化量内訳!BR18</f>
        <v>0</v>
      </c>
      <c r="K18" s="274">
        <f t="shared" si="1"/>
        <v>8753</v>
      </c>
      <c r="L18" s="277">
        <f t="shared" si="2"/>
        <v>753.16664713406885</v>
      </c>
      <c r="M18" s="274">
        <f>IF(D18&lt;&gt;0,(ごみ搬入量内訳!BR18+ごみ処理概要!J18)/ごみ処理概要!D18/366*1000000,"-")</f>
        <v>622.03149687332154</v>
      </c>
      <c r="N18" s="274">
        <f>IF(D18&lt;&gt;0,(ごみ搬入量内訳!E18+ごみ搬入量内訳!BD18-ごみ搬入量内訳!R18-ごみ搬入量内訳!BH18)/D18/366*1000000,"-")</f>
        <v>524.19641429689784</v>
      </c>
      <c r="O18" s="274">
        <f>IF(D18&lt;&gt;0,ごみ搬入量内訳!CM18/ごみ処理概要!D18/366*1000000,"-")</f>
        <v>131.13515026074728</v>
      </c>
      <c r="P18" s="274">
        <f>ごみ搬入量内訳!DH18</f>
        <v>0</v>
      </c>
      <c r="Q18" s="274">
        <f>ごみ処理量内訳!E18</f>
        <v>7596</v>
      </c>
      <c r="R18" s="274">
        <f>ごみ処理量内訳!N18</f>
        <v>0</v>
      </c>
      <c r="S18" s="274">
        <f t="shared" si="3"/>
        <v>487</v>
      </c>
      <c r="T18" s="274">
        <f>ごみ処理量内訳!G18</f>
        <v>20</v>
      </c>
      <c r="U18" s="274">
        <f>ごみ処理量内訳!L18</f>
        <v>467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670</v>
      </c>
      <c r="AB18" s="274">
        <f t="shared" si="4"/>
        <v>8753</v>
      </c>
      <c r="AC18" s="279">
        <f t="shared" si="5"/>
        <v>100</v>
      </c>
      <c r="AD18" s="274">
        <f>施設資源化量内訳!Z18</f>
        <v>731</v>
      </c>
      <c r="AE18" s="274">
        <f>施設資源化量内訳!AV18</f>
        <v>18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467</v>
      </c>
      <c r="AK18" s="274">
        <f t="shared" si="6"/>
        <v>1216</v>
      </c>
      <c r="AL18" s="279">
        <f t="shared" si="7"/>
        <v>21.54689820632926</v>
      </c>
      <c r="AM18" s="279">
        <f>IF((AB18+J18)&lt;&gt;0,(資源化量内訳!D18-資源化量内訳!S18-資源化量内訳!U18-資源化量内訳!W18-資源化量内訳!V18)/(AB18+J18)*100,"-")</f>
        <v>13.22974980006855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0</v>
      </c>
      <c r="AQ18" s="274">
        <f t="shared" si="8"/>
        <v>0</v>
      </c>
      <c r="AR18" s="304" t="s">
        <v>727</v>
      </c>
    </row>
    <row r="19" spans="1: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72645</v>
      </c>
      <c r="E19" s="274">
        <v>72645</v>
      </c>
      <c r="F19" s="274">
        <v>0</v>
      </c>
      <c r="G19" s="274">
        <v>1015</v>
      </c>
      <c r="H19" s="274">
        <f>SUM(ごみ搬入量内訳!E19,+ごみ搬入量内訳!AD19)</f>
        <v>19982</v>
      </c>
      <c r="I19" s="274">
        <f>ごみ搬入量内訳!BC19</f>
        <v>3036</v>
      </c>
      <c r="J19" s="274">
        <f>資源化量内訳!BR19</f>
        <v>262</v>
      </c>
      <c r="K19" s="274">
        <f t="shared" si="1"/>
        <v>23280</v>
      </c>
      <c r="L19" s="277">
        <f t="shared" si="2"/>
        <v>875.58066456121117</v>
      </c>
      <c r="M19" s="274">
        <f>IF(D19&lt;&gt;0,(ごみ搬入量内訳!BR19+ごみ処理概要!J19)/ごみ処理概要!D19/366*1000000,"-")</f>
        <v>594.92847732084351</v>
      </c>
      <c r="N19" s="274">
        <f>IF(D19&lt;&gt;0,(ごみ搬入量内訳!E19+ごみ搬入量内訳!BD19-ごみ搬入量内訳!R19-ごみ搬入量内訳!BH19)/D19/366*1000000,"-")</f>
        <v>557.73134341830746</v>
      </c>
      <c r="O19" s="274">
        <f>IF(D19&lt;&gt;0,ごみ搬入量内訳!CM19/ごみ処理概要!D19/366*1000000,"-")</f>
        <v>280.6521872403676</v>
      </c>
      <c r="P19" s="274">
        <f>ごみ搬入量内訳!DH19</f>
        <v>0</v>
      </c>
      <c r="Q19" s="274">
        <f>ごみ処理量内訳!E19</f>
        <v>18994</v>
      </c>
      <c r="R19" s="274">
        <f>ごみ処理量内訳!N19</f>
        <v>0</v>
      </c>
      <c r="S19" s="274">
        <f t="shared" si="3"/>
        <v>4137</v>
      </c>
      <c r="T19" s="274">
        <f>ごみ処理量内訳!G19</f>
        <v>2491</v>
      </c>
      <c r="U19" s="274">
        <f>ごみ処理量内訳!L19</f>
        <v>1646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159</v>
      </c>
      <c r="AB19" s="274">
        <f t="shared" si="4"/>
        <v>23290</v>
      </c>
      <c r="AC19" s="279">
        <f t="shared" si="5"/>
        <v>100</v>
      </c>
      <c r="AD19" s="274">
        <f>施設資源化量内訳!Z19</f>
        <v>1491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1153</v>
      </c>
      <c r="AK19" s="274">
        <f t="shared" si="6"/>
        <v>2644</v>
      </c>
      <c r="AL19" s="279">
        <f t="shared" si="7"/>
        <v>13.013756793478262</v>
      </c>
      <c r="AM19" s="279">
        <f>IF((AB19+J19)&lt;&gt;0,(資源化量内訳!D19-資源化量内訳!S19-資源化量内訳!U19-資源化量内訳!W19-資源化量内訳!V19)/(AB19+J19)*100,"-")</f>
        <v>12.253736413043478</v>
      </c>
      <c r="AN19" s="274">
        <f>ごみ処理量内訳!AA19</f>
        <v>0</v>
      </c>
      <c r="AO19" s="274">
        <f>ごみ処理量内訳!AB19</f>
        <v>2414</v>
      </c>
      <c r="AP19" s="274">
        <f>ごみ処理量内訳!AC19</f>
        <v>209</v>
      </c>
      <c r="AQ19" s="274">
        <f t="shared" si="8"/>
        <v>2623</v>
      </c>
      <c r="AR19" s="304" t="s">
        <v>727</v>
      </c>
    </row>
    <row r="20" spans="1: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23899</v>
      </c>
      <c r="E20" s="274">
        <v>23182</v>
      </c>
      <c r="F20" s="274">
        <v>717</v>
      </c>
      <c r="G20" s="274">
        <v>462</v>
      </c>
      <c r="H20" s="274">
        <f>SUM(ごみ搬入量内訳!E20,+ごみ搬入量内訳!AD20)</f>
        <v>8754</v>
      </c>
      <c r="I20" s="274">
        <f>ごみ搬入量内訳!BC20</f>
        <v>622</v>
      </c>
      <c r="J20" s="274">
        <f>資源化量内訳!BR20</f>
        <v>8</v>
      </c>
      <c r="K20" s="274">
        <f t="shared" si="1"/>
        <v>9384</v>
      </c>
      <c r="L20" s="277">
        <f t="shared" si="2"/>
        <v>1072.8207984557966</v>
      </c>
      <c r="M20" s="274">
        <f>IF(D20&lt;&gt;0,(ごみ搬入量内訳!BR20+ごみ処理概要!J20)/ごみ処理概要!D20/366*1000000,"-")</f>
        <v>679.77328086297598</v>
      </c>
      <c r="N20" s="274">
        <f>IF(D20&lt;&gt;0,(ごみ搬入量内訳!E20+ごみ搬入量内訳!BD20-ごみ搬入量内訳!R20-ごみ搬入量内訳!BH20)/D20/366*1000000,"-")</f>
        <v>601.34669649163357</v>
      </c>
      <c r="O20" s="274">
        <f>IF(D20&lt;&gt;0,ごみ搬入量内訳!CM20/ごみ処理概要!D20/366*1000000,"-")</f>
        <v>393.04751759282061</v>
      </c>
      <c r="P20" s="274">
        <f>ごみ搬入量内訳!DH20</f>
        <v>182</v>
      </c>
      <c r="Q20" s="274">
        <f>ごみ処理量内訳!E20</f>
        <v>8316</v>
      </c>
      <c r="R20" s="274">
        <f>ごみ処理量内訳!N20</f>
        <v>76</v>
      </c>
      <c r="S20" s="274">
        <f t="shared" si="3"/>
        <v>984</v>
      </c>
      <c r="T20" s="274">
        <f>ごみ処理量内訳!G20</f>
        <v>0</v>
      </c>
      <c r="U20" s="274">
        <f>ごみ処理量内訳!L20</f>
        <v>984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9376</v>
      </c>
      <c r="AC20" s="279">
        <f t="shared" si="5"/>
        <v>99.189419795221852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883</v>
      </c>
      <c r="AK20" s="274">
        <f t="shared" si="6"/>
        <v>883</v>
      </c>
      <c r="AL20" s="279">
        <f t="shared" si="7"/>
        <v>9.4948849104859327</v>
      </c>
      <c r="AM20" s="279">
        <f>IF((AB20+J20)&lt;&gt;0,(資源化量内訳!D20-資源化量内訳!S20-資源化量内訳!U20-資源化量内訳!W20-資源化量内訳!V20)/(AB20+J20)*100,"-")</f>
        <v>9.4948849104859327</v>
      </c>
      <c r="AN20" s="274">
        <f>ごみ処理量内訳!AA20</f>
        <v>76</v>
      </c>
      <c r="AO20" s="274">
        <f>ごみ処理量内訳!AB20</f>
        <v>679</v>
      </c>
      <c r="AP20" s="274">
        <f>ごみ処理量内訳!AC20</f>
        <v>66</v>
      </c>
      <c r="AQ20" s="274">
        <f t="shared" si="8"/>
        <v>821</v>
      </c>
      <c r="AR20" s="304" t="s">
        <v>727</v>
      </c>
    </row>
    <row r="21" spans="1: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39590</v>
      </c>
      <c r="E21" s="274">
        <v>39590</v>
      </c>
      <c r="F21" s="274">
        <v>0</v>
      </c>
      <c r="G21" s="274">
        <v>438</v>
      </c>
      <c r="H21" s="274">
        <f>SUM(ごみ搬入量内訳!E21,+ごみ搬入量内訳!AD21)</f>
        <v>9898</v>
      </c>
      <c r="I21" s="274">
        <f>ごみ搬入量内訳!BC21</f>
        <v>868</v>
      </c>
      <c r="J21" s="274">
        <f>資源化量内訳!BR21</f>
        <v>692</v>
      </c>
      <c r="K21" s="274">
        <f t="shared" si="1"/>
        <v>11458</v>
      </c>
      <c r="L21" s="277">
        <f t="shared" si="2"/>
        <v>790.75551727612401</v>
      </c>
      <c r="M21" s="274">
        <f>IF(D21&lt;&gt;0,(ごみ搬入量内訳!BR21+ごみ処理概要!J21)/ごみ処理概要!D21/366*1000000,"-")</f>
        <v>577.84918364051191</v>
      </c>
      <c r="N21" s="274">
        <f>IF(D21&lt;&gt;0,(ごみ搬入量内訳!E21+ごみ搬入量内訳!BD21-ごみ搬入量内訳!R21-ごみ搬入量内訳!BH21)/D21/366*1000000,"-")</f>
        <v>485.30221657232534</v>
      </c>
      <c r="O21" s="274">
        <f>IF(D21&lt;&gt;0,ごみ搬入量内訳!CM21/ごみ処理概要!D21/366*1000000,"-")</f>
        <v>212.90633363561204</v>
      </c>
      <c r="P21" s="274">
        <f>ごみ搬入量内訳!DH21</f>
        <v>0</v>
      </c>
      <c r="Q21" s="274">
        <f>ごみ処理量内訳!E21</f>
        <v>9340</v>
      </c>
      <c r="R21" s="274">
        <f>ごみ処理量内訳!N21</f>
        <v>0</v>
      </c>
      <c r="S21" s="274">
        <f t="shared" si="3"/>
        <v>1557</v>
      </c>
      <c r="T21" s="274">
        <f>ごみ処理量内訳!G21</f>
        <v>637</v>
      </c>
      <c r="U21" s="274">
        <f>ごみ処理量内訳!L21</f>
        <v>920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11</v>
      </c>
      <c r="AB21" s="274">
        <f t="shared" si="4"/>
        <v>10908</v>
      </c>
      <c r="AC21" s="279">
        <f t="shared" si="5"/>
        <v>100</v>
      </c>
      <c r="AD21" s="274">
        <f>施設資源化量内訳!Z21</f>
        <v>661</v>
      </c>
      <c r="AE21" s="274">
        <f>施設資源化量内訳!AV21</f>
        <v>135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724</v>
      </c>
      <c r="AK21" s="274">
        <f t="shared" si="6"/>
        <v>1520</v>
      </c>
      <c r="AL21" s="279">
        <f t="shared" si="7"/>
        <v>19.163793103448278</v>
      </c>
      <c r="AM21" s="279">
        <f>IF((AB21+J21)&lt;&gt;0,(資源化量内訳!D21-資源化量内訳!S21-資源化量内訳!U21-資源化量内訳!W21-資源化量内訳!V21)/(AB21+J21)*100,"-")</f>
        <v>18.47413793103448</v>
      </c>
      <c r="AN21" s="274">
        <f>ごみ処理量内訳!AA21</f>
        <v>0</v>
      </c>
      <c r="AO21" s="274">
        <f>ごみ処理量内訳!AB21</f>
        <v>1081</v>
      </c>
      <c r="AP21" s="274">
        <f>ごみ処理量内訳!AC21</f>
        <v>303</v>
      </c>
      <c r="AQ21" s="274">
        <f t="shared" si="8"/>
        <v>1384</v>
      </c>
      <c r="AR21" s="304" t="s">
        <v>727</v>
      </c>
    </row>
    <row r="22" spans="1: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59569</v>
      </c>
      <c r="E22" s="274">
        <v>59569</v>
      </c>
      <c r="F22" s="274">
        <v>0</v>
      </c>
      <c r="G22" s="274">
        <v>1389</v>
      </c>
      <c r="H22" s="274">
        <f>SUM(ごみ搬入量内訳!E22,+ごみ搬入量内訳!AD22)</f>
        <v>14933</v>
      </c>
      <c r="I22" s="274">
        <f>ごみ搬入量内訳!BC22</f>
        <v>2552</v>
      </c>
      <c r="J22" s="274">
        <f>資源化量内訳!BR22</f>
        <v>0</v>
      </c>
      <c r="K22" s="274">
        <f t="shared" si="1"/>
        <v>17485</v>
      </c>
      <c r="L22" s="277">
        <f t="shared" si="2"/>
        <v>801.98129973166999</v>
      </c>
      <c r="M22" s="274">
        <f>IF(D22&lt;&gt;0,(ごみ搬入量内訳!BR22+ごみ処理概要!J22)/ごみ処理概要!D22/366*1000000,"-")</f>
        <v>606.49692458403615</v>
      </c>
      <c r="N22" s="274">
        <f>IF(D22&lt;&gt;0,(ごみ搬入量内訳!E22+ごみ搬入量内訳!BD22-ごみ搬入量内訳!R22-ごみ搬入量内訳!BH22)/D22/366*1000000,"-")</f>
        <v>510.13074152791734</v>
      </c>
      <c r="O22" s="274">
        <f>IF(D22&lt;&gt;0,ごみ搬入量内訳!CM22/ごみ処理概要!D22/366*1000000,"-")</f>
        <v>195.48437514763381</v>
      </c>
      <c r="P22" s="274">
        <f>ごみ搬入量内訳!DH22</f>
        <v>0</v>
      </c>
      <c r="Q22" s="274">
        <f>ごみ処理量内訳!E22</f>
        <v>13191</v>
      </c>
      <c r="R22" s="274">
        <f>ごみ処理量内訳!N22</f>
        <v>0</v>
      </c>
      <c r="S22" s="274">
        <f t="shared" si="3"/>
        <v>2325</v>
      </c>
      <c r="T22" s="274">
        <f>ごみ処理量内訳!G22</f>
        <v>1436</v>
      </c>
      <c r="U22" s="274">
        <f>ごみ処理量内訳!L22</f>
        <v>889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1970</v>
      </c>
      <c r="AB22" s="274">
        <f t="shared" si="4"/>
        <v>17486</v>
      </c>
      <c r="AC22" s="279">
        <f t="shared" si="5"/>
        <v>100</v>
      </c>
      <c r="AD22" s="274">
        <f>施設資源化量内訳!Z22</f>
        <v>2002</v>
      </c>
      <c r="AE22" s="274">
        <f>施設資源化量内訳!AV22</f>
        <v>231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367</v>
      </c>
      <c r="AK22" s="274">
        <f t="shared" si="6"/>
        <v>2600</v>
      </c>
      <c r="AL22" s="279">
        <f t="shared" si="7"/>
        <v>26.135193869381219</v>
      </c>
      <c r="AM22" s="279">
        <f>IF((AB22+J22)&lt;&gt;0,(資源化量内訳!D22-資源化量内訳!S22-資源化量内訳!U22-資源化量内訳!W22-資源化量内訳!V22)/(AB22+J22)*100,"-")</f>
        <v>24.350909298867666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0</v>
      </c>
      <c r="AQ22" s="274">
        <f t="shared" si="8"/>
        <v>0</v>
      </c>
      <c r="AR22" s="304" t="s">
        <v>727</v>
      </c>
    </row>
    <row r="23" spans="1: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106578</v>
      </c>
      <c r="E23" s="274">
        <v>106578</v>
      </c>
      <c r="F23" s="274">
        <v>0</v>
      </c>
      <c r="G23" s="274">
        <v>892</v>
      </c>
      <c r="H23" s="274">
        <f>SUM(ごみ搬入量内訳!E23,+ごみ搬入量内訳!AD23)</f>
        <v>24413</v>
      </c>
      <c r="I23" s="274">
        <f>ごみ搬入量内訳!BC23</f>
        <v>4297</v>
      </c>
      <c r="J23" s="274">
        <f>資源化量内訳!BR23</f>
        <v>1788</v>
      </c>
      <c r="K23" s="274">
        <f t="shared" si="1"/>
        <v>30498</v>
      </c>
      <c r="L23" s="277">
        <f t="shared" si="2"/>
        <v>781.84868220888939</v>
      </c>
      <c r="M23" s="274">
        <f>IF(D23&lt;&gt;0,(ごみ搬入量内訳!BR23+ごみ処理概要!J23)/ごみ処理概要!D23/366*1000000,"-")</f>
        <v>561.6092557266096</v>
      </c>
      <c r="N23" s="274">
        <f>IF(D23&lt;&gt;0,(ごみ搬入量内訳!E23+ごみ搬入量内訳!BD23-ごみ搬入量内訳!R23-ごみ搬入量内訳!BH23)/D23/366*1000000,"-")</f>
        <v>493.51986953909534</v>
      </c>
      <c r="O23" s="274">
        <f>IF(D23&lt;&gt;0,ごみ搬入量内訳!CM23/ごみ処理概要!D23/366*1000000,"-")</f>
        <v>220.23942648227978</v>
      </c>
      <c r="P23" s="274">
        <f>ごみ搬入量内訳!DH23</f>
        <v>0</v>
      </c>
      <c r="Q23" s="274">
        <f>ごみ処理量内訳!E23</f>
        <v>24309</v>
      </c>
      <c r="R23" s="274">
        <f>ごみ処理量内訳!N23</f>
        <v>0</v>
      </c>
      <c r="S23" s="274">
        <f t="shared" si="3"/>
        <v>4402</v>
      </c>
      <c r="T23" s="274">
        <f>ごみ処理量内訳!G23</f>
        <v>2703</v>
      </c>
      <c r="U23" s="274">
        <f>ごみ処理量内訳!L23</f>
        <v>1699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28711</v>
      </c>
      <c r="AC23" s="279">
        <f t="shared" si="5"/>
        <v>100</v>
      </c>
      <c r="AD23" s="274">
        <f>施設資源化量内訳!Z23</f>
        <v>3798</v>
      </c>
      <c r="AE23" s="274">
        <f>施設資源化量内訳!AV23</f>
        <v>400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674</v>
      </c>
      <c r="AK23" s="274">
        <f t="shared" si="6"/>
        <v>4872</v>
      </c>
      <c r="AL23" s="279">
        <f t="shared" si="7"/>
        <v>21.836781533820783</v>
      </c>
      <c r="AM23" s="279">
        <f>IF((AB23+J23)&lt;&gt;0,(資源化量内訳!D23-資源化量内訳!S23-資源化量内訳!U23-資源化量内訳!W23-資源化量内訳!V23)/(AB23+J23)*100,"-")</f>
        <v>19.935079838683237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0</v>
      </c>
      <c r="AQ23" s="274">
        <f t="shared" si="8"/>
        <v>0</v>
      </c>
      <c r="AR23" s="304" t="s">
        <v>727</v>
      </c>
    </row>
    <row r="24" spans="1: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112378</v>
      </c>
      <c r="E24" s="274">
        <v>112378</v>
      </c>
      <c r="F24" s="274">
        <v>0</v>
      </c>
      <c r="G24" s="274">
        <v>1192</v>
      </c>
      <c r="H24" s="274">
        <f>SUM(ごみ搬入量内訳!E24,+ごみ搬入量内訳!AD24)</f>
        <v>24358</v>
      </c>
      <c r="I24" s="274">
        <f>ごみ搬入量内訳!BC24</f>
        <v>2384</v>
      </c>
      <c r="J24" s="274">
        <f>資源化量内訳!BR24</f>
        <v>2531</v>
      </c>
      <c r="K24" s="274">
        <f t="shared" si="1"/>
        <v>29273</v>
      </c>
      <c r="L24" s="277">
        <f t="shared" si="2"/>
        <v>711.71291815960319</v>
      </c>
      <c r="M24" s="274">
        <f>IF(D24&lt;&gt;0,(ごみ搬入量内訳!BR24+ごみ処理概要!J24)/ごみ処理概要!D24/366*1000000,"-")</f>
        <v>554.57833714414471</v>
      </c>
      <c r="N24" s="274">
        <f>IF(D24&lt;&gt;0,(ごみ搬入量内訳!E24+ごみ搬入量内訳!BD24-ごみ搬入量内訳!R24-ごみ搬入量内訳!BH24)/D24/366*1000000,"-")</f>
        <v>477.77373534500606</v>
      </c>
      <c r="O24" s="274">
        <f>IF(D24&lt;&gt;0,ごみ搬入量内訳!CM24/ごみ処理概要!D24/366*1000000,"-")</f>
        <v>157.13458101545848</v>
      </c>
      <c r="P24" s="274">
        <f>ごみ搬入量内訳!DH24</f>
        <v>0</v>
      </c>
      <c r="Q24" s="274">
        <f>ごみ処理量内訳!E24</f>
        <v>24577</v>
      </c>
      <c r="R24" s="274">
        <f>ごみ処理量内訳!N24</f>
        <v>0</v>
      </c>
      <c r="S24" s="274">
        <f t="shared" si="3"/>
        <v>2138</v>
      </c>
      <c r="T24" s="274">
        <f>ごみ処理量内訳!G24</f>
        <v>1087</v>
      </c>
      <c r="U24" s="274">
        <f>ごみ処理量内訳!L24</f>
        <v>1051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27</v>
      </c>
      <c r="AB24" s="274">
        <f t="shared" si="4"/>
        <v>26742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672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1051</v>
      </c>
      <c r="AK24" s="274">
        <f t="shared" si="6"/>
        <v>1723</v>
      </c>
      <c r="AL24" s="279">
        <f t="shared" si="7"/>
        <v>14.624397909336247</v>
      </c>
      <c r="AM24" s="279">
        <f>IF((AB24+J24)&lt;&gt;0,(資源化量内訳!D24-資源化量内訳!S24-資源化量内訳!U24-資源化量内訳!W24-資源化量内訳!V24)/(AB24+J24)*100,"-")</f>
        <v>14.624397909336247</v>
      </c>
      <c r="AN24" s="274">
        <f>ごみ処理量内訳!AA24</f>
        <v>0</v>
      </c>
      <c r="AO24" s="274">
        <f>ごみ処理量内訳!AB24</f>
        <v>2642</v>
      </c>
      <c r="AP24" s="274">
        <f>ごみ処理量内訳!AC24</f>
        <v>415</v>
      </c>
      <c r="AQ24" s="274">
        <f t="shared" si="8"/>
        <v>3057</v>
      </c>
      <c r="AR24" s="304" t="s">
        <v>727</v>
      </c>
    </row>
    <row r="25" spans="1: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102922</v>
      </c>
      <c r="E25" s="274">
        <v>102922</v>
      </c>
      <c r="F25" s="274">
        <v>0</v>
      </c>
      <c r="G25" s="274">
        <v>1156</v>
      </c>
      <c r="H25" s="274">
        <f>SUM(ごみ搬入量内訳!E25,+ごみ搬入量内訳!AD25)</f>
        <v>23031</v>
      </c>
      <c r="I25" s="274">
        <f>ごみ搬入量内訳!BC25</f>
        <v>4334</v>
      </c>
      <c r="J25" s="274">
        <f>資源化量内訳!BR25</f>
        <v>1900</v>
      </c>
      <c r="K25" s="274">
        <f t="shared" si="1"/>
        <v>29265</v>
      </c>
      <c r="L25" s="277">
        <f t="shared" si="2"/>
        <v>776.8894540860324</v>
      </c>
      <c r="M25" s="274">
        <f>IF(D25&lt;&gt;0,(ごみ搬入量内訳!BR25+ごみ処理概要!J25)/ごみ処理概要!D25/366*1000000,"-")</f>
        <v>559.6842767980803</v>
      </c>
      <c r="N25" s="274">
        <f>IF(D25&lt;&gt;0,(ごみ搬入量内訳!E25+ごみ搬入量内訳!BD25-ごみ搬入量内訳!R25-ごみ搬入量内訳!BH25)/D25/366*1000000,"-")</f>
        <v>471.46956106502421</v>
      </c>
      <c r="O25" s="274">
        <f>IF(D25&lt;&gt;0,ごみ搬入量内訳!CM25/ごみ処理概要!D25/366*1000000,"-")</f>
        <v>217.20517728795207</v>
      </c>
      <c r="P25" s="274">
        <f>ごみ搬入量内訳!DH25</f>
        <v>0</v>
      </c>
      <c r="Q25" s="274">
        <f>ごみ処理量内訳!E25</f>
        <v>23241</v>
      </c>
      <c r="R25" s="274">
        <f>ごみ処理量内訳!N25</f>
        <v>0</v>
      </c>
      <c r="S25" s="274">
        <f t="shared" si="3"/>
        <v>1661</v>
      </c>
      <c r="T25" s="274">
        <f>ごみ処理量内訳!G25</f>
        <v>924</v>
      </c>
      <c r="U25" s="274">
        <f>ごみ処理量内訳!L25</f>
        <v>737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2627</v>
      </c>
      <c r="AB25" s="274">
        <f t="shared" si="4"/>
        <v>27529</v>
      </c>
      <c r="AC25" s="279">
        <f t="shared" si="5"/>
        <v>100</v>
      </c>
      <c r="AD25" s="274">
        <f>施設資源化量内訳!Z25</f>
        <v>58</v>
      </c>
      <c r="AE25" s="274">
        <f>施設資源化量内訳!AV25</f>
        <v>572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737</v>
      </c>
      <c r="AK25" s="274">
        <f t="shared" si="6"/>
        <v>1367</v>
      </c>
      <c r="AL25" s="279">
        <f t="shared" si="7"/>
        <v>20.027863671888273</v>
      </c>
      <c r="AM25" s="279">
        <f>IF((AB25+J25)&lt;&gt;0,(資源化量内訳!D25-資源化量内訳!S25-資源化量内訳!U25-資源化量内訳!W25-資源化量内訳!V25)/(AB25+J25)*100,"-")</f>
        <v>20.027863671888273</v>
      </c>
      <c r="AN25" s="274">
        <f>ごみ処理量内訳!AA25</f>
        <v>0</v>
      </c>
      <c r="AO25" s="274">
        <f>ごみ処理量内訳!AB25</f>
        <v>2499</v>
      </c>
      <c r="AP25" s="274">
        <f>ごみ処理量内訳!AC25</f>
        <v>352</v>
      </c>
      <c r="AQ25" s="274">
        <f t="shared" si="8"/>
        <v>2851</v>
      </c>
      <c r="AR25" s="304" t="s">
        <v>727</v>
      </c>
    </row>
    <row r="26" spans="1: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97099</v>
      </c>
      <c r="E26" s="274">
        <v>97099</v>
      </c>
      <c r="F26" s="274">
        <v>0</v>
      </c>
      <c r="G26" s="274">
        <v>951</v>
      </c>
      <c r="H26" s="274">
        <f>SUM(ごみ搬入量内訳!E26,+ごみ搬入量内訳!AD26)</f>
        <v>25388</v>
      </c>
      <c r="I26" s="274">
        <f>ごみ搬入量内訳!BC26</f>
        <v>2493</v>
      </c>
      <c r="J26" s="274">
        <f>資源化量内訳!BR26</f>
        <v>845</v>
      </c>
      <c r="K26" s="274">
        <f t="shared" si="1"/>
        <v>28726</v>
      </c>
      <c r="L26" s="277">
        <f t="shared" si="2"/>
        <v>808.31253460709388</v>
      </c>
      <c r="M26" s="274">
        <f>IF(D26&lt;&gt;0,(ごみ搬入量内訳!BR26+ごみ処理概要!J26)/ごみ処理概要!D26/366*1000000,"-")</f>
        <v>566.29150452439467</v>
      </c>
      <c r="N26" s="274">
        <f>IF(D26&lt;&gt;0,(ごみ搬入量内訳!E26+ごみ搬入量内訳!BD26-ごみ搬入量内訳!R26-ごみ搬入量内訳!BH26)/D26/366*1000000,"-")</f>
        <v>504.18937530773201</v>
      </c>
      <c r="O26" s="274">
        <f>IF(D26&lt;&gt;0,ごみ搬入量内訳!CM26/ごみ処理概要!D26/366*1000000,"-")</f>
        <v>242.0210300826991</v>
      </c>
      <c r="P26" s="274">
        <f>ごみ搬入量内訳!DH26</f>
        <v>0</v>
      </c>
      <c r="Q26" s="274">
        <f>ごみ処理量内訳!E26</f>
        <v>25186</v>
      </c>
      <c r="R26" s="274">
        <f>ごみ処理量内訳!N26</f>
        <v>448</v>
      </c>
      <c r="S26" s="274">
        <f t="shared" si="3"/>
        <v>1782</v>
      </c>
      <c r="T26" s="274">
        <f>ごみ処理量内訳!G26</f>
        <v>0</v>
      </c>
      <c r="U26" s="274">
        <f>ごみ処理量内訳!L26</f>
        <v>1782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465</v>
      </c>
      <c r="AB26" s="274">
        <f t="shared" si="4"/>
        <v>27881</v>
      </c>
      <c r="AC26" s="279">
        <f t="shared" si="5"/>
        <v>98.393170976650765</v>
      </c>
      <c r="AD26" s="274">
        <f>施設資源化量内訳!Z26</f>
        <v>3799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1313</v>
      </c>
      <c r="AK26" s="274">
        <f t="shared" si="6"/>
        <v>5112</v>
      </c>
      <c r="AL26" s="279">
        <f t="shared" si="7"/>
        <v>22.356053749216738</v>
      </c>
      <c r="AM26" s="279">
        <f>IF((AB26+J26)&lt;&gt;0,(資源化量内訳!D26-資源化量内訳!S26-資源化量内訳!U26-資源化量内訳!W26-資源化量内訳!V26)/(AB26+J26)*100,"-")</f>
        <v>19.337882058065865</v>
      </c>
      <c r="AN26" s="274">
        <f>ごみ処理量内訳!AA26</f>
        <v>448</v>
      </c>
      <c r="AO26" s="274">
        <f>ごみ処理量内訳!AB26</f>
        <v>0</v>
      </c>
      <c r="AP26" s="274">
        <f>ごみ処理量内訳!AC26</f>
        <v>0</v>
      </c>
      <c r="AQ26" s="274">
        <f t="shared" si="8"/>
        <v>448</v>
      </c>
      <c r="AR26" s="304" t="s">
        <v>727</v>
      </c>
    </row>
    <row r="27" spans="1: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71437</v>
      </c>
      <c r="E27" s="274">
        <v>71437</v>
      </c>
      <c r="F27" s="274">
        <v>0</v>
      </c>
      <c r="G27" s="274">
        <v>533</v>
      </c>
      <c r="H27" s="274">
        <f>SUM(ごみ搬入量内訳!E27,+ごみ搬入量内訳!AD27)</f>
        <v>17108</v>
      </c>
      <c r="I27" s="274">
        <f>ごみ搬入量内訳!BC27</f>
        <v>2004</v>
      </c>
      <c r="J27" s="274">
        <f>資源化量内訳!BR27</f>
        <v>1216</v>
      </c>
      <c r="K27" s="274">
        <f t="shared" si="1"/>
        <v>20328</v>
      </c>
      <c r="L27" s="277">
        <f t="shared" si="2"/>
        <v>777.48202761254493</v>
      </c>
      <c r="M27" s="274">
        <f>IF(D27&lt;&gt;0,(ごみ搬入量内訳!BR27+ごみ処理概要!J27)/ごみ処理概要!D27/366*1000000,"-")</f>
        <v>600.16961714364709</v>
      </c>
      <c r="N27" s="274">
        <f>IF(D27&lt;&gt;0,(ごみ搬入量内訳!E27+ごみ搬入量内訳!BD27-ごみ搬入量内訳!R27-ごみ搬入量内訳!BH27)/D27/366*1000000,"-")</f>
        <v>519.96596642033398</v>
      </c>
      <c r="O27" s="274">
        <f>IF(D27&lt;&gt;0,ごみ搬入量内訳!CM27/ごみ処理概要!D27/366*1000000,"-")</f>
        <v>177.31241046889798</v>
      </c>
      <c r="P27" s="274">
        <f>ごみ搬入量内訳!DH27</f>
        <v>0</v>
      </c>
      <c r="Q27" s="274">
        <f>ごみ処理量内訳!E27</f>
        <v>16138</v>
      </c>
      <c r="R27" s="274">
        <f>ごみ処理量内訳!N27</f>
        <v>0</v>
      </c>
      <c r="S27" s="274">
        <f t="shared" si="3"/>
        <v>1371</v>
      </c>
      <c r="T27" s="274">
        <f>ごみ処理量内訳!G27</f>
        <v>1371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1594</v>
      </c>
      <c r="AB27" s="274">
        <f t="shared" si="4"/>
        <v>19103</v>
      </c>
      <c r="AC27" s="279">
        <f t="shared" si="5"/>
        <v>100</v>
      </c>
      <c r="AD27" s="274">
        <f>施設資源化量内訳!Z27</f>
        <v>38</v>
      </c>
      <c r="AE27" s="274">
        <f>施設資源化量内訳!AV27</f>
        <v>916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954</v>
      </c>
      <c r="AL27" s="279">
        <f t="shared" si="7"/>
        <v>18.52453368768148</v>
      </c>
      <c r="AM27" s="279">
        <f>IF((AB27+J27)&lt;&gt;0,(資源化量内訳!D27-資源化量内訳!S27-資源化量内訳!U27-資源化量内訳!W27-資源化量内訳!V27)/(AB27+J27)*100,"-")</f>
        <v>18.52453368768148</v>
      </c>
      <c r="AN27" s="274">
        <f>ごみ処理量内訳!AA27</f>
        <v>0</v>
      </c>
      <c r="AO27" s="274">
        <f>ごみ処理量内訳!AB27</f>
        <v>1759</v>
      </c>
      <c r="AP27" s="274">
        <f>ごみ処理量内訳!AC27</f>
        <v>212</v>
      </c>
      <c r="AQ27" s="274">
        <f t="shared" si="8"/>
        <v>1971</v>
      </c>
      <c r="AR27" s="304" t="s">
        <v>727</v>
      </c>
    </row>
    <row r="28" spans="1: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59241</v>
      </c>
      <c r="E28" s="274">
        <v>59241</v>
      </c>
      <c r="F28" s="274">
        <v>0</v>
      </c>
      <c r="G28" s="274">
        <v>1113</v>
      </c>
      <c r="H28" s="274">
        <f>SUM(ごみ搬入量内訳!E28,+ごみ搬入量内訳!AD28)</f>
        <v>16535</v>
      </c>
      <c r="I28" s="274">
        <f>ごみ搬入量内訳!BC28</f>
        <v>2009</v>
      </c>
      <c r="J28" s="274">
        <f>資源化量内訳!BR28</f>
        <v>0</v>
      </c>
      <c r="K28" s="274">
        <f t="shared" si="1"/>
        <v>18544</v>
      </c>
      <c r="L28" s="277">
        <f t="shared" si="2"/>
        <v>855.26352807458807</v>
      </c>
      <c r="M28" s="274">
        <f>IF(D28&lt;&gt;0,(ごみ搬入量内訳!BR28+ごみ処理概要!J28)/ごみ処理概要!D28/366*1000000,"-")</f>
        <v>571.34407818097486</v>
      </c>
      <c r="N28" s="274">
        <f>IF(D28&lt;&gt;0,(ごみ搬入量内訳!E28+ごみ搬入量内訳!BD28-ごみ搬入量内訳!R28-ごみ搬入量内訳!BH28)/D28/366*1000000,"-")</f>
        <v>530.89616434785285</v>
      </c>
      <c r="O28" s="274">
        <f>IF(D28&lt;&gt;0,ごみ搬入量内訳!CM28/ごみ処理概要!D28/366*1000000,"-")</f>
        <v>283.91944989361326</v>
      </c>
      <c r="P28" s="274">
        <f>ごみ搬入量内訳!DH28</f>
        <v>0</v>
      </c>
      <c r="Q28" s="274">
        <f>ごみ処理量内訳!E28</f>
        <v>16018</v>
      </c>
      <c r="R28" s="274">
        <f>ごみ処理量内訳!N28</f>
        <v>462</v>
      </c>
      <c r="S28" s="274">
        <f t="shared" si="3"/>
        <v>1957</v>
      </c>
      <c r="T28" s="274">
        <f>ごみ処理量内訳!G28</f>
        <v>1489</v>
      </c>
      <c r="U28" s="274">
        <f>ごみ処理量内訳!L28</f>
        <v>468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107</v>
      </c>
      <c r="AB28" s="274">
        <f t="shared" si="4"/>
        <v>18544</v>
      </c>
      <c r="AC28" s="279">
        <f t="shared" si="5"/>
        <v>97.508628127696298</v>
      </c>
      <c r="AD28" s="274">
        <f>施設資源化量内訳!Z28</f>
        <v>1701</v>
      </c>
      <c r="AE28" s="274">
        <f>施設資源化量内訳!AV28</f>
        <v>769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468</v>
      </c>
      <c r="AK28" s="274">
        <f t="shared" si="6"/>
        <v>2938</v>
      </c>
      <c r="AL28" s="279">
        <f t="shared" si="7"/>
        <v>16.420405522001726</v>
      </c>
      <c r="AM28" s="279">
        <f>IF((AB28+J28)&lt;&gt;0,(資源化量内訳!D28-資源化量内訳!S28-資源化量内訳!U28-資源化量内訳!W28-資源化量内訳!V28)/(AB28+J28)*100,"-")</f>
        <v>13.81039689387403</v>
      </c>
      <c r="AN28" s="274">
        <f>ごみ処理量内訳!AA28</f>
        <v>462</v>
      </c>
      <c r="AO28" s="274">
        <f>ごみ処理量内訳!AB28</f>
        <v>36</v>
      </c>
      <c r="AP28" s="274">
        <f>ごみ処理量内訳!AC28</f>
        <v>0</v>
      </c>
      <c r="AQ28" s="274">
        <f t="shared" si="8"/>
        <v>498</v>
      </c>
      <c r="AR28" s="304" t="s">
        <v>727</v>
      </c>
    </row>
    <row r="29" spans="1: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68646</v>
      </c>
      <c r="E29" s="274">
        <v>68646</v>
      </c>
      <c r="F29" s="274">
        <v>0</v>
      </c>
      <c r="G29" s="274">
        <v>568</v>
      </c>
      <c r="H29" s="274">
        <f>SUM(ごみ搬入量内訳!E29,+ごみ搬入量内訳!AD29)</f>
        <v>17919</v>
      </c>
      <c r="I29" s="274">
        <f>ごみ搬入量内訳!BC29</f>
        <v>1886</v>
      </c>
      <c r="J29" s="274">
        <f>資源化量内訳!BR29</f>
        <v>493</v>
      </c>
      <c r="K29" s="274">
        <f t="shared" si="1"/>
        <v>20298</v>
      </c>
      <c r="L29" s="277">
        <f t="shared" si="2"/>
        <v>807.89873253274232</v>
      </c>
      <c r="M29" s="274">
        <f>IF(D29&lt;&gt;0,(ごみ搬入量内訳!BR29+ごみ処理概要!J29)/ごみ処理概要!D29/366*1000000,"-")</f>
        <v>643.39752741116263</v>
      </c>
      <c r="N29" s="274">
        <f>IF(D29&lt;&gt;0,(ごみ搬入量内訳!E29+ごみ搬入量内訳!BD29-ごみ搬入量内訳!R29-ごみ搬入量内訳!BH29)/D29/366*1000000,"-")</f>
        <v>532.31045664069836</v>
      </c>
      <c r="O29" s="274">
        <f>IF(D29&lt;&gt;0,ごみ搬入量内訳!CM29/ごみ処理概要!D29/366*1000000,"-")</f>
        <v>164.50120512157963</v>
      </c>
      <c r="P29" s="274">
        <f>ごみ搬入量内訳!DH29</f>
        <v>0</v>
      </c>
      <c r="Q29" s="274">
        <f>ごみ処理量内訳!E29</f>
        <v>15670</v>
      </c>
      <c r="R29" s="274">
        <f>ごみ処理量内訳!N29</f>
        <v>218</v>
      </c>
      <c r="S29" s="274">
        <f t="shared" si="3"/>
        <v>2112</v>
      </c>
      <c r="T29" s="274">
        <f>ごみ処理量内訳!G29</f>
        <v>1125</v>
      </c>
      <c r="U29" s="274">
        <f>ごみ処理量内訳!L29</f>
        <v>987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1877</v>
      </c>
      <c r="AB29" s="274">
        <f t="shared" si="4"/>
        <v>19877</v>
      </c>
      <c r="AC29" s="279">
        <f t="shared" si="5"/>
        <v>98.903255018362941</v>
      </c>
      <c r="AD29" s="274">
        <f>施設資源化量内訳!Z29</f>
        <v>1722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840</v>
      </c>
      <c r="AK29" s="274">
        <f t="shared" si="6"/>
        <v>2562</v>
      </c>
      <c r="AL29" s="279">
        <f t="shared" si="7"/>
        <v>24.212076583210603</v>
      </c>
      <c r="AM29" s="279">
        <f>IF((AB29+J29)&lt;&gt;0,(資源化量内訳!D29-資源化量内訳!S29-資源化量内訳!U29-資源化量内訳!W29-資源化量内訳!V29)/(AB29+J29)*100,"-")</f>
        <v>21.806578301423663</v>
      </c>
      <c r="AN29" s="274">
        <f>ごみ処理量内訳!AA29</f>
        <v>218</v>
      </c>
      <c r="AO29" s="274">
        <f>ごみ処理量内訳!AB29</f>
        <v>36</v>
      </c>
      <c r="AP29" s="274">
        <f>ごみ処理量内訳!AC29</f>
        <v>0</v>
      </c>
      <c r="AQ29" s="274">
        <f t="shared" si="8"/>
        <v>254</v>
      </c>
      <c r="AR29" s="304" t="s">
        <v>727</v>
      </c>
    </row>
    <row r="30" spans="1: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27891</v>
      </c>
      <c r="E30" s="274">
        <v>27891</v>
      </c>
      <c r="F30" s="274">
        <v>0</v>
      </c>
      <c r="G30" s="274">
        <v>411</v>
      </c>
      <c r="H30" s="274">
        <f>SUM(ごみ搬入量内訳!E30,+ごみ搬入量内訳!AD30)</f>
        <v>6730</v>
      </c>
      <c r="I30" s="274">
        <f>ごみ搬入量内訳!BC30</f>
        <v>2229</v>
      </c>
      <c r="J30" s="274">
        <f>資源化量内訳!BR30</f>
        <v>0</v>
      </c>
      <c r="K30" s="274">
        <f t="shared" si="1"/>
        <v>8959</v>
      </c>
      <c r="L30" s="277">
        <f t="shared" si="2"/>
        <v>877.63587094413015</v>
      </c>
      <c r="M30" s="274">
        <f>IF(D30&lt;&gt;0,(ごみ搬入量内訳!BR30+ごみ処理概要!J30)/ごみ処理概要!D30/366*1000000,"-")</f>
        <v>610.59318937322951</v>
      </c>
      <c r="N30" s="274">
        <f>IF(D30&lt;&gt;0,(ごみ搬入量内訳!E30+ごみ搬入量内訳!BD30-ごみ搬入量内訳!R30-ごみ搬入量内訳!BH30)/D30/366*1000000,"-")</f>
        <v>484.51691234397447</v>
      </c>
      <c r="O30" s="274">
        <f>IF(D30&lt;&gt;0,ごみ搬入量内訳!CM30/ごみ処理概要!D30/366*1000000,"-")</f>
        <v>267.04268157090064</v>
      </c>
      <c r="P30" s="274">
        <f>ごみ搬入量内訳!DH30</f>
        <v>0</v>
      </c>
      <c r="Q30" s="274">
        <f>ごみ処理量内訳!E30</f>
        <v>0</v>
      </c>
      <c r="R30" s="274">
        <f>ごみ処理量内訳!N30</f>
        <v>0</v>
      </c>
      <c r="S30" s="274">
        <f t="shared" si="3"/>
        <v>7157</v>
      </c>
      <c r="T30" s="274">
        <f>ごみ処理量内訳!G30</f>
        <v>0</v>
      </c>
      <c r="U30" s="274">
        <f>ごみ処理量内訳!L30</f>
        <v>1296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5861</v>
      </c>
      <c r="Z30" s="274">
        <f>ごみ処理量内訳!M30</f>
        <v>0</v>
      </c>
      <c r="AA30" s="274">
        <f>資源化量内訳!Z30</f>
        <v>1762</v>
      </c>
      <c r="AB30" s="274">
        <f t="shared" si="4"/>
        <v>8919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3994</v>
      </c>
      <c r="AJ30" s="274">
        <f>施設資源化量内訳!FB30</f>
        <v>305</v>
      </c>
      <c r="AK30" s="274">
        <f t="shared" si="6"/>
        <v>4299</v>
      </c>
      <c r="AL30" s="279">
        <f t="shared" si="7"/>
        <v>67.956048884404083</v>
      </c>
      <c r="AM30" s="279">
        <f>IF((AB30+J30)&lt;&gt;0,(資源化量内訳!D30-資源化量内訳!S30-資源化量内訳!U30-資源化量内訳!W30-資源化量内訳!V30)/(AB30+J30)*100,"-")</f>
        <v>28.299136674515079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0</v>
      </c>
      <c r="AQ30" s="274">
        <f t="shared" si="8"/>
        <v>0</v>
      </c>
      <c r="AR30" s="304" t="s">
        <v>727</v>
      </c>
    </row>
    <row r="31" spans="1: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26383</v>
      </c>
      <c r="E31" s="274">
        <v>26383</v>
      </c>
      <c r="F31" s="274">
        <v>0</v>
      </c>
      <c r="G31" s="274">
        <v>799</v>
      </c>
      <c r="H31" s="274">
        <f>SUM(ごみ搬入量内訳!E31,+ごみ搬入量内訳!AD31)</f>
        <v>7578</v>
      </c>
      <c r="I31" s="274">
        <f>ごみ搬入量内訳!BC31</f>
        <v>0</v>
      </c>
      <c r="J31" s="274">
        <f>資源化量内訳!BR31</f>
        <v>245</v>
      </c>
      <c r="K31" s="274">
        <f t="shared" si="1"/>
        <v>7823</v>
      </c>
      <c r="L31" s="277">
        <f t="shared" si="2"/>
        <v>810.15490808060906</v>
      </c>
      <c r="M31" s="274">
        <f>IF(D31&lt;&gt;0,(ごみ搬入量内訳!BR31+ごみ処理概要!J31)/ごみ処理概要!D31/366*1000000,"-")</f>
        <v>810.15490808060906</v>
      </c>
      <c r="N31" s="274">
        <f>IF(D31&lt;&gt;0,(ごみ搬入量内訳!E31+ごみ搬入量内訳!BD31-ごみ搬入量内訳!R31-ごみ搬入量内訳!BH31)/D31/366*1000000,"-")</f>
        <v>753.61079714976256</v>
      </c>
      <c r="O31" s="274">
        <f>IF(D31&lt;&gt;0,ごみ搬入量内訳!CM31/ごみ処理概要!D31/366*1000000,"-")</f>
        <v>0</v>
      </c>
      <c r="P31" s="274">
        <f>ごみ搬入量内訳!DH31</f>
        <v>0</v>
      </c>
      <c r="Q31" s="274">
        <f>ごみ処理量内訳!E31</f>
        <v>0</v>
      </c>
      <c r="R31" s="274">
        <f>ごみ処理量内訳!N31</f>
        <v>0</v>
      </c>
      <c r="S31" s="274">
        <f t="shared" si="3"/>
        <v>7578</v>
      </c>
      <c r="T31" s="274">
        <f>ごみ処理量内訳!G31</f>
        <v>417</v>
      </c>
      <c r="U31" s="274">
        <f>ごみ処理量内訳!L31</f>
        <v>301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6860</v>
      </c>
      <c r="Z31" s="274">
        <f>ごみ処理量内訳!M31</f>
        <v>0</v>
      </c>
      <c r="AA31" s="274">
        <f>資源化量内訳!Z31</f>
        <v>0</v>
      </c>
      <c r="AB31" s="274">
        <f t="shared" si="4"/>
        <v>7578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155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6808</v>
      </c>
      <c r="AJ31" s="274">
        <f>施設資源化量内訳!FB31</f>
        <v>203</v>
      </c>
      <c r="AK31" s="274">
        <f t="shared" si="6"/>
        <v>7166</v>
      </c>
      <c r="AL31" s="279">
        <f t="shared" si="7"/>
        <v>94.733478205292087</v>
      </c>
      <c r="AM31" s="279">
        <f>IF((AB31+J31)&lt;&gt;0,(資源化量内訳!D31-資源化量内訳!S31-資源化量内訳!U31-資源化量内訳!W31-資源化量内訳!V31)/(AB31+J31)*100,"-")</f>
        <v>7.7080403937108519</v>
      </c>
      <c r="AN31" s="274">
        <f>ごみ処理量内訳!AA31</f>
        <v>0</v>
      </c>
      <c r="AO31" s="274">
        <f>ごみ処理量内訳!AB31</f>
        <v>0</v>
      </c>
      <c r="AP31" s="274">
        <f>ごみ処理量内訳!AC31</f>
        <v>412</v>
      </c>
      <c r="AQ31" s="274">
        <f t="shared" si="8"/>
        <v>412</v>
      </c>
      <c r="AR31" s="304" t="s">
        <v>727</v>
      </c>
    </row>
    <row r="32" spans="1: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35075</v>
      </c>
      <c r="E32" s="274">
        <v>35075</v>
      </c>
      <c r="F32" s="274">
        <v>0</v>
      </c>
      <c r="G32" s="274">
        <v>329</v>
      </c>
      <c r="H32" s="274">
        <f>SUM(ごみ搬入量内訳!E32,+ごみ搬入量内訳!AD32)</f>
        <v>9858</v>
      </c>
      <c r="I32" s="274">
        <f>ごみ搬入量内訳!BC32</f>
        <v>395</v>
      </c>
      <c r="J32" s="274">
        <f>資源化量内訳!BR32</f>
        <v>204</v>
      </c>
      <c r="K32" s="274">
        <f t="shared" si="1"/>
        <v>10457</v>
      </c>
      <c r="L32" s="277">
        <f t="shared" si="2"/>
        <v>814.56987174244102</v>
      </c>
      <c r="M32" s="274">
        <f>IF(D32&lt;&gt;0,(ごみ搬入量内訳!BR32+ごみ処理概要!J32)/ごみ処理概要!D32/366*1000000,"-")</f>
        <v>799.76942461314366</v>
      </c>
      <c r="N32" s="274">
        <f>IF(D32&lt;&gt;0,(ごみ搬入量内訳!E32+ごみ搬入量内訳!BD32-ごみ搬入量内訳!R32-ごみ搬入量内訳!BH32)/D32/366*1000000,"-")</f>
        <v>761.13246789666175</v>
      </c>
      <c r="O32" s="274">
        <f>IF(D32&lt;&gt;0,ごみ搬入量内訳!CM32/ごみ処理概要!D32/366*1000000,"-")</f>
        <v>14.800447129297485</v>
      </c>
      <c r="P32" s="274">
        <f>ごみ搬入量内訳!DH32</f>
        <v>0</v>
      </c>
      <c r="Q32" s="274">
        <f>ごみ処理量内訳!E32</f>
        <v>9006</v>
      </c>
      <c r="R32" s="274">
        <f>ごみ処理量内訳!N32</f>
        <v>0</v>
      </c>
      <c r="S32" s="274">
        <f t="shared" si="3"/>
        <v>1025</v>
      </c>
      <c r="T32" s="274">
        <f>ごみ処理量内訳!G32</f>
        <v>1008</v>
      </c>
      <c r="U32" s="274">
        <f>ごみ処理量内訳!L32</f>
        <v>0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17</v>
      </c>
      <c r="AA32" s="274">
        <f>資源化量内訳!Z32</f>
        <v>73</v>
      </c>
      <c r="AB32" s="274">
        <f t="shared" si="4"/>
        <v>10104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399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0</v>
      </c>
      <c r="AK32" s="274">
        <f t="shared" si="6"/>
        <v>399</v>
      </c>
      <c r="AL32" s="279">
        <f t="shared" si="7"/>
        <v>6.5580131936360111</v>
      </c>
      <c r="AM32" s="279">
        <f>IF((AB32+J32)&lt;&gt;0,(資源化量内訳!D32-資源化量内訳!S32-資源化量内訳!U32-資源化量内訳!W32-資源化量内訳!V32)/(AB32+J32)*100,"-")</f>
        <v>6.5580131936360111</v>
      </c>
      <c r="AN32" s="274">
        <f>ごみ処理量内訳!AA32</f>
        <v>0</v>
      </c>
      <c r="AO32" s="274">
        <f>ごみ処理量内訳!AB32</f>
        <v>1304</v>
      </c>
      <c r="AP32" s="274">
        <f>ごみ処理量内訳!AC32</f>
        <v>137</v>
      </c>
      <c r="AQ32" s="274">
        <f t="shared" si="8"/>
        <v>1441</v>
      </c>
      <c r="AR32" s="304" t="s">
        <v>727</v>
      </c>
    </row>
    <row r="33" spans="1: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50590</v>
      </c>
      <c r="E33" s="274">
        <v>50590</v>
      </c>
      <c r="F33" s="274">
        <v>0</v>
      </c>
      <c r="G33" s="274">
        <v>970</v>
      </c>
      <c r="H33" s="274">
        <f>SUM(ごみ搬入量内訳!E33,+ごみ搬入量内訳!AD33)</f>
        <v>13741</v>
      </c>
      <c r="I33" s="274">
        <f>ごみ搬入量内訳!BC33</f>
        <v>1746</v>
      </c>
      <c r="J33" s="274">
        <f>資源化量内訳!BR33</f>
        <v>464</v>
      </c>
      <c r="K33" s="274">
        <f t="shared" si="1"/>
        <v>15951</v>
      </c>
      <c r="L33" s="277">
        <f t="shared" si="2"/>
        <v>861.47395163302542</v>
      </c>
      <c r="M33" s="274">
        <f>IF(D33&lt;&gt;0,(ごみ搬入量内訳!BR33+ごみ処理概要!J33)/ごみ処理概要!D33/366*1000000,"-")</f>
        <v>596.13500583821292</v>
      </c>
      <c r="N33" s="274">
        <f>IF(D33&lt;&gt;0,(ごみ搬入量内訳!E33+ごみ搬入量内訳!BD33-ごみ搬入量内訳!R33-ごみ搬入量内訳!BH33)/D33/366*1000000,"-")</f>
        <v>528.03152310927783</v>
      </c>
      <c r="O33" s="274">
        <f>IF(D33&lt;&gt;0,ごみ搬入量内訳!CM33/ごみ処理概要!D33/366*1000000,"-")</f>
        <v>265.3389457948125</v>
      </c>
      <c r="P33" s="274">
        <f>ごみ搬入量内訳!DH33</f>
        <v>0</v>
      </c>
      <c r="Q33" s="274">
        <f>ごみ処理量内訳!E33</f>
        <v>13259</v>
      </c>
      <c r="R33" s="274">
        <f>ごみ処理量内訳!N33</f>
        <v>0</v>
      </c>
      <c r="S33" s="274">
        <f t="shared" si="3"/>
        <v>2186</v>
      </c>
      <c r="T33" s="274">
        <f>ごみ処理量内訳!G33</f>
        <v>0</v>
      </c>
      <c r="U33" s="274">
        <f>ごみ処理量内訳!L33</f>
        <v>2186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42</v>
      </c>
      <c r="AB33" s="274">
        <f t="shared" si="4"/>
        <v>15487</v>
      </c>
      <c r="AC33" s="279">
        <f t="shared" si="5"/>
        <v>100</v>
      </c>
      <c r="AD33" s="274">
        <f>施設資源化量内訳!Z33</f>
        <v>1853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600</v>
      </c>
      <c r="AK33" s="274">
        <f t="shared" si="6"/>
        <v>2453</v>
      </c>
      <c r="AL33" s="279">
        <f t="shared" si="7"/>
        <v>18.550561093348382</v>
      </c>
      <c r="AM33" s="279">
        <f>IF((AB33+J33)&lt;&gt;0,(資源化量内訳!D33-資源化量内訳!S33-資源化量内訳!U33-資源化量内訳!W33-資源化量内訳!V33)/(AB33+J33)*100,"-")</f>
        <v>16.281110902137797</v>
      </c>
      <c r="AN33" s="274">
        <f>ごみ処理量内訳!AA33</f>
        <v>0</v>
      </c>
      <c r="AO33" s="274">
        <f>ごみ処理量内訳!AB33</f>
        <v>0</v>
      </c>
      <c r="AP33" s="274">
        <f>ごみ処理量内訳!AC33</f>
        <v>0</v>
      </c>
      <c r="AQ33" s="274">
        <f t="shared" si="8"/>
        <v>0</v>
      </c>
      <c r="AR33" s="304" t="s">
        <v>727</v>
      </c>
    </row>
    <row r="34" spans="1: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34994</v>
      </c>
      <c r="E34" s="274">
        <v>34994</v>
      </c>
      <c r="F34" s="274">
        <v>0</v>
      </c>
      <c r="G34" s="274">
        <v>330</v>
      </c>
      <c r="H34" s="274">
        <f>SUM(ごみ搬入量内訳!E34,+ごみ搬入量内訳!AD34)</f>
        <v>7033</v>
      </c>
      <c r="I34" s="274">
        <f>ごみ搬入量内訳!BC34</f>
        <v>1499</v>
      </c>
      <c r="J34" s="274">
        <f>資源化量内訳!BR34</f>
        <v>0</v>
      </c>
      <c r="K34" s="274">
        <f t="shared" si="1"/>
        <v>8532</v>
      </c>
      <c r="L34" s="277">
        <f t="shared" si="2"/>
        <v>666.15635279865319</v>
      </c>
      <c r="M34" s="274">
        <f>IF(D34&lt;&gt;0,(ごみ搬入量内訳!BR34+ごみ処理概要!J34)/ごみ処理概要!D34/366*1000000,"-")</f>
        <v>553.9591330410741</v>
      </c>
      <c r="N34" s="274">
        <f>IF(D34&lt;&gt;0,(ごみ搬入量内訳!E34+ごみ搬入量内訳!BD34-ごみ搬入量内訳!R34-ごみ搬入量内訳!BH34)/D34/366*1000000,"-")</f>
        <v>336.59165927273716</v>
      </c>
      <c r="O34" s="274">
        <f>IF(D34&lt;&gt;0,ごみ搬入量内訳!CM34/ごみ処理概要!D34/366*1000000,"-")</f>
        <v>112.19721975757905</v>
      </c>
      <c r="P34" s="274">
        <f>ごみ搬入量内訳!DH34</f>
        <v>0</v>
      </c>
      <c r="Q34" s="274">
        <f>ごみ処理量内訳!E34</f>
        <v>4929</v>
      </c>
      <c r="R34" s="274">
        <f>ごみ処理量内訳!N34</f>
        <v>151</v>
      </c>
      <c r="S34" s="274">
        <f t="shared" si="3"/>
        <v>1819</v>
      </c>
      <c r="T34" s="274">
        <f>ごみ処理量内訳!G34</f>
        <v>0</v>
      </c>
      <c r="U34" s="274">
        <f>ごみ処理量内訳!L34</f>
        <v>192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1627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1634</v>
      </c>
      <c r="AB34" s="274">
        <f t="shared" si="4"/>
        <v>8533</v>
      </c>
      <c r="AC34" s="279">
        <f t="shared" si="5"/>
        <v>98.230399624985353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1517</v>
      </c>
      <c r="AI34" s="274">
        <f>施設資源化量内訳!EF34</f>
        <v>0</v>
      </c>
      <c r="AJ34" s="274">
        <f>施設資源化量内訳!FB34</f>
        <v>192</v>
      </c>
      <c r="AK34" s="274">
        <f t="shared" si="6"/>
        <v>1709</v>
      </c>
      <c r="AL34" s="279">
        <f t="shared" si="7"/>
        <v>39.177311613734908</v>
      </c>
      <c r="AM34" s="279">
        <f>IF((AB34+J34)&lt;&gt;0,(資源化量内訳!D34-資源化量内訳!S34-資源化量内訳!U34-資源化量内訳!W34-資源化量内訳!V34)/(AB34+J34)*100,"-")</f>
        <v>39.177311613734908</v>
      </c>
      <c r="AN34" s="274">
        <f>ごみ処理量内訳!AA34</f>
        <v>151</v>
      </c>
      <c r="AO34" s="274">
        <f>ごみ処理量内訳!AB34</f>
        <v>671</v>
      </c>
      <c r="AP34" s="274">
        <f>ごみ処理量内訳!AC34</f>
        <v>0</v>
      </c>
      <c r="AQ34" s="274">
        <f t="shared" si="8"/>
        <v>822</v>
      </c>
      <c r="AR34" s="304" t="s">
        <v>727</v>
      </c>
    </row>
    <row r="35" spans="1: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103817</v>
      </c>
      <c r="E35" s="274">
        <v>103817</v>
      </c>
      <c r="F35" s="274">
        <v>0</v>
      </c>
      <c r="G35" s="274">
        <v>1787</v>
      </c>
      <c r="H35" s="274">
        <f>SUM(ごみ搬入量内訳!E35,+ごみ搬入量内訳!AD35)</f>
        <v>26985</v>
      </c>
      <c r="I35" s="274">
        <f>ごみ搬入量内訳!BC35</f>
        <v>4637</v>
      </c>
      <c r="J35" s="274">
        <f>資源化量内訳!BR35</f>
        <v>888</v>
      </c>
      <c r="K35" s="274">
        <f t="shared" si="1"/>
        <v>32510</v>
      </c>
      <c r="L35" s="277">
        <f t="shared" si="2"/>
        <v>855.59336729073129</v>
      </c>
      <c r="M35" s="274">
        <f>IF(D35&lt;&gt;0,(ごみ搬入量内訳!BR35+ごみ処理概要!J35)/ごみ処理概要!D35/366*1000000,"-")</f>
        <v>689.13295362989243</v>
      </c>
      <c r="N35" s="274">
        <f>IF(D35&lt;&gt;0,(ごみ搬入量内訳!E35+ごみ搬入量内訳!BD35-ごみ搬入量内訳!R35-ごみ搬入量内訳!BH35)/D35/366*1000000,"-")</f>
        <v>646.89280123058063</v>
      </c>
      <c r="O35" s="274">
        <f>IF(D35&lt;&gt;0,ごみ搬入量内訳!CM35/ごみ処理概要!D35/366*1000000,"-")</f>
        <v>166.46041366083898</v>
      </c>
      <c r="P35" s="274">
        <f>ごみ搬入量内訳!DH35</f>
        <v>0</v>
      </c>
      <c r="Q35" s="274">
        <f>ごみ処理量内訳!E35</f>
        <v>27673</v>
      </c>
      <c r="R35" s="274">
        <f>ごみ処理量内訳!N35</f>
        <v>0</v>
      </c>
      <c r="S35" s="274">
        <f t="shared" si="3"/>
        <v>3949</v>
      </c>
      <c r="T35" s="274">
        <f>ごみ処理量内訳!G35</f>
        <v>0</v>
      </c>
      <c r="U35" s="274">
        <f>ごみ処理量内訳!L35</f>
        <v>3949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31622</v>
      </c>
      <c r="AC35" s="279">
        <f t="shared" si="5"/>
        <v>100</v>
      </c>
      <c r="AD35" s="274">
        <f>施設資源化量内訳!Z35</f>
        <v>5568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1009</v>
      </c>
      <c r="AK35" s="274">
        <f t="shared" si="6"/>
        <v>6577</v>
      </c>
      <c r="AL35" s="279">
        <f t="shared" si="7"/>
        <v>22.962165487542293</v>
      </c>
      <c r="AM35" s="279">
        <f>IF((AB35+J35)&lt;&gt;0,(資源化量内訳!D35-資源化量内訳!S35-資源化量内訳!U35-資源化量内訳!W35-資源化量内訳!V35)/(AB35+J35)*100,"-")</f>
        <v>19.09258689633959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0</v>
      </c>
      <c r="AQ35" s="274">
        <f t="shared" si="8"/>
        <v>0</v>
      </c>
      <c r="AR35" s="304" t="s">
        <v>727</v>
      </c>
    </row>
    <row r="36" spans="1: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49706</v>
      </c>
      <c r="E36" s="274">
        <v>49706</v>
      </c>
      <c r="F36" s="274">
        <v>0</v>
      </c>
      <c r="G36" s="274">
        <v>367</v>
      </c>
      <c r="H36" s="274">
        <f>SUM(ごみ搬入量内訳!E36,+ごみ搬入量内訳!AD36)</f>
        <v>14408</v>
      </c>
      <c r="I36" s="274">
        <f>ごみ搬入量内訳!BC36</f>
        <v>1029</v>
      </c>
      <c r="J36" s="274">
        <f>資源化量内訳!BR36</f>
        <v>642</v>
      </c>
      <c r="K36" s="274">
        <f t="shared" si="1"/>
        <v>16079</v>
      </c>
      <c r="L36" s="277">
        <f t="shared" si="2"/>
        <v>883.8308049143169</v>
      </c>
      <c r="M36" s="274">
        <f>IF(D36&lt;&gt;0,(ごみ搬入量内訳!BR36+ごみ処理概要!J36)/ごみ処理概要!D36/366*1000000,"-")</f>
        <v>555.61675328527372</v>
      </c>
      <c r="N36" s="274">
        <f>IF(D36&lt;&gt;0,(ごみ搬入量内訳!E36+ごみ搬入量内訳!BD36-ごみ搬入量内訳!R36-ごみ搬入量内訳!BH36)/D36/366*1000000,"-")</f>
        <v>470.69116129618112</v>
      </c>
      <c r="O36" s="274">
        <f>IF(D36&lt;&gt;0,ごみ搬入量内訳!CM36/ごみ処理概要!D36/366*1000000,"-")</f>
        <v>328.2140516290433</v>
      </c>
      <c r="P36" s="274">
        <f>ごみ搬入量内訳!DH36</f>
        <v>0</v>
      </c>
      <c r="Q36" s="274">
        <f>ごみ処理量内訳!E36</f>
        <v>13265</v>
      </c>
      <c r="R36" s="274">
        <f>ごみ処理量内訳!N36</f>
        <v>0</v>
      </c>
      <c r="S36" s="274">
        <f t="shared" si="3"/>
        <v>2170</v>
      </c>
      <c r="T36" s="274">
        <f>ごみ処理量内訳!G36</f>
        <v>0</v>
      </c>
      <c r="U36" s="274">
        <f>ごみ処理量内訳!L36</f>
        <v>1680</v>
      </c>
      <c r="V36" s="274">
        <f>ごみ処理量内訳!H36</f>
        <v>490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15435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0</v>
      </c>
      <c r="AF36" s="274">
        <f>施設資源化量内訳!BR36</f>
        <v>473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1150</v>
      </c>
      <c r="AK36" s="274">
        <f t="shared" si="6"/>
        <v>1623</v>
      </c>
      <c r="AL36" s="279">
        <f t="shared" si="7"/>
        <v>14.088449337562977</v>
      </c>
      <c r="AM36" s="279">
        <f>IF((AB36+J36)&lt;&gt;0,(資源化量内訳!D36-資源化量内訳!S36-資源化量内訳!U36-資源化量内訳!W36-資源化量内訳!V36)/(AB36+J36)*100,"-")</f>
        <v>14.088449337562977</v>
      </c>
      <c r="AN36" s="274">
        <f>ごみ処理量内訳!AA36</f>
        <v>0</v>
      </c>
      <c r="AO36" s="274">
        <f>ごみ処理量内訳!AB36</f>
        <v>1478</v>
      </c>
      <c r="AP36" s="274">
        <f>ごみ処理量内訳!AC36</f>
        <v>305</v>
      </c>
      <c r="AQ36" s="274">
        <f t="shared" si="8"/>
        <v>1783</v>
      </c>
      <c r="AR36" s="304" t="s">
        <v>727</v>
      </c>
    </row>
    <row r="37" spans="1:44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37018</v>
      </c>
      <c r="E37" s="274">
        <v>37018</v>
      </c>
      <c r="F37" s="274">
        <v>0</v>
      </c>
      <c r="G37" s="274">
        <v>557</v>
      </c>
      <c r="H37" s="274">
        <f>SUM(ごみ搬入量内訳!E37,+ごみ搬入量内訳!AD37)</f>
        <v>9237</v>
      </c>
      <c r="I37" s="274">
        <f>ごみ搬入量内訳!BC37</f>
        <v>827</v>
      </c>
      <c r="J37" s="274">
        <f>資源化量内訳!BR37</f>
        <v>0</v>
      </c>
      <c r="K37" s="274">
        <f t="shared" si="1"/>
        <v>10064</v>
      </c>
      <c r="L37" s="277">
        <f t="shared" si="2"/>
        <v>742.80803283707496</v>
      </c>
      <c r="M37" s="274">
        <f>IF(D37&lt;&gt;0,(ごみ搬入量内訳!BR37+ごみ処理概要!J37)/ごみ処理概要!D37/366*1000000,"-")</f>
        <v>613.86470678715739</v>
      </c>
      <c r="N37" s="274">
        <f>IF(D37&lt;&gt;0,(ごみ搬入量内訳!E37+ごみ搬入量内訳!BD37-ごみ搬入量内訳!R37-ごみ搬入量内訳!BH37)/D37/366*1000000,"-")</f>
        <v>497.32119686568075</v>
      </c>
      <c r="O37" s="274">
        <f>IF(D37&lt;&gt;0,ごみ搬入量内訳!CM37/ごみ処理概要!D37/366*1000000,"-")</f>
        <v>128.94332604991752</v>
      </c>
      <c r="P37" s="274">
        <f>ごみ搬入量内訳!DH37</f>
        <v>0</v>
      </c>
      <c r="Q37" s="274">
        <f>ごみ処理量内訳!E37</f>
        <v>0</v>
      </c>
      <c r="R37" s="274">
        <f>ごみ処理量内訳!N37</f>
        <v>194</v>
      </c>
      <c r="S37" s="274">
        <f t="shared" si="3"/>
        <v>9265</v>
      </c>
      <c r="T37" s="274">
        <f>ごみ処理量内訳!G37</f>
        <v>0</v>
      </c>
      <c r="U37" s="274">
        <f>ごみ処理量内訳!L37</f>
        <v>1869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7396</v>
      </c>
      <c r="Z37" s="274">
        <f>ごみ処理量内訳!M37</f>
        <v>0</v>
      </c>
      <c r="AA37" s="274">
        <f>資源化量内訳!Z37</f>
        <v>605</v>
      </c>
      <c r="AB37" s="274">
        <f t="shared" si="4"/>
        <v>10064</v>
      </c>
      <c r="AC37" s="279">
        <f t="shared" si="5"/>
        <v>98.07233704292527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4240</v>
      </c>
      <c r="AJ37" s="274">
        <f>施設資源化量内訳!FB37</f>
        <v>1711</v>
      </c>
      <c r="AK37" s="274">
        <f t="shared" si="6"/>
        <v>5951</v>
      </c>
      <c r="AL37" s="279">
        <f t="shared" si="7"/>
        <v>65.143084260731314</v>
      </c>
      <c r="AM37" s="279">
        <f>IF((AB37+J37)&lt;&gt;0,(資源化量内訳!D37-資源化量内訳!S37-資源化量内訳!U37-資源化量内訳!W37-資源化量内訳!V37)/(AB37+J37)*100,"-")</f>
        <v>23.141891891891891</v>
      </c>
      <c r="AN37" s="274">
        <f>ごみ処理量内訳!AA37</f>
        <v>194</v>
      </c>
      <c r="AO37" s="274">
        <f>ごみ処理量内訳!AB37</f>
        <v>0</v>
      </c>
      <c r="AP37" s="274">
        <f>ごみ処理量内訳!AC37</f>
        <v>210</v>
      </c>
      <c r="AQ37" s="274">
        <f t="shared" si="8"/>
        <v>404</v>
      </c>
      <c r="AR37" s="304" t="s">
        <v>727</v>
      </c>
    </row>
    <row r="38" spans="1:44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31129</v>
      </c>
      <c r="E38" s="274">
        <v>31129</v>
      </c>
      <c r="F38" s="274">
        <v>0</v>
      </c>
      <c r="G38" s="274">
        <v>304</v>
      </c>
      <c r="H38" s="274">
        <f>SUM(ごみ搬入量内訳!E38,+ごみ搬入量内訳!AD38)</f>
        <v>7000</v>
      </c>
      <c r="I38" s="274">
        <f>ごみ搬入量内訳!BC38</f>
        <v>805</v>
      </c>
      <c r="J38" s="274">
        <f>資源化量内訳!BR38</f>
        <v>84</v>
      </c>
      <c r="K38" s="274">
        <f t="shared" si="1"/>
        <v>7889</v>
      </c>
      <c r="L38" s="277">
        <f t="shared" si="2"/>
        <v>692.42972176244564</v>
      </c>
      <c r="M38" s="274">
        <f>IF(D38&lt;&gt;0,(ごみ搬入量内訳!BR38+ごみ処理概要!J38)/ごみ処理概要!D38/366*1000000,"-")</f>
        <v>578.50225581648874</v>
      </c>
      <c r="N38" s="274">
        <f>IF(D38&lt;&gt;0,(ごみ搬入量内訳!E38+ごみ搬入量内訳!BD38-ごみ搬入量内訳!R38-ごみ搬入量内訳!BH38)/D38/366*1000000,"-")</f>
        <v>517.50103175451625</v>
      </c>
      <c r="O38" s="274">
        <f>IF(D38&lt;&gt;0,ごみ搬入量内訳!CM38/ごみ処理概要!D38/366*1000000,"-")</f>
        <v>113.92746594595695</v>
      </c>
      <c r="P38" s="274">
        <f>ごみ搬入量内訳!DH38</f>
        <v>0</v>
      </c>
      <c r="Q38" s="274">
        <f>ごみ処理量内訳!E38</f>
        <v>0</v>
      </c>
      <c r="R38" s="274">
        <f>ごみ処理量内訳!N38</f>
        <v>0</v>
      </c>
      <c r="S38" s="274">
        <f t="shared" si="3"/>
        <v>7396</v>
      </c>
      <c r="T38" s="274">
        <f>ごみ処理量内訳!G38</f>
        <v>794</v>
      </c>
      <c r="U38" s="274">
        <f>ごみ処理量内訳!L38</f>
        <v>0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6602</v>
      </c>
      <c r="Z38" s="274">
        <f>ごみ処理量内訳!M38</f>
        <v>0</v>
      </c>
      <c r="AA38" s="274">
        <f>資源化量内訳!Z38</f>
        <v>421</v>
      </c>
      <c r="AB38" s="274">
        <f t="shared" si="4"/>
        <v>7817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712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3790</v>
      </c>
      <c r="AJ38" s="274">
        <f>施設資源化量内訳!FB38</f>
        <v>0</v>
      </c>
      <c r="AK38" s="274">
        <f t="shared" si="6"/>
        <v>4502</v>
      </c>
      <c r="AL38" s="279">
        <f t="shared" si="7"/>
        <v>63.371725098088852</v>
      </c>
      <c r="AM38" s="279">
        <f>IF((AB38+J38)&lt;&gt;0,(資源化量内訳!D38-資源化量内訳!S38-資源化量内訳!U38-資源化量内訳!W38-資源化量内訳!V38)/(AB38+J38)*100,"-")</f>
        <v>15.605619541830148</v>
      </c>
      <c r="AN38" s="274">
        <f>ごみ処理量内訳!AA38</f>
        <v>0</v>
      </c>
      <c r="AO38" s="274">
        <f>ごみ処理量内訳!AB38</f>
        <v>0</v>
      </c>
      <c r="AP38" s="274">
        <f>ごみ処理量内訳!AC38</f>
        <v>133</v>
      </c>
      <c r="AQ38" s="274">
        <f t="shared" si="8"/>
        <v>133</v>
      </c>
      <c r="AR38" s="304" t="s">
        <v>727</v>
      </c>
    </row>
    <row r="39" spans="1:44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ref="D39:D67" si="9">+E39+F39</f>
        <v>46588</v>
      </c>
      <c r="E39" s="274">
        <v>46588</v>
      </c>
      <c r="F39" s="274">
        <v>0</v>
      </c>
      <c r="G39" s="274">
        <v>811</v>
      </c>
      <c r="H39" s="274">
        <f>SUM(ごみ搬入量内訳!E39,+ごみ搬入量内訳!AD39)</f>
        <v>11417</v>
      </c>
      <c r="I39" s="274">
        <f>ごみ搬入量内訳!BC39</f>
        <v>73</v>
      </c>
      <c r="J39" s="274">
        <f>資源化量内訳!BR39</f>
        <v>565</v>
      </c>
      <c r="K39" s="274">
        <f t="shared" ref="K39:K67" si="10">SUM(H39:J39)</f>
        <v>12055</v>
      </c>
      <c r="L39" s="277">
        <f t="shared" ref="L39:L67" si="11">IF(D39&lt;&gt;0,K39/D39/366*1000000,"-")</f>
        <v>706.98803275404305</v>
      </c>
      <c r="M39" s="274">
        <f>IF(D39&lt;&gt;0,(ごみ搬入量内訳!BR39+ごみ処理概要!J39)/ごみ処理概要!D39/366*1000000,"-")</f>
        <v>569.63706031854167</v>
      </c>
      <c r="N39" s="274">
        <f>IF(D39&lt;&gt;0,(ごみ搬入量内訳!E39+ごみ搬入量内訳!BD39-ごみ搬入量内訳!R39-ごみ搬入量内訳!BH39)/D39/366*1000000,"-")</f>
        <v>499.72998980482794</v>
      </c>
      <c r="O39" s="274">
        <f>IF(D39&lt;&gt;0,ごみ搬入量内訳!CM39/ごみ処理概要!D39/366*1000000,"-")</f>
        <v>137.35097243550135</v>
      </c>
      <c r="P39" s="274">
        <f>ごみ搬入量内訳!DH39</f>
        <v>0</v>
      </c>
      <c r="Q39" s="274">
        <f>ごみ処理量内訳!E39</f>
        <v>0</v>
      </c>
      <c r="R39" s="274">
        <f>ごみ処理量内訳!N39</f>
        <v>0</v>
      </c>
      <c r="S39" s="274">
        <f t="shared" ref="S39:S67" si="12">SUM(T39:Z39)</f>
        <v>11453</v>
      </c>
      <c r="T39" s="274">
        <f>ごみ処理量内訳!G39</f>
        <v>0</v>
      </c>
      <c r="U39" s="274">
        <f>ごみ処理量内訳!L39</f>
        <v>1042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10411</v>
      </c>
      <c r="Z39" s="274">
        <f>ごみ処理量内訳!M39</f>
        <v>0</v>
      </c>
      <c r="AA39" s="274">
        <f>資源化量内訳!Z39</f>
        <v>37</v>
      </c>
      <c r="AB39" s="274">
        <f t="shared" ref="AB39:AB67" si="13">SUM(Q39,R39,S39,AA39)</f>
        <v>11490</v>
      </c>
      <c r="AC39" s="279">
        <f t="shared" ref="AC39:AC67" si="14">IF(AB39&lt;&gt;0,(AA39+Q39+S39)/AB39*100,"-")</f>
        <v>100</v>
      </c>
      <c r="AD39" s="274">
        <f>施設資源化量内訳!Z39</f>
        <v>0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5968</v>
      </c>
      <c r="AJ39" s="274">
        <f>施設資源化量内訳!FB39</f>
        <v>794</v>
      </c>
      <c r="AK39" s="274">
        <f t="shared" ref="AK39:AK67" si="15">SUM(AD39:AJ39)</f>
        <v>6762</v>
      </c>
      <c r="AL39" s="279">
        <f t="shared" ref="AL39:AL67" si="16">IF((AB39+J39)&lt;&gt;0,(AA39+AK39+J39)/(AB39+J39)*100,"-")</f>
        <v>61.086686022397338</v>
      </c>
      <c r="AM39" s="279">
        <f>IF((AB39+J39)&lt;&gt;0,(資源化量内訳!D39-資源化量内訳!S39-資源化量内訳!U39-資源化量内訳!W39-資源化量内訳!V39)/(AB39+J39)*100,"-")</f>
        <v>11.729572791372874</v>
      </c>
      <c r="AN39" s="274">
        <f>ごみ処理量内訳!AA39</f>
        <v>0</v>
      </c>
      <c r="AO39" s="274">
        <f>ごみ処理量内訳!AB39</f>
        <v>0</v>
      </c>
      <c r="AP39" s="274">
        <f>ごみ処理量内訳!AC39</f>
        <v>241</v>
      </c>
      <c r="AQ39" s="274">
        <f t="shared" ref="AQ39:AQ67" si="17">SUM(AN39:AP39)</f>
        <v>241</v>
      </c>
      <c r="AR39" s="304" t="s">
        <v>727</v>
      </c>
    </row>
    <row r="40" spans="1:44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9"/>
        <v>29241</v>
      </c>
      <c r="E40" s="274">
        <v>29241</v>
      </c>
      <c r="F40" s="274">
        <v>0</v>
      </c>
      <c r="G40" s="274">
        <v>395</v>
      </c>
      <c r="H40" s="274">
        <f>SUM(ごみ搬入量内訳!E40,+ごみ搬入量内訳!AD40)</f>
        <v>7080</v>
      </c>
      <c r="I40" s="274">
        <f>ごみ搬入量内訳!BC40</f>
        <v>341</v>
      </c>
      <c r="J40" s="274">
        <f>資源化量内訳!BR40</f>
        <v>80</v>
      </c>
      <c r="K40" s="274">
        <f t="shared" si="10"/>
        <v>7501</v>
      </c>
      <c r="L40" s="277">
        <f t="shared" si="11"/>
        <v>700.88353746881717</v>
      </c>
      <c r="M40" s="274">
        <f>IF(D40&lt;&gt;0,(ごみ搬入量内訳!BR40+ごみ処理概要!J40)/ごみ処理概要!D40/366*1000000,"-")</f>
        <v>700.88353746881717</v>
      </c>
      <c r="N40" s="274">
        <f>IF(D40&lt;&gt;0,(ごみ搬入量内訳!E40+ごみ搬入量内訳!BD40-ごみ搬入量内訳!R40-ごみ搬入量内訳!BH40)/D40/366*1000000,"-")</f>
        <v>645.19408428505301</v>
      </c>
      <c r="O40" s="274">
        <f>IF(D40&lt;&gt;0,ごみ搬入量内訳!CM40/ごみ処理概要!D40/366*1000000,"-")</f>
        <v>0</v>
      </c>
      <c r="P40" s="274">
        <f>ごみ搬入量内訳!DH40</f>
        <v>0</v>
      </c>
      <c r="Q40" s="274">
        <f>ごみ処理量内訳!E40</f>
        <v>0</v>
      </c>
      <c r="R40" s="274">
        <f>ごみ処理量内訳!N40</f>
        <v>0</v>
      </c>
      <c r="S40" s="274">
        <f t="shared" si="12"/>
        <v>7184</v>
      </c>
      <c r="T40" s="274">
        <f>ごみ処理量内訳!G40</f>
        <v>887</v>
      </c>
      <c r="U40" s="274">
        <f>ごみ処理量内訳!L40</f>
        <v>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6297</v>
      </c>
      <c r="Z40" s="274">
        <f>ごみ処理量内訳!M40</f>
        <v>0</v>
      </c>
      <c r="AA40" s="274">
        <f>資源化量内訳!Z40</f>
        <v>237</v>
      </c>
      <c r="AB40" s="274">
        <f t="shared" si="13"/>
        <v>7421</v>
      </c>
      <c r="AC40" s="279">
        <f t="shared" si="14"/>
        <v>100</v>
      </c>
      <c r="AD40" s="274">
        <f>施設資源化量内訳!Z40</f>
        <v>0</v>
      </c>
      <c r="AE40" s="274">
        <f>施設資源化量内訳!AV40</f>
        <v>812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3613</v>
      </c>
      <c r="AJ40" s="274">
        <f>施設資源化量内訳!FB40</f>
        <v>0</v>
      </c>
      <c r="AK40" s="274">
        <f t="shared" si="15"/>
        <v>4425</v>
      </c>
      <c r="AL40" s="279">
        <f t="shared" si="16"/>
        <v>63.21823756832422</v>
      </c>
      <c r="AM40" s="279">
        <f>IF((AB40+J40)&lt;&gt;0,(資源化量内訳!D40-資源化量内訳!S40-資源化量内訳!U40-資源化量内訳!W40-資源化量内訳!V40)/(AB40+J40)*100,"-")</f>
        <v>15.237968270897214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124</v>
      </c>
      <c r="AQ40" s="274">
        <f t="shared" si="17"/>
        <v>124</v>
      </c>
      <c r="AR40" s="304" t="s">
        <v>727</v>
      </c>
    </row>
    <row r="41" spans="1:44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9"/>
        <v>33289</v>
      </c>
      <c r="E41" s="274">
        <v>33289</v>
      </c>
      <c r="F41" s="274">
        <v>0</v>
      </c>
      <c r="G41" s="274">
        <v>533</v>
      </c>
      <c r="H41" s="274">
        <f>SUM(ごみ搬入量内訳!E41,+ごみ搬入量内訳!AD41)</f>
        <v>9186</v>
      </c>
      <c r="I41" s="274">
        <f>ごみ搬入量内訳!BC41</f>
        <v>585</v>
      </c>
      <c r="J41" s="274">
        <f>資源化量内訳!BR41</f>
        <v>186</v>
      </c>
      <c r="K41" s="274">
        <f t="shared" si="10"/>
        <v>9957</v>
      </c>
      <c r="L41" s="277">
        <f t="shared" si="11"/>
        <v>817.23446281915597</v>
      </c>
      <c r="M41" s="274">
        <f>IF(D41&lt;&gt;0,(ごみ搬入量内訳!BR41+ごみ処理概要!J41)/ごみ処理概要!D41/366*1000000,"-")</f>
        <v>544.41259333930532</v>
      </c>
      <c r="N41" s="274">
        <f>IF(D41&lt;&gt;0,(ごみ搬入量内訳!E41+ごみ搬入量内訳!BD41-ごみ搬入量内訳!R41-ごみ搬入量内訳!BH41)/D41/366*1000000,"-")</f>
        <v>507.64237747679829</v>
      </c>
      <c r="O41" s="274">
        <f>IF(D41&lt;&gt;0,ごみ搬入量内訳!CM41/ごみ処理概要!D41/366*1000000,"-")</f>
        <v>272.82186947985082</v>
      </c>
      <c r="P41" s="274">
        <f>ごみ搬入量内訳!DH41</f>
        <v>0</v>
      </c>
      <c r="Q41" s="274">
        <f>ごみ処理量内訳!E41</f>
        <v>8784</v>
      </c>
      <c r="R41" s="274">
        <f>ごみ処理量内訳!N41</f>
        <v>37</v>
      </c>
      <c r="S41" s="274">
        <f t="shared" si="12"/>
        <v>867</v>
      </c>
      <c r="T41" s="274">
        <f>ごみ処理量内訳!G41</f>
        <v>0</v>
      </c>
      <c r="U41" s="274">
        <f>ごみ処理量内訳!L41</f>
        <v>867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81</v>
      </c>
      <c r="AB41" s="274">
        <f t="shared" si="13"/>
        <v>9769</v>
      </c>
      <c r="AC41" s="279">
        <f t="shared" si="14"/>
        <v>99.621250895690451</v>
      </c>
      <c r="AD41" s="274">
        <f>施設資源化量内訳!Z41</f>
        <v>690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206</v>
      </c>
      <c r="AK41" s="274">
        <f t="shared" si="15"/>
        <v>896</v>
      </c>
      <c r="AL41" s="279">
        <f t="shared" si="16"/>
        <v>11.682571572074336</v>
      </c>
      <c r="AM41" s="279">
        <f>IF((AB41+J41)&lt;&gt;0,(資源化量内訳!D41-資源化量内訳!S41-資源化量内訳!U41-資源化量内訳!W41-資源化量内訳!V41)/(AB41+J41)*100,"-")</f>
        <v>11.682571572074336</v>
      </c>
      <c r="AN41" s="274">
        <f>ごみ処理量内訳!AA41</f>
        <v>37</v>
      </c>
      <c r="AO41" s="274">
        <f>ごみ処理量内訳!AB41</f>
        <v>274</v>
      </c>
      <c r="AP41" s="274">
        <f>ごみ処理量内訳!AC41</f>
        <v>0</v>
      </c>
      <c r="AQ41" s="274">
        <f t="shared" si="17"/>
        <v>311</v>
      </c>
      <c r="AR41" s="304" t="s">
        <v>727</v>
      </c>
    </row>
    <row r="42" spans="1:44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9"/>
        <v>9347</v>
      </c>
      <c r="E42" s="274">
        <v>9341</v>
      </c>
      <c r="F42" s="274">
        <v>6</v>
      </c>
      <c r="G42" s="274">
        <v>314</v>
      </c>
      <c r="H42" s="274">
        <f>SUM(ごみ搬入量内訳!E42,+ごみ搬入量内訳!AD42)</f>
        <v>4428</v>
      </c>
      <c r="I42" s="274">
        <f>ごみ搬入量内訳!BC42</f>
        <v>0</v>
      </c>
      <c r="J42" s="274">
        <f>資源化量内訳!BR42</f>
        <v>18</v>
      </c>
      <c r="K42" s="274">
        <f t="shared" si="10"/>
        <v>4446</v>
      </c>
      <c r="L42" s="277">
        <f t="shared" si="11"/>
        <v>1299.6192343646687</v>
      </c>
      <c r="M42" s="274">
        <f>IF(D42&lt;&gt;0,(ごみ搬入量内訳!BR42+ごみ処理概要!J42)/ごみ処理概要!D42/366*1000000,"-")</f>
        <v>488.45338295622156</v>
      </c>
      <c r="N42" s="274">
        <f>IF(D42&lt;&gt;0,(ごみ搬入量内訳!E42+ごみ搬入量内訳!BD42-ごみ搬入量内訳!R42-ごみ搬入量内訳!BH42)/D42/366*1000000,"-")</f>
        <v>471.79159790026426</v>
      </c>
      <c r="O42" s="274">
        <f>IF(D42&lt;&gt;0,ごみ搬入量内訳!CM42/ごみ処理概要!D42/366*1000000,"-")</f>
        <v>811.165851408447</v>
      </c>
      <c r="P42" s="274">
        <f>ごみ搬入量内訳!DH42</f>
        <v>3</v>
      </c>
      <c r="Q42" s="274">
        <f>ごみ処理量内訳!E42</f>
        <v>4174</v>
      </c>
      <c r="R42" s="274">
        <f>ごみ処理量内訳!N42</f>
        <v>128</v>
      </c>
      <c r="S42" s="274">
        <f t="shared" si="12"/>
        <v>87</v>
      </c>
      <c r="T42" s="274">
        <f>ごみ処理量内訳!G42</f>
        <v>87</v>
      </c>
      <c r="U42" s="274">
        <f>ごみ処理量内訳!L42</f>
        <v>0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39</v>
      </c>
      <c r="AB42" s="274">
        <f t="shared" si="13"/>
        <v>4428</v>
      </c>
      <c r="AC42" s="279">
        <f t="shared" si="14"/>
        <v>97.109304426377591</v>
      </c>
      <c r="AD42" s="274">
        <f>施設資源化量内訳!Z42</f>
        <v>0</v>
      </c>
      <c r="AE42" s="274">
        <f>施設資源化量内訳!AV42</f>
        <v>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0</v>
      </c>
      <c r="AK42" s="274">
        <f t="shared" si="15"/>
        <v>0</v>
      </c>
      <c r="AL42" s="279">
        <f t="shared" si="16"/>
        <v>1.2820512820512819</v>
      </c>
      <c r="AM42" s="279">
        <f>IF((AB42+J42)&lt;&gt;0,(資源化量内訳!D42-資源化量内訳!S42-資源化量内訳!U42-資源化量内訳!W42-資源化量内訳!V42)/(AB42+J42)*100,"-")</f>
        <v>1.2820512820512819</v>
      </c>
      <c r="AN42" s="274">
        <f>ごみ処理量内訳!AA42</f>
        <v>128</v>
      </c>
      <c r="AO42" s="274">
        <f>ごみ処理量内訳!AB42</f>
        <v>555</v>
      </c>
      <c r="AP42" s="274">
        <f>ごみ処理量内訳!AC42</f>
        <v>48</v>
      </c>
      <c r="AQ42" s="274">
        <f t="shared" si="17"/>
        <v>731</v>
      </c>
      <c r="AR42" s="304" t="s">
        <v>727</v>
      </c>
    </row>
    <row r="43" spans="1:44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9"/>
        <v>48865</v>
      </c>
      <c r="E43" s="274">
        <v>48865</v>
      </c>
      <c r="F43" s="274">
        <v>0</v>
      </c>
      <c r="G43" s="274">
        <v>806</v>
      </c>
      <c r="H43" s="274">
        <f>SUM(ごみ搬入量内訳!E43,+ごみ搬入量内訳!AD43)</f>
        <v>11438</v>
      </c>
      <c r="I43" s="274">
        <f>ごみ搬入量内訳!BC43</f>
        <v>412</v>
      </c>
      <c r="J43" s="274">
        <f>資源化量内訳!BR43</f>
        <v>0</v>
      </c>
      <c r="K43" s="274">
        <f t="shared" si="10"/>
        <v>11850</v>
      </c>
      <c r="L43" s="277">
        <f t="shared" si="11"/>
        <v>662.58158559966989</v>
      </c>
      <c r="M43" s="274">
        <f>IF(D43&lt;&gt;0,(ごみ搬入量内訳!BR43+ごみ処理概要!J43)/ごみ処理概要!D43/366*1000000,"-")</f>
        <v>512.73191054421704</v>
      </c>
      <c r="N43" s="274">
        <f>IF(D43&lt;&gt;0,(ごみ搬入量内訳!E43+ごみ搬入量内訳!BD43-ごみ搬入量内訳!R43-ごみ搬入量内訳!BH43)/D43/366*1000000,"-")</f>
        <v>490.03080305447321</v>
      </c>
      <c r="O43" s="274">
        <f>IF(D43&lt;&gt;0,ごみ搬入量内訳!CM43/ごみ処理概要!D43/366*1000000,"-")</f>
        <v>149.84967505545276</v>
      </c>
      <c r="P43" s="274">
        <f>ごみ搬入量内訳!DH43</f>
        <v>0</v>
      </c>
      <c r="Q43" s="274">
        <f>ごみ処理量内訳!E43</f>
        <v>0</v>
      </c>
      <c r="R43" s="274">
        <f>ごみ処理量内訳!N43</f>
        <v>0</v>
      </c>
      <c r="S43" s="274">
        <f t="shared" si="12"/>
        <v>11850</v>
      </c>
      <c r="T43" s="274">
        <f>ごみ処理量内訳!G43</f>
        <v>1143</v>
      </c>
      <c r="U43" s="274">
        <f>ごみ処理量内訳!L43</f>
        <v>0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10707</v>
      </c>
      <c r="Z43" s="274">
        <f>ごみ処理量内訳!M43</f>
        <v>0</v>
      </c>
      <c r="AA43" s="274">
        <f>資源化量内訳!Z43</f>
        <v>0</v>
      </c>
      <c r="AB43" s="274">
        <f t="shared" si="13"/>
        <v>11850</v>
      </c>
      <c r="AC43" s="279">
        <f t="shared" si="14"/>
        <v>100</v>
      </c>
      <c r="AD43" s="274">
        <f>施設資源化量内訳!Z43</f>
        <v>0</v>
      </c>
      <c r="AE43" s="274">
        <f>施設資源化量内訳!AV43</f>
        <v>1026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6146</v>
      </c>
      <c r="AJ43" s="274">
        <f>施設資源化量内訳!FB43</f>
        <v>0</v>
      </c>
      <c r="AK43" s="274">
        <f t="shared" si="15"/>
        <v>7172</v>
      </c>
      <c r="AL43" s="279">
        <f t="shared" si="16"/>
        <v>60.52320675105485</v>
      </c>
      <c r="AM43" s="279">
        <f>IF((AB43+J43)&lt;&gt;0,(資源化量内訳!D43-資源化量内訳!S43-資源化量内訳!U43-資源化量内訳!W43-資源化量内訳!V43)/(AB43+J43)*100,"-")</f>
        <v>8.8776371308016877</v>
      </c>
      <c r="AN43" s="274">
        <f>ごみ処理量内訳!AA43</f>
        <v>0</v>
      </c>
      <c r="AO43" s="274">
        <f>ごみ処理量内訳!AB43</f>
        <v>0</v>
      </c>
      <c r="AP43" s="274">
        <f>ごみ処理量内訳!AC43</f>
        <v>201</v>
      </c>
      <c r="AQ43" s="274">
        <f t="shared" si="17"/>
        <v>201</v>
      </c>
      <c r="AR43" s="304" t="s">
        <v>727</v>
      </c>
    </row>
    <row r="44" spans="1: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9"/>
        <v>13061</v>
      </c>
      <c r="E44" s="274">
        <v>13061</v>
      </c>
      <c r="F44" s="274">
        <v>0</v>
      </c>
      <c r="G44" s="274">
        <v>113</v>
      </c>
      <c r="H44" s="274">
        <f>SUM(ごみ搬入量内訳!E44,+ごみ搬入量内訳!AD44)</f>
        <v>3137</v>
      </c>
      <c r="I44" s="274">
        <f>ごみ搬入量内訳!BC44</f>
        <v>368</v>
      </c>
      <c r="J44" s="274">
        <f>資源化量内訳!BR44</f>
        <v>236</v>
      </c>
      <c r="K44" s="274">
        <f t="shared" si="10"/>
        <v>3741</v>
      </c>
      <c r="L44" s="277">
        <f t="shared" si="11"/>
        <v>782.58261047468307</v>
      </c>
      <c r="M44" s="274">
        <f>IF(D44&lt;&gt;0,(ごみ搬入量内訳!BR44+ごみ処理概要!J44)/ごみ処理概要!D44/366*1000000,"-")</f>
        <v>563.55989110366113</v>
      </c>
      <c r="N44" s="274">
        <f>IF(D44&lt;&gt;0,(ごみ搬入量内訳!E44+ごみ搬入量内訳!BD44-ごみ搬入量内訳!R44-ごみ搬入量内訳!BH44)/D44/366*1000000,"-")</f>
        <v>471.51595937180855</v>
      </c>
      <c r="O44" s="274">
        <f>IF(D44&lt;&gt;0,ごみ搬入量内訳!CM44/ごみ処理概要!D44/366*1000000,"-")</f>
        <v>219.02271937102199</v>
      </c>
      <c r="P44" s="274">
        <f>ごみ搬入量内訳!DH44</f>
        <v>0</v>
      </c>
      <c r="Q44" s="274">
        <f>ごみ処理量内訳!E44</f>
        <v>2989</v>
      </c>
      <c r="R44" s="274">
        <f>ごみ処理量内訳!N44</f>
        <v>0</v>
      </c>
      <c r="S44" s="274">
        <f t="shared" si="12"/>
        <v>551</v>
      </c>
      <c r="T44" s="274">
        <f>ごみ処理量内訳!G44</f>
        <v>253</v>
      </c>
      <c r="U44" s="274">
        <f>ごみ処理量内訳!L44</f>
        <v>298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7</v>
      </c>
      <c r="AB44" s="274">
        <f t="shared" si="13"/>
        <v>3547</v>
      </c>
      <c r="AC44" s="279">
        <f t="shared" si="14"/>
        <v>100</v>
      </c>
      <c r="AD44" s="274">
        <f>施設資源化量内訳!Z44</f>
        <v>213</v>
      </c>
      <c r="AE44" s="274">
        <f>施設資源化量内訳!AV44</f>
        <v>53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238</v>
      </c>
      <c r="AK44" s="274">
        <f t="shared" si="15"/>
        <v>504</v>
      </c>
      <c r="AL44" s="279">
        <f t="shared" si="16"/>
        <v>19.746233148295005</v>
      </c>
      <c r="AM44" s="279">
        <f>IF((AB44+J44)&lt;&gt;0,(資源化量内訳!D44-資源化量内訳!S44-資源化量内訳!U44-資源化量内訳!W44-資源化量内訳!V44)/(AB44+J44)*100,"-")</f>
        <v>19.058947924927306</v>
      </c>
      <c r="AN44" s="274">
        <f>ごみ処理量内訳!AA44</f>
        <v>0</v>
      </c>
      <c r="AO44" s="274">
        <f>ごみ処理量内訳!AB44</f>
        <v>349</v>
      </c>
      <c r="AP44" s="274">
        <f>ごみ処理量内訳!AC44</f>
        <v>107</v>
      </c>
      <c r="AQ44" s="274">
        <f t="shared" si="17"/>
        <v>456</v>
      </c>
      <c r="AR44" s="304" t="s">
        <v>727</v>
      </c>
    </row>
    <row r="45" spans="1: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9"/>
        <v>27641</v>
      </c>
      <c r="E45" s="274">
        <v>27641</v>
      </c>
      <c r="F45" s="274">
        <v>0</v>
      </c>
      <c r="G45" s="274">
        <v>463</v>
      </c>
      <c r="H45" s="274">
        <f>SUM(ごみ搬入量内訳!E45,+ごみ搬入量内訳!AD45)</f>
        <v>7358</v>
      </c>
      <c r="I45" s="274">
        <f>ごみ搬入量内訳!BC45</f>
        <v>692</v>
      </c>
      <c r="J45" s="274">
        <f>資源化量内訳!BR45</f>
        <v>340</v>
      </c>
      <c r="K45" s="274">
        <f t="shared" si="10"/>
        <v>8390</v>
      </c>
      <c r="L45" s="277">
        <f t="shared" si="11"/>
        <v>829.32952019679328</v>
      </c>
      <c r="M45" s="274">
        <f>IF(D45&lt;&gt;0,(ごみ搬入量内訳!BR45+ごみ処理概要!J45)/ごみ処理概要!D45/366*1000000,"-")</f>
        <v>584.2868645867992</v>
      </c>
      <c r="N45" s="274">
        <f>IF(D45&lt;&gt;0,(ごみ搬入量内訳!E45+ごみ搬入量内訳!BD45-ごみ搬入量内訳!R45-ごみ搬入量内訳!BH45)/D45/366*1000000,"-")</f>
        <v>499.17927020188387</v>
      </c>
      <c r="O45" s="274">
        <f>IF(D45&lt;&gt;0,ごみ搬入量内訳!CM45/ごみ処理概要!D45/366*1000000,"-")</f>
        <v>245.04265560999414</v>
      </c>
      <c r="P45" s="274">
        <f>ごみ搬入量内訳!DH45</f>
        <v>0</v>
      </c>
      <c r="Q45" s="274">
        <f>ごみ処理量内訳!E45</f>
        <v>6922</v>
      </c>
      <c r="R45" s="274">
        <f>ごみ処理量内訳!N45</f>
        <v>0</v>
      </c>
      <c r="S45" s="274">
        <f t="shared" si="12"/>
        <v>1197</v>
      </c>
      <c r="T45" s="274">
        <f>ごみ処理量内訳!G45</f>
        <v>496</v>
      </c>
      <c r="U45" s="274">
        <f>ごみ処理量内訳!L45</f>
        <v>701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39</v>
      </c>
      <c r="AB45" s="274">
        <f t="shared" si="13"/>
        <v>8158</v>
      </c>
      <c r="AC45" s="279">
        <f t="shared" si="14"/>
        <v>100</v>
      </c>
      <c r="AD45" s="274">
        <f>施設資源化量内訳!Z45</f>
        <v>491</v>
      </c>
      <c r="AE45" s="274">
        <f>施設資源化量内訳!AV45</f>
        <v>104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554</v>
      </c>
      <c r="AK45" s="274">
        <f t="shared" si="15"/>
        <v>1149</v>
      </c>
      <c r="AL45" s="279">
        <f t="shared" si="16"/>
        <v>17.980701341492118</v>
      </c>
      <c r="AM45" s="279">
        <f>IF((AB45+J45)&lt;&gt;0,(資源化量内訳!D45-資源化量内訳!S45-資源化量内訳!U45-資源化量内訳!W45-資源化量内訳!V45)/(AB45+J45)*100,"-")</f>
        <v>17.274652859496353</v>
      </c>
      <c r="AN45" s="274">
        <f>ごみ処理量内訳!AA45</f>
        <v>0</v>
      </c>
      <c r="AO45" s="274">
        <f>ごみ処理量内訳!AB45</f>
        <v>803</v>
      </c>
      <c r="AP45" s="274">
        <f>ごみ処理量内訳!AC45</f>
        <v>231</v>
      </c>
      <c r="AQ45" s="274">
        <f t="shared" si="17"/>
        <v>1034</v>
      </c>
      <c r="AR45" s="304" t="s">
        <v>727</v>
      </c>
    </row>
    <row r="46" spans="1: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9"/>
        <v>31620</v>
      </c>
      <c r="E46" s="274">
        <v>31620</v>
      </c>
      <c r="F46" s="274">
        <v>0</v>
      </c>
      <c r="G46" s="274">
        <v>229</v>
      </c>
      <c r="H46" s="274">
        <f>SUM(ごみ搬入量内訳!E46,+ごみ搬入量内訳!AD46)</f>
        <v>7176</v>
      </c>
      <c r="I46" s="274">
        <f>ごみ搬入量内訳!BC46</f>
        <v>1152</v>
      </c>
      <c r="J46" s="274">
        <f>資源化量内訳!BR46</f>
        <v>506</v>
      </c>
      <c r="K46" s="274">
        <f t="shared" si="10"/>
        <v>8834</v>
      </c>
      <c r="L46" s="277">
        <f t="shared" si="11"/>
        <v>763.33371353124357</v>
      </c>
      <c r="M46" s="274">
        <f>IF(D46&lt;&gt;0,(ごみ搬入量内訳!BR46+ごみ処理概要!J46)/ごみ処理概要!D46/366*1000000,"-")</f>
        <v>544.71991511217561</v>
      </c>
      <c r="N46" s="274">
        <f>IF(D46&lt;&gt;0,(ごみ搬入量内訳!E46+ごみ搬入量内訳!BD46-ごみ搬入量内訳!R46-ごみ搬入量内訳!BH46)/D46/366*1000000,"-")</f>
        <v>459.60742837589817</v>
      </c>
      <c r="O46" s="274">
        <f>IF(D46&lt;&gt;0,ごみ搬入量内訳!CM46/ごみ処理概要!D46/366*1000000,"-")</f>
        <v>218.61379841906796</v>
      </c>
      <c r="P46" s="274">
        <f>ごみ搬入量内訳!DH46</f>
        <v>0</v>
      </c>
      <c r="Q46" s="274">
        <f>ごみ処理量内訳!E46</f>
        <v>6994</v>
      </c>
      <c r="R46" s="274">
        <f>ごみ処理量内訳!N46</f>
        <v>0</v>
      </c>
      <c r="S46" s="274">
        <f t="shared" si="12"/>
        <v>1385</v>
      </c>
      <c r="T46" s="274">
        <f>ごみ処理量内訳!G46</f>
        <v>652</v>
      </c>
      <c r="U46" s="274">
        <f>ごみ処理量内訳!L46</f>
        <v>733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10</v>
      </c>
      <c r="AB46" s="274">
        <f t="shared" si="13"/>
        <v>8389</v>
      </c>
      <c r="AC46" s="279">
        <f t="shared" si="14"/>
        <v>100</v>
      </c>
      <c r="AD46" s="274">
        <f>施設資源化量内訳!Z46</f>
        <v>503</v>
      </c>
      <c r="AE46" s="274">
        <f>施設資源化量内訳!AV46</f>
        <v>125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589</v>
      </c>
      <c r="AK46" s="274">
        <f t="shared" si="15"/>
        <v>1217</v>
      </c>
      <c r="AL46" s="279">
        <f t="shared" si="16"/>
        <v>19.482855536818438</v>
      </c>
      <c r="AM46" s="279">
        <f>IF((AB46+J46)&lt;&gt;0,(資源化量内訳!D46-資源化量内訳!S46-資源化量内訳!U46-資源化量内訳!W46-資源化量内訳!V46)/(AB46+J46)*100,"-")</f>
        <v>18.797077009555927</v>
      </c>
      <c r="AN46" s="274">
        <f>ごみ処理量内訳!AA46</f>
        <v>0</v>
      </c>
      <c r="AO46" s="274">
        <f>ごみ処理量内訳!AB46</f>
        <v>823</v>
      </c>
      <c r="AP46" s="274">
        <f>ごみ処理量内訳!AC46</f>
        <v>255</v>
      </c>
      <c r="AQ46" s="274">
        <f t="shared" si="17"/>
        <v>1078</v>
      </c>
      <c r="AR46" s="304" t="s">
        <v>727</v>
      </c>
    </row>
    <row r="47" spans="1: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9"/>
        <v>19028</v>
      </c>
      <c r="E47" s="274">
        <v>19028</v>
      </c>
      <c r="F47" s="274">
        <v>0</v>
      </c>
      <c r="G47" s="274">
        <v>268</v>
      </c>
      <c r="H47" s="274">
        <f>SUM(ごみ搬入量内訳!E47,+ごみ搬入量内訳!AD47)</f>
        <v>4876</v>
      </c>
      <c r="I47" s="274">
        <f>ごみ搬入量内訳!BC47</f>
        <v>746</v>
      </c>
      <c r="J47" s="274">
        <f>資源化量内訳!BR47</f>
        <v>338</v>
      </c>
      <c r="K47" s="274">
        <f t="shared" si="10"/>
        <v>5960</v>
      </c>
      <c r="L47" s="277">
        <f t="shared" si="11"/>
        <v>855.79950627835206</v>
      </c>
      <c r="M47" s="274">
        <f>IF(D47&lt;&gt;0,(ごみ搬入量内訳!BR47+ごみ処理概要!J47)/ごみ処理概要!D47/366*1000000,"-")</f>
        <v>610.11612452629493</v>
      </c>
      <c r="N47" s="274">
        <f>IF(D47&lt;&gt;0,(ごみ搬入量内訳!E47+ごみ搬入量内訳!BD47-ごみ搬入量内訳!R47-ごみ搬入量内訳!BH47)/D47/366*1000000,"-")</f>
        <v>513.76688480938651</v>
      </c>
      <c r="O47" s="274">
        <f>IF(D47&lt;&gt;0,ごみ搬入量内訳!CM47/ごみ処理概要!D47/366*1000000,"-")</f>
        <v>245.68338175205707</v>
      </c>
      <c r="P47" s="274">
        <f>ごみ搬入量内訳!DH47</f>
        <v>0</v>
      </c>
      <c r="Q47" s="274">
        <f>ごみ処理量内訳!E47</f>
        <v>4765</v>
      </c>
      <c r="R47" s="274">
        <f>ごみ処理量内訳!N47</f>
        <v>0</v>
      </c>
      <c r="S47" s="274">
        <f t="shared" si="12"/>
        <v>884</v>
      </c>
      <c r="T47" s="274">
        <f>ごみ処理量内訳!G47</f>
        <v>401</v>
      </c>
      <c r="U47" s="274">
        <f>ごみ処理量内訳!L47</f>
        <v>483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19</v>
      </c>
      <c r="AB47" s="274">
        <f t="shared" si="13"/>
        <v>5668</v>
      </c>
      <c r="AC47" s="279">
        <f t="shared" si="14"/>
        <v>100</v>
      </c>
      <c r="AD47" s="274">
        <f>施設資源化量内訳!Z47</f>
        <v>341</v>
      </c>
      <c r="AE47" s="274">
        <f>施設資源化量内訳!AV47</f>
        <v>77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387</v>
      </c>
      <c r="AK47" s="274">
        <f t="shared" si="15"/>
        <v>805</v>
      </c>
      <c r="AL47" s="279">
        <f t="shared" si="16"/>
        <v>19.347319347319349</v>
      </c>
      <c r="AM47" s="279">
        <f>IF((AB47+J47)&lt;&gt;0,(資源化量内訳!D47-資源化量内訳!S47-資源化量内訳!U47-資源化量内訳!W47-資源化量内訳!V47)/(AB47+J47)*100,"-")</f>
        <v>18.664668664668664</v>
      </c>
      <c r="AN47" s="274">
        <f>ごみ処理量内訳!AA47</f>
        <v>0</v>
      </c>
      <c r="AO47" s="274">
        <f>ごみ処理量内訳!AB47</f>
        <v>558</v>
      </c>
      <c r="AP47" s="274">
        <f>ごみ処理量内訳!AC47</f>
        <v>163</v>
      </c>
      <c r="AQ47" s="274">
        <f t="shared" si="17"/>
        <v>721</v>
      </c>
      <c r="AR47" s="304" t="s">
        <v>727</v>
      </c>
    </row>
    <row r="48" spans="1: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9"/>
        <v>7037</v>
      </c>
      <c r="E48" s="274">
        <v>7037</v>
      </c>
      <c r="F48" s="274">
        <v>0</v>
      </c>
      <c r="G48" s="274">
        <v>233</v>
      </c>
      <c r="H48" s="274">
        <f>SUM(ごみ搬入量内訳!E48,+ごみ搬入量内訳!AD48)</f>
        <v>1980</v>
      </c>
      <c r="I48" s="274">
        <f>ごみ搬入量内訳!BC48</f>
        <v>0</v>
      </c>
      <c r="J48" s="274">
        <f>資源化量内訳!BR48</f>
        <v>111</v>
      </c>
      <c r="K48" s="274">
        <f t="shared" si="10"/>
        <v>2091</v>
      </c>
      <c r="L48" s="277">
        <f t="shared" si="11"/>
        <v>811.86794857160169</v>
      </c>
      <c r="M48" s="274">
        <f>IF(D48&lt;&gt;0,(ごみ搬入量内訳!BR48+ごみ処理概要!J48)/ごみ処理概要!D48/366*1000000,"-")</f>
        <v>735.37919397159897</v>
      </c>
      <c r="N48" s="274">
        <f>IF(D48&lt;&gt;0,(ごみ搬入量内訳!E48+ごみ搬入量内訳!BD48-ごみ搬入量内訳!R48-ごみ搬入量内訳!BH48)/D48/366*1000000,"-")</f>
        <v>665.10272400916006</v>
      </c>
      <c r="O48" s="274">
        <f>IF(D48&lt;&gt;0,ごみ搬入量内訳!CM48/ごみ処理概要!D48/366*1000000,"-")</f>
        <v>76.488754600002636</v>
      </c>
      <c r="P48" s="274">
        <f>ごみ搬入量内訳!DH48</f>
        <v>0</v>
      </c>
      <c r="Q48" s="274">
        <f>ごみ処理量内訳!E48</f>
        <v>0</v>
      </c>
      <c r="R48" s="274">
        <f>ごみ処理量内訳!N48</f>
        <v>0</v>
      </c>
      <c r="S48" s="274">
        <f t="shared" si="12"/>
        <v>1980</v>
      </c>
      <c r="T48" s="274">
        <f>ごみ処理量内訳!G48</f>
        <v>125</v>
      </c>
      <c r="U48" s="274">
        <f>ごみ処理量内訳!L48</f>
        <v>77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1778</v>
      </c>
      <c r="Z48" s="274">
        <f>ごみ処理量内訳!M48</f>
        <v>0</v>
      </c>
      <c r="AA48" s="274">
        <f>資源化量内訳!Z48</f>
        <v>0</v>
      </c>
      <c r="AB48" s="274">
        <f t="shared" si="13"/>
        <v>1980</v>
      </c>
      <c r="AC48" s="279">
        <f t="shared" si="14"/>
        <v>100</v>
      </c>
      <c r="AD48" s="274">
        <f>施設資源化量内訳!Z48</f>
        <v>0</v>
      </c>
      <c r="AE48" s="274">
        <f>施設資源化量内訳!AV48</f>
        <v>0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0</v>
      </c>
      <c r="AK48" s="274">
        <f t="shared" si="15"/>
        <v>0</v>
      </c>
      <c r="AL48" s="279">
        <f t="shared" si="16"/>
        <v>5.308464849354376</v>
      </c>
      <c r="AM48" s="279">
        <f>IF((AB48+J48)&lt;&gt;0,(資源化量内訳!D48-資源化量内訳!S48-資源化量内訳!U48-資源化量内訳!W48-資源化量内訳!V48)/(AB48+J48)*100,"-")</f>
        <v>5.308464849354376</v>
      </c>
      <c r="AN48" s="274">
        <f>ごみ処理量内訳!AA48</f>
        <v>0</v>
      </c>
      <c r="AO48" s="274">
        <f>ごみ処理量内訳!AB48</f>
        <v>0</v>
      </c>
      <c r="AP48" s="274">
        <f>ごみ処理量内訳!AC48</f>
        <v>117</v>
      </c>
      <c r="AQ48" s="274">
        <f t="shared" si="17"/>
        <v>117</v>
      </c>
      <c r="AR48" s="304" t="s">
        <v>727</v>
      </c>
    </row>
    <row r="49" spans="1:44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9"/>
        <v>15043</v>
      </c>
      <c r="E49" s="274">
        <v>15043</v>
      </c>
      <c r="F49" s="274">
        <v>0</v>
      </c>
      <c r="G49" s="274">
        <v>261</v>
      </c>
      <c r="H49" s="274">
        <f>SUM(ごみ搬入量内訳!E49,+ごみ搬入量内訳!AD49)</f>
        <v>4069</v>
      </c>
      <c r="I49" s="274">
        <f>ごみ搬入量内訳!BC49</f>
        <v>13</v>
      </c>
      <c r="J49" s="274">
        <f>資源化量内訳!BR49</f>
        <v>15</v>
      </c>
      <c r="K49" s="274">
        <f t="shared" si="10"/>
        <v>4097</v>
      </c>
      <c r="L49" s="277">
        <f t="shared" si="11"/>
        <v>744.13275749772333</v>
      </c>
      <c r="M49" s="274">
        <f>IF(D49&lt;&gt;0,(ごみ搬入量内訳!BR49+ごみ処理概要!J49)/ごみ処理概要!D49/366*1000000,"-")</f>
        <v>670.20987922055133</v>
      </c>
      <c r="N49" s="274">
        <f>IF(D49&lt;&gt;0,(ごみ搬入量内訳!E49+ごみ搬入量内訳!BD49-ごみ搬入量内訳!R49-ごみ搬入量内訳!BH49)/D49/366*1000000,"-")</f>
        <v>643.69208996141845</v>
      </c>
      <c r="O49" s="274">
        <f>IF(D49&lt;&gt;0,ごみ搬入量内訳!CM49/ごみ処理概要!D49/366*1000000,"-")</f>
        <v>73.922878277171918</v>
      </c>
      <c r="P49" s="274">
        <f>ごみ搬入量内訳!DH49</f>
        <v>0</v>
      </c>
      <c r="Q49" s="274">
        <f>ごみ処理量内訳!E49</f>
        <v>0</v>
      </c>
      <c r="R49" s="274">
        <f>ごみ処理量内訳!N49</f>
        <v>13</v>
      </c>
      <c r="S49" s="274">
        <f t="shared" si="12"/>
        <v>4069</v>
      </c>
      <c r="T49" s="274">
        <f>ごみ処理量内訳!G49</f>
        <v>231</v>
      </c>
      <c r="U49" s="274">
        <f>ごみ処理量内訳!L49</f>
        <v>146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3692</v>
      </c>
      <c r="Z49" s="274">
        <f>ごみ処理量内訳!M49</f>
        <v>0</v>
      </c>
      <c r="AA49" s="274">
        <f>資源化量内訳!Z49</f>
        <v>0</v>
      </c>
      <c r="AB49" s="274">
        <f t="shared" si="13"/>
        <v>4082</v>
      </c>
      <c r="AC49" s="279">
        <f t="shared" si="14"/>
        <v>99.681528662420376</v>
      </c>
      <c r="AD49" s="274">
        <f>施設資源化量内訳!Z49</f>
        <v>0</v>
      </c>
      <c r="AE49" s="274">
        <f>施設資源化量内訳!AV49</f>
        <v>86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3664</v>
      </c>
      <c r="AJ49" s="274">
        <f>施設資源化量内訳!FB49</f>
        <v>99</v>
      </c>
      <c r="AK49" s="274">
        <f t="shared" si="15"/>
        <v>3849</v>
      </c>
      <c r="AL49" s="279">
        <f t="shared" si="16"/>
        <v>94.312911886746392</v>
      </c>
      <c r="AM49" s="279">
        <f>IF((AB49+J49)&lt;&gt;0,(資源化量内訳!D49-資源化量内訳!S49-資源化量内訳!U49-資源化量内訳!W49-資源化量内訳!V49)/(AB49+J49)*100,"-")</f>
        <v>4.8816206980717602</v>
      </c>
      <c r="AN49" s="274">
        <f>ごみ処理量内訳!AA49</f>
        <v>13</v>
      </c>
      <c r="AO49" s="274">
        <f>ごみ処理量内訳!AB49</f>
        <v>0</v>
      </c>
      <c r="AP49" s="274">
        <f>ごみ処理量内訳!AC49</f>
        <v>220</v>
      </c>
      <c r="AQ49" s="274">
        <f t="shared" si="17"/>
        <v>233</v>
      </c>
      <c r="AR49" s="304" t="s">
        <v>727</v>
      </c>
    </row>
    <row r="50" spans="1:44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9"/>
        <v>12884</v>
      </c>
      <c r="E50" s="274">
        <v>12884</v>
      </c>
      <c r="F50" s="274">
        <v>0</v>
      </c>
      <c r="G50" s="274">
        <v>141</v>
      </c>
      <c r="H50" s="274">
        <f>SUM(ごみ搬入量内訳!E50,+ごみ搬入量内訳!AD50)</f>
        <v>3732</v>
      </c>
      <c r="I50" s="274">
        <f>ごみ搬入量内訳!BC50</f>
        <v>349</v>
      </c>
      <c r="J50" s="274">
        <f>資源化量内訳!BR50</f>
        <v>109</v>
      </c>
      <c r="K50" s="274">
        <f t="shared" si="10"/>
        <v>4190</v>
      </c>
      <c r="L50" s="277">
        <f t="shared" si="11"/>
        <v>888.55071652390473</v>
      </c>
      <c r="M50" s="274">
        <f>IF(D50&lt;&gt;0,(ごみ搬入量内訳!BR50+ごみ処理概要!J50)/ごみ処理概要!D50/366*1000000,"-")</f>
        <v>740.74168325011919</v>
      </c>
      <c r="N50" s="274">
        <f>IF(D50&lt;&gt;0,(ごみ搬入量内訳!E50+ごみ搬入量内訳!BD50-ごみ搬入量内訳!R50-ごみ搬入量内訳!BH50)/D50/366*1000000,"-")</f>
        <v>696.42017972899839</v>
      </c>
      <c r="O50" s="274">
        <f>IF(D50&lt;&gt;0,ごみ搬入量内訳!CM50/ごみ処理概要!D50/366*1000000,"-")</f>
        <v>147.80903327378562</v>
      </c>
      <c r="P50" s="274">
        <f>ごみ搬入量内訳!DH50</f>
        <v>0</v>
      </c>
      <c r="Q50" s="274">
        <f>ごみ処理量内訳!E50</f>
        <v>3659</v>
      </c>
      <c r="R50" s="274">
        <f>ごみ処理量内訳!N50</f>
        <v>0</v>
      </c>
      <c r="S50" s="274">
        <f t="shared" si="12"/>
        <v>338</v>
      </c>
      <c r="T50" s="274">
        <f>ごみ処理量内訳!G50</f>
        <v>338</v>
      </c>
      <c r="U50" s="274">
        <f>ごみ処理量内訳!L50</f>
        <v>0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84</v>
      </c>
      <c r="AB50" s="274">
        <f t="shared" si="13"/>
        <v>4081</v>
      </c>
      <c r="AC50" s="279">
        <f t="shared" si="14"/>
        <v>100</v>
      </c>
      <c r="AD50" s="274">
        <f>施設資源化量内訳!Z50</f>
        <v>537</v>
      </c>
      <c r="AE50" s="274">
        <f>施設資源化量内訳!AV50</f>
        <v>87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0</v>
      </c>
      <c r="AK50" s="274">
        <f t="shared" si="15"/>
        <v>624</v>
      </c>
      <c r="AL50" s="279">
        <f t="shared" si="16"/>
        <v>19.498806682577566</v>
      </c>
      <c r="AM50" s="279">
        <f>IF((AB50+J50)&lt;&gt;0,(資源化量内訳!D50-資源化量内訳!S50-資源化量内訳!U50-資源化量内訳!W50-資源化量内訳!V50)/(AB50+J50)*100,"-")</f>
        <v>6.8735083532219576</v>
      </c>
      <c r="AN50" s="274">
        <f>ごみ処理量内訳!AA50</f>
        <v>0</v>
      </c>
      <c r="AO50" s="274">
        <f>ごみ処理量内訳!AB50</f>
        <v>0</v>
      </c>
      <c r="AP50" s="274">
        <f>ごみ処理量内訳!AC50</f>
        <v>0</v>
      </c>
      <c r="AQ50" s="274">
        <f t="shared" si="17"/>
        <v>0</v>
      </c>
      <c r="AR50" s="304" t="s">
        <v>727</v>
      </c>
    </row>
    <row r="51" spans="1:44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9"/>
        <v>30398</v>
      </c>
      <c r="E51" s="274">
        <v>30398</v>
      </c>
      <c r="F51" s="274">
        <v>0</v>
      </c>
      <c r="G51" s="274">
        <v>380</v>
      </c>
      <c r="H51" s="274">
        <f>SUM(ごみ搬入量内訳!E51,+ごみ搬入量内訳!AD51)</f>
        <v>7294</v>
      </c>
      <c r="I51" s="274">
        <f>ごみ搬入量内訳!BC51</f>
        <v>849</v>
      </c>
      <c r="J51" s="274">
        <f>資源化量内訳!BR51</f>
        <v>273</v>
      </c>
      <c r="K51" s="274">
        <f t="shared" si="10"/>
        <v>8416</v>
      </c>
      <c r="L51" s="277">
        <f t="shared" si="11"/>
        <v>756.44896108710043</v>
      </c>
      <c r="M51" s="274">
        <f>IF(D51&lt;&gt;0,(ごみ搬入量内訳!BR51+ごみ処理概要!J51)/ごみ処理概要!D51/366*1000000,"-")</f>
        <v>692.72245046319904</v>
      </c>
      <c r="N51" s="274">
        <f>IF(D51&lt;&gt;0,(ごみ搬入量内訳!E51+ごみ搬入量内訳!BD51-ごみ搬入量内訳!R51-ごみ搬入量内訳!BH51)/D51/366*1000000,"-")</f>
        <v>603.8289116662479</v>
      </c>
      <c r="O51" s="274">
        <f>IF(D51&lt;&gt;0,ごみ搬入量内訳!CM51/ごみ処理概要!D51/366*1000000,"-")</f>
        <v>63.726510623901419</v>
      </c>
      <c r="P51" s="274">
        <f>ごみ搬入量内訳!DH51</f>
        <v>0</v>
      </c>
      <c r="Q51" s="274">
        <f>ごみ処理量内訳!E51</f>
        <v>6684</v>
      </c>
      <c r="R51" s="274">
        <f>ごみ処理量内訳!N51</f>
        <v>0</v>
      </c>
      <c r="S51" s="274">
        <f t="shared" si="12"/>
        <v>1163</v>
      </c>
      <c r="T51" s="274">
        <f>ごみ処理量内訳!G51</f>
        <v>0</v>
      </c>
      <c r="U51" s="274">
        <f>ごみ処理量内訳!L51</f>
        <v>1163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296</v>
      </c>
      <c r="AB51" s="274">
        <f t="shared" si="13"/>
        <v>8143</v>
      </c>
      <c r="AC51" s="279">
        <f t="shared" si="14"/>
        <v>100</v>
      </c>
      <c r="AD51" s="274">
        <f>施設資源化量内訳!Z51</f>
        <v>920</v>
      </c>
      <c r="AE51" s="274">
        <f>施設資源化量内訳!AV51</f>
        <v>0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333</v>
      </c>
      <c r="AK51" s="274">
        <f t="shared" si="15"/>
        <v>1253</v>
      </c>
      <c r="AL51" s="279">
        <f t="shared" si="16"/>
        <v>21.649239543726235</v>
      </c>
      <c r="AM51" s="279">
        <f>IF((AB51+J51)&lt;&gt;0,(資源化量内訳!D51-資源化量内訳!S51-資源化量内訳!U51-資源化量内訳!W51-資源化量内訳!V51)/(AB51+J51)*100,"-")</f>
        <v>19.486692015209126</v>
      </c>
      <c r="AN51" s="274">
        <f>ごみ処理量内訳!AA51</f>
        <v>0</v>
      </c>
      <c r="AO51" s="274">
        <f>ごみ処理量内訳!AB51</f>
        <v>0</v>
      </c>
      <c r="AP51" s="274">
        <f>ごみ処理量内訳!AC51</f>
        <v>0</v>
      </c>
      <c r="AQ51" s="274">
        <f t="shared" si="17"/>
        <v>0</v>
      </c>
      <c r="AR51" s="304" t="s">
        <v>727</v>
      </c>
    </row>
    <row r="52" spans="1:44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9"/>
        <v>1847</v>
      </c>
      <c r="E52" s="274">
        <v>1847</v>
      </c>
      <c r="F52" s="274">
        <v>0</v>
      </c>
      <c r="G52" s="274">
        <v>15</v>
      </c>
      <c r="H52" s="274">
        <f>SUM(ごみ搬入量内訳!E52,+ごみ搬入量内訳!AD52)</f>
        <v>515</v>
      </c>
      <c r="I52" s="274">
        <f>ごみ搬入量内訳!BC52</f>
        <v>15</v>
      </c>
      <c r="J52" s="274">
        <f>資源化量内訳!BR52</f>
        <v>9</v>
      </c>
      <c r="K52" s="274">
        <f t="shared" si="10"/>
        <v>539</v>
      </c>
      <c r="L52" s="277">
        <f t="shared" si="11"/>
        <v>797.33491912745819</v>
      </c>
      <c r="M52" s="274">
        <f>IF(D52&lt;&gt;0,(ごみ搬入量内訳!BR52+ごみ処理概要!J52)/ごみ処理概要!D52/366*1000000,"-")</f>
        <v>791.4177768704825</v>
      </c>
      <c r="N52" s="274">
        <f>IF(D52&lt;&gt;0,(ごみ搬入量内訳!E52+ごみ搬入量内訳!BD52-ごみ搬入量内訳!R52-ごみ搬入量内訳!BH52)/D52/366*1000000,"-")</f>
        <v>681.95064511643454</v>
      </c>
      <c r="O52" s="274">
        <f>IF(D52&lt;&gt;0,ごみ搬入量内訳!CM52/ごみ処理概要!D52/366*1000000,"-")</f>
        <v>5.9171422569755716</v>
      </c>
      <c r="P52" s="274">
        <f>ごみ搬入量内訳!DH52</f>
        <v>0</v>
      </c>
      <c r="Q52" s="274">
        <f>ごみ処理量内訳!E52</f>
        <v>404</v>
      </c>
      <c r="R52" s="274">
        <f>ごみ処理量内訳!N52</f>
        <v>0</v>
      </c>
      <c r="S52" s="274">
        <f t="shared" si="12"/>
        <v>126</v>
      </c>
      <c r="T52" s="274">
        <f>ごみ処理量内訳!G52</f>
        <v>0</v>
      </c>
      <c r="U52" s="274">
        <f>ごみ処理量内訳!L52</f>
        <v>126</v>
      </c>
      <c r="V52" s="274">
        <f>ごみ処理量内訳!H52</f>
        <v>0</v>
      </c>
      <c r="W52" s="274">
        <f>ごみ処理量内訳!I52</f>
        <v>0</v>
      </c>
      <c r="X52" s="274">
        <f>ごみ処理量内訳!J52</f>
        <v>0</v>
      </c>
      <c r="Y52" s="274">
        <f>ごみ処理量内訳!K52</f>
        <v>0</v>
      </c>
      <c r="Z52" s="274">
        <f>ごみ処理量内訳!M52</f>
        <v>0</v>
      </c>
      <c r="AA52" s="274">
        <f>資源化量内訳!Z52</f>
        <v>0</v>
      </c>
      <c r="AB52" s="274">
        <f t="shared" si="13"/>
        <v>530</v>
      </c>
      <c r="AC52" s="279">
        <f t="shared" si="14"/>
        <v>100</v>
      </c>
      <c r="AD52" s="274">
        <f>施設資源化量内訳!Z52</f>
        <v>51</v>
      </c>
      <c r="AE52" s="274">
        <f>施設資源化量内訳!AV52</f>
        <v>0</v>
      </c>
      <c r="AF52" s="274">
        <f>施設資源化量内訳!BR52</f>
        <v>0</v>
      </c>
      <c r="AG52" s="274">
        <f>施設資源化量内訳!CN52</f>
        <v>0</v>
      </c>
      <c r="AH52" s="274">
        <f>施設資源化量内訳!DJ52</f>
        <v>0</v>
      </c>
      <c r="AI52" s="274">
        <f>施設資源化量内訳!EF52</f>
        <v>0</v>
      </c>
      <c r="AJ52" s="274">
        <f>施設資源化量内訳!FB52</f>
        <v>17</v>
      </c>
      <c r="AK52" s="274">
        <f t="shared" si="15"/>
        <v>68</v>
      </c>
      <c r="AL52" s="279">
        <f t="shared" si="16"/>
        <v>14.285714285714285</v>
      </c>
      <c r="AM52" s="279">
        <f>IF((AB52+J52)&lt;&gt;0,(資源化量内訳!D52-資源化量内訳!S52-資源化量内訳!U52-資源化量内訳!W52-資源化量内訳!V52)/(AB52+J52)*100,"-")</f>
        <v>12.244897959183673</v>
      </c>
      <c r="AN52" s="274">
        <f>ごみ処理量内訳!AA52</f>
        <v>0</v>
      </c>
      <c r="AO52" s="274">
        <f>ごみ処理量内訳!AB52</f>
        <v>0</v>
      </c>
      <c r="AP52" s="274">
        <f>ごみ処理量内訳!AC52</f>
        <v>0</v>
      </c>
      <c r="AQ52" s="274">
        <f t="shared" si="17"/>
        <v>0</v>
      </c>
      <c r="AR52" s="304" t="s">
        <v>727</v>
      </c>
    </row>
    <row r="53" spans="1:44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9"/>
        <v>16061</v>
      </c>
      <c r="E53" s="274">
        <v>16061</v>
      </c>
      <c r="F53" s="274">
        <v>0</v>
      </c>
      <c r="G53" s="274">
        <v>555</v>
      </c>
      <c r="H53" s="274">
        <f>SUM(ごみ搬入量内訳!E53,+ごみ搬入量内訳!AD53)</f>
        <v>3848</v>
      </c>
      <c r="I53" s="274">
        <f>ごみ搬入量内訳!BC53</f>
        <v>317</v>
      </c>
      <c r="J53" s="274">
        <f>資源化量内訳!BR53</f>
        <v>34</v>
      </c>
      <c r="K53" s="274">
        <f t="shared" si="10"/>
        <v>4199</v>
      </c>
      <c r="L53" s="277">
        <f t="shared" si="11"/>
        <v>714.31900850684372</v>
      </c>
      <c r="M53" s="274">
        <f>IF(D53&lt;&gt;0,(ごみ搬入量内訳!BR53+ごみ処理概要!J53)/ごみ処理概要!D53/366*1000000,"-")</f>
        <v>586.73166476306358</v>
      </c>
      <c r="N53" s="274">
        <f>IF(D53&lt;&gt;0,(ごみ搬入量内訳!E53+ごみ搬入量内訳!BD53-ごみ搬入量内訳!R53-ごみ搬入量内訳!BH53)/D53/366*1000000,"-")</f>
        <v>472.75363768528661</v>
      </c>
      <c r="O53" s="274">
        <f>IF(D53&lt;&gt;0,ごみ搬入量内訳!CM53/ごみ処理概要!D53/366*1000000,"-")</f>
        <v>127.58734374378012</v>
      </c>
      <c r="P53" s="274">
        <f>ごみ搬入量内訳!DH53</f>
        <v>0</v>
      </c>
      <c r="Q53" s="274">
        <f>ごみ処理量内訳!E53</f>
        <v>3197</v>
      </c>
      <c r="R53" s="274">
        <f>ごみ処理量内訳!N53</f>
        <v>0</v>
      </c>
      <c r="S53" s="274">
        <f t="shared" si="12"/>
        <v>617</v>
      </c>
      <c r="T53" s="274">
        <f>ごみ処理量内訳!G53</f>
        <v>0</v>
      </c>
      <c r="U53" s="274">
        <f>ごみ処理量内訳!L53</f>
        <v>617</v>
      </c>
      <c r="V53" s="274">
        <f>ごみ処理量内訳!H53</f>
        <v>0</v>
      </c>
      <c r="W53" s="274">
        <f>ごみ処理量内訳!I53</f>
        <v>0</v>
      </c>
      <c r="X53" s="274">
        <f>ごみ処理量内訳!J53</f>
        <v>0</v>
      </c>
      <c r="Y53" s="274">
        <f>ごみ処理量内訳!K53</f>
        <v>0</v>
      </c>
      <c r="Z53" s="274">
        <f>ごみ処理量内訳!M53</f>
        <v>0</v>
      </c>
      <c r="AA53" s="274">
        <f>資源化量内訳!Z53</f>
        <v>431</v>
      </c>
      <c r="AB53" s="274">
        <f t="shared" si="13"/>
        <v>4245</v>
      </c>
      <c r="AC53" s="279">
        <f t="shared" si="14"/>
        <v>100</v>
      </c>
      <c r="AD53" s="274">
        <f>施設資源化量内訳!Z53</f>
        <v>441</v>
      </c>
      <c r="AE53" s="274">
        <f>施設資源化量内訳!AV53</f>
        <v>0</v>
      </c>
      <c r="AF53" s="274">
        <f>施設資源化量内訳!BR53</f>
        <v>0</v>
      </c>
      <c r="AG53" s="274">
        <f>施設資源化量内訳!CN53</f>
        <v>0</v>
      </c>
      <c r="AH53" s="274">
        <f>施設資源化量内訳!DJ53</f>
        <v>0</v>
      </c>
      <c r="AI53" s="274">
        <f>施設資源化量内訳!EF53</f>
        <v>0</v>
      </c>
      <c r="AJ53" s="274">
        <f>施設資源化量内訳!FB53</f>
        <v>176</v>
      </c>
      <c r="AK53" s="274">
        <f t="shared" si="15"/>
        <v>617</v>
      </c>
      <c r="AL53" s="279">
        <f t="shared" si="16"/>
        <v>25.286281841551766</v>
      </c>
      <c r="AM53" s="279">
        <f>IF((AB53+J53)&lt;&gt;0,(資源化量内訳!D53-資源化量内訳!S53-資源化量内訳!U53-資源化量内訳!W53-資源化量内訳!V53)/(AB53+J53)*100,"-")</f>
        <v>23.253096517878006</v>
      </c>
      <c r="AN53" s="274">
        <f>ごみ処理量内訳!AA53</f>
        <v>0</v>
      </c>
      <c r="AO53" s="274">
        <f>ごみ処理量内訳!AB53</f>
        <v>0</v>
      </c>
      <c r="AP53" s="274">
        <f>ごみ処理量内訳!AC53</f>
        <v>0</v>
      </c>
      <c r="AQ53" s="274">
        <f t="shared" si="17"/>
        <v>0</v>
      </c>
      <c r="AR53" s="304" t="s">
        <v>727</v>
      </c>
    </row>
    <row r="54" spans="1:44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9"/>
        <v>13773</v>
      </c>
      <c r="E54" s="274">
        <v>13773</v>
      </c>
      <c r="F54" s="274">
        <v>0</v>
      </c>
      <c r="G54" s="274">
        <v>178</v>
      </c>
      <c r="H54" s="274">
        <f>SUM(ごみ搬入量内訳!E54,+ごみ搬入量内訳!AD54)</f>
        <v>3063</v>
      </c>
      <c r="I54" s="274">
        <f>ごみ搬入量内訳!BC54</f>
        <v>0</v>
      </c>
      <c r="J54" s="274">
        <f>資源化量内訳!BR54</f>
        <v>245</v>
      </c>
      <c r="K54" s="274">
        <f t="shared" si="10"/>
        <v>3308</v>
      </c>
      <c r="L54" s="277">
        <f t="shared" si="11"/>
        <v>656.22967880056763</v>
      </c>
      <c r="M54" s="274">
        <f>IF(D54&lt;&gt;0,(ごみ搬入量内訳!BR54+ごみ処理概要!J54)/ごみ処理概要!D54/366*1000000,"-")</f>
        <v>478.48427607828569</v>
      </c>
      <c r="N54" s="274">
        <f>IF(D54&lt;&gt;0,(ごみ搬入量内訳!E54+ごみ搬入量内訳!BD54-ごみ搬入量内訳!R54-ごみ搬入量内訳!BH54)/D54/366*1000000,"-")</f>
        <v>190.83825604780716</v>
      </c>
      <c r="O54" s="274">
        <f>IF(D54&lt;&gt;0,ごみ搬入量内訳!CM54/ごみ処理概要!D54/366*1000000,"-")</f>
        <v>177.74540272228194</v>
      </c>
      <c r="P54" s="274">
        <f>ごみ搬入量内訳!DH54</f>
        <v>0</v>
      </c>
      <c r="Q54" s="274">
        <f>ごみ処理量内訳!E54</f>
        <v>1126</v>
      </c>
      <c r="R54" s="274">
        <f>ごみ処理量内訳!N54</f>
        <v>0</v>
      </c>
      <c r="S54" s="274">
        <f t="shared" si="12"/>
        <v>1252</v>
      </c>
      <c r="T54" s="274">
        <f>ごみ処理量内訳!G54</f>
        <v>3</v>
      </c>
      <c r="U54" s="274">
        <f>ごみ処理量内訳!L54</f>
        <v>106</v>
      </c>
      <c r="V54" s="274">
        <f>ごみ処理量内訳!H54</f>
        <v>0</v>
      </c>
      <c r="W54" s="274">
        <f>ごみ処理量内訳!I54</f>
        <v>0</v>
      </c>
      <c r="X54" s="274">
        <f>ごみ処理量内訳!J54</f>
        <v>1143</v>
      </c>
      <c r="Y54" s="274">
        <f>ごみ処理量内訳!K54</f>
        <v>0</v>
      </c>
      <c r="Z54" s="274">
        <f>ごみ処理量内訳!M54</f>
        <v>0</v>
      </c>
      <c r="AA54" s="274">
        <f>資源化量内訳!Z54</f>
        <v>628</v>
      </c>
      <c r="AB54" s="274">
        <f t="shared" si="13"/>
        <v>3006</v>
      </c>
      <c r="AC54" s="279">
        <f t="shared" si="14"/>
        <v>100</v>
      </c>
      <c r="AD54" s="274">
        <f>施設資源化量内訳!Z54</f>
        <v>97</v>
      </c>
      <c r="AE54" s="274">
        <f>施設資源化量内訳!AV54</f>
        <v>0</v>
      </c>
      <c r="AF54" s="274">
        <f>施設資源化量内訳!BR54</f>
        <v>0</v>
      </c>
      <c r="AG54" s="274">
        <f>施設資源化量内訳!CN54</f>
        <v>0</v>
      </c>
      <c r="AH54" s="274">
        <f>施設資源化量内訳!DJ54</f>
        <v>1089</v>
      </c>
      <c r="AI54" s="274">
        <f>施設資源化量内訳!EF54</f>
        <v>0</v>
      </c>
      <c r="AJ54" s="274">
        <f>施設資源化量内訳!FB54</f>
        <v>106</v>
      </c>
      <c r="AK54" s="274">
        <f t="shared" si="15"/>
        <v>1292</v>
      </c>
      <c r="AL54" s="279">
        <f t="shared" si="16"/>
        <v>66.594893878806516</v>
      </c>
      <c r="AM54" s="279">
        <f>IF((AB54+J54)&lt;&gt;0,(資源化量内訳!D54-資源化量内訳!S54-資源化量内訳!U54-資源化量内訳!W54-資源化量内訳!V54)/(AB54+J54)*100,"-")</f>
        <v>63.611196554906179</v>
      </c>
      <c r="AN54" s="274">
        <f>ごみ処理量内訳!AA54</f>
        <v>0</v>
      </c>
      <c r="AO54" s="274">
        <f>ごみ処理量内訳!AB54</f>
        <v>0</v>
      </c>
      <c r="AP54" s="274">
        <f>ごみ処理量内訳!AC54</f>
        <v>0</v>
      </c>
      <c r="AQ54" s="274">
        <f t="shared" si="17"/>
        <v>0</v>
      </c>
      <c r="AR54" s="304" t="s">
        <v>727</v>
      </c>
    </row>
    <row r="55" spans="1:44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9"/>
        <v>19297</v>
      </c>
      <c r="E55" s="274">
        <v>19297</v>
      </c>
      <c r="F55" s="274">
        <v>0</v>
      </c>
      <c r="G55" s="274">
        <v>416</v>
      </c>
      <c r="H55" s="274">
        <f>SUM(ごみ搬入量内訳!E55,+ごみ搬入量内訳!AD55)</f>
        <v>4772</v>
      </c>
      <c r="I55" s="274">
        <f>ごみ搬入量内訳!BC55</f>
        <v>825</v>
      </c>
      <c r="J55" s="274">
        <f>資源化量内訳!BR55</f>
        <v>36</v>
      </c>
      <c r="K55" s="274">
        <f t="shared" si="10"/>
        <v>5633</v>
      </c>
      <c r="L55" s="277">
        <f t="shared" si="11"/>
        <v>797.57010843725254</v>
      </c>
      <c r="M55" s="274">
        <f>IF(D55&lt;&gt;0,(ごみ搬入量内訳!BR55+ごみ処理概要!J55)/ごみ処理概要!D55/366*1000000,"-")</f>
        <v>514.39236711388935</v>
      </c>
      <c r="N55" s="274">
        <f>IF(D55&lt;&gt;0,(ごみ搬入量内訳!E55+ごみ搬入量内訳!BD55-ごみ搬入量内訳!R55-ごみ搬入量内訳!BH55)/D55/366*1000000,"-")</f>
        <v>478.57038283648387</v>
      </c>
      <c r="O55" s="274">
        <f>IF(D55&lt;&gt;0,ごみ搬入量内訳!CM55/ごみ処理概要!D55/366*1000000,"-")</f>
        <v>283.17774132336325</v>
      </c>
      <c r="P55" s="274">
        <f>ごみ搬入量内訳!DH55</f>
        <v>0</v>
      </c>
      <c r="Q55" s="274">
        <f>ごみ処理量内訳!E55</f>
        <v>5243</v>
      </c>
      <c r="R55" s="274">
        <f>ごみ処理量内訳!N55</f>
        <v>0</v>
      </c>
      <c r="S55" s="274">
        <f t="shared" si="12"/>
        <v>353</v>
      </c>
      <c r="T55" s="274">
        <f>ごみ処理量内訳!G55</f>
        <v>84</v>
      </c>
      <c r="U55" s="274">
        <f>ごみ処理量内訳!L55</f>
        <v>269</v>
      </c>
      <c r="V55" s="274">
        <f>ごみ処理量内訳!H55</f>
        <v>0</v>
      </c>
      <c r="W55" s="274">
        <f>ごみ処理量内訳!I55</f>
        <v>0</v>
      </c>
      <c r="X55" s="274">
        <f>ごみ処理量内訳!J55</f>
        <v>0</v>
      </c>
      <c r="Y55" s="274">
        <f>ごみ処理量内訳!K55</f>
        <v>0</v>
      </c>
      <c r="Z55" s="274">
        <f>ごみ処理量内訳!M55</f>
        <v>0</v>
      </c>
      <c r="AA55" s="274">
        <f>資源化量内訳!Z55</f>
        <v>1</v>
      </c>
      <c r="AB55" s="274">
        <f t="shared" si="13"/>
        <v>5597</v>
      </c>
      <c r="AC55" s="279">
        <f t="shared" si="14"/>
        <v>100</v>
      </c>
      <c r="AD55" s="274">
        <f>施設資源化量内訳!Z55</f>
        <v>367</v>
      </c>
      <c r="AE55" s="274">
        <f>施設資源化量内訳!AV55</f>
        <v>17</v>
      </c>
      <c r="AF55" s="274">
        <f>施設資源化量内訳!BR55</f>
        <v>0</v>
      </c>
      <c r="AG55" s="274">
        <f>施設資源化量内訳!CN55</f>
        <v>0</v>
      </c>
      <c r="AH55" s="274">
        <f>施設資源化量内訳!DJ55</f>
        <v>0</v>
      </c>
      <c r="AI55" s="274">
        <f>施設資源化量内訳!EF55</f>
        <v>0</v>
      </c>
      <c r="AJ55" s="274">
        <f>施設資源化量内訳!FB55</f>
        <v>131</v>
      </c>
      <c r="AK55" s="274">
        <f t="shared" si="15"/>
        <v>515</v>
      </c>
      <c r="AL55" s="279">
        <f t="shared" si="16"/>
        <v>9.799396413988994</v>
      </c>
      <c r="AM55" s="279">
        <f>IF((AB55+J55)&lt;&gt;0,(資源化量内訳!D55-資源化量内訳!S55-資源化量内訳!U55-資源化量内訳!W55-資源化量内訳!V55)/(AB55+J55)*100,"-")</f>
        <v>9.799396413988994</v>
      </c>
      <c r="AN55" s="274">
        <f>ごみ処理量内訳!AA55</f>
        <v>0</v>
      </c>
      <c r="AO55" s="274">
        <f>ごみ処理量内訳!AB55</f>
        <v>53</v>
      </c>
      <c r="AP55" s="274">
        <f>ごみ処理量内訳!AC55</f>
        <v>0</v>
      </c>
      <c r="AQ55" s="274">
        <f t="shared" si="17"/>
        <v>53</v>
      </c>
      <c r="AR55" s="304" t="s">
        <v>727</v>
      </c>
    </row>
    <row r="56" spans="1:44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9"/>
        <v>10211</v>
      </c>
      <c r="E56" s="274">
        <v>10211</v>
      </c>
      <c r="F56" s="274">
        <v>0</v>
      </c>
      <c r="G56" s="274">
        <v>47</v>
      </c>
      <c r="H56" s="274">
        <f>SUM(ごみ搬入量内訳!E56,+ごみ搬入量内訳!AD56)</f>
        <v>2326</v>
      </c>
      <c r="I56" s="274">
        <f>ごみ搬入量内訳!BC56</f>
        <v>460</v>
      </c>
      <c r="J56" s="274">
        <f>資源化量内訳!BR56</f>
        <v>28</v>
      </c>
      <c r="K56" s="274">
        <f t="shared" si="10"/>
        <v>2814</v>
      </c>
      <c r="L56" s="277">
        <f t="shared" si="11"/>
        <v>752.96489963411364</v>
      </c>
      <c r="M56" s="274">
        <f>IF(D56&lt;&gt;0,(ごみ搬入量内訳!BR56+ごみ処理概要!J56)/ごみ処理概要!D56/366*1000000,"-")</f>
        <v>655.83403305018214</v>
      </c>
      <c r="N56" s="274">
        <f>IF(D56&lt;&gt;0,(ごみ搬入量内訳!E56+ごみ搬入量内訳!BD56-ごみ搬入量内訳!R56-ごみ搬入量内訳!BH56)/D56/366*1000000,"-")</f>
        <v>621.31645236333054</v>
      </c>
      <c r="O56" s="274">
        <f>IF(D56&lt;&gt;0,ごみ搬入量内訳!CM56/ごみ処理概要!D56/366*1000000,"-")</f>
        <v>97.130866583931493</v>
      </c>
      <c r="P56" s="274">
        <f>ごみ搬入量内訳!DH56</f>
        <v>0</v>
      </c>
      <c r="Q56" s="274">
        <f>ごみ処理量内訳!E56</f>
        <v>2411</v>
      </c>
      <c r="R56" s="274">
        <f>ごみ処理量内訳!N56</f>
        <v>0</v>
      </c>
      <c r="S56" s="274">
        <f t="shared" si="12"/>
        <v>375</v>
      </c>
      <c r="T56" s="274">
        <f>ごみ処理量内訳!G56</f>
        <v>261</v>
      </c>
      <c r="U56" s="274">
        <f>ごみ処理量内訳!L56</f>
        <v>114</v>
      </c>
      <c r="V56" s="274">
        <f>ごみ処理量内訳!H56</f>
        <v>0</v>
      </c>
      <c r="W56" s="274">
        <f>ごみ処理量内訳!I56</f>
        <v>0</v>
      </c>
      <c r="X56" s="274">
        <f>ごみ処理量内訳!J56</f>
        <v>0</v>
      </c>
      <c r="Y56" s="274">
        <f>ごみ処理量内訳!K56</f>
        <v>0</v>
      </c>
      <c r="Z56" s="274">
        <f>ごみ処理量内訳!M56</f>
        <v>0</v>
      </c>
      <c r="AA56" s="274">
        <f>資源化量内訳!Z56</f>
        <v>0</v>
      </c>
      <c r="AB56" s="274">
        <f t="shared" si="13"/>
        <v>2786</v>
      </c>
      <c r="AC56" s="279">
        <f t="shared" si="14"/>
        <v>100</v>
      </c>
      <c r="AD56" s="274">
        <f>施設資源化量内訳!Z56</f>
        <v>0</v>
      </c>
      <c r="AE56" s="274">
        <f>施設資源化量内訳!AV56</f>
        <v>62</v>
      </c>
      <c r="AF56" s="274">
        <f>施設資源化量内訳!BR56</f>
        <v>0</v>
      </c>
      <c r="AG56" s="274">
        <f>施設資源化量内訳!CN56</f>
        <v>0</v>
      </c>
      <c r="AH56" s="274">
        <f>施設資源化量内訳!DJ56</f>
        <v>0</v>
      </c>
      <c r="AI56" s="274">
        <f>施設資源化量内訳!EF56</f>
        <v>0</v>
      </c>
      <c r="AJ56" s="274">
        <f>施設資源化量内訳!FB56</f>
        <v>114</v>
      </c>
      <c r="AK56" s="274">
        <f t="shared" si="15"/>
        <v>176</v>
      </c>
      <c r="AL56" s="279">
        <f t="shared" si="16"/>
        <v>7.249466950959488</v>
      </c>
      <c r="AM56" s="279">
        <f>IF((AB56+J56)&lt;&gt;0,(資源化量内訳!D56-資源化量内訳!S56-資源化量内訳!U56-資源化量内訳!W56-資源化量内訳!V56)/(AB56+J56)*100,"-")</f>
        <v>7.249466950959488</v>
      </c>
      <c r="AN56" s="274">
        <f>ごみ処理量内訳!AA56</f>
        <v>0</v>
      </c>
      <c r="AO56" s="274">
        <f>ごみ処理量内訳!AB56</f>
        <v>342</v>
      </c>
      <c r="AP56" s="274">
        <f>ごみ処理量内訳!AC56</f>
        <v>115</v>
      </c>
      <c r="AQ56" s="274">
        <f t="shared" si="17"/>
        <v>457</v>
      </c>
      <c r="AR56" s="304" t="s">
        <v>727</v>
      </c>
    </row>
    <row r="57" spans="1:44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9"/>
        <v>8575</v>
      </c>
      <c r="E57" s="274">
        <v>8575</v>
      </c>
      <c r="F57" s="274">
        <v>0</v>
      </c>
      <c r="G57" s="274">
        <v>31</v>
      </c>
      <c r="H57" s="274">
        <f>SUM(ごみ搬入量内訳!E57,+ごみ搬入量内訳!AD57)</f>
        <v>1930</v>
      </c>
      <c r="I57" s="274">
        <f>ごみ搬入量内訳!BC57</f>
        <v>562</v>
      </c>
      <c r="J57" s="274">
        <f>資源化量内訳!BR57</f>
        <v>0</v>
      </c>
      <c r="K57" s="274">
        <f t="shared" si="10"/>
        <v>2492</v>
      </c>
      <c r="L57" s="277">
        <f t="shared" si="11"/>
        <v>794.02252704360433</v>
      </c>
      <c r="M57" s="274">
        <f>IF(D57&lt;&gt;0,(ごみ搬入量内訳!BR57+ごみ処理概要!J57)/ごみ処理概要!D57/366*1000000,"-")</f>
        <v>717.87028628781741</v>
      </c>
      <c r="N57" s="274">
        <f>IF(D57&lt;&gt;0,(ごみ搬入量内訳!E57+ごみ搬入量内訳!BD57-ごみ搬入量内訳!R57-ごみ搬入量内訳!BH57)/D57/366*1000000,"-")</f>
        <v>686.0074240469022</v>
      </c>
      <c r="O57" s="274">
        <f>IF(D57&lt;&gt;0,ごみ搬入量内訳!CM57/ごみ処理概要!D57/366*1000000,"-")</f>
        <v>76.152240755787091</v>
      </c>
      <c r="P57" s="274">
        <f>ごみ搬入量内訳!DH57</f>
        <v>0</v>
      </c>
      <c r="Q57" s="274">
        <f>ごみ処理量内訳!E57</f>
        <v>2181</v>
      </c>
      <c r="R57" s="274">
        <f>ごみ処理量内訳!N57</f>
        <v>0</v>
      </c>
      <c r="S57" s="274">
        <f t="shared" si="12"/>
        <v>311</v>
      </c>
      <c r="T57" s="274">
        <f>ごみ処理量内訳!G57</f>
        <v>211</v>
      </c>
      <c r="U57" s="274">
        <f>ごみ処理量内訳!L57</f>
        <v>100</v>
      </c>
      <c r="V57" s="274">
        <f>ごみ処理量内訳!H57</f>
        <v>0</v>
      </c>
      <c r="W57" s="274">
        <f>ごみ処理量内訳!I57</f>
        <v>0</v>
      </c>
      <c r="X57" s="274">
        <f>ごみ処理量内訳!J57</f>
        <v>0</v>
      </c>
      <c r="Y57" s="274">
        <f>ごみ処理量内訳!K57</f>
        <v>0</v>
      </c>
      <c r="Z57" s="274">
        <f>ごみ処理量内訳!M57</f>
        <v>0</v>
      </c>
      <c r="AA57" s="274">
        <f>資源化量内訳!Z57</f>
        <v>0</v>
      </c>
      <c r="AB57" s="274">
        <f t="shared" si="13"/>
        <v>2492</v>
      </c>
      <c r="AC57" s="279">
        <f t="shared" si="14"/>
        <v>100</v>
      </c>
      <c r="AD57" s="274">
        <f>施設資源化量内訳!Z57</f>
        <v>0</v>
      </c>
      <c r="AE57" s="274">
        <f>施設資源化量内訳!AV57</f>
        <v>53</v>
      </c>
      <c r="AF57" s="274">
        <f>施設資源化量内訳!BR57</f>
        <v>0</v>
      </c>
      <c r="AG57" s="274">
        <f>施設資源化量内訳!CN57</f>
        <v>0</v>
      </c>
      <c r="AH57" s="274">
        <f>施設資源化量内訳!DJ57</f>
        <v>0</v>
      </c>
      <c r="AI57" s="274">
        <f>施設資源化量内訳!EF57</f>
        <v>0</v>
      </c>
      <c r="AJ57" s="274">
        <f>施設資源化量内訳!FB57</f>
        <v>100</v>
      </c>
      <c r="AK57" s="274">
        <f t="shared" si="15"/>
        <v>153</v>
      </c>
      <c r="AL57" s="279">
        <f t="shared" si="16"/>
        <v>6.1396468699839488</v>
      </c>
      <c r="AM57" s="279">
        <f>IF((AB57+J57)&lt;&gt;0,(資源化量内訳!D57-資源化量内訳!S57-資源化量内訳!U57-資源化量内訳!W57-資源化量内訳!V57)/(AB57+J57)*100,"-")</f>
        <v>6.1396468699839488</v>
      </c>
      <c r="AN57" s="274">
        <f>ごみ処理量内訳!AA57</f>
        <v>0</v>
      </c>
      <c r="AO57" s="274">
        <f>ごみ処理量内訳!AB57</f>
        <v>318</v>
      </c>
      <c r="AP57" s="274">
        <f>ごみ処理量内訳!AC57</f>
        <v>90</v>
      </c>
      <c r="AQ57" s="274">
        <f t="shared" si="17"/>
        <v>408</v>
      </c>
      <c r="AR57" s="304" t="s">
        <v>727</v>
      </c>
    </row>
    <row r="58" spans="1:44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9"/>
        <v>8450</v>
      </c>
      <c r="E58" s="274">
        <v>8450</v>
      </c>
      <c r="F58" s="274">
        <v>0</v>
      </c>
      <c r="G58" s="274">
        <v>101</v>
      </c>
      <c r="H58" s="274">
        <f>SUM(ごみ搬入量内訳!E58,+ごみ搬入量内訳!AD58)</f>
        <v>2051</v>
      </c>
      <c r="I58" s="274">
        <f>ごみ搬入量内訳!BC58</f>
        <v>247</v>
      </c>
      <c r="J58" s="274">
        <f>資源化量内訳!BR58</f>
        <v>0</v>
      </c>
      <c r="K58" s="274">
        <f t="shared" si="10"/>
        <v>2298</v>
      </c>
      <c r="L58" s="277">
        <f t="shared" si="11"/>
        <v>743.04006208167618</v>
      </c>
      <c r="M58" s="274">
        <f>IF(D58&lt;&gt;0,(ごみ搬入量内訳!BR58+ごみ処理概要!J58)/ごみ処理概要!D58/366*1000000,"-")</f>
        <v>520.25738028260093</v>
      </c>
      <c r="N58" s="274">
        <f>IF(D58&lt;&gt;0,(ごみ搬入量内訳!E58+ごみ搬入量内訳!BD58-ごみ搬入量内訳!R58-ごみ搬入量内訳!BH58)/D58/366*1000000,"-")</f>
        <v>477.57622789148638</v>
      </c>
      <c r="O58" s="274">
        <f>IF(D58&lt;&gt;0,ごみ搬入量内訳!CM58/ごみ処理概要!D58/366*1000000,"-")</f>
        <v>222.78268179907522</v>
      </c>
      <c r="P58" s="274">
        <f>ごみ搬入量内訳!DH58</f>
        <v>0</v>
      </c>
      <c r="Q58" s="274">
        <f>ごみ処理量内訳!E58</f>
        <v>2137</v>
      </c>
      <c r="R58" s="274">
        <f>ごみ処理量内訳!N58</f>
        <v>0</v>
      </c>
      <c r="S58" s="274">
        <f t="shared" si="12"/>
        <v>274</v>
      </c>
      <c r="T58" s="274">
        <f>ごみ処理量内訳!G58</f>
        <v>0</v>
      </c>
      <c r="U58" s="274">
        <f>ごみ処理量内訳!L58</f>
        <v>274</v>
      </c>
      <c r="V58" s="274">
        <f>ごみ処理量内訳!H58</f>
        <v>0</v>
      </c>
      <c r="W58" s="274">
        <f>ごみ処理量内訳!I58</f>
        <v>0</v>
      </c>
      <c r="X58" s="274">
        <f>ごみ処理量内訳!J58</f>
        <v>0</v>
      </c>
      <c r="Y58" s="274">
        <f>ごみ処理量内訳!K58</f>
        <v>0</v>
      </c>
      <c r="Z58" s="274">
        <f>ごみ処理量内訳!M58</f>
        <v>0</v>
      </c>
      <c r="AA58" s="274">
        <f>資源化量内訳!Z58</f>
        <v>0</v>
      </c>
      <c r="AB58" s="274">
        <f t="shared" si="13"/>
        <v>2411</v>
      </c>
      <c r="AC58" s="279">
        <f t="shared" si="14"/>
        <v>100</v>
      </c>
      <c r="AD58" s="274">
        <f>施設資源化量内訳!Z58</f>
        <v>195</v>
      </c>
      <c r="AE58" s="274">
        <f>施設資源化量内訳!AV58</f>
        <v>0</v>
      </c>
      <c r="AF58" s="274">
        <f>施設資源化量内訳!BR58</f>
        <v>0</v>
      </c>
      <c r="AG58" s="274">
        <f>施設資源化量内訳!CN58</f>
        <v>0</v>
      </c>
      <c r="AH58" s="274">
        <f>施設資源化量内訳!DJ58</f>
        <v>0</v>
      </c>
      <c r="AI58" s="274">
        <f>施設資源化量内訳!EF58</f>
        <v>0</v>
      </c>
      <c r="AJ58" s="274">
        <f>施設資源化量内訳!FB58</f>
        <v>121</v>
      </c>
      <c r="AK58" s="274">
        <f t="shared" si="15"/>
        <v>316</v>
      </c>
      <c r="AL58" s="279">
        <f t="shared" si="16"/>
        <v>13.106594773952718</v>
      </c>
      <c r="AM58" s="279">
        <f>IF((AB58+J58)&lt;&gt;0,(資源化量内訳!D58-資源化量内訳!S58-資源化量内訳!U58-資源化量内訳!W58-資源化量内訳!V58)/(AB58+J58)*100,"-")</f>
        <v>5.0186644545831607</v>
      </c>
      <c r="AN58" s="274">
        <f>ごみ処理量内訳!AA58</f>
        <v>0</v>
      </c>
      <c r="AO58" s="274">
        <f>ごみ処理量内訳!AB58</f>
        <v>0</v>
      </c>
      <c r="AP58" s="274">
        <f>ごみ処理量内訳!AC58</f>
        <v>0</v>
      </c>
      <c r="AQ58" s="274">
        <f t="shared" si="17"/>
        <v>0</v>
      </c>
      <c r="AR58" s="304" t="s">
        <v>727</v>
      </c>
    </row>
    <row r="59" spans="1:44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9"/>
        <v>15041</v>
      </c>
      <c r="E59" s="274">
        <v>15041</v>
      </c>
      <c r="F59" s="274">
        <v>0</v>
      </c>
      <c r="G59" s="274">
        <v>140</v>
      </c>
      <c r="H59" s="274">
        <f>SUM(ごみ搬入量内訳!E59,+ごみ搬入量内訳!AD59)</f>
        <v>3575</v>
      </c>
      <c r="I59" s="274">
        <f>ごみ搬入量内訳!BC59</f>
        <v>1582</v>
      </c>
      <c r="J59" s="274">
        <f>資源化量内訳!BR59</f>
        <v>0</v>
      </c>
      <c r="K59" s="274">
        <f t="shared" si="10"/>
        <v>5157</v>
      </c>
      <c r="L59" s="277">
        <f t="shared" si="11"/>
        <v>936.78372012673549</v>
      </c>
      <c r="M59" s="274">
        <f>IF(D59&lt;&gt;0,(ごみ搬入量内訳!BR59+ごみ処理概要!J59)/ごみ処理概要!D59/366*1000000,"-")</f>
        <v>776.74756394452606</v>
      </c>
      <c r="N59" s="274">
        <f>IF(D59&lt;&gt;0,(ごみ搬入量内訳!E59+ごみ搬入量内訳!BD59-ごみ搬入量内訳!R59-ごみ搬入量内訳!BH59)/D59/366*1000000,"-")</f>
        <v>744.0500518982177</v>
      </c>
      <c r="O59" s="274">
        <f>IF(D59&lt;&gt;0,ごみ搬入量内訳!CM59/ごみ処理概要!D59/366*1000000,"-")</f>
        <v>160.03615618220942</v>
      </c>
      <c r="P59" s="274">
        <f>ごみ搬入量内訳!DH59</f>
        <v>0</v>
      </c>
      <c r="Q59" s="274">
        <f>ごみ処理量内訳!E59</f>
        <v>4142</v>
      </c>
      <c r="R59" s="274">
        <f>ごみ処理量内訳!N59</f>
        <v>0</v>
      </c>
      <c r="S59" s="274">
        <f t="shared" si="12"/>
        <v>688</v>
      </c>
      <c r="T59" s="274">
        <f>ごみ処理量内訳!G59</f>
        <v>312</v>
      </c>
      <c r="U59" s="274">
        <f>ごみ処理量内訳!L59</f>
        <v>376</v>
      </c>
      <c r="V59" s="274">
        <f>ごみ処理量内訳!H59</f>
        <v>0</v>
      </c>
      <c r="W59" s="274">
        <f>ごみ処理量内訳!I59</f>
        <v>0</v>
      </c>
      <c r="X59" s="274">
        <f>ごみ処理量内訳!J59</f>
        <v>0</v>
      </c>
      <c r="Y59" s="274">
        <f>ごみ処理量内訳!K59</f>
        <v>0</v>
      </c>
      <c r="Z59" s="274">
        <f>ごみ処理量内訳!M59</f>
        <v>0</v>
      </c>
      <c r="AA59" s="274">
        <f>資源化量内訳!Z59</f>
        <v>47</v>
      </c>
      <c r="AB59" s="274">
        <f t="shared" si="13"/>
        <v>4877</v>
      </c>
      <c r="AC59" s="279">
        <f t="shared" si="14"/>
        <v>100</v>
      </c>
      <c r="AD59" s="274">
        <f>施設資源化量内訳!Z59</f>
        <v>0</v>
      </c>
      <c r="AE59" s="274">
        <f>施設資源化量内訳!AV59</f>
        <v>0</v>
      </c>
      <c r="AF59" s="274">
        <f>施設資源化量内訳!BR59</f>
        <v>0</v>
      </c>
      <c r="AG59" s="274">
        <f>施設資源化量内訳!CN59</f>
        <v>0</v>
      </c>
      <c r="AH59" s="274">
        <f>施設資源化量内訳!DJ59</f>
        <v>0</v>
      </c>
      <c r="AI59" s="274">
        <f>施設資源化量内訳!EF59</f>
        <v>0</v>
      </c>
      <c r="AJ59" s="274">
        <f>施設資源化量内訳!FB59</f>
        <v>182</v>
      </c>
      <c r="AK59" s="274">
        <f t="shared" si="15"/>
        <v>182</v>
      </c>
      <c r="AL59" s="279">
        <f t="shared" si="16"/>
        <v>4.6955095345499283</v>
      </c>
      <c r="AM59" s="279">
        <f>IF((AB59+J59)&lt;&gt;0,(資源化量内訳!D59-資源化量内訳!S59-資源化量内訳!U59-資源化量内訳!W59-資源化量内訳!V59)/(AB59+J59)*100,"-")</f>
        <v>4.6955095345499283</v>
      </c>
      <c r="AN59" s="274">
        <f>ごみ処理量内訳!AA59</f>
        <v>0</v>
      </c>
      <c r="AO59" s="274">
        <f>ごみ処理量内訳!AB59</f>
        <v>214</v>
      </c>
      <c r="AP59" s="274">
        <f>ごみ処理量内訳!AC59</f>
        <v>0</v>
      </c>
      <c r="AQ59" s="274">
        <f t="shared" si="17"/>
        <v>214</v>
      </c>
      <c r="AR59" s="304" t="s">
        <v>727</v>
      </c>
    </row>
    <row r="60" spans="1:44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9"/>
        <v>5083</v>
      </c>
      <c r="E60" s="274">
        <v>5083</v>
      </c>
      <c r="F60" s="274">
        <v>0</v>
      </c>
      <c r="G60" s="274">
        <v>24</v>
      </c>
      <c r="H60" s="274">
        <f>SUM(ごみ搬入量内訳!E60,+ごみ搬入量内訳!AD60)</f>
        <v>1118</v>
      </c>
      <c r="I60" s="274">
        <f>ごみ搬入量内訳!BC60</f>
        <v>368</v>
      </c>
      <c r="J60" s="274">
        <f>資源化量内訳!BR60</f>
        <v>0</v>
      </c>
      <c r="K60" s="274">
        <f t="shared" si="10"/>
        <v>1486</v>
      </c>
      <c r="L60" s="277">
        <f t="shared" si="11"/>
        <v>798.7624020494759</v>
      </c>
      <c r="M60" s="274">
        <f>IF(D60&lt;&gt;0,(ごみ搬入量内訳!BR60+ごみ処理概要!J60)/ごみ処理概要!D60/366*1000000,"-")</f>
        <v>740.17215856132464</v>
      </c>
      <c r="N60" s="274">
        <f>IF(D60&lt;&gt;0,(ごみ搬入量内訳!E60+ごみ搬入量内訳!BD60-ごみ搬入量内訳!R60-ごみ搬入量内訳!BH60)/D60/366*1000000,"-")</f>
        <v>724.58392864245877</v>
      </c>
      <c r="O60" s="274">
        <f>IF(D60&lt;&gt;0,ごみ搬入量内訳!CM60/ごみ処理概要!D60/366*1000000,"-")</f>
        <v>58.59024348815133</v>
      </c>
      <c r="P60" s="274">
        <f>ごみ搬入量内訳!DH60</f>
        <v>0</v>
      </c>
      <c r="Q60" s="274">
        <f>ごみ処理量内訳!E60</f>
        <v>1358</v>
      </c>
      <c r="R60" s="274">
        <f>ごみ処理量内訳!N60</f>
        <v>0</v>
      </c>
      <c r="S60" s="274">
        <f t="shared" si="12"/>
        <v>128</v>
      </c>
      <c r="T60" s="274">
        <f>ごみ処理量内訳!G60</f>
        <v>96</v>
      </c>
      <c r="U60" s="274">
        <f>ごみ処理量内訳!L60</f>
        <v>32</v>
      </c>
      <c r="V60" s="274">
        <f>ごみ処理量内訳!H60</f>
        <v>0</v>
      </c>
      <c r="W60" s="274">
        <f>ごみ処理量内訳!I60</f>
        <v>0</v>
      </c>
      <c r="X60" s="274">
        <f>ごみ処理量内訳!J60</f>
        <v>0</v>
      </c>
      <c r="Y60" s="274">
        <f>ごみ処理量内訳!K60</f>
        <v>0</v>
      </c>
      <c r="Z60" s="274">
        <f>ごみ処理量内訳!M60</f>
        <v>0</v>
      </c>
      <c r="AA60" s="274">
        <f>資源化量内訳!Z60</f>
        <v>0</v>
      </c>
      <c r="AB60" s="274">
        <f t="shared" si="13"/>
        <v>1486</v>
      </c>
      <c r="AC60" s="279">
        <f t="shared" si="14"/>
        <v>100</v>
      </c>
      <c r="AD60" s="274">
        <f>施設資源化量内訳!Z60</f>
        <v>0</v>
      </c>
      <c r="AE60" s="274">
        <f>施設資源化量内訳!AV60</f>
        <v>17</v>
      </c>
      <c r="AF60" s="274">
        <f>施設資源化量内訳!BR60</f>
        <v>0</v>
      </c>
      <c r="AG60" s="274">
        <f>施設資源化量内訳!CN60</f>
        <v>0</v>
      </c>
      <c r="AH60" s="274">
        <f>施設資源化量内訳!DJ60</f>
        <v>0</v>
      </c>
      <c r="AI60" s="274">
        <f>施設資源化量内訳!EF60</f>
        <v>0</v>
      </c>
      <c r="AJ60" s="274">
        <f>施設資源化量内訳!FB60</f>
        <v>32</v>
      </c>
      <c r="AK60" s="274">
        <f t="shared" si="15"/>
        <v>49</v>
      </c>
      <c r="AL60" s="279">
        <f t="shared" si="16"/>
        <v>3.297442799461642</v>
      </c>
      <c r="AM60" s="279">
        <f>IF((AB60+J60)&lt;&gt;0,(資源化量内訳!D60-資源化量内訳!S60-資源化量内訳!U60-資源化量内訳!W60-資源化量内訳!V60)/(AB60+J60)*100,"-")</f>
        <v>3.297442799461642</v>
      </c>
      <c r="AN60" s="274">
        <f>ごみ処理量内訳!AA60</f>
        <v>0</v>
      </c>
      <c r="AO60" s="274">
        <f>ごみ処理量内訳!AB60</f>
        <v>198</v>
      </c>
      <c r="AP60" s="274">
        <f>ごみ処理量内訳!AC60</f>
        <v>42</v>
      </c>
      <c r="AQ60" s="274">
        <f t="shared" si="17"/>
        <v>240</v>
      </c>
      <c r="AR60" s="304" t="s">
        <v>727</v>
      </c>
    </row>
    <row r="61" spans="1:44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9"/>
        <v>2900</v>
      </c>
      <c r="E61" s="274">
        <v>2900</v>
      </c>
      <c r="F61" s="274">
        <v>0</v>
      </c>
      <c r="G61" s="274">
        <v>4</v>
      </c>
      <c r="H61" s="274">
        <f>SUM(ごみ搬入量内訳!E61,+ごみ搬入量内訳!AD61)</f>
        <v>657</v>
      </c>
      <c r="I61" s="274">
        <f>ごみ搬入量内訳!BC61</f>
        <v>72</v>
      </c>
      <c r="J61" s="274">
        <f>資源化量内訳!BR61</f>
        <v>0</v>
      </c>
      <c r="K61" s="274">
        <f t="shared" si="10"/>
        <v>729</v>
      </c>
      <c r="L61" s="277">
        <f t="shared" si="11"/>
        <v>686.82871678914637</v>
      </c>
      <c r="M61" s="274">
        <f>IF(D61&lt;&gt;0,(ごみ搬入量内訳!BR61+ごみ処理概要!J61)/ごみ処理概要!D61/366*1000000,"-")</f>
        <v>625.58884492180141</v>
      </c>
      <c r="N61" s="274">
        <f>IF(D61&lt;&gt;0,(ごみ搬入量内訳!E61+ごみ搬入量内訳!BD61-ごみ搬入量内訳!R61-ごみ搬入量内訳!BH61)/D61/366*1000000,"-")</f>
        <v>598.26644055021677</v>
      </c>
      <c r="O61" s="274">
        <f>IF(D61&lt;&gt;0,ごみ搬入量内訳!CM61/ごみ処理概要!D61/366*1000000,"-")</f>
        <v>61.239871867345016</v>
      </c>
      <c r="P61" s="274">
        <f>ごみ搬入量内訳!DH61</f>
        <v>0</v>
      </c>
      <c r="Q61" s="274">
        <f>ごみ処理量内訳!E61</f>
        <v>559</v>
      </c>
      <c r="R61" s="274">
        <f>ごみ処理量内訳!N61</f>
        <v>0</v>
      </c>
      <c r="S61" s="274">
        <f t="shared" si="12"/>
        <v>98</v>
      </c>
      <c r="T61" s="274">
        <f>ごみ処理量内訳!G61</f>
        <v>69</v>
      </c>
      <c r="U61" s="274">
        <f>ごみ処理量内訳!L61</f>
        <v>29</v>
      </c>
      <c r="V61" s="274">
        <f>ごみ処理量内訳!H61</f>
        <v>0</v>
      </c>
      <c r="W61" s="274">
        <f>ごみ処理量内訳!I61</f>
        <v>0</v>
      </c>
      <c r="X61" s="274">
        <f>ごみ処理量内訳!J61</f>
        <v>0</v>
      </c>
      <c r="Y61" s="274">
        <f>ごみ処理量内訳!K61</f>
        <v>0</v>
      </c>
      <c r="Z61" s="274">
        <f>ごみ処理量内訳!M61</f>
        <v>0</v>
      </c>
      <c r="AA61" s="274">
        <f>資源化量内訳!Z61</f>
        <v>0</v>
      </c>
      <c r="AB61" s="274">
        <f t="shared" si="13"/>
        <v>657</v>
      </c>
      <c r="AC61" s="279">
        <f t="shared" si="14"/>
        <v>100</v>
      </c>
      <c r="AD61" s="274">
        <f>施設資源化量内訳!Z61</f>
        <v>0</v>
      </c>
      <c r="AE61" s="274">
        <f>施設資源化量内訳!AV61</f>
        <v>20</v>
      </c>
      <c r="AF61" s="274">
        <f>施設資源化量内訳!BR61</f>
        <v>0</v>
      </c>
      <c r="AG61" s="274">
        <f>施設資源化量内訳!CN61</f>
        <v>0</v>
      </c>
      <c r="AH61" s="274">
        <f>施設資源化量内訳!DJ61</f>
        <v>0</v>
      </c>
      <c r="AI61" s="274">
        <f>施設資源化量内訳!EF61</f>
        <v>0</v>
      </c>
      <c r="AJ61" s="274">
        <f>施設資源化量内訳!FB61</f>
        <v>29</v>
      </c>
      <c r="AK61" s="274">
        <f t="shared" si="15"/>
        <v>49</v>
      </c>
      <c r="AL61" s="279">
        <f t="shared" si="16"/>
        <v>7.4581430745814306</v>
      </c>
      <c r="AM61" s="279">
        <f>IF((AB61+J61)&lt;&gt;0,(資源化量内訳!D61-資源化量内訳!S61-資源化量内訳!U61-資源化量内訳!W61-資源化量内訳!V61)/(AB61+J61)*100,"-")</f>
        <v>7.4581430745814306</v>
      </c>
      <c r="AN61" s="274">
        <f>ごみ処理量内訳!AA61</f>
        <v>0</v>
      </c>
      <c r="AO61" s="274">
        <f>ごみ処理量内訳!AB61</f>
        <v>90</v>
      </c>
      <c r="AP61" s="274">
        <f>ごみ処理量内訳!AC61</f>
        <v>26</v>
      </c>
      <c r="AQ61" s="274">
        <f t="shared" si="17"/>
        <v>116</v>
      </c>
      <c r="AR61" s="304" t="s">
        <v>727</v>
      </c>
    </row>
    <row r="62" spans="1:44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9"/>
        <v>21085</v>
      </c>
      <c r="E62" s="274">
        <v>21085</v>
      </c>
      <c r="F62" s="274">
        <v>0</v>
      </c>
      <c r="G62" s="274">
        <v>230</v>
      </c>
      <c r="H62" s="274">
        <f>SUM(ごみ搬入量内訳!E62,+ごみ搬入量内訳!AD62)</f>
        <v>6373</v>
      </c>
      <c r="I62" s="274">
        <f>ごみ搬入量内訳!BC62</f>
        <v>729</v>
      </c>
      <c r="J62" s="274">
        <f>資源化量内訳!BR62</f>
        <v>0</v>
      </c>
      <c r="K62" s="274">
        <f t="shared" si="10"/>
        <v>7102</v>
      </c>
      <c r="L62" s="277">
        <f t="shared" si="11"/>
        <v>920.2927002465949</v>
      </c>
      <c r="M62" s="274">
        <f>IF(D62&lt;&gt;0,(ごみ搬入量内訳!BR62+ごみ処理概要!J62)/ごみ処理概要!D62/366*1000000,"-")</f>
        <v>640.39517384098451</v>
      </c>
      <c r="N62" s="274">
        <f>IF(D62&lt;&gt;0,(ごみ搬入量内訳!E62+ごみ搬入量内訳!BD62-ごみ搬入量内訳!R62-ごみ搬入量内訳!BH62)/D62/366*1000000,"-")</f>
        <v>582.99026449020425</v>
      </c>
      <c r="O62" s="274">
        <f>IF(D62&lt;&gt;0,ごみ搬入量内訳!CM62/ごみ処理概要!D62/366*1000000,"-")</f>
        <v>279.89752640561039</v>
      </c>
      <c r="P62" s="274">
        <f>ごみ搬入量内訳!DH62</f>
        <v>0</v>
      </c>
      <c r="Q62" s="274">
        <f>ごみ処理量内訳!E62</f>
        <v>6134</v>
      </c>
      <c r="R62" s="274">
        <f>ごみ処理量内訳!N62</f>
        <v>0</v>
      </c>
      <c r="S62" s="274">
        <f t="shared" si="12"/>
        <v>997</v>
      </c>
      <c r="T62" s="274">
        <f>ごみ処理量内訳!G62</f>
        <v>0</v>
      </c>
      <c r="U62" s="274">
        <f>ごみ処理量内訳!L62</f>
        <v>997</v>
      </c>
      <c r="V62" s="274">
        <f>ごみ処理量内訳!H62</f>
        <v>0</v>
      </c>
      <c r="W62" s="274">
        <f>ごみ処理量内訳!I62</f>
        <v>0</v>
      </c>
      <c r="X62" s="274">
        <f>ごみ処理量内訳!J62</f>
        <v>0</v>
      </c>
      <c r="Y62" s="274">
        <f>ごみ処理量内訳!K62</f>
        <v>0</v>
      </c>
      <c r="Z62" s="274">
        <f>ごみ処理量内訳!M62</f>
        <v>0</v>
      </c>
      <c r="AA62" s="274">
        <f>資源化量内訳!Z62</f>
        <v>0</v>
      </c>
      <c r="AB62" s="274">
        <f t="shared" si="13"/>
        <v>7131</v>
      </c>
      <c r="AC62" s="279">
        <f t="shared" si="14"/>
        <v>100</v>
      </c>
      <c r="AD62" s="274">
        <f>施設資源化量内訳!Z62</f>
        <v>620</v>
      </c>
      <c r="AE62" s="274">
        <f>施設資源化量内訳!AV62</f>
        <v>0</v>
      </c>
      <c r="AF62" s="274">
        <f>施設資源化量内訳!BR62</f>
        <v>0</v>
      </c>
      <c r="AG62" s="274">
        <f>施設資源化量内訳!CN62</f>
        <v>0</v>
      </c>
      <c r="AH62" s="274">
        <f>施設資源化量内訳!DJ62</f>
        <v>0</v>
      </c>
      <c r="AI62" s="274">
        <f>施設資源化量内訳!EF62</f>
        <v>0</v>
      </c>
      <c r="AJ62" s="274">
        <f>施設資源化量内訳!FB62</f>
        <v>377</v>
      </c>
      <c r="AK62" s="274">
        <f t="shared" si="15"/>
        <v>997</v>
      </c>
      <c r="AL62" s="279">
        <f t="shared" si="16"/>
        <v>13.981208806618989</v>
      </c>
      <c r="AM62" s="279">
        <f>IF((AB62+J62)&lt;&gt;0,(資源化量内訳!D62-資源化量内訳!S62-資源化量内訳!U62-資源化量内訳!W62-資源化量内訳!V62)/(AB62+J62)*100,"-")</f>
        <v>13.981208806618989</v>
      </c>
      <c r="AN62" s="274">
        <f>ごみ処理量内訳!AA62</f>
        <v>0</v>
      </c>
      <c r="AO62" s="274">
        <f>ごみ処理量内訳!AB62</f>
        <v>0</v>
      </c>
      <c r="AP62" s="274">
        <f>ごみ処理量内訳!AC62</f>
        <v>0</v>
      </c>
      <c r="AQ62" s="274">
        <f t="shared" si="17"/>
        <v>0</v>
      </c>
      <c r="AR62" s="304" t="s">
        <v>727</v>
      </c>
    </row>
    <row r="63" spans="1:44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9"/>
        <v>37745</v>
      </c>
      <c r="E63" s="274">
        <v>37745</v>
      </c>
      <c r="F63" s="274">
        <v>0</v>
      </c>
      <c r="G63" s="274">
        <v>1346</v>
      </c>
      <c r="H63" s="274">
        <f>SUM(ごみ搬入量内訳!E63,+ごみ搬入量内訳!AD63)</f>
        <v>8903</v>
      </c>
      <c r="I63" s="274">
        <f>ごみ搬入量内訳!BC63</f>
        <v>3157</v>
      </c>
      <c r="J63" s="274">
        <f>資源化量内訳!BR63</f>
        <v>128</v>
      </c>
      <c r="K63" s="274">
        <f t="shared" si="10"/>
        <v>12188</v>
      </c>
      <c r="L63" s="277">
        <f t="shared" si="11"/>
        <v>882.25053511955036</v>
      </c>
      <c r="M63" s="274">
        <f>IF(D63&lt;&gt;0,(ごみ搬入量内訳!BR63+ごみ処理概要!J63)/ごみ処理概要!D63/366*1000000,"-")</f>
        <v>706.64011518190443</v>
      </c>
      <c r="N63" s="274">
        <f>IF(D63&lt;&gt;0,(ごみ搬入量内訳!E63+ごみ搬入量内訳!BD63-ごみ搬入量内訳!R63-ごみ搬入量内訳!BH63)/D63/366*1000000,"-")</f>
        <v>655.75218228158906</v>
      </c>
      <c r="O63" s="274">
        <f>IF(D63&lt;&gt;0,ごみ搬入量内訳!CM63/ごみ処理概要!D63/366*1000000,"-")</f>
        <v>175.61041993764596</v>
      </c>
      <c r="P63" s="274">
        <f>ごみ搬入量内訳!DH63</f>
        <v>0</v>
      </c>
      <c r="Q63" s="274">
        <f>ごみ処理量内訳!E63</f>
        <v>0</v>
      </c>
      <c r="R63" s="274">
        <f>ごみ処理量内訳!N63</f>
        <v>0</v>
      </c>
      <c r="S63" s="274">
        <f t="shared" si="12"/>
        <v>11998</v>
      </c>
      <c r="T63" s="274">
        <f>ごみ処理量内訳!G63</f>
        <v>1723</v>
      </c>
      <c r="U63" s="274">
        <f>ごみ処理量内訳!L63</f>
        <v>566</v>
      </c>
      <c r="V63" s="274">
        <f>ごみ処理量内訳!H63</f>
        <v>0</v>
      </c>
      <c r="W63" s="274">
        <f>ごみ処理量内訳!I63</f>
        <v>0</v>
      </c>
      <c r="X63" s="274">
        <f>ごみ処理量内訳!J63</f>
        <v>0</v>
      </c>
      <c r="Y63" s="274">
        <f>ごみ処理量内訳!K63</f>
        <v>9709</v>
      </c>
      <c r="Z63" s="274">
        <f>ごみ処理量内訳!M63</f>
        <v>0</v>
      </c>
      <c r="AA63" s="274">
        <f>資源化量内訳!Z63</f>
        <v>62</v>
      </c>
      <c r="AB63" s="274">
        <f t="shared" si="13"/>
        <v>12060</v>
      </c>
      <c r="AC63" s="279">
        <f t="shared" si="14"/>
        <v>100</v>
      </c>
      <c r="AD63" s="274">
        <f>施設資源化量内訳!Z63</f>
        <v>0</v>
      </c>
      <c r="AE63" s="274">
        <f>施設資源化量内訳!AV63</f>
        <v>1077</v>
      </c>
      <c r="AF63" s="274">
        <f>施設資源化量内訳!BR63</f>
        <v>0</v>
      </c>
      <c r="AG63" s="274">
        <f>施設資源化量内訳!CN63</f>
        <v>0</v>
      </c>
      <c r="AH63" s="274">
        <f>施設資源化量内訳!DJ63</f>
        <v>0</v>
      </c>
      <c r="AI63" s="274">
        <f>施設資源化量内訳!EF63</f>
        <v>6568</v>
      </c>
      <c r="AJ63" s="274">
        <f>施設資源化量内訳!FB63</f>
        <v>563</v>
      </c>
      <c r="AK63" s="274">
        <f t="shared" si="15"/>
        <v>8208</v>
      </c>
      <c r="AL63" s="279">
        <f t="shared" si="16"/>
        <v>68.903839842468003</v>
      </c>
      <c r="AM63" s="279">
        <f>IF((AB63+J63)&lt;&gt;0,(資源化量内訳!D63-資源化量内訳!S63-資源化量内訳!U63-資源化量内訳!W63-資源化量内訳!V63)/(AB63+J63)*100,"-")</f>
        <v>15.777814243518215</v>
      </c>
      <c r="AN63" s="274">
        <f>ごみ処理量内訳!AA63</f>
        <v>0</v>
      </c>
      <c r="AO63" s="274">
        <f>ごみ処理量内訳!AB63</f>
        <v>0</v>
      </c>
      <c r="AP63" s="274">
        <f>ごみ処理量内訳!AC63</f>
        <v>0</v>
      </c>
      <c r="AQ63" s="274">
        <f t="shared" si="17"/>
        <v>0</v>
      </c>
      <c r="AR63" s="304" t="s">
        <v>727</v>
      </c>
    </row>
    <row r="64" spans="1:44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9"/>
        <v>17891</v>
      </c>
      <c r="E64" s="274">
        <v>17891</v>
      </c>
      <c r="F64" s="274">
        <v>0</v>
      </c>
      <c r="G64" s="274">
        <v>189</v>
      </c>
      <c r="H64" s="274">
        <f>SUM(ごみ搬入量内訳!E64,+ごみ搬入量内訳!AD64)</f>
        <v>4378</v>
      </c>
      <c r="I64" s="274">
        <f>ごみ搬入量内訳!BC64</f>
        <v>621</v>
      </c>
      <c r="J64" s="274">
        <f>資源化量内訳!BR64</f>
        <v>187</v>
      </c>
      <c r="K64" s="274">
        <f t="shared" si="10"/>
        <v>5186</v>
      </c>
      <c r="L64" s="277">
        <f t="shared" si="11"/>
        <v>791.98473573885349</v>
      </c>
      <c r="M64" s="274">
        <f>IF(D64&lt;&gt;0,(ごみ搬入量内訳!BR64+ごみ処理概要!J64)/ごみ処理概要!D64/366*1000000,"-")</f>
        <v>694.39926598622571</v>
      </c>
      <c r="N64" s="274">
        <f>IF(D64&lt;&gt;0,(ごみ搬入量内訳!E64+ごみ搬入量内訳!BD64-ごみ搬入量内訳!R64-ごみ搬入量内訳!BH64)/D64/366*1000000,"-")</f>
        <v>630.25858164177555</v>
      </c>
      <c r="O64" s="274">
        <f>IF(D64&lt;&gt;0,ごみ搬入量内訳!CM64/ごみ処理概要!D64/366*1000000,"-")</f>
        <v>97.585469752627702</v>
      </c>
      <c r="P64" s="274">
        <f>ごみ搬入量内訳!DH64</f>
        <v>0</v>
      </c>
      <c r="Q64" s="274">
        <f>ごみ処理量内訳!E64</f>
        <v>3769</v>
      </c>
      <c r="R64" s="274">
        <f>ごみ処理量内訳!N64</f>
        <v>0</v>
      </c>
      <c r="S64" s="274">
        <f t="shared" si="12"/>
        <v>732</v>
      </c>
      <c r="T64" s="274">
        <f>ごみ処理量内訳!G64</f>
        <v>686</v>
      </c>
      <c r="U64" s="274">
        <f>ごみ処理量内訳!L64</f>
        <v>46</v>
      </c>
      <c r="V64" s="274">
        <f>ごみ処理量内訳!H64</f>
        <v>0</v>
      </c>
      <c r="W64" s="274">
        <f>ごみ処理量内訳!I64</f>
        <v>0</v>
      </c>
      <c r="X64" s="274">
        <f>ごみ処理量内訳!J64</f>
        <v>0</v>
      </c>
      <c r="Y64" s="274">
        <f>ごみ処理量内訳!K64</f>
        <v>0</v>
      </c>
      <c r="Z64" s="274">
        <f>ごみ処理量内訳!M64</f>
        <v>0</v>
      </c>
      <c r="AA64" s="274">
        <f>資源化量内訳!Z64</f>
        <v>0</v>
      </c>
      <c r="AB64" s="274">
        <f t="shared" si="13"/>
        <v>4501</v>
      </c>
      <c r="AC64" s="279">
        <f t="shared" si="14"/>
        <v>100</v>
      </c>
      <c r="AD64" s="274">
        <f>施設資源化量内訳!Z64</f>
        <v>0</v>
      </c>
      <c r="AE64" s="274">
        <f>施設資源化量内訳!AV64</f>
        <v>0</v>
      </c>
      <c r="AF64" s="274">
        <f>施設資源化量内訳!BR64</f>
        <v>0</v>
      </c>
      <c r="AG64" s="274">
        <f>施設資源化量内訳!CN64</f>
        <v>0</v>
      </c>
      <c r="AH64" s="274">
        <f>施設資源化量内訳!DJ64</f>
        <v>0</v>
      </c>
      <c r="AI64" s="274">
        <f>施設資源化量内訳!EF64</f>
        <v>0</v>
      </c>
      <c r="AJ64" s="274">
        <f>施設資源化量内訳!FB64</f>
        <v>34</v>
      </c>
      <c r="AK64" s="274">
        <f t="shared" si="15"/>
        <v>34</v>
      </c>
      <c r="AL64" s="279">
        <f t="shared" si="16"/>
        <v>4.7141638225255971</v>
      </c>
      <c r="AM64" s="279">
        <f>IF((AB64+J64)&lt;&gt;0,(資源化量内訳!D64-資源化量内訳!S64-資源化量内訳!U64-資源化量内訳!W64-資源化量内訳!V64)/(AB64+J64)*100,"-")</f>
        <v>4.7141638225255971</v>
      </c>
      <c r="AN64" s="274">
        <f>ごみ処理量内訳!AA64</f>
        <v>0</v>
      </c>
      <c r="AO64" s="274">
        <f>ごみ処理量内訳!AB64</f>
        <v>504</v>
      </c>
      <c r="AP64" s="274">
        <f>ごみ処理量内訳!AC64</f>
        <v>0</v>
      </c>
      <c r="AQ64" s="274">
        <f t="shared" si="17"/>
        <v>504</v>
      </c>
      <c r="AR64" s="304" t="s">
        <v>727</v>
      </c>
    </row>
    <row r="65" spans="1:44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9"/>
        <v>6638</v>
      </c>
      <c r="E65" s="274">
        <v>6638</v>
      </c>
      <c r="F65" s="274">
        <v>0</v>
      </c>
      <c r="G65" s="274">
        <v>100</v>
      </c>
      <c r="H65" s="274">
        <f>SUM(ごみ搬入量内訳!E65,+ごみ搬入量内訳!AD65)</f>
        <v>1635</v>
      </c>
      <c r="I65" s="274">
        <f>ごみ搬入量内訳!BC65</f>
        <v>227</v>
      </c>
      <c r="J65" s="274">
        <f>資源化量内訳!BR65</f>
        <v>0</v>
      </c>
      <c r="K65" s="274">
        <f t="shared" si="10"/>
        <v>1862</v>
      </c>
      <c r="L65" s="277">
        <f t="shared" si="11"/>
        <v>766.41031846777207</v>
      </c>
      <c r="M65" s="274">
        <f>IF(D65&lt;&gt;0,(ごみ搬入量内訳!BR65+ごみ処理概要!J65)/ごみ処理概要!D65/366*1000000,"-")</f>
        <v>672.97576299398895</v>
      </c>
      <c r="N65" s="274">
        <f>IF(D65&lt;&gt;0,(ごみ搬入量内訳!E65+ごみ搬入量内訳!BD65-ごみ搬入量内訳!R65-ごみ搬入量内訳!BH65)/D65/366*1000000,"-")</f>
        <v>601.7679299677136</v>
      </c>
      <c r="O65" s="274">
        <f>IF(D65&lt;&gt;0,ごみ搬入量内訳!CM65/ごみ処理概要!D65/366*1000000,"-")</f>
        <v>93.434555473783178</v>
      </c>
      <c r="P65" s="274">
        <f>ごみ搬入量内訳!DH65</f>
        <v>0</v>
      </c>
      <c r="Q65" s="274">
        <f>ごみ処理量内訳!E65</f>
        <v>1639</v>
      </c>
      <c r="R65" s="274">
        <f>ごみ処理量内訳!N65</f>
        <v>0</v>
      </c>
      <c r="S65" s="274">
        <f t="shared" si="12"/>
        <v>230</v>
      </c>
      <c r="T65" s="274">
        <f>ごみ処理量内訳!G65</f>
        <v>0</v>
      </c>
      <c r="U65" s="274">
        <f>ごみ処理量内訳!L65</f>
        <v>230</v>
      </c>
      <c r="V65" s="274">
        <f>ごみ処理量内訳!H65</f>
        <v>0</v>
      </c>
      <c r="W65" s="274">
        <f>ごみ処理量内訳!I65</f>
        <v>0</v>
      </c>
      <c r="X65" s="274">
        <f>ごみ処理量内訳!J65</f>
        <v>0</v>
      </c>
      <c r="Y65" s="274">
        <f>ごみ処理量内訳!K65</f>
        <v>0</v>
      </c>
      <c r="Z65" s="274">
        <f>ごみ処理量内訳!M65</f>
        <v>0</v>
      </c>
      <c r="AA65" s="274">
        <f>資源化量内訳!Z65</f>
        <v>0</v>
      </c>
      <c r="AB65" s="274">
        <f t="shared" si="13"/>
        <v>1869</v>
      </c>
      <c r="AC65" s="279">
        <f t="shared" si="14"/>
        <v>100</v>
      </c>
      <c r="AD65" s="274">
        <f>施設資源化量内訳!Z65</f>
        <v>0</v>
      </c>
      <c r="AE65" s="274">
        <f>施設資源化量内訳!AV65</f>
        <v>0</v>
      </c>
      <c r="AF65" s="274">
        <f>施設資源化量内訳!BR65</f>
        <v>0</v>
      </c>
      <c r="AG65" s="274">
        <f>施設資源化量内訳!CN65</f>
        <v>0</v>
      </c>
      <c r="AH65" s="274">
        <f>施設資源化量内訳!DJ65</f>
        <v>0</v>
      </c>
      <c r="AI65" s="274">
        <f>施設資源化量内訳!EF65</f>
        <v>0</v>
      </c>
      <c r="AJ65" s="274">
        <f>施設資源化量内訳!FB65</f>
        <v>193</v>
      </c>
      <c r="AK65" s="274">
        <f t="shared" si="15"/>
        <v>193</v>
      </c>
      <c r="AL65" s="279">
        <f t="shared" si="16"/>
        <v>10.326377742108079</v>
      </c>
      <c r="AM65" s="279">
        <f>IF((AB65+J65)&lt;&gt;0,(資源化量内訳!D65-資源化量内訳!S65-資源化量内訳!U65-資源化量内訳!W65-資源化量内訳!V65)/(AB65+J65)*100,"-")</f>
        <v>10.326377742108079</v>
      </c>
      <c r="AN65" s="274">
        <f>ごみ処理量内訳!AA65</f>
        <v>0</v>
      </c>
      <c r="AO65" s="274">
        <f>ごみ処理量内訳!AB65</f>
        <v>152</v>
      </c>
      <c r="AP65" s="274">
        <f>ごみ処理量内訳!AC65</f>
        <v>22</v>
      </c>
      <c r="AQ65" s="274">
        <f t="shared" si="17"/>
        <v>174</v>
      </c>
      <c r="AR65" s="304" t="s">
        <v>727</v>
      </c>
    </row>
    <row r="66" spans="1:44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9"/>
        <v>7207</v>
      </c>
      <c r="E66" s="274">
        <v>7207</v>
      </c>
      <c r="F66" s="274">
        <v>0</v>
      </c>
      <c r="G66" s="274">
        <v>50</v>
      </c>
      <c r="H66" s="274">
        <f>SUM(ごみ搬入量内訳!E66,+ごみ搬入量内訳!AD66)</f>
        <v>1785</v>
      </c>
      <c r="I66" s="274">
        <f>ごみ搬入量内訳!BC66</f>
        <v>666</v>
      </c>
      <c r="J66" s="274">
        <f>資源化量内訳!BR66</f>
        <v>0</v>
      </c>
      <c r="K66" s="274">
        <f t="shared" si="10"/>
        <v>2451</v>
      </c>
      <c r="L66" s="277">
        <f t="shared" si="11"/>
        <v>929.19679637510899</v>
      </c>
      <c r="M66" s="274">
        <f>IF(D66&lt;&gt;0,(ごみ搬入量内訳!BR66+ごみ処理概要!J66)/ごみ処理概要!D66/366*1000000,"-")</f>
        <v>774.52021827594751</v>
      </c>
      <c r="N66" s="274">
        <f>IF(D66&lt;&gt;0,(ごみ搬入量内訳!E66+ごみ搬入量内訳!BD66-ごみ搬入量内訳!R66-ごみ搬入量内訳!BH66)/D66/366*1000000,"-")</f>
        <v>712.72540888829246</v>
      </c>
      <c r="O66" s="274">
        <f>IF(D66&lt;&gt;0,ごみ搬入量内訳!CM66/ごみ処理概要!D66/366*1000000,"-")</f>
        <v>154.67657809916133</v>
      </c>
      <c r="P66" s="274">
        <f>ごみ搬入量内訳!DH66</f>
        <v>0</v>
      </c>
      <c r="Q66" s="274">
        <f>ごみ処理量内訳!E66</f>
        <v>2156</v>
      </c>
      <c r="R66" s="274">
        <f>ごみ処理量内訳!N66</f>
        <v>0</v>
      </c>
      <c r="S66" s="274">
        <f t="shared" si="12"/>
        <v>295</v>
      </c>
      <c r="T66" s="274">
        <f>ごみ処理量内訳!G66</f>
        <v>0</v>
      </c>
      <c r="U66" s="274">
        <f>ごみ処理量内訳!L66</f>
        <v>295</v>
      </c>
      <c r="V66" s="274">
        <f>ごみ処理量内訳!H66</f>
        <v>0</v>
      </c>
      <c r="W66" s="274">
        <f>ごみ処理量内訳!I66</f>
        <v>0</v>
      </c>
      <c r="X66" s="274">
        <f>ごみ処理量内訳!J66</f>
        <v>0</v>
      </c>
      <c r="Y66" s="274">
        <f>ごみ処理量内訳!K66</f>
        <v>0</v>
      </c>
      <c r="Z66" s="274">
        <f>ごみ処理量内訳!M66</f>
        <v>0</v>
      </c>
      <c r="AA66" s="274">
        <f>資源化量内訳!Z66</f>
        <v>0</v>
      </c>
      <c r="AB66" s="274">
        <f t="shared" si="13"/>
        <v>2451</v>
      </c>
      <c r="AC66" s="279">
        <f t="shared" si="14"/>
        <v>100</v>
      </c>
      <c r="AD66" s="274">
        <f>施設資源化量内訳!Z66</f>
        <v>0</v>
      </c>
      <c r="AE66" s="274">
        <f>施設資源化量内訳!AV66</f>
        <v>0</v>
      </c>
      <c r="AF66" s="274">
        <f>施設資源化量内訳!BR66</f>
        <v>0</v>
      </c>
      <c r="AG66" s="274">
        <f>施設資源化量内訳!CN66</f>
        <v>0</v>
      </c>
      <c r="AH66" s="274">
        <f>施設資源化量内訳!DJ66</f>
        <v>0</v>
      </c>
      <c r="AI66" s="274">
        <f>施設資源化量内訳!EF66</f>
        <v>0</v>
      </c>
      <c r="AJ66" s="274">
        <f>施設資源化量内訳!FB66</f>
        <v>259</v>
      </c>
      <c r="AK66" s="274">
        <f t="shared" si="15"/>
        <v>259</v>
      </c>
      <c r="AL66" s="279">
        <f t="shared" si="16"/>
        <v>10.567115463076297</v>
      </c>
      <c r="AM66" s="279">
        <f>IF((AB66+J66)&lt;&gt;0,(資源化量内訳!D66-資源化量内訳!S66-資源化量内訳!U66-資源化量内訳!W66-資源化量内訳!V66)/(AB66+J66)*100,"-")</f>
        <v>10.567115463076297</v>
      </c>
      <c r="AN66" s="274">
        <f>ごみ処理量内訳!AA66</f>
        <v>0</v>
      </c>
      <c r="AO66" s="274">
        <f>ごみ処理量内訳!AB66</f>
        <v>186</v>
      </c>
      <c r="AP66" s="274">
        <f>ごみ処理量内訳!AC66</f>
        <v>3</v>
      </c>
      <c r="AQ66" s="274">
        <f t="shared" si="17"/>
        <v>189</v>
      </c>
      <c r="AR66" s="304" t="s">
        <v>727</v>
      </c>
    </row>
    <row r="67" spans="1:44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9"/>
        <v>16849</v>
      </c>
      <c r="E67" s="274">
        <v>16849</v>
      </c>
      <c r="F67" s="274">
        <v>0</v>
      </c>
      <c r="G67" s="274">
        <v>196</v>
      </c>
      <c r="H67" s="274">
        <f>SUM(ごみ搬入量内訳!E67,+ごみ搬入量内訳!AD67)</f>
        <v>5103</v>
      </c>
      <c r="I67" s="274">
        <f>ごみ搬入量内訳!BC67</f>
        <v>212</v>
      </c>
      <c r="J67" s="274">
        <f>資源化量内訳!BR67</f>
        <v>0</v>
      </c>
      <c r="K67" s="274">
        <f t="shared" si="10"/>
        <v>5315</v>
      </c>
      <c r="L67" s="277">
        <f t="shared" si="11"/>
        <v>861.88248106696346</v>
      </c>
      <c r="M67" s="274">
        <f>IF(D67&lt;&gt;0,(ごみ搬入量内訳!BR67+ごみ処理概要!J67)/ごみ処理概要!D67/366*1000000,"-")</f>
        <v>839.18002625052418</v>
      </c>
      <c r="N67" s="274">
        <f>IF(D67&lt;&gt;0,(ごみ搬入量内訳!E67+ごみ搬入量内訳!BD67-ごみ搬入量内訳!R67-ごみ搬入量内訳!BH67)/D67/366*1000000,"-")</f>
        <v>758.42415126061883</v>
      </c>
      <c r="O67" s="274">
        <f>IF(D67&lt;&gt;0,ごみ搬入量内訳!CM67/ごみ処理概要!D67/366*1000000,"-")</f>
        <v>22.702454816439303</v>
      </c>
      <c r="P67" s="274">
        <f>ごみ搬入量内訳!DH67</f>
        <v>0</v>
      </c>
      <c r="Q67" s="274">
        <f>ごみ処理量内訳!E67</f>
        <v>0</v>
      </c>
      <c r="R67" s="274">
        <f>ごみ処理量内訳!N67</f>
        <v>0</v>
      </c>
      <c r="S67" s="274">
        <f t="shared" si="12"/>
        <v>4810</v>
      </c>
      <c r="T67" s="274">
        <f>ごみ処理量内訳!G67</f>
        <v>831</v>
      </c>
      <c r="U67" s="274">
        <f>ごみ処理量内訳!L67</f>
        <v>0</v>
      </c>
      <c r="V67" s="274">
        <f>ごみ処理量内訳!H67</f>
        <v>0</v>
      </c>
      <c r="W67" s="274">
        <f>ごみ処理量内訳!I67</f>
        <v>0</v>
      </c>
      <c r="X67" s="274">
        <f>ごみ処理量内訳!J67</f>
        <v>0</v>
      </c>
      <c r="Y67" s="274">
        <f>ごみ処理量内訳!K67</f>
        <v>3979</v>
      </c>
      <c r="Z67" s="274">
        <f>ごみ処理量内訳!M67</f>
        <v>0</v>
      </c>
      <c r="AA67" s="274">
        <f>資源化量内訳!Z67</f>
        <v>505</v>
      </c>
      <c r="AB67" s="274">
        <f t="shared" si="13"/>
        <v>5315</v>
      </c>
      <c r="AC67" s="279">
        <f t="shared" si="14"/>
        <v>100</v>
      </c>
      <c r="AD67" s="274">
        <f>施設資源化量内訳!Z67</f>
        <v>0</v>
      </c>
      <c r="AE67" s="274">
        <f>施設資源化量内訳!AV67</f>
        <v>246</v>
      </c>
      <c r="AF67" s="274">
        <f>施設資源化量内訳!BR67</f>
        <v>0</v>
      </c>
      <c r="AG67" s="274">
        <f>施設資源化量内訳!CN67</f>
        <v>0</v>
      </c>
      <c r="AH67" s="274">
        <f>施設資源化量内訳!DJ67</f>
        <v>0</v>
      </c>
      <c r="AI67" s="274">
        <f>施設資源化量内訳!EF67</f>
        <v>1672</v>
      </c>
      <c r="AJ67" s="274">
        <f>施設資源化量内訳!FB67</f>
        <v>0</v>
      </c>
      <c r="AK67" s="274">
        <f t="shared" si="15"/>
        <v>1918</v>
      </c>
      <c r="AL67" s="279">
        <f t="shared" si="16"/>
        <v>45.587958607714022</v>
      </c>
      <c r="AM67" s="279">
        <f>IF((AB67+J67)&lt;&gt;0,(資源化量内訳!D67-資源化量内訳!S67-資源化量内訳!U67-資源化量内訳!W67-資源化量内訳!V67)/(AB67+J67)*100,"-")</f>
        <v>14.129821260583256</v>
      </c>
      <c r="AN67" s="274">
        <f>ごみ処理量内訳!AA67</f>
        <v>0</v>
      </c>
      <c r="AO67" s="274">
        <f>ごみ処理量内訳!AB67</f>
        <v>0</v>
      </c>
      <c r="AP67" s="274">
        <f>ごみ処理量内訳!AC67</f>
        <v>41</v>
      </c>
      <c r="AQ67" s="274">
        <f t="shared" si="17"/>
        <v>41</v>
      </c>
      <c r="AR67" s="304" t="s">
        <v>727</v>
      </c>
    </row>
    <row r="68" spans="1: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67">
    <sortCondition ref="A8:A67"/>
    <sortCondition ref="B8:B67"/>
    <sortCondition ref="C8:C6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66" man="1"/>
    <brk id="29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福岡県</v>
      </c>
      <c r="B7" s="284" t="str">
        <f>ごみ処理概要!B7</f>
        <v>40000</v>
      </c>
      <c r="C7" s="285" t="s">
        <v>3</v>
      </c>
      <c r="D7" s="289">
        <f t="shared" ref="D7:D38" si="0">SUM(E7,AD7,BC7)</f>
        <v>1629020.52</v>
      </c>
      <c r="E7" s="289">
        <f t="shared" ref="E7:E38" si="1">SUM(F7,J7,N7,R7,V7,Z7)</f>
        <v>961151.91000000015</v>
      </c>
      <c r="F7" s="289">
        <f t="shared" ref="F7:F38" si="2">SUM(G7:I7)</f>
        <v>140681</v>
      </c>
      <c r="G7" s="289">
        <f>SUM(G$8:G$207)</f>
        <v>197</v>
      </c>
      <c r="H7" s="289">
        <f>SUM(H$8:H$207)</f>
        <v>140484</v>
      </c>
      <c r="I7" s="289">
        <f>SUM(I$8:I$207)</f>
        <v>0</v>
      </c>
      <c r="J7" s="289">
        <f t="shared" ref="J7:J38" si="3">SUM(K7:M7)</f>
        <v>700018.54</v>
      </c>
      <c r="K7" s="289">
        <f>SUM(K$8:K$207)</f>
        <v>26336.9</v>
      </c>
      <c r="L7" s="289">
        <f>SUM(L$8:L$207)</f>
        <v>673291.64</v>
      </c>
      <c r="M7" s="289">
        <f>SUM(M$8:M$207)</f>
        <v>390</v>
      </c>
      <c r="N7" s="289">
        <f t="shared" ref="N7:N38" si="4">SUM(O7:Q7)</f>
        <v>28229.56</v>
      </c>
      <c r="O7" s="289">
        <f>SUM(O$8:O$207)</f>
        <v>176.84</v>
      </c>
      <c r="P7" s="289">
        <f>SUM(P$8:P$207)</f>
        <v>28051.72</v>
      </c>
      <c r="Q7" s="289">
        <f>SUM(Q$8:Q$207)</f>
        <v>1</v>
      </c>
      <c r="R7" s="289">
        <f t="shared" ref="R7:R38" si="5">SUM(S7:U7)</f>
        <v>71586.040000000008</v>
      </c>
      <c r="S7" s="289">
        <f>SUM(S$8:S$207)</f>
        <v>2314.1</v>
      </c>
      <c r="T7" s="289">
        <f>SUM(T$8:T$207)</f>
        <v>68722.94</v>
      </c>
      <c r="U7" s="289">
        <f>SUM(U$8:U$207)</f>
        <v>549</v>
      </c>
      <c r="V7" s="289">
        <f t="shared" ref="V7:V38" si="6">SUM(W7:Y7)</f>
        <v>188.98</v>
      </c>
      <c r="W7" s="289">
        <f>SUM(W$8:W$207)</f>
        <v>3.19</v>
      </c>
      <c r="X7" s="289">
        <f>SUM(X$8:X$207)</f>
        <v>185.79</v>
      </c>
      <c r="Y7" s="289">
        <f>SUM(Y$8:Y$207)</f>
        <v>0</v>
      </c>
      <c r="Z7" s="289">
        <f t="shared" ref="Z7:Z38" si="7">SUM(AA7:AC7)</f>
        <v>20447.79</v>
      </c>
      <c r="AA7" s="289">
        <f>SUM(AA$8:AA$207)</f>
        <v>1677.79</v>
      </c>
      <c r="AB7" s="289">
        <f>SUM(AB$8:AB$207)</f>
        <v>18423</v>
      </c>
      <c r="AC7" s="289">
        <f>SUM(AC$8:AC$207)</f>
        <v>347</v>
      </c>
      <c r="AD7" s="289">
        <f t="shared" ref="AD7:AD38" si="8">SUM(AE7,AI7,AM7,AQ7,AU7,AY7)</f>
        <v>331375.46999999997</v>
      </c>
      <c r="AE7" s="289">
        <f t="shared" ref="AE7:AE38" si="9">SUM(AF7:AH7)</f>
        <v>24481</v>
      </c>
      <c r="AF7" s="289">
        <f>SUM(AF$8:AF$207)</f>
        <v>871</v>
      </c>
      <c r="AG7" s="289">
        <f>SUM(AG$8:AG$207)</f>
        <v>23610</v>
      </c>
      <c r="AH7" s="289">
        <f>SUM(AH$8:AH$207)</f>
        <v>0</v>
      </c>
      <c r="AI7" s="289">
        <f t="shared" ref="AI7:AI38" si="10">SUM(AJ7:AL7)</f>
        <v>286761.87</v>
      </c>
      <c r="AJ7" s="289">
        <f>SUM(AJ$8:AJ$207)</f>
        <v>131</v>
      </c>
      <c r="AK7" s="289">
        <f>SUM(AK$8:AK$207)</f>
        <v>12632</v>
      </c>
      <c r="AL7" s="289">
        <f>SUM(AL$8:AL$207)</f>
        <v>273998.87</v>
      </c>
      <c r="AM7" s="289">
        <f t="shared" ref="AM7:AM38" si="11">SUM(AN7:AP7)</f>
        <v>6594.19</v>
      </c>
      <c r="AN7" s="289">
        <f>SUM(AN$8:AN$207)</f>
        <v>1</v>
      </c>
      <c r="AO7" s="289">
        <f>SUM(AO$8:AO$207)</f>
        <v>363</v>
      </c>
      <c r="AP7" s="289">
        <f>SUM(AP$8:AP$207)</f>
        <v>6230.19</v>
      </c>
      <c r="AQ7" s="289">
        <f t="shared" ref="AQ7:AQ38" si="12">SUM(AR7:AT7)</f>
        <v>12433.74</v>
      </c>
      <c r="AR7" s="289">
        <f>SUM(AR$8:AR$207)</f>
        <v>0</v>
      </c>
      <c r="AS7" s="289">
        <f>SUM(AS$8:AS$207)</f>
        <v>555</v>
      </c>
      <c r="AT7" s="289">
        <f>SUM(AT$8:AT$207)</f>
        <v>11878.74</v>
      </c>
      <c r="AU7" s="289">
        <f t="shared" ref="AU7:AU38" si="13">SUM(AV7:AX7)</f>
        <v>24.67</v>
      </c>
      <c r="AV7" s="289">
        <f>SUM(AV$8:AV$207)</f>
        <v>0</v>
      </c>
      <c r="AW7" s="289">
        <f>SUM(AW$8:AW$207)</f>
        <v>1</v>
      </c>
      <c r="AX7" s="289">
        <f>SUM(AX$8:AX$207)</f>
        <v>23.67</v>
      </c>
      <c r="AY7" s="289">
        <f t="shared" ref="AY7:AY38" si="14">SUM(AZ7:BB7)</f>
        <v>1080</v>
      </c>
      <c r="AZ7" s="289">
        <f>SUM(AZ$8:AZ$207)</f>
        <v>81</v>
      </c>
      <c r="BA7" s="289">
        <f>SUM(BA$8:BA$207)</f>
        <v>204</v>
      </c>
      <c r="BB7" s="289">
        <f>SUM(BB$8:BB$207)</f>
        <v>795</v>
      </c>
      <c r="BC7" s="289">
        <f t="shared" ref="BC7:BC38" si="15">SUM(BD7,BK7)</f>
        <v>336493.14</v>
      </c>
      <c r="BD7" s="289">
        <f t="shared" ref="BD7:BD38" si="16">SUM(BE7:BJ7)</f>
        <v>56677</v>
      </c>
      <c r="BE7" s="289">
        <f t="shared" ref="BE7:BJ7" si="17">SUM(BE$8:BE$207)</f>
        <v>194</v>
      </c>
      <c r="BF7" s="289">
        <f t="shared" si="17"/>
        <v>20658</v>
      </c>
      <c r="BG7" s="289">
        <f t="shared" si="17"/>
        <v>3452</v>
      </c>
      <c r="BH7" s="289">
        <f t="shared" si="17"/>
        <v>16054</v>
      </c>
      <c r="BI7" s="289">
        <f t="shared" si="17"/>
        <v>41</v>
      </c>
      <c r="BJ7" s="289">
        <f t="shared" si="17"/>
        <v>16278</v>
      </c>
      <c r="BK7" s="289">
        <f t="shared" ref="BK7:BK38" si="18">SUM(BL7:BQ7)</f>
        <v>279816.14</v>
      </c>
      <c r="BL7" s="289">
        <f t="shared" ref="BL7:BQ7" si="19">SUM(BL$8:BL$207)</f>
        <v>127851</v>
      </c>
      <c r="BM7" s="289">
        <f t="shared" si="19"/>
        <v>48042.7</v>
      </c>
      <c r="BN7" s="289">
        <f t="shared" si="19"/>
        <v>10820.45</v>
      </c>
      <c r="BO7" s="289">
        <f t="shared" si="19"/>
        <v>80771.520000000004</v>
      </c>
      <c r="BP7" s="289">
        <f t="shared" si="19"/>
        <v>1438.93</v>
      </c>
      <c r="BQ7" s="289">
        <f t="shared" si="19"/>
        <v>10891.54</v>
      </c>
      <c r="BR7" s="289">
        <f t="shared" ref="BR7:BX7" si="20">SUM(BY7,CF7)</f>
        <v>1017828.9100000001</v>
      </c>
      <c r="BS7" s="289">
        <f t="shared" si="20"/>
        <v>140875</v>
      </c>
      <c r="BT7" s="289">
        <f t="shared" si="20"/>
        <v>720676.54</v>
      </c>
      <c r="BU7" s="289">
        <f t="shared" si="20"/>
        <v>31681.56</v>
      </c>
      <c r="BV7" s="289">
        <f t="shared" si="20"/>
        <v>87640.040000000008</v>
      </c>
      <c r="BW7" s="289">
        <f t="shared" si="20"/>
        <v>229.98</v>
      </c>
      <c r="BX7" s="289">
        <f t="shared" si="20"/>
        <v>36725.79</v>
      </c>
      <c r="BY7" s="289">
        <f t="shared" ref="BY7:BY38" si="21">SUM(BZ7:CE7)</f>
        <v>961151.91000000015</v>
      </c>
      <c r="BZ7" s="289">
        <f t="shared" ref="BZ7:BZ38" si="22">F7</f>
        <v>140681</v>
      </c>
      <c r="CA7" s="289">
        <f t="shared" ref="CA7:CA38" si="23">J7</f>
        <v>700018.54</v>
      </c>
      <c r="CB7" s="289">
        <f t="shared" ref="CB7:CB38" si="24">N7</f>
        <v>28229.56</v>
      </c>
      <c r="CC7" s="289">
        <f t="shared" ref="CC7:CC38" si="25">R7</f>
        <v>71586.040000000008</v>
      </c>
      <c r="CD7" s="289">
        <f t="shared" ref="CD7:CD38" si="26">V7</f>
        <v>188.98</v>
      </c>
      <c r="CE7" s="289">
        <f t="shared" ref="CE7:CE38" si="27">Z7</f>
        <v>20447.79</v>
      </c>
      <c r="CF7" s="289">
        <f t="shared" ref="CF7:CF38" si="28">SUM(CG7:CL7)</f>
        <v>56677</v>
      </c>
      <c r="CG7" s="289">
        <f t="shared" ref="CG7:CL7" si="29">BE7</f>
        <v>194</v>
      </c>
      <c r="CH7" s="289">
        <f t="shared" si="29"/>
        <v>20658</v>
      </c>
      <c r="CI7" s="289">
        <f t="shared" si="29"/>
        <v>3452</v>
      </c>
      <c r="CJ7" s="289">
        <f t="shared" si="29"/>
        <v>16054</v>
      </c>
      <c r="CK7" s="289">
        <f t="shared" si="29"/>
        <v>41</v>
      </c>
      <c r="CL7" s="289">
        <f t="shared" si="29"/>
        <v>16278</v>
      </c>
      <c r="CM7" s="289">
        <f t="shared" ref="CM7:CS7" si="30">SUM(CT7,DA7)</f>
        <v>611191.61</v>
      </c>
      <c r="CN7" s="289">
        <f t="shared" si="30"/>
        <v>152332</v>
      </c>
      <c r="CO7" s="289">
        <f t="shared" si="30"/>
        <v>334804.57</v>
      </c>
      <c r="CP7" s="289">
        <f t="shared" si="30"/>
        <v>17414.64</v>
      </c>
      <c r="CQ7" s="289">
        <f t="shared" si="30"/>
        <v>93205.260000000009</v>
      </c>
      <c r="CR7" s="289">
        <f t="shared" si="30"/>
        <v>1463.6000000000001</v>
      </c>
      <c r="CS7" s="289">
        <f t="shared" si="30"/>
        <v>11971.54</v>
      </c>
      <c r="CT7" s="289">
        <f t="shared" ref="CT7:CT38" si="31">SUM(CU7:CZ7)</f>
        <v>331375.46999999997</v>
      </c>
      <c r="CU7" s="289">
        <f t="shared" ref="CU7:CU38" si="32">AE7</f>
        <v>24481</v>
      </c>
      <c r="CV7" s="289">
        <f t="shared" ref="CV7:CV38" si="33">AI7</f>
        <v>286761.87</v>
      </c>
      <c r="CW7" s="289">
        <f t="shared" ref="CW7:CW38" si="34">AM7</f>
        <v>6594.19</v>
      </c>
      <c r="CX7" s="289">
        <f t="shared" ref="CX7:CX38" si="35">AQ7</f>
        <v>12433.74</v>
      </c>
      <c r="CY7" s="289">
        <f t="shared" ref="CY7:CY38" si="36">AU7</f>
        <v>24.67</v>
      </c>
      <c r="CZ7" s="289">
        <f t="shared" ref="CZ7:CZ38" si="37">AY7</f>
        <v>1080</v>
      </c>
      <c r="DA7" s="289">
        <f t="shared" ref="DA7:DA38" si="38">SUM(DB7:DG7)</f>
        <v>279816.14</v>
      </c>
      <c r="DB7" s="289">
        <f t="shared" ref="DB7:DG7" si="39">BL7</f>
        <v>127851</v>
      </c>
      <c r="DC7" s="289">
        <f t="shared" si="39"/>
        <v>48042.7</v>
      </c>
      <c r="DD7" s="289">
        <f t="shared" si="39"/>
        <v>10820.45</v>
      </c>
      <c r="DE7" s="289">
        <f t="shared" si="39"/>
        <v>80771.520000000004</v>
      </c>
      <c r="DF7" s="289">
        <f t="shared" si="39"/>
        <v>1438.93</v>
      </c>
      <c r="DG7" s="289">
        <f t="shared" si="39"/>
        <v>10891.54</v>
      </c>
      <c r="DH7" s="289">
        <f>SUM(DH$8:DH$207)</f>
        <v>185</v>
      </c>
      <c r="DI7" s="289">
        <f t="shared" ref="DI7:DI38" si="40">SUM(DJ7:DM7)</f>
        <v>75</v>
      </c>
      <c r="DJ7" s="289">
        <f>SUM(DJ$8:DJ$207)</f>
        <v>14</v>
      </c>
      <c r="DK7" s="289">
        <f>SUM(DK$8:DK$207)</f>
        <v>22</v>
      </c>
      <c r="DL7" s="289">
        <f>SUM(DL$8:DL$207)</f>
        <v>32</v>
      </c>
      <c r="DM7" s="289">
        <f>SUM(DM$8:DM$207)</f>
        <v>7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377892</v>
      </c>
      <c r="E8" s="274">
        <f t="shared" si="1"/>
        <v>162412</v>
      </c>
      <c r="F8" s="274">
        <f t="shared" si="2"/>
        <v>140681</v>
      </c>
      <c r="G8" s="274">
        <v>197</v>
      </c>
      <c r="H8" s="274">
        <v>140484</v>
      </c>
      <c r="I8" s="274">
        <v>0</v>
      </c>
      <c r="J8" s="274">
        <f t="shared" si="3"/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17726</v>
      </c>
      <c r="S8" s="274">
        <v>19</v>
      </c>
      <c r="T8" s="274">
        <v>17707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4005</v>
      </c>
      <c r="AA8" s="274">
        <v>0</v>
      </c>
      <c r="AB8" s="274">
        <v>4005</v>
      </c>
      <c r="AC8" s="274">
        <v>0</v>
      </c>
      <c r="AD8" s="274">
        <f t="shared" si="8"/>
        <v>24502</v>
      </c>
      <c r="AE8" s="274">
        <f t="shared" si="9"/>
        <v>24481</v>
      </c>
      <c r="AF8" s="274">
        <v>871</v>
      </c>
      <c r="AG8" s="274">
        <v>23610</v>
      </c>
      <c r="AH8" s="274">
        <v>0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21</v>
      </c>
      <c r="AZ8" s="274">
        <v>21</v>
      </c>
      <c r="BA8" s="274">
        <v>0</v>
      </c>
      <c r="BB8" s="274">
        <v>0</v>
      </c>
      <c r="BC8" s="274">
        <f t="shared" si="15"/>
        <v>190978</v>
      </c>
      <c r="BD8" s="274">
        <f t="shared" si="16"/>
        <v>8112</v>
      </c>
      <c r="BE8" s="274">
        <v>0</v>
      </c>
      <c r="BF8" s="274">
        <v>0</v>
      </c>
      <c r="BG8" s="274">
        <v>0</v>
      </c>
      <c r="BH8" s="274">
        <v>8112</v>
      </c>
      <c r="BI8" s="274">
        <v>0</v>
      </c>
      <c r="BJ8" s="274">
        <v>0</v>
      </c>
      <c r="BK8" s="274">
        <f t="shared" si="18"/>
        <v>182866</v>
      </c>
      <c r="BL8" s="274">
        <v>127851</v>
      </c>
      <c r="BM8" s="274">
        <v>0</v>
      </c>
      <c r="BN8" s="274">
        <v>1680</v>
      </c>
      <c r="BO8" s="274">
        <v>51347</v>
      </c>
      <c r="BP8" s="274">
        <v>0</v>
      </c>
      <c r="BQ8" s="274">
        <v>1988</v>
      </c>
      <c r="BR8" s="274">
        <f t="shared" ref="BR8:BR39" si="41">SUM(BY8,CF8)</f>
        <v>170524</v>
      </c>
      <c r="BS8" s="274">
        <f t="shared" ref="BS8:BS39" si="42">SUM(BZ8,CG8)</f>
        <v>140681</v>
      </c>
      <c r="BT8" s="274">
        <f t="shared" ref="BT8:BT39" si="43">SUM(CA8,CH8)</f>
        <v>0</v>
      </c>
      <c r="BU8" s="274">
        <f t="shared" ref="BU8:BU39" si="44">SUM(CB8,CI8)</f>
        <v>0</v>
      </c>
      <c r="BV8" s="274">
        <f t="shared" ref="BV8:BV39" si="45">SUM(CC8,CJ8)</f>
        <v>25838</v>
      </c>
      <c r="BW8" s="274">
        <f t="shared" ref="BW8:BW39" si="46">SUM(CD8,CK8)</f>
        <v>0</v>
      </c>
      <c r="BX8" s="274">
        <f t="shared" ref="BX8:BX39" si="47">SUM(CE8,CL8)</f>
        <v>4005</v>
      </c>
      <c r="BY8" s="274">
        <f t="shared" si="21"/>
        <v>162412</v>
      </c>
      <c r="BZ8" s="274">
        <f t="shared" si="22"/>
        <v>140681</v>
      </c>
      <c r="CA8" s="274">
        <f t="shared" si="23"/>
        <v>0</v>
      </c>
      <c r="CB8" s="274">
        <f t="shared" si="24"/>
        <v>0</v>
      </c>
      <c r="CC8" s="274">
        <f t="shared" si="25"/>
        <v>17726</v>
      </c>
      <c r="CD8" s="274">
        <f t="shared" si="26"/>
        <v>0</v>
      </c>
      <c r="CE8" s="274">
        <f t="shared" si="27"/>
        <v>4005</v>
      </c>
      <c r="CF8" s="274">
        <f t="shared" si="28"/>
        <v>8112</v>
      </c>
      <c r="CG8" s="274">
        <f t="shared" ref="CG8:CG39" si="48">BE8</f>
        <v>0</v>
      </c>
      <c r="CH8" s="274">
        <f t="shared" ref="CH8:CH39" si="49">BF8</f>
        <v>0</v>
      </c>
      <c r="CI8" s="274">
        <f t="shared" ref="CI8:CI39" si="50">BG8</f>
        <v>0</v>
      </c>
      <c r="CJ8" s="274">
        <f t="shared" ref="CJ8:CJ39" si="51">BH8</f>
        <v>8112</v>
      </c>
      <c r="CK8" s="274">
        <f t="shared" ref="CK8:CK39" si="52">BI8</f>
        <v>0</v>
      </c>
      <c r="CL8" s="274">
        <f t="shared" ref="CL8:CL39" si="53">BJ8</f>
        <v>0</v>
      </c>
      <c r="CM8" s="274">
        <f t="shared" ref="CM8:CM39" si="54">SUM(CT8,DA8)</f>
        <v>207368</v>
      </c>
      <c r="CN8" s="274">
        <f t="shared" ref="CN8:CN39" si="55">SUM(CU8,DB8)</f>
        <v>152332</v>
      </c>
      <c r="CO8" s="274">
        <f t="shared" ref="CO8:CO39" si="56">SUM(CV8,DC8)</f>
        <v>0</v>
      </c>
      <c r="CP8" s="274">
        <f t="shared" ref="CP8:CP39" si="57">SUM(CW8,DD8)</f>
        <v>1680</v>
      </c>
      <c r="CQ8" s="274">
        <f t="shared" ref="CQ8:CQ39" si="58">SUM(CX8,DE8)</f>
        <v>51347</v>
      </c>
      <c r="CR8" s="274">
        <f t="shared" ref="CR8:CR39" si="59">SUM(CY8,DF8)</f>
        <v>0</v>
      </c>
      <c r="CS8" s="274">
        <f t="shared" ref="CS8:CS39" si="60">SUM(CZ8,DG8)</f>
        <v>2009</v>
      </c>
      <c r="CT8" s="274">
        <f t="shared" si="31"/>
        <v>24502</v>
      </c>
      <c r="CU8" s="274">
        <f t="shared" si="32"/>
        <v>24481</v>
      </c>
      <c r="CV8" s="274">
        <f t="shared" si="33"/>
        <v>0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21</v>
      </c>
      <c r="DA8" s="274">
        <f t="shared" si="38"/>
        <v>182866</v>
      </c>
      <c r="DB8" s="274">
        <f t="shared" ref="DB8:DB39" si="61">BL8</f>
        <v>127851</v>
      </c>
      <c r="DC8" s="274">
        <f t="shared" ref="DC8:DC39" si="62">BM8</f>
        <v>0</v>
      </c>
      <c r="DD8" s="274">
        <f t="shared" ref="DD8:DD39" si="63">BN8</f>
        <v>1680</v>
      </c>
      <c r="DE8" s="274">
        <f t="shared" ref="DE8:DE39" si="64">BO8</f>
        <v>51347</v>
      </c>
      <c r="DF8" s="274">
        <f t="shared" ref="DF8:DF39" si="65">BP8</f>
        <v>0</v>
      </c>
      <c r="DG8" s="274">
        <f t="shared" ref="DG8:DG39" si="66">BQ8</f>
        <v>1988</v>
      </c>
      <c r="DH8" s="274">
        <v>0</v>
      </c>
      <c r="DI8" s="274">
        <f t="shared" si="40"/>
        <v>7</v>
      </c>
      <c r="DJ8" s="274">
        <v>7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500645</v>
      </c>
      <c r="E9" s="274">
        <f t="shared" si="1"/>
        <v>287614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253538</v>
      </c>
      <c r="K9" s="274">
        <v>0</v>
      </c>
      <c r="L9" s="274">
        <v>253538</v>
      </c>
      <c r="M9" s="274">
        <v>0</v>
      </c>
      <c r="N9" s="274">
        <f t="shared" si="4"/>
        <v>14339</v>
      </c>
      <c r="O9" s="274">
        <v>0</v>
      </c>
      <c r="P9" s="274">
        <v>14339</v>
      </c>
      <c r="Q9" s="274">
        <v>0</v>
      </c>
      <c r="R9" s="274">
        <f t="shared" si="5"/>
        <v>12453</v>
      </c>
      <c r="S9" s="274">
        <v>0</v>
      </c>
      <c r="T9" s="274">
        <v>12453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7284</v>
      </c>
      <c r="AA9" s="274">
        <v>0</v>
      </c>
      <c r="AB9" s="274">
        <v>7284</v>
      </c>
      <c r="AC9" s="274">
        <v>0</v>
      </c>
      <c r="AD9" s="274">
        <f t="shared" si="8"/>
        <v>157044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142581</v>
      </c>
      <c r="AJ9" s="274">
        <v>0</v>
      </c>
      <c r="AK9" s="274">
        <v>3138</v>
      </c>
      <c r="AL9" s="274">
        <v>139443</v>
      </c>
      <c r="AM9" s="274">
        <f t="shared" si="11"/>
        <v>5082</v>
      </c>
      <c r="AN9" s="274">
        <v>0</v>
      </c>
      <c r="AO9" s="274">
        <v>236</v>
      </c>
      <c r="AP9" s="274">
        <v>4846</v>
      </c>
      <c r="AQ9" s="274">
        <f t="shared" si="12"/>
        <v>9381</v>
      </c>
      <c r="AR9" s="274">
        <v>0</v>
      </c>
      <c r="AS9" s="274">
        <v>0</v>
      </c>
      <c r="AT9" s="274">
        <v>9381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55987</v>
      </c>
      <c r="BD9" s="274">
        <f t="shared" si="16"/>
        <v>1215</v>
      </c>
      <c r="BE9" s="274">
        <v>0</v>
      </c>
      <c r="BF9" s="274">
        <v>0</v>
      </c>
      <c r="BG9" s="274">
        <v>0</v>
      </c>
      <c r="BH9" s="274">
        <v>1215</v>
      </c>
      <c r="BI9" s="274">
        <v>0</v>
      </c>
      <c r="BJ9" s="274">
        <v>0</v>
      </c>
      <c r="BK9" s="274">
        <f t="shared" si="18"/>
        <v>54772</v>
      </c>
      <c r="BL9" s="274">
        <v>0</v>
      </c>
      <c r="BM9" s="274">
        <v>25250</v>
      </c>
      <c r="BN9" s="274">
        <v>7648</v>
      </c>
      <c r="BO9" s="274">
        <v>21871</v>
      </c>
      <c r="BP9" s="274">
        <v>3</v>
      </c>
      <c r="BQ9" s="274">
        <v>0</v>
      </c>
      <c r="BR9" s="274">
        <f t="shared" si="41"/>
        <v>288829</v>
      </c>
      <c r="BS9" s="274">
        <f t="shared" si="42"/>
        <v>0</v>
      </c>
      <c r="BT9" s="274">
        <f t="shared" si="43"/>
        <v>253538</v>
      </c>
      <c r="BU9" s="274">
        <f t="shared" si="44"/>
        <v>14339</v>
      </c>
      <c r="BV9" s="274">
        <f t="shared" si="45"/>
        <v>13668</v>
      </c>
      <c r="BW9" s="274">
        <f t="shared" si="46"/>
        <v>0</v>
      </c>
      <c r="BX9" s="274">
        <f t="shared" si="47"/>
        <v>7284</v>
      </c>
      <c r="BY9" s="274">
        <f t="shared" si="21"/>
        <v>287614</v>
      </c>
      <c r="BZ9" s="274">
        <f t="shared" si="22"/>
        <v>0</v>
      </c>
      <c r="CA9" s="274">
        <f t="shared" si="23"/>
        <v>253538</v>
      </c>
      <c r="CB9" s="274">
        <f t="shared" si="24"/>
        <v>14339</v>
      </c>
      <c r="CC9" s="274">
        <f t="shared" si="25"/>
        <v>12453</v>
      </c>
      <c r="CD9" s="274">
        <f t="shared" si="26"/>
        <v>0</v>
      </c>
      <c r="CE9" s="274">
        <f t="shared" si="27"/>
        <v>7284</v>
      </c>
      <c r="CF9" s="274">
        <f t="shared" si="28"/>
        <v>1215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1215</v>
      </c>
      <c r="CK9" s="274">
        <f t="shared" si="52"/>
        <v>0</v>
      </c>
      <c r="CL9" s="274">
        <f t="shared" si="53"/>
        <v>0</v>
      </c>
      <c r="CM9" s="274">
        <f t="shared" si="54"/>
        <v>211816</v>
      </c>
      <c r="CN9" s="274">
        <f t="shared" si="55"/>
        <v>0</v>
      </c>
      <c r="CO9" s="274">
        <f t="shared" si="56"/>
        <v>167831</v>
      </c>
      <c r="CP9" s="274">
        <f t="shared" si="57"/>
        <v>12730</v>
      </c>
      <c r="CQ9" s="274">
        <f t="shared" si="58"/>
        <v>31252</v>
      </c>
      <c r="CR9" s="274">
        <f t="shared" si="59"/>
        <v>3</v>
      </c>
      <c r="CS9" s="274">
        <f t="shared" si="60"/>
        <v>0</v>
      </c>
      <c r="CT9" s="274">
        <f t="shared" si="31"/>
        <v>157044</v>
      </c>
      <c r="CU9" s="274">
        <f t="shared" si="32"/>
        <v>0</v>
      </c>
      <c r="CV9" s="274">
        <f t="shared" si="33"/>
        <v>142581</v>
      </c>
      <c r="CW9" s="274">
        <f t="shared" si="34"/>
        <v>5082</v>
      </c>
      <c r="CX9" s="274">
        <f t="shared" si="35"/>
        <v>9381</v>
      </c>
      <c r="CY9" s="274">
        <f t="shared" si="36"/>
        <v>0</v>
      </c>
      <c r="CZ9" s="274">
        <f t="shared" si="37"/>
        <v>0</v>
      </c>
      <c r="DA9" s="274">
        <f t="shared" si="38"/>
        <v>54772</v>
      </c>
      <c r="DB9" s="274">
        <f t="shared" si="61"/>
        <v>0</v>
      </c>
      <c r="DC9" s="274">
        <f t="shared" si="62"/>
        <v>25250</v>
      </c>
      <c r="DD9" s="274">
        <f t="shared" si="63"/>
        <v>7648</v>
      </c>
      <c r="DE9" s="274">
        <f t="shared" si="64"/>
        <v>21871</v>
      </c>
      <c r="DF9" s="274">
        <f t="shared" si="65"/>
        <v>3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32805.520000000004</v>
      </c>
      <c r="E10" s="274">
        <f t="shared" si="1"/>
        <v>24521.910000000003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20047.54</v>
      </c>
      <c r="K10" s="274">
        <v>2428.9</v>
      </c>
      <c r="L10" s="274">
        <v>17618.64</v>
      </c>
      <c r="M10" s="274">
        <v>0</v>
      </c>
      <c r="N10" s="274">
        <f t="shared" si="4"/>
        <v>752.56000000000006</v>
      </c>
      <c r="O10" s="274">
        <v>112.84</v>
      </c>
      <c r="P10" s="274">
        <v>639.72</v>
      </c>
      <c r="Q10" s="274">
        <v>0</v>
      </c>
      <c r="R10" s="274">
        <f t="shared" si="5"/>
        <v>2931.04</v>
      </c>
      <c r="S10" s="274">
        <v>511.1</v>
      </c>
      <c r="T10" s="274">
        <v>2419.94</v>
      </c>
      <c r="U10" s="274">
        <v>0</v>
      </c>
      <c r="V10" s="274">
        <f t="shared" si="6"/>
        <v>21.98</v>
      </c>
      <c r="W10" s="274">
        <v>3.19</v>
      </c>
      <c r="X10" s="274">
        <v>18.79</v>
      </c>
      <c r="Y10" s="274">
        <v>0</v>
      </c>
      <c r="Z10" s="274">
        <f t="shared" si="7"/>
        <v>768.79</v>
      </c>
      <c r="AA10" s="274">
        <v>768.79</v>
      </c>
      <c r="AB10" s="274">
        <v>0</v>
      </c>
      <c r="AC10" s="274">
        <v>0</v>
      </c>
      <c r="AD10" s="274">
        <f t="shared" si="8"/>
        <v>5608.4699999999993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5447.87</v>
      </c>
      <c r="AJ10" s="274">
        <v>0</v>
      </c>
      <c r="AK10" s="274">
        <v>0</v>
      </c>
      <c r="AL10" s="274">
        <v>5447.87</v>
      </c>
      <c r="AM10" s="274">
        <f t="shared" si="11"/>
        <v>17.190000000000001</v>
      </c>
      <c r="AN10" s="274">
        <v>0</v>
      </c>
      <c r="AO10" s="274">
        <v>0</v>
      </c>
      <c r="AP10" s="274">
        <v>17.190000000000001</v>
      </c>
      <c r="AQ10" s="274">
        <f t="shared" si="12"/>
        <v>142.74</v>
      </c>
      <c r="AR10" s="274">
        <v>0</v>
      </c>
      <c r="AS10" s="274">
        <v>0</v>
      </c>
      <c r="AT10" s="274">
        <v>142.74</v>
      </c>
      <c r="AU10" s="274">
        <f t="shared" si="13"/>
        <v>0.67</v>
      </c>
      <c r="AV10" s="274">
        <v>0</v>
      </c>
      <c r="AW10" s="274">
        <v>0</v>
      </c>
      <c r="AX10" s="274">
        <v>0.67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2675.1400000000003</v>
      </c>
      <c r="BD10" s="274">
        <f t="shared" si="16"/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f t="shared" si="18"/>
        <v>2675.1400000000003</v>
      </c>
      <c r="BL10" s="274">
        <v>0</v>
      </c>
      <c r="BM10" s="274">
        <v>1520.7</v>
      </c>
      <c r="BN10" s="274">
        <v>117.45</v>
      </c>
      <c r="BO10" s="274">
        <v>281.52</v>
      </c>
      <c r="BP10" s="274">
        <v>1.93</v>
      </c>
      <c r="BQ10" s="274">
        <v>753.54</v>
      </c>
      <c r="BR10" s="274">
        <f t="shared" si="41"/>
        <v>24521.910000000003</v>
      </c>
      <c r="BS10" s="274">
        <f t="shared" si="42"/>
        <v>0</v>
      </c>
      <c r="BT10" s="274">
        <f t="shared" si="43"/>
        <v>20047.54</v>
      </c>
      <c r="BU10" s="274">
        <f t="shared" si="44"/>
        <v>752.56000000000006</v>
      </c>
      <c r="BV10" s="274">
        <f t="shared" si="45"/>
        <v>2931.04</v>
      </c>
      <c r="BW10" s="274">
        <f t="shared" si="46"/>
        <v>21.98</v>
      </c>
      <c r="BX10" s="274">
        <f t="shared" si="47"/>
        <v>768.79</v>
      </c>
      <c r="BY10" s="274">
        <f t="shared" si="21"/>
        <v>24521.910000000003</v>
      </c>
      <c r="BZ10" s="274">
        <f t="shared" si="22"/>
        <v>0</v>
      </c>
      <c r="CA10" s="274">
        <f t="shared" si="23"/>
        <v>20047.54</v>
      </c>
      <c r="CB10" s="274">
        <f t="shared" si="24"/>
        <v>752.56000000000006</v>
      </c>
      <c r="CC10" s="274">
        <f t="shared" si="25"/>
        <v>2931.04</v>
      </c>
      <c r="CD10" s="274">
        <f t="shared" si="26"/>
        <v>21.98</v>
      </c>
      <c r="CE10" s="274">
        <f t="shared" si="27"/>
        <v>768.79</v>
      </c>
      <c r="CF10" s="274">
        <f t="shared" si="28"/>
        <v>0</v>
      </c>
      <c r="CG10" s="274">
        <f t="shared" si="48"/>
        <v>0</v>
      </c>
      <c r="CH10" s="274">
        <f t="shared" si="49"/>
        <v>0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8283.61</v>
      </c>
      <c r="CN10" s="274">
        <f t="shared" si="55"/>
        <v>0</v>
      </c>
      <c r="CO10" s="274">
        <f t="shared" si="56"/>
        <v>6968.57</v>
      </c>
      <c r="CP10" s="274">
        <f t="shared" si="57"/>
        <v>134.64000000000001</v>
      </c>
      <c r="CQ10" s="274">
        <f t="shared" si="58"/>
        <v>424.26</v>
      </c>
      <c r="CR10" s="274">
        <f t="shared" si="59"/>
        <v>2.6</v>
      </c>
      <c r="CS10" s="274">
        <f t="shared" si="60"/>
        <v>753.54</v>
      </c>
      <c r="CT10" s="274">
        <f t="shared" si="31"/>
        <v>5608.4699999999993</v>
      </c>
      <c r="CU10" s="274">
        <f t="shared" si="32"/>
        <v>0</v>
      </c>
      <c r="CV10" s="274">
        <f t="shared" si="33"/>
        <v>5447.87</v>
      </c>
      <c r="CW10" s="274">
        <f t="shared" si="34"/>
        <v>17.190000000000001</v>
      </c>
      <c r="CX10" s="274">
        <f t="shared" si="35"/>
        <v>142.74</v>
      </c>
      <c r="CY10" s="274">
        <f t="shared" si="36"/>
        <v>0.67</v>
      </c>
      <c r="CZ10" s="274">
        <f t="shared" si="37"/>
        <v>0</v>
      </c>
      <c r="DA10" s="274">
        <f t="shared" si="38"/>
        <v>2675.1400000000003</v>
      </c>
      <c r="DB10" s="274">
        <f t="shared" si="61"/>
        <v>0</v>
      </c>
      <c r="DC10" s="274">
        <f t="shared" si="62"/>
        <v>1520.7</v>
      </c>
      <c r="DD10" s="274">
        <f t="shared" si="63"/>
        <v>117.45</v>
      </c>
      <c r="DE10" s="274">
        <f t="shared" si="64"/>
        <v>281.52</v>
      </c>
      <c r="DF10" s="274">
        <f t="shared" si="65"/>
        <v>1.93</v>
      </c>
      <c r="DG10" s="274">
        <f t="shared" si="66"/>
        <v>753.54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92010</v>
      </c>
      <c r="E11" s="274">
        <f t="shared" si="1"/>
        <v>51678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45137</v>
      </c>
      <c r="K11" s="274">
        <v>46</v>
      </c>
      <c r="L11" s="274">
        <v>45091</v>
      </c>
      <c r="M11" s="274">
        <v>0</v>
      </c>
      <c r="N11" s="274">
        <f t="shared" si="4"/>
        <v>50</v>
      </c>
      <c r="O11" s="274">
        <v>1</v>
      </c>
      <c r="P11" s="274">
        <v>49</v>
      </c>
      <c r="Q11" s="274">
        <v>0</v>
      </c>
      <c r="R11" s="274">
        <f t="shared" si="5"/>
        <v>6236</v>
      </c>
      <c r="S11" s="274">
        <v>0</v>
      </c>
      <c r="T11" s="274">
        <v>6236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255</v>
      </c>
      <c r="AA11" s="274">
        <v>4</v>
      </c>
      <c r="AB11" s="274">
        <v>251</v>
      </c>
      <c r="AC11" s="274">
        <v>0</v>
      </c>
      <c r="AD11" s="274">
        <f t="shared" si="8"/>
        <v>23828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23592</v>
      </c>
      <c r="AJ11" s="274">
        <v>0</v>
      </c>
      <c r="AK11" s="274">
        <v>267</v>
      </c>
      <c r="AL11" s="274">
        <v>23325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235</v>
      </c>
      <c r="AR11" s="274">
        <v>0</v>
      </c>
      <c r="AS11" s="274">
        <v>20</v>
      </c>
      <c r="AT11" s="274">
        <v>215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1</v>
      </c>
      <c r="AZ11" s="274">
        <v>0</v>
      </c>
      <c r="BA11" s="274">
        <v>1</v>
      </c>
      <c r="BB11" s="274">
        <v>0</v>
      </c>
      <c r="BC11" s="274">
        <f t="shared" si="15"/>
        <v>16504</v>
      </c>
      <c r="BD11" s="274">
        <f t="shared" si="16"/>
        <v>9068</v>
      </c>
      <c r="BE11" s="274">
        <v>0</v>
      </c>
      <c r="BF11" s="274">
        <v>4955</v>
      </c>
      <c r="BG11" s="274">
        <v>589</v>
      </c>
      <c r="BH11" s="274">
        <v>504</v>
      </c>
      <c r="BI11" s="274">
        <v>0</v>
      </c>
      <c r="BJ11" s="274">
        <v>3020</v>
      </c>
      <c r="BK11" s="274">
        <f t="shared" si="18"/>
        <v>7436</v>
      </c>
      <c r="BL11" s="274">
        <v>0</v>
      </c>
      <c r="BM11" s="274">
        <v>4023</v>
      </c>
      <c r="BN11" s="274">
        <v>435</v>
      </c>
      <c r="BO11" s="274">
        <v>676</v>
      </c>
      <c r="BP11" s="274">
        <v>0</v>
      </c>
      <c r="BQ11" s="274">
        <v>2302</v>
      </c>
      <c r="BR11" s="274">
        <f t="shared" si="41"/>
        <v>60746</v>
      </c>
      <c r="BS11" s="274">
        <f t="shared" si="42"/>
        <v>0</v>
      </c>
      <c r="BT11" s="274">
        <f t="shared" si="43"/>
        <v>50092</v>
      </c>
      <c r="BU11" s="274">
        <f t="shared" si="44"/>
        <v>639</v>
      </c>
      <c r="BV11" s="274">
        <f t="shared" si="45"/>
        <v>6740</v>
      </c>
      <c r="BW11" s="274">
        <f t="shared" si="46"/>
        <v>0</v>
      </c>
      <c r="BX11" s="274">
        <f t="shared" si="47"/>
        <v>3275</v>
      </c>
      <c r="BY11" s="274">
        <f t="shared" si="21"/>
        <v>51678</v>
      </c>
      <c r="BZ11" s="274">
        <f t="shared" si="22"/>
        <v>0</v>
      </c>
      <c r="CA11" s="274">
        <f t="shared" si="23"/>
        <v>45137</v>
      </c>
      <c r="CB11" s="274">
        <f t="shared" si="24"/>
        <v>50</v>
      </c>
      <c r="CC11" s="274">
        <f t="shared" si="25"/>
        <v>6236</v>
      </c>
      <c r="CD11" s="274">
        <f t="shared" si="26"/>
        <v>0</v>
      </c>
      <c r="CE11" s="274">
        <f t="shared" si="27"/>
        <v>255</v>
      </c>
      <c r="CF11" s="274">
        <f t="shared" si="28"/>
        <v>9068</v>
      </c>
      <c r="CG11" s="274">
        <f t="shared" si="48"/>
        <v>0</v>
      </c>
      <c r="CH11" s="274">
        <f t="shared" si="49"/>
        <v>4955</v>
      </c>
      <c r="CI11" s="274">
        <f t="shared" si="50"/>
        <v>589</v>
      </c>
      <c r="CJ11" s="274">
        <f t="shared" si="51"/>
        <v>504</v>
      </c>
      <c r="CK11" s="274">
        <f t="shared" si="52"/>
        <v>0</v>
      </c>
      <c r="CL11" s="274">
        <f t="shared" si="53"/>
        <v>3020</v>
      </c>
      <c r="CM11" s="274">
        <f t="shared" si="54"/>
        <v>31264</v>
      </c>
      <c r="CN11" s="274">
        <f t="shared" si="55"/>
        <v>0</v>
      </c>
      <c r="CO11" s="274">
        <f t="shared" si="56"/>
        <v>27615</v>
      </c>
      <c r="CP11" s="274">
        <f t="shared" si="57"/>
        <v>435</v>
      </c>
      <c r="CQ11" s="274">
        <f t="shared" si="58"/>
        <v>911</v>
      </c>
      <c r="CR11" s="274">
        <f t="shared" si="59"/>
        <v>0</v>
      </c>
      <c r="CS11" s="274">
        <f t="shared" si="60"/>
        <v>2303</v>
      </c>
      <c r="CT11" s="274">
        <f t="shared" si="31"/>
        <v>23828</v>
      </c>
      <c r="CU11" s="274">
        <f t="shared" si="32"/>
        <v>0</v>
      </c>
      <c r="CV11" s="274">
        <f t="shared" si="33"/>
        <v>23592</v>
      </c>
      <c r="CW11" s="274">
        <f t="shared" si="34"/>
        <v>0</v>
      </c>
      <c r="CX11" s="274">
        <f t="shared" si="35"/>
        <v>235</v>
      </c>
      <c r="CY11" s="274">
        <f t="shared" si="36"/>
        <v>0</v>
      </c>
      <c r="CZ11" s="274">
        <f t="shared" si="37"/>
        <v>1</v>
      </c>
      <c r="DA11" s="274">
        <f t="shared" si="38"/>
        <v>7436</v>
      </c>
      <c r="DB11" s="274">
        <f t="shared" si="61"/>
        <v>0</v>
      </c>
      <c r="DC11" s="274">
        <f t="shared" si="62"/>
        <v>4023</v>
      </c>
      <c r="DD11" s="274">
        <f t="shared" si="63"/>
        <v>435</v>
      </c>
      <c r="DE11" s="274">
        <f t="shared" si="64"/>
        <v>676</v>
      </c>
      <c r="DF11" s="274">
        <f t="shared" si="65"/>
        <v>0</v>
      </c>
      <c r="DG11" s="274">
        <f t="shared" si="66"/>
        <v>2302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17793</v>
      </c>
      <c r="E12" s="274">
        <f t="shared" si="1"/>
        <v>12801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11154</v>
      </c>
      <c r="K12" s="274">
        <v>197</v>
      </c>
      <c r="L12" s="274">
        <v>10957</v>
      </c>
      <c r="M12" s="274">
        <v>0</v>
      </c>
      <c r="N12" s="274">
        <f t="shared" si="4"/>
        <v>379</v>
      </c>
      <c r="O12" s="274">
        <v>0</v>
      </c>
      <c r="P12" s="274">
        <v>379</v>
      </c>
      <c r="Q12" s="274">
        <v>0</v>
      </c>
      <c r="R12" s="274">
        <f t="shared" si="5"/>
        <v>1175</v>
      </c>
      <c r="S12" s="274">
        <v>0</v>
      </c>
      <c r="T12" s="274">
        <v>1175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93</v>
      </c>
      <c r="AA12" s="274">
        <v>0</v>
      </c>
      <c r="AB12" s="274">
        <v>93</v>
      </c>
      <c r="AC12" s="274">
        <v>0</v>
      </c>
      <c r="AD12" s="274">
        <f t="shared" si="8"/>
        <v>3352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3352</v>
      </c>
      <c r="AJ12" s="274">
        <v>0</v>
      </c>
      <c r="AK12" s="274">
        <v>0</v>
      </c>
      <c r="AL12" s="274">
        <v>3352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1640</v>
      </c>
      <c r="BD12" s="274">
        <f t="shared" si="16"/>
        <v>1640</v>
      </c>
      <c r="BE12" s="274">
        <v>0</v>
      </c>
      <c r="BF12" s="274">
        <v>1453</v>
      </c>
      <c r="BG12" s="274">
        <v>187</v>
      </c>
      <c r="BH12" s="274">
        <v>0</v>
      </c>
      <c r="BI12" s="274">
        <v>0</v>
      </c>
      <c r="BJ12" s="274">
        <v>0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14441</v>
      </c>
      <c r="BS12" s="274">
        <f t="shared" si="42"/>
        <v>0</v>
      </c>
      <c r="BT12" s="274">
        <f t="shared" si="43"/>
        <v>12607</v>
      </c>
      <c r="BU12" s="274">
        <f t="shared" si="44"/>
        <v>566</v>
      </c>
      <c r="BV12" s="274">
        <f t="shared" si="45"/>
        <v>1175</v>
      </c>
      <c r="BW12" s="274">
        <f t="shared" si="46"/>
        <v>0</v>
      </c>
      <c r="BX12" s="274">
        <f t="shared" si="47"/>
        <v>93</v>
      </c>
      <c r="BY12" s="274">
        <f t="shared" si="21"/>
        <v>12801</v>
      </c>
      <c r="BZ12" s="274">
        <f t="shared" si="22"/>
        <v>0</v>
      </c>
      <c r="CA12" s="274">
        <f t="shared" si="23"/>
        <v>11154</v>
      </c>
      <c r="CB12" s="274">
        <f t="shared" si="24"/>
        <v>379</v>
      </c>
      <c r="CC12" s="274">
        <f t="shared" si="25"/>
        <v>1175</v>
      </c>
      <c r="CD12" s="274">
        <f t="shared" si="26"/>
        <v>0</v>
      </c>
      <c r="CE12" s="274">
        <f t="shared" si="27"/>
        <v>93</v>
      </c>
      <c r="CF12" s="274">
        <f t="shared" si="28"/>
        <v>1640</v>
      </c>
      <c r="CG12" s="274">
        <f t="shared" si="48"/>
        <v>0</v>
      </c>
      <c r="CH12" s="274">
        <f t="shared" si="49"/>
        <v>1453</v>
      </c>
      <c r="CI12" s="274">
        <f t="shared" si="50"/>
        <v>187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3352</v>
      </c>
      <c r="CN12" s="274">
        <f t="shared" si="55"/>
        <v>0</v>
      </c>
      <c r="CO12" s="274">
        <f t="shared" si="56"/>
        <v>3352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3352</v>
      </c>
      <c r="CU12" s="274">
        <f t="shared" si="32"/>
        <v>0</v>
      </c>
      <c r="CV12" s="274">
        <f t="shared" si="33"/>
        <v>3352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39694</v>
      </c>
      <c r="E13" s="274">
        <f t="shared" si="1"/>
        <v>30805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27542</v>
      </c>
      <c r="K13" s="274">
        <v>1068</v>
      </c>
      <c r="L13" s="274">
        <v>26474</v>
      </c>
      <c r="M13" s="274">
        <v>0</v>
      </c>
      <c r="N13" s="274">
        <f t="shared" si="4"/>
        <v>1408</v>
      </c>
      <c r="O13" s="274">
        <v>38</v>
      </c>
      <c r="P13" s="274">
        <v>1370</v>
      </c>
      <c r="Q13" s="274">
        <v>0</v>
      </c>
      <c r="R13" s="274">
        <f t="shared" si="5"/>
        <v>1239</v>
      </c>
      <c r="S13" s="274">
        <v>0</v>
      </c>
      <c r="T13" s="274">
        <v>1239</v>
      </c>
      <c r="U13" s="274">
        <v>0</v>
      </c>
      <c r="V13" s="274">
        <f t="shared" si="6"/>
        <v>43</v>
      </c>
      <c r="W13" s="274">
        <v>0</v>
      </c>
      <c r="X13" s="274">
        <v>43</v>
      </c>
      <c r="Y13" s="274">
        <v>0</v>
      </c>
      <c r="Z13" s="274">
        <f t="shared" si="7"/>
        <v>573</v>
      </c>
      <c r="AA13" s="274">
        <v>369</v>
      </c>
      <c r="AB13" s="274">
        <v>204</v>
      </c>
      <c r="AC13" s="274">
        <v>0</v>
      </c>
      <c r="AD13" s="274">
        <f t="shared" si="8"/>
        <v>5604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5447</v>
      </c>
      <c r="AJ13" s="274">
        <v>0</v>
      </c>
      <c r="AK13" s="274">
        <v>0</v>
      </c>
      <c r="AL13" s="274">
        <v>5447</v>
      </c>
      <c r="AM13" s="274">
        <f t="shared" si="11"/>
        <v>35</v>
      </c>
      <c r="AN13" s="274">
        <v>0</v>
      </c>
      <c r="AO13" s="274">
        <v>0</v>
      </c>
      <c r="AP13" s="274">
        <v>35</v>
      </c>
      <c r="AQ13" s="274">
        <f t="shared" si="12"/>
        <v>108</v>
      </c>
      <c r="AR13" s="274">
        <v>0</v>
      </c>
      <c r="AS13" s="274">
        <v>0</v>
      </c>
      <c r="AT13" s="274">
        <v>108</v>
      </c>
      <c r="AU13" s="274">
        <f t="shared" si="13"/>
        <v>5</v>
      </c>
      <c r="AV13" s="274">
        <v>0</v>
      </c>
      <c r="AW13" s="274">
        <v>0</v>
      </c>
      <c r="AX13" s="274">
        <v>5</v>
      </c>
      <c r="AY13" s="274">
        <f t="shared" si="14"/>
        <v>9</v>
      </c>
      <c r="AZ13" s="274">
        <v>0</v>
      </c>
      <c r="BA13" s="274">
        <v>0</v>
      </c>
      <c r="BB13" s="274">
        <v>9</v>
      </c>
      <c r="BC13" s="274">
        <f t="shared" si="15"/>
        <v>3285</v>
      </c>
      <c r="BD13" s="274">
        <f t="shared" si="16"/>
        <v>1033</v>
      </c>
      <c r="BE13" s="274">
        <v>0</v>
      </c>
      <c r="BF13" s="274">
        <v>599</v>
      </c>
      <c r="BG13" s="274">
        <v>95</v>
      </c>
      <c r="BH13" s="274">
        <v>20</v>
      </c>
      <c r="BI13" s="274">
        <v>0</v>
      </c>
      <c r="BJ13" s="274">
        <v>319</v>
      </c>
      <c r="BK13" s="274">
        <f t="shared" si="18"/>
        <v>2252</v>
      </c>
      <c r="BL13" s="274">
        <v>0</v>
      </c>
      <c r="BM13" s="274">
        <v>2057</v>
      </c>
      <c r="BN13" s="274">
        <v>18</v>
      </c>
      <c r="BO13" s="274">
        <v>28</v>
      </c>
      <c r="BP13" s="274">
        <v>4</v>
      </c>
      <c r="BQ13" s="274">
        <v>145</v>
      </c>
      <c r="BR13" s="274">
        <f t="shared" si="41"/>
        <v>31838</v>
      </c>
      <c r="BS13" s="274">
        <f t="shared" si="42"/>
        <v>0</v>
      </c>
      <c r="BT13" s="274">
        <f t="shared" si="43"/>
        <v>28141</v>
      </c>
      <c r="BU13" s="274">
        <f t="shared" si="44"/>
        <v>1503</v>
      </c>
      <c r="BV13" s="274">
        <f t="shared" si="45"/>
        <v>1259</v>
      </c>
      <c r="BW13" s="274">
        <f t="shared" si="46"/>
        <v>43</v>
      </c>
      <c r="BX13" s="274">
        <f t="shared" si="47"/>
        <v>892</v>
      </c>
      <c r="BY13" s="274">
        <f t="shared" si="21"/>
        <v>30805</v>
      </c>
      <c r="BZ13" s="274">
        <f t="shared" si="22"/>
        <v>0</v>
      </c>
      <c r="CA13" s="274">
        <f t="shared" si="23"/>
        <v>27542</v>
      </c>
      <c r="CB13" s="274">
        <f t="shared" si="24"/>
        <v>1408</v>
      </c>
      <c r="CC13" s="274">
        <f t="shared" si="25"/>
        <v>1239</v>
      </c>
      <c r="CD13" s="274">
        <f t="shared" si="26"/>
        <v>43</v>
      </c>
      <c r="CE13" s="274">
        <f t="shared" si="27"/>
        <v>573</v>
      </c>
      <c r="CF13" s="274">
        <f t="shared" si="28"/>
        <v>1033</v>
      </c>
      <c r="CG13" s="274">
        <f t="shared" si="48"/>
        <v>0</v>
      </c>
      <c r="CH13" s="274">
        <f t="shared" si="49"/>
        <v>599</v>
      </c>
      <c r="CI13" s="274">
        <f t="shared" si="50"/>
        <v>95</v>
      </c>
      <c r="CJ13" s="274">
        <f t="shared" si="51"/>
        <v>20</v>
      </c>
      <c r="CK13" s="274">
        <f t="shared" si="52"/>
        <v>0</v>
      </c>
      <c r="CL13" s="274">
        <f t="shared" si="53"/>
        <v>319</v>
      </c>
      <c r="CM13" s="274">
        <f t="shared" si="54"/>
        <v>7856</v>
      </c>
      <c r="CN13" s="274">
        <f t="shared" si="55"/>
        <v>0</v>
      </c>
      <c r="CO13" s="274">
        <f t="shared" si="56"/>
        <v>7504</v>
      </c>
      <c r="CP13" s="274">
        <f t="shared" si="57"/>
        <v>53</v>
      </c>
      <c r="CQ13" s="274">
        <f t="shared" si="58"/>
        <v>136</v>
      </c>
      <c r="CR13" s="274">
        <f t="shared" si="59"/>
        <v>9</v>
      </c>
      <c r="CS13" s="274">
        <f t="shared" si="60"/>
        <v>154</v>
      </c>
      <c r="CT13" s="274">
        <f t="shared" si="31"/>
        <v>5604</v>
      </c>
      <c r="CU13" s="274">
        <f t="shared" si="32"/>
        <v>0</v>
      </c>
      <c r="CV13" s="274">
        <f t="shared" si="33"/>
        <v>5447</v>
      </c>
      <c r="CW13" s="274">
        <f t="shared" si="34"/>
        <v>35</v>
      </c>
      <c r="CX13" s="274">
        <f t="shared" si="35"/>
        <v>108</v>
      </c>
      <c r="CY13" s="274">
        <f t="shared" si="36"/>
        <v>5</v>
      </c>
      <c r="CZ13" s="274">
        <f t="shared" si="37"/>
        <v>9</v>
      </c>
      <c r="DA13" s="274">
        <f t="shared" si="38"/>
        <v>2252</v>
      </c>
      <c r="DB13" s="274">
        <f t="shared" si="61"/>
        <v>0</v>
      </c>
      <c r="DC13" s="274">
        <f t="shared" si="62"/>
        <v>2057</v>
      </c>
      <c r="DD13" s="274">
        <f t="shared" si="63"/>
        <v>18</v>
      </c>
      <c r="DE13" s="274">
        <f t="shared" si="64"/>
        <v>28</v>
      </c>
      <c r="DF13" s="274">
        <f t="shared" si="65"/>
        <v>4</v>
      </c>
      <c r="DG13" s="274">
        <f t="shared" si="66"/>
        <v>145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16645</v>
      </c>
      <c r="E14" s="274">
        <f t="shared" si="1"/>
        <v>11194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10002</v>
      </c>
      <c r="K14" s="274">
        <v>277</v>
      </c>
      <c r="L14" s="274">
        <v>9725</v>
      </c>
      <c r="M14" s="274">
        <v>0</v>
      </c>
      <c r="N14" s="274">
        <f t="shared" si="4"/>
        <v>313</v>
      </c>
      <c r="O14" s="274">
        <v>3</v>
      </c>
      <c r="P14" s="274">
        <v>310</v>
      </c>
      <c r="Q14" s="274">
        <v>0</v>
      </c>
      <c r="R14" s="274">
        <f t="shared" si="5"/>
        <v>670</v>
      </c>
      <c r="S14" s="274">
        <v>209</v>
      </c>
      <c r="T14" s="274">
        <v>461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209</v>
      </c>
      <c r="AA14" s="274">
        <v>209</v>
      </c>
      <c r="AB14" s="274">
        <v>0</v>
      </c>
      <c r="AC14" s="274">
        <v>0</v>
      </c>
      <c r="AD14" s="274">
        <f t="shared" si="8"/>
        <v>3122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3122</v>
      </c>
      <c r="AJ14" s="274">
        <v>0</v>
      </c>
      <c r="AK14" s="274">
        <v>0</v>
      </c>
      <c r="AL14" s="274">
        <v>3122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2329</v>
      </c>
      <c r="BD14" s="274">
        <f t="shared" si="16"/>
        <v>1372</v>
      </c>
      <c r="BE14" s="274">
        <v>0</v>
      </c>
      <c r="BF14" s="274">
        <v>799</v>
      </c>
      <c r="BG14" s="274">
        <v>92</v>
      </c>
      <c r="BH14" s="274">
        <v>6</v>
      </c>
      <c r="BI14" s="274">
        <v>0</v>
      </c>
      <c r="BJ14" s="274">
        <v>475</v>
      </c>
      <c r="BK14" s="274">
        <f t="shared" si="18"/>
        <v>957</v>
      </c>
      <c r="BL14" s="274">
        <v>0</v>
      </c>
      <c r="BM14" s="274">
        <v>952</v>
      </c>
      <c r="BN14" s="274">
        <v>3</v>
      </c>
      <c r="BO14" s="274">
        <v>1</v>
      </c>
      <c r="BP14" s="274">
        <v>0</v>
      </c>
      <c r="BQ14" s="274">
        <v>1</v>
      </c>
      <c r="BR14" s="274">
        <f t="shared" si="41"/>
        <v>12566</v>
      </c>
      <c r="BS14" s="274">
        <f t="shared" si="42"/>
        <v>0</v>
      </c>
      <c r="BT14" s="274">
        <f t="shared" si="43"/>
        <v>10801</v>
      </c>
      <c r="BU14" s="274">
        <f t="shared" si="44"/>
        <v>405</v>
      </c>
      <c r="BV14" s="274">
        <f t="shared" si="45"/>
        <v>676</v>
      </c>
      <c r="BW14" s="274">
        <f t="shared" si="46"/>
        <v>0</v>
      </c>
      <c r="BX14" s="274">
        <f t="shared" si="47"/>
        <v>684</v>
      </c>
      <c r="BY14" s="274">
        <f t="shared" si="21"/>
        <v>11194</v>
      </c>
      <c r="BZ14" s="274">
        <f t="shared" si="22"/>
        <v>0</v>
      </c>
      <c r="CA14" s="274">
        <f t="shared" si="23"/>
        <v>10002</v>
      </c>
      <c r="CB14" s="274">
        <f t="shared" si="24"/>
        <v>313</v>
      </c>
      <c r="CC14" s="274">
        <f t="shared" si="25"/>
        <v>670</v>
      </c>
      <c r="CD14" s="274">
        <f t="shared" si="26"/>
        <v>0</v>
      </c>
      <c r="CE14" s="274">
        <f t="shared" si="27"/>
        <v>209</v>
      </c>
      <c r="CF14" s="274">
        <f t="shared" si="28"/>
        <v>1372</v>
      </c>
      <c r="CG14" s="274">
        <f t="shared" si="48"/>
        <v>0</v>
      </c>
      <c r="CH14" s="274">
        <f t="shared" si="49"/>
        <v>799</v>
      </c>
      <c r="CI14" s="274">
        <f t="shared" si="50"/>
        <v>92</v>
      </c>
      <c r="CJ14" s="274">
        <f t="shared" si="51"/>
        <v>6</v>
      </c>
      <c r="CK14" s="274">
        <f t="shared" si="52"/>
        <v>0</v>
      </c>
      <c r="CL14" s="274">
        <f t="shared" si="53"/>
        <v>475</v>
      </c>
      <c r="CM14" s="274">
        <f t="shared" si="54"/>
        <v>4079</v>
      </c>
      <c r="CN14" s="274">
        <f t="shared" si="55"/>
        <v>0</v>
      </c>
      <c r="CO14" s="274">
        <f t="shared" si="56"/>
        <v>4074</v>
      </c>
      <c r="CP14" s="274">
        <f t="shared" si="57"/>
        <v>3</v>
      </c>
      <c r="CQ14" s="274">
        <f t="shared" si="58"/>
        <v>1</v>
      </c>
      <c r="CR14" s="274">
        <f t="shared" si="59"/>
        <v>0</v>
      </c>
      <c r="CS14" s="274">
        <f t="shared" si="60"/>
        <v>1</v>
      </c>
      <c r="CT14" s="274">
        <f t="shared" si="31"/>
        <v>3122</v>
      </c>
      <c r="CU14" s="274">
        <f t="shared" si="32"/>
        <v>0</v>
      </c>
      <c r="CV14" s="274">
        <f t="shared" si="33"/>
        <v>3122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957</v>
      </c>
      <c r="DB14" s="274">
        <f t="shared" si="61"/>
        <v>0</v>
      </c>
      <c r="DC14" s="274">
        <f t="shared" si="62"/>
        <v>952</v>
      </c>
      <c r="DD14" s="274">
        <f t="shared" si="63"/>
        <v>3</v>
      </c>
      <c r="DE14" s="274">
        <f t="shared" si="64"/>
        <v>1</v>
      </c>
      <c r="DF14" s="274">
        <f t="shared" si="65"/>
        <v>0</v>
      </c>
      <c r="DG14" s="274">
        <f t="shared" si="66"/>
        <v>1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16104</v>
      </c>
      <c r="E15" s="274">
        <f t="shared" si="1"/>
        <v>11065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9408</v>
      </c>
      <c r="K15" s="274">
        <v>0</v>
      </c>
      <c r="L15" s="274">
        <v>9408</v>
      </c>
      <c r="M15" s="274">
        <v>0</v>
      </c>
      <c r="N15" s="274">
        <f t="shared" si="4"/>
        <v>644</v>
      </c>
      <c r="O15" s="274">
        <v>0</v>
      </c>
      <c r="P15" s="274">
        <v>644</v>
      </c>
      <c r="Q15" s="274">
        <v>0</v>
      </c>
      <c r="R15" s="274">
        <f t="shared" si="5"/>
        <v>1013</v>
      </c>
      <c r="S15" s="274">
        <v>0</v>
      </c>
      <c r="T15" s="274">
        <v>1013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3067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3067</v>
      </c>
      <c r="AJ15" s="274">
        <v>0</v>
      </c>
      <c r="AK15" s="274">
        <v>0</v>
      </c>
      <c r="AL15" s="274">
        <v>3067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1972</v>
      </c>
      <c r="BD15" s="274">
        <f t="shared" si="16"/>
        <v>1250</v>
      </c>
      <c r="BE15" s="274">
        <v>0</v>
      </c>
      <c r="BF15" s="274">
        <v>577</v>
      </c>
      <c r="BG15" s="274">
        <v>432</v>
      </c>
      <c r="BH15" s="274">
        <v>241</v>
      </c>
      <c r="BI15" s="274">
        <v>0</v>
      </c>
      <c r="BJ15" s="274">
        <v>0</v>
      </c>
      <c r="BK15" s="274">
        <f t="shared" si="18"/>
        <v>722</v>
      </c>
      <c r="BL15" s="274">
        <v>0</v>
      </c>
      <c r="BM15" s="274">
        <v>373</v>
      </c>
      <c r="BN15" s="274">
        <v>0</v>
      </c>
      <c r="BO15" s="274">
        <v>349</v>
      </c>
      <c r="BP15" s="274">
        <v>0</v>
      </c>
      <c r="BQ15" s="274">
        <v>0</v>
      </c>
      <c r="BR15" s="274">
        <f t="shared" si="41"/>
        <v>12315</v>
      </c>
      <c r="BS15" s="274">
        <f t="shared" si="42"/>
        <v>0</v>
      </c>
      <c r="BT15" s="274">
        <f t="shared" si="43"/>
        <v>9985</v>
      </c>
      <c r="BU15" s="274">
        <f t="shared" si="44"/>
        <v>1076</v>
      </c>
      <c r="BV15" s="274">
        <f t="shared" si="45"/>
        <v>1254</v>
      </c>
      <c r="BW15" s="274">
        <f t="shared" si="46"/>
        <v>0</v>
      </c>
      <c r="BX15" s="274">
        <f t="shared" si="47"/>
        <v>0</v>
      </c>
      <c r="BY15" s="274">
        <f t="shared" si="21"/>
        <v>11065</v>
      </c>
      <c r="BZ15" s="274">
        <f t="shared" si="22"/>
        <v>0</v>
      </c>
      <c r="CA15" s="274">
        <f t="shared" si="23"/>
        <v>9408</v>
      </c>
      <c r="CB15" s="274">
        <f t="shared" si="24"/>
        <v>644</v>
      </c>
      <c r="CC15" s="274">
        <f t="shared" si="25"/>
        <v>1013</v>
      </c>
      <c r="CD15" s="274">
        <f t="shared" si="26"/>
        <v>0</v>
      </c>
      <c r="CE15" s="274">
        <f t="shared" si="27"/>
        <v>0</v>
      </c>
      <c r="CF15" s="274">
        <f t="shared" si="28"/>
        <v>1250</v>
      </c>
      <c r="CG15" s="274">
        <f t="shared" si="48"/>
        <v>0</v>
      </c>
      <c r="CH15" s="274">
        <f t="shared" si="49"/>
        <v>577</v>
      </c>
      <c r="CI15" s="274">
        <f t="shared" si="50"/>
        <v>432</v>
      </c>
      <c r="CJ15" s="274">
        <f t="shared" si="51"/>
        <v>241</v>
      </c>
      <c r="CK15" s="274">
        <f t="shared" si="52"/>
        <v>0</v>
      </c>
      <c r="CL15" s="274">
        <f t="shared" si="53"/>
        <v>0</v>
      </c>
      <c r="CM15" s="274">
        <f t="shared" si="54"/>
        <v>3789</v>
      </c>
      <c r="CN15" s="274">
        <f t="shared" si="55"/>
        <v>0</v>
      </c>
      <c r="CO15" s="274">
        <f t="shared" si="56"/>
        <v>3440</v>
      </c>
      <c r="CP15" s="274">
        <f t="shared" si="57"/>
        <v>0</v>
      </c>
      <c r="CQ15" s="274">
        <f t="shared" si="58"/>
        <v>349</v>
      </c>
      <c r="CR15" s="274">
        <f t="shared" si="59"/>
        <v>0</v>
      </c>
      <c r="CS15" s="274">
        <f t="shared" si="60"/>
        <v>0</v>
      </c>
      <c r="CT15" s="274">
        <f t="shared" si="31"/>
        <v>3067</v>
      </c>
      <c r="CU15" s="274">
        <f t="shared" si="32"/>
        <v>0</v>
      </c>
      <c r="CV15" s="274">
        <f t="shared" si="33"/>
        <v>3067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722</v>
      </c>
      <c r="DB15" s="274">
        <f t="shared" si="61"/>
        <v>0</v>
      </c>
      <c r="DC15" s="274">
        <f t="shared" si="62"/>
        <v>373</v>
      </c>
      <c r="DD15" s="274">
        <f t="shared" si="63"/>
        <v>0</v>
      </c>
      <c r="DE15" s="274">
        <f t="shared" si="64"/>
        <v>349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2</v>
      </c>
      <c r="DJ15" s="274">
        <v>2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16867</v>
      </c>
      <c r="E16" s="274">
        <f t="shared" si="1"/>
        <v>10828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10089</v>
      </c>
      <c r="K16" s="274">
        <v>3341</v>
      </c>
      <c r="L16" s="274">
        <v>6748</v>
      </c>
      <c r="M16" s="274">
        <v>0</v>
      </c>
      <c r="N16" s="274">
        <f t="shared" si="4"/>
        <v>18</v>
      </c>
      <c r="O16" s="274">
        <v>18</v>
      </c>
      <c r="P16" s="274">
        <v>0</v>
      </c>
      <c r="Q16" s="274">
        <v>0</v>
      </c>
      <c r="R16" s="274">
        <f t="shared" si="5"/>
        <v>690</v>
      </c>
      <c r="S16" s="274">
        <v>401</v>
      </c>
      <c r="T16" s="274">
        <v>289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31</v>
      </c>
      <c r="AA16" s="274">
        <v>0</v>
      </c>
      <c r="AB16" s="274">
        <v>31</v>
      </c>
      <c r="AC16" s="274">
        <v>0</v>
      </c>
      <c r="AD16" s="274">
        <f t="shared" si="8"/>
        <v>3636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3635</v>
      </c>
      <c r="AJ16" s="274">
        <v>0</v>
      </c>
      <c r="AK16" s="274">
        <v>0</v>
      </c>
      <c r="AL16" s="274">
        <v>3635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1</v>
      </c>
      <c r="AZ16" s="274">
        <v>0</v>
      </c>
      <c r="BA16" s="274">
        <v>0</v>
      </c>
      <c r="BB16" s="274">
        <v>1</v>
      </c>
      <c r="BC16" s="274">
        <f t="shared" si="15"/>
        <v>2403</v>
      </c>
      <c r="BD16" s="274">
        <f t="shared" si="16"/>
        <v>1420</v>
      </c>
      <c r="BE16" s="274">
        <v>0</v>
      </c>
      <c r="BF16" s="274">
        <v>275</v>
      </c>
      <c r="BG16" s="274">
        <v>10</v>
      </c>
      <c r="BH16" s="274">
        <v>148</v>
      </c>
      <c r="BI16" s="274">
        <v>0</v>
      </c>
      <c r="BJ16" s="274">
        <v>987</v>
      </c>
      <c r="BK16" s="274">
        <f t="shared" si="18"/>
        <v>983</v>
      </c>
      <c r="BL16" s="274">
        <v>0</v>
      </c>
      <c r="BM16" s="274">
        <v>678</v>
      </c>
      <c r="BN16" s="274">
        <v>0</v>
      </c>
      <c r="BO16" s="274">
        <v>106</v>
      </c>
      <c r="BP16" s="274">
        <v>0</v>
      </c>
      <c r="BQ16" s="274">
        <v>199</v>
      </c>
      <c r="BR16" s="274">
        <f t="shared" si="41"/>
        <v>12248</v>
      </c>
      <c r="BS16" s="274">
        <f t="shared" si="42"/>
        <v>0</v>
      </c>
      <c r="BT16" s="274">
        <f t="shared" si="43"/>
        <v>10364</v>
      </c>
      <c r="BU16" s="274">
        <f t="shared" si="44"/>
        <v>28</v>
      </c>
      <c r="BV16" s="274">
        <f t="shared" si="45"/>
        <v>838</v>
      </c>
      <c r="BW16" s="274">
        <f t="shared" si="46"/>
        <v>0</v>
      </c>
      <c r="BX16" s="274">
        <f t="shared" si="47"/>
        <v>1018</v>
      </c>
      <c r="BY16" s="274">
        <f t="shared" si="21"/>
        <v>10828</v>
      </c>
      <c r="BZ16" s="274">
        <f t="shared" si="22"/>
        <v>0</v>
      </c>
      <c r="CA16" s="274">
        <f t="shared" si="23"/>
        <v>10089</v>
      </c>
      <c r="CB16" s="274">
        <f t="shared" si="24"/>
        <v>18</v>
      </c>
      <c r="CC16" s="274">
        <f t="shared" si="25"/>
        <v>690</v>
      </c>
      <c r="CD16" s="274">
        <f t="shared" si="26"/>
        <v>0</v>
      </c>
      <c r="CE16" s="274">
        <f t="shared" si="27"/>
        <v>31</v>
      </c>
      <c r="CF16" s="274">
        <f t="shared" si="28"/>
        <v>1420</v>
      </c>
      <c r="CG16" s="274">
        <f t="shared" si="48"/>
        <v>0</v>
      </c>
      <c r="CH16" s="274">
        <f t="shared" si="49"/>
        <v>275</v>
      </c>
      <c r="CI16" s="274">
        <f t="shared" si="50"/>
        <v>10</v>
      </c>
      <c r="CJ16" s="274">
        <f t="shared" si="51"/>
        <v>148</v>
      </c>
      <c r="CK16" s="274">
        <f t="shared" si="52"/>
        <v>0</v>
      </c>
      <c r="CL16" s="274">
        <f t="shared" si="53"/>
        <v>987</v>
      </c>
      <c r="CM16" s="274">
        <f t="shared" si="54"/>
        <v>4619</v>
      </c>
      <c r="CN16" s="274">
        <f t="shared" si="55"/>
        <v>0</v>
      </c>
      <c r="CO16" s="274">
        <f t="shared" si="56"/>
        <v>4313</v>
      </c>
      <c r="CP16" s="274">
        <f t="shared" si="57"/>
        <v>0</v>
      </c>
      <c r="CQ16" s="274">
        <f t="shared" si="58"/>
        <v>106</v>
      </c>
      <c r="CR16" s="274">
        <f t="shared" si="59"/>
        <v>0</v>
      </c>
      <c r="CS16" s="274">
        <f t="shared" si="60"/>
        <v>200</v>
      </c>
      <c r="CT16" s="274">
        <f t="shared" si="31"/>
        <v>3636</v>
      </c>
      <c r="CU16" s="274">
        <f t="shared" si="32"/>
        <v>0</v>
      </c>
      <c r="CV16" s="274">
        <f t="shared" si="33"/>
        <v>3635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1</v>
      </c>
      <c r="DA16" s="274">
        <f t="shared" si="38"/>
        <v>983</v>
      </c>
      <c r="DB16" s="274">
        <f t="shared" si="61"/>
        <v>0</v>
      </c>
      <c r="DC16" s="274">
        <f t="shared" si="62"/>
        <v>678</v>
      </c>
      <c r="DD16" s="274">
        <f t="shared" si="63"/>
        <v>0</v>
      </c>
      <c r="DE16" s="274">
        <f t="shared" si="64"/>
        <v>106</v>
      </c>
      <c r="DF16" s="274">
        <f t="shared" si="65"/>
        <v>0</v>
      </c>
      <c r="DG16" s="274">
        <f t="shared" si="66"/>
        <v>199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14428</v>
      </c>
      <c r="E17" s="274">
        <f t="shared" si="1"/>
        <v>8605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7828</v>
      </c>
      <c r="K17" s="274">
        <v>0</v>
      </c>
      <c r="L17" s="274">
        <v>7828</v>
      </c>
      <c r="M17" s="274">
        <v>0</v>
      </c>
      <c r="N17" s="274">
        <f t="shared" si="4"/>
        <v>20</v>
      </c>
      <c r="O17" s="274">
        <v>0</v>
      </c>
      <c r="P17" s="274">
        <v>20</v>
      </c>
      <c r="Q17" s="274">
        <v>0</v>
      </c>
      <c r="R17" s="274">
        <f t="shared" si="5"/>
        <v>708</v>
      </c>
      <c r="S17" s="274">
        <v>0</v>
      </c>
      <c r="T17" s="274">
        <v>708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49</v>
      </c>
      <c r="AA17" s="274">
        <v>0</v>
      </c>
      <c r="AB17" s="274">
        <v>49</v>
      </c>
      <c r="AC17" s="274">
        <v>0</v>
      </c>
      <c r="AD17" s="274">
        <f t="shared" si="8"/>
        <v>3968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3962</v>
      </c>
      <c r="AJ17" s="274">
        <v>0</v>
      </c>
      <c r="AK17" s="274">
        <v>0</v>
      </c>
      <c r="AL17" s="274">
        <v>3962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6</v>
      </c>
      <c r="AZ17" s="274">
        <v>0</v>
      </c>
      <c r="BA17" s="274">
        <v>0</v>
      </c>
      <c r="BB17" s="274">
        <v>6</v>
      </c>
      <c r="BC17" s="274">
        <f t="shared" si="15"/>
        <v>1855</v>
      </c>
      <c r="BD17" s="274">
        <f t="shared" si="16"/>
        <v>1092</v>
      </c>
      <c r="BE17" s="274">
        <v>0</v>
      </c>
      <c r="BF17" s="274">
        <v>74</v>
      </c>
      <c r="BG17" s="274">
        <v>5</v>
      </c>
      <c r="BH17" s="274">
        <v>470</v>
      </c>
      <c r="BI17" s="274">
        <v>0</v>
      </c>
      <c r="BJ17" s="274">
        <v>543</v>
      </c>
      <c r="BK17" s="274">
        <f t="shared" si="18"/>
        <v>763</v>
      </c>
      <c r="BL17" s="274">
        <v>0</v>
      </c>
      <c r="BM17" s="274">
        <v>500</v>
      </c>
      <c r="BN17" s="274">
        <v>0</v>
      </c>
      <c r="BO17" s="274">
        <v>91</v>
      </c>
      <c r="BP17" s="274">
        <v>0</v>
      </c>
      <c r="BQ17" s="274">
        <v>172</v>
      </c>
      <c r="BR17" s="274">
        <f t="shared" si="41"/>
        <v>9697</v>
      </c>
      <c r="BS17" s="274">
        <f t="shared" si="42"/>
        <v>0</v>
      </c>
      <c r="BT17" s="274">
        <f t="shared" si="43"/>
        <v>7902</v>
      </c>
      <c r="BU17" s="274">
        <f t="shared" si="44"/>
        <v>25</v>
      </c>
      <c r="BV17" s="274">
        <f t="shared" si="45"/>
        <v>1178</v>
      </c>
      <c r="BW17" s="274">
        <f t="shared" si="46"/>
        <v>0</v>
      </c>
      <c r="BX17" s="274">
        <f t="shared" si="47"/>
        <v>592</v>
      </c>
      <c r="BY17" s="274">
        <f t="shared" si="21"/>
        <v>8605</v>
      </c>
      <c r="BZ17" s="274">
        <f t="shared" si="22"/>
        <v>0</v>
      </c>
      <c r="CA17" s="274">
        <f t="shared" si="23"/>
        <v>7828</v>
      </c>
      <c r="CB17" s="274">
        <f t="shared" si="24"/>
        <v>20</v>
      </c>
      <c r="CC17" s="274">
        <f t="shared" si="25"/>
        <v>708</v>
      </c>
      <c r="CD17" s="274">
        <f t="shared" si="26"/>
        <v>0</v>
      </c>
      <c r="CE17" s="274">
        <f t="shared" si="27"/>
        <v>49</v>
      </c>
      <c r="CF17" s="274">
        <f t="shared" si="28"/>
        <v>1092</v>
      </c>
      <c r="CG17" s="274">
        <f t="shared" si="48"/>
        <v>0</v>
      </c>
      <c r="CH17" s="274">
        <f t="shared" si="49"/>
        <v>74</v>
      </c>
      <c r="CI17" s="274">
        <f t="shared" si="50"/>
        <v>5</v>
      </c>
      <c r="CJ17" s="274">
        <f t="shared" si="51"/>
        <v>470</v>
      </c>
      <c r="CK17" s="274">
        <f t="shared" si="52"/>
        <v>0</v>
      </c>
      <c r="CL17" s="274">
        <f t="shared" si="53"/>
        <v>543</v>
      </c>
      <c r="CM17" s="274">
        <f t="shared" si="54"/>
        <v>4731</v>
      </c>
      <c r="CN17" s="274">
        <f t="shared" si="55"/>
        <v>0</v>
      </c>
      <c r="CO17" s="274">
        <f t="shared" si="56"/>
        <v>4462</v>
      </c>
      <c r="CP17" s="274">
        <f t="shared" si="57"/>
        <v>0</v>
      </c>
      <c r="CQ17" s="274">
        <f t="shared" si="58"/>
        <v>91</v>
      </c>
      <c r="CR17" s="274">
        <f t="shared" si="59"/>
        <v>0</v>
      </c>
      <c r="CS17" s="274">
        <f t="shared" si="60"/>
        <v>178</v>
      </c>
      <c r="CT17" s="274">
        <f t="shared" si="31"/>
        <v>3968</v>
      </c>
      <c r="CU17" s="274">
        <f t="shared" si="32"/>
        <v>0</v>
      </c>
      <c r="CV17" s="274">
        <f t="shared" si="33"/>
        <v>3962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6</v>
      </c>
      <c r="DA17" s="274">
        <f t="shared" si="38"/>
        <v>763</v>
      </c>
      <c r="DB17" s="274">
        <f t="shared" si="61"/>
        <v>0</v>
      </c>
      <c r="DC17" s="274">
        <f t="shared" si="62"/>
        <v>500</v>
      </c>
      <c r="DD17" s="274">
        <f t="shared" si="63"/>
        <v>0</v>
      </c>
      <c r="DE17" s="274">
        <f t="shared" si="64"/>
        <v>91</v>
      </c>
      <c r="DF17" s="274">
        <f t="shared" si="65"/>
        <v>0</v>
      </c>
      <c r="DG17" s="274">
        <f t="shared" si="66"/>
        <v>172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8753</v>
      </c>
      <c r="E18" s="274">
        <f t="shared" si="1"/>
        <v>5656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5154</v>
      </c>
      <c r="K18" s="274">
        <v>0</v>
      </c>
      <c r="L18" s="274">
        <v>5154</v>
      </c>
      <c r="M18" s="274">
        <v>0</v>
      </c>
      <c r="N18" s="274">
        <f t="shared" si="4"/>
        <v>20</v>
      </c>
      <c r="O18" s="274">
        <v>0</v>
      </c>
      <c r="P18" s="274">
        <v>20</v>
      </c>
      <c r="Q18" s="274">
        <v>0</v>
      </c>
      <c r="R18" s="274">
        <f t="shared" si="5"/>
        <v>467</v>
      </c>
      <c r="S18" s="274">
        <v>0</v>
      </c>
      <c r="T18" s="274">
        <v>467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15</v>
      </c>
      <c r="AA18" s="274">
        <v>0</v>
      </c>
      <c r="AB18" s="274">
        <v>15</v>
      </c>
      <c r="AC18" s="274">
        <v>0</v>
      </c>
      <c r="AD18" s="274">
        <f t="shared" si="8"/>
        <v>1524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1524</v>
      </c>
      <c r="AJ18" s="274">
        <v>0</v>
      </c>
      <c r="AK18" s="274">
        <v>0</v>
      </c>
      <c r="AL18" s="274">
        <v>1524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1573</v>
      </c>
      <c r="BD18" s="274">
        <f t="shared" si="16"/>
        <v>1573</v>
      </c>
      <c r="BE18" s="274">
        <v>0</v>
      </c>
      <c r="BF18" s="274">
        <v>903</v>
      </c>
      <c r="BG18" s="274">
        <v>0</v>
      </c>
      <c r="BH18" s="274">
        <v>670</v>
      </c>
      <c r="BI18" s="274">
        <v>0</v>
      </c>
      <c r="BJ18" s="274">
        <v>0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7229</v>
      </c>
      <c r="BS18" s="274">
        <f t="shared" si="42"/>
        <v>0</v>
      </c>
      <c r="BT18" s="274">
        <f t="shared" si="43"/>
        <v>6057</v>
      </c>
      <c r="BU18" s="274">
        <f t="shared" si="44"/>
        <v>20</v>
      </c>
      <c r="BV18" s="274">
        <f t="shared" si="45"/>
        <v>1137</v>
      </c>
      <c r="BW18" s="274">
        <f t="shared" si="46"/>
        <v>0</v>
      </c>
      <c r="BX18" s="274">
        <f t="shared" si="47"/>
        <v>15</v>
      </c>
      <c r="BY18" s="274">
        <f t="shared" si="21"/>
        <v>5656</v>
      </c>
      <c r="BZ18" s="274">
        <f t="shared" si="22"/>
        <v>0</v>
      </c>
      <c r="CA18" s="274">
        <f t="shared" si="23"/>
        <v>5154</v>
      </c>
      <c r="CB18" s="274">
        <f t="shared" si="24"/>
        <v>20</v>
      </c>
      <c r="CC18" s="274">
        <f t="shared" si="25"/>
        <v>467</v>
      </c>
      <c r="CD18" s="274">
        <f t="shared" si="26"/>
        <v>0</v>
      </c>
      <c r="CE18" s="274">
        <f t="shared" si="27"/>
        <v>15</v>
      </c>
      <c r="CF18" s="274">
        <f t="shared" si="28"/>
        <v>1573</v>
      </c>
      <c r="CG18" s="274">
        <f t="shared" si="48"/>
        <v>0</v>
      </c>
      <c r="CH18" s="274">
        <f t="shared" si="49"/>
        <v>903</v>
      </c>
      <c r="CI18" s="274">
        <f t="shared" si="50"/>
        <v>0</v>
      </c>
      <c r="CJ18" s="274">
        <f t="shared" si="51"/>
        <v>670</v>
      </c>
      <c r="CK18" s="274">
        <f t="shared" si="52"/>
        <v>0</v>
      </c>
      <c r="CL18" s="274">
        <f t="shared" si="53"/>
        <v>0</v>
      </c>
      <c r="CM18" s="274">
        <f t="shared" si="54"/>
        <v>1524</v>
      </c>
      <c r="CN18" s="274">
        <f t="shared" si="55"/>
        <v>0</v>
      </c>
      <c r="CO18" s="274">
        <f t="shared" si="56"/>
        <v>1524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1524</v>
      </c>
      <c r="CU18" s="274">
        <f t="shared" si="32"/>
        <v>0</v>
      </c>
      <c r="CV18" s="274">
        <f t="shared" si="33"/>
        <v>1524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15</v>
      </c>
      <c r="DJ18" s="274">
        <v>0</v>
      </c>
      <c r="DK18" s="274">
        <v>15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23018</v>
      </c>
      <c r="E19" s="274">
        <f t="shared" si="1"/>
        <v>14158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12475</v>
      </c>
      <c r="K19" s="274">
        <v>12436</v>
      </c>
      <c r="L19" s="274">
        <v>39</v>
      </c>
      <c r="M19" s="274">
        <v>0</v>
      </c>
      <c r="N19" s="274">
        <f t="shared" si="4"/>
        <v>882</v>
      </c>
      <c r="O19" s="274">
        <v>2</v>
      </c>
      <c r="P19" s="274">
        <v>880</v>
      </c>
      <c r="Q19" s="274">
        <v>0</v>
      </c>
      <c r="R19" s="274">
        <f t="shared" si="5"/>
        <v>727</v>
      </c>
      <c r="S19" s="274">
        <v>688</v>
      </c>
      <c r="T19" s="274">
        <v>39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74</v>
      </c>
      <c r="AA19" s="274">
        <v>0</v>
      </c>
      <c r="AB19" s="274">
        <v>74</v>
      </c>
      <c r="AC19" s="274">
        <v>0</v>
      </c>
      <c r="AD19" s="274">
        <f t="shared" si="8"/>
        <v>5824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5373</v>
      </c>
      <c r="AJ19" s="274">
        <v>101</v>
      </c>
      <c r="AK19" s="274">
        <v>0</v>
      </c>
      <c r="AL19" s="274">
        <v>5272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451</v>
      </c>
      <c r="AZ19" s="274">
        <v>60</v>
      </c>
      <c r="BA19" s="274">
        <v>0</v>
      </c>
      <c r="BB19" s="274">
        <v>391</v>
      </c>
      <c r="BC19" s="274">
        <f t="shared" si="15"/>
        <v>3036</v>
      </c>
      <c r="BD19" s="274">
        <f t="shared" si="16"/>
        <v>1398</v>
      </c>
      <c r="BE19" s="274">
        <v>0</v>
      </c>
      <c r="BF19" s="274">
        <v>541</v>
      </c>
      <c r="BG19" s="274">
        <v>33</v>
      </c>
      <c r="BH19" s="274">
        <v>0</v>
      </c>
      <c r="BI19" s="274">
        <v>0</v>
      </c>
      <c r="BJ19" s="274">
        <v>824</v>
      </c>
      <c r="BK19" s="274">
        <f t="shared" si="18"/>
        <v>1638</v>
      </c>
      <c r="BL19" s="274">
        <v>0</v>
      </c>
      <c r="BM19" s="274">
        <v>318</v>
      </c>
      <c r="BN19" s="274">
        <v>178</v>
      </c>
      <c r="BO19" s="274">
        <v>0</v>
      </c>
      <c r="BP19" s="274">
        <v>0</v>
      </c>
      <c r="BQ19" s="274">
        <v>1142</v>
      </c>
      <c r="BR19" s="274">
        <f t="shared" si="41"/>
        <v>15556</v>
      </c>
      <c r="BS19" s="274">
        <f t="shared" si="42"/>
        <v>0</v>
      </c>
      <c r="BT19" s="274">
        <f t="shared" si="43"/>
        <v>13016</v>
      </c>
      <c r="BU19" s="274">
        <f t="shared" si="44"/>
        <v>915</v>
      </c>
      <c r="BV19" s="274">
        <f t="shared" si="45"/>
        <v>727</v>
      </c>
      <c r="BW19" s="274">
        <f t="shared" si="46"/>
        <v>0</v>
      </c>
      <c r="BX19" s="274">
        <f t="shared" si="47"/>
        <v>898</v>
      </c>
      <c r="BY19" s="274">
        <f t="shared" si="21"/>
        <v>14158</v>
      </c>
      <c r="BZ19" s="274">
        <f t="shared" si="22"/>
        <v>0</v>
      </c>
      <c r="CA19" s="274">
        <f t="shared" si="23"/>
        <v>12475</v>
      </c>
      <c r="CB19" s="274">
        <f t="shared" si="24"/>
        <v>882</v>
      </c>
      <c r="CC19" s="274">
        <f t="shared" si="25"/>
        <v>727</v>
      </c>
      <c r="CD19" s="274">
        <f t="shared" si="26"/>
        <v>0</v>
      </c>
      <c r="CE19" s="274">
        <f t="shared" si="27"/>
        <v>74</v>
      </c>
      <c r="CF19" s="274">
        <f t="shared" si="28"/>
        <v>1398</v>
      </c>
      <c r="CG19" s="274">
        <f t="shared" si="48"/>
        <v>0</v>
      </c>
      <c r="CH19" s="274">
        <f t="shared" si="49"/>
        <v>541</v>
      </c>
      <c r="CI19" s="274">
        <f t="shared" si="50"/>
        <v>33</v>
      </c>
      <c r="CJ19" s="274">
        <f t="shared" si="51"/>
        <v>0</v>
      </c>
      <c r="CK19" s="274">
        <f t="shared" si="52"/>
        <v>0</v>
      </c>
      <c r="CL19" s="274">
        <f t="shared" si="53"/>
        <v>824</v>
      </c>
      <c r="CM19" s="274">
        <f t="shared" si="54"/>
        <v>7462</v>
      </c>
      <c r="CN19" s="274">
        <f t="shared" si="55"/>
        <v>0</v>
      </c>
      <c r="CO19" s="274">
        <f t="shared" si="56"/>
        <v>5691</v>
      </c>
      <c r="CP19" s="274">
        <f t="shared" si="57"/>
        <v>178</v>
      </c>
      <c r="CQ19" s="274">
        <f t="shared" si="58"/>
        <v>0</v>
      </c>
      <c r="CR19" s="274">
        <f t="shared" si="59"/>
        <v>0</v>
      </c>
      <c r="CS19" s="274">
        <f t="shared" si="60"/>
        <v>1593</v>
      </c>
      <c r="CT19" s="274">
        <f t="shared" si="31"/>
        <v>5824</v>
      </c>
      <c r="CU19" s="274">
        <f t="shared" si="32"/>
        <v>0</v>
      </c>
      <c r="CV19" s="274">
        <f t="shared" si="33"/>
        <v>5373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451</v>
      </c>
      <c r="DA19" s="274">
        <f t="shared" si="38"/>
        <v>1638</v>
      </c>
      <c r="DB19" s="274">
        <f t="shared" si="61"/>
        <v>0</v>
      </c>
      <c r="DC19" s="274">
        <f t="shared" si="62"/>
        <v>318</v>
      </c>
      <c r="DD19" s="274">
        <f t="shared" si="63"/>
        <v>178</v>
      </c>
      <c r="DE19" s="274">
        <f t="shared" si="64"/>
        <v>0</v>
      </c>
      <c r="DF19" s="274">
        <f t="shared" si="65"/>
        <v>0</v>
      </c>
      <c r="DG19" s="274">
        <f t="shared" si="66"/>
        <v>1142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9376</v>
      </c>
      <c r="E20" s="274">
        <f t="shared" si="1"/>
        <v>5529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4562</v>
      </c>
      <c r="K20" s="274">
        <v>0</v>
      </c>
      <c r="L20" s="274">
        <v>4562</v>
      </c>
      <c r="M20" s="274">
        <v>0</v>
      </c>
      <c r="N20" s="274">
        <f t="shared" si="4"/>
        <v>275</v>
      </c>
      <c r="O20" s="274">
        <v>0</v>
      </c>
      <c r="P20" s="274">
        <v>275</v>
      </c>
      <c r="Q20" s="274">
        <v>0</v>
      </c>
      <c r="R20" s="274">
        <f t="shared" si="5"/>
        <v>678</v>
      </c>
      <c r="S20" s="274">
        <v>0</v>
      </c>
      <c r="T20" s="274">
        <v>678</v>
      </c>
      <c r="U20" s="274">
        <v>0</v>
      </c>
      <c r="V20" s="274">
        <f t="shared" si="6"/>
        <v>14</v>
      </c>
      <c r="W20" s="274">
        <v>0</v>
      </c>
      <c r="X20" s="274">
        <v>14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3225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3203</v>
      </c>
      <c r="AJ20" s="274">
        <v>0</v>
      </c>
      <c r="AK20" s="274">
        <v>0</v>
      </c>
      <c r="AL20" s="274">
        <v>3203</v>
      </c>
      <c r="AM20" s="274">
        <f t="shared" si="11"/>
        <v>22</v>
      </c>
      <c r="AN20" s="274">
        <v>0</v>
      </c>
      <c r="AO20" s="274">
        <v>0</v>
      </c>
      <c r="AP20" s="274">
        <v>22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622</v>
      </c>
      <c r="BD20" s="274">
        <f t="shared" si="16"/>
        <v>409</v>
      </c>
      <c r="BE20" s="274">
        <v>0</v>
      </c>
      <c r="BF20" s="274">
        <v>409</v>
      </c>
      <c r="BG20" s="274">
        <v>0</v>
      </c>
      <c r="BH20" s="274">
        <v>0</v>
      </c>
      <c r="BI20" s="274">
        <v>0</v>
      </c>
      <c r="BJ20" s="274">
        <v>0</v>
      </c>
      <c r="BK20" s="274">
        <f t="shared" si="18"/>
        <v>213</v>
      </c>
      <c r="BL20" s="274">
        <v>0</v>
      </c>
      <c r="BM20" s="274">
        <v>142</v>
      </c>
      <c r="BN20" s="274">
        <v>71</v>
      </c>
      <c r="BO20" s="274">
        <v>0</v>
      </c>
      <c r="BP20" s="274">
        <v>0</v>
      </c>
      <c r="BQ20" s="274">
        <v>0</v>
      </c>
      <c r="BR20" s="274">
        <f t="shared" si="41"/>
        <v>5938</v>
      </c>
      <c r="BS20" s="274">
        <f t="shared" si="42"/>
        <v>0</v>
      </c>
      <c r="BT20" s="274">
        <f t="shared" si="43"/>
        <v>4971</v>
      </c>
      <c r="BU20" s="274">
        <f t="shared" si="44"/>
        <v>275</v>
      </c>
      <c r="BV20" s="274">
        <f t="shared" si="45"/>
        <v>678</v>
      </c>
      <c r="BW20" s="274">
        <f t="shared" si="46"/>
        <v>14</v>
      </c>
      <c r="BX20" s="274">
        <f t="shared" si="47"/>
        <v>0</v>
      </c>
      <c r="BY20" s="274">
        <f t="shared" si="21"/>
        <v>5529</v>
      </c>
      <c r="BZ20" s="274">
        <f t="shared" si="22"/>
        <v>0</v>
      </c>
      <c r="CA20" s="274">
        <f t="shared" si="23"/>
        <v>4562</v>
      </c>
      <c r="CB20" s="274">
        <f t="shared" si="24"/>
        <v>275</v>
      </c>
      <c r="CC20" s="274">
        <f t="shared" si="25"/>
        <v>678</v>
      </c>
      <c r="CD20" s="274">
        <f t="shared" si="26"/>
        <v>14</v>
      </c>
      <c r="CE20" s="274">
        <f t="shared" si="27"/>
        <v>0</v>
      </c>
      <c r="CF20" s="274">
        <f t="shared" si="28"/>
        <v>409</v>
      </c>
      <c r="CG20" s="274">
        <f t="shared" si="48"/>
        <v>0</v>
      </c>
      <c r="CH20" s="274">
        <f t="shared" si="49"/>
        <v>409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3438</v>
      </c>
      <c r="CN20" s="274">
        <f t="shared" si="55"/>
        <v>0</v>
      </c>
      <c r="CO20" s="274">
        <f t="shared" si="56"/>
        <v>3345</v>
      </c>
      <c r="CP20" s="274">
        <f t="shared" si="57"/>
        <v>93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3225</v>
      </c>
      <c r="CU20" s="274">
        <f t="shared" si="32"/>
        <v>0</v>
      </c>
      <c r="CV20" s="274">
        <f t="shared" si="33"/>
        <v>3203</v>
      </c>
      <c r="CW20" s="274">
        <f t="shared" si="34"/>
        <v>22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213</v>
      </c>
      <c r="DB20" s="274">
        <f t="shared" si="61"/>
        <v>0</v>
      </c>
      <c r="DC20" s="274">
        <f t="shared" si="62"/>
        <v>142</v>
      </c>
      <c r="DD20" s="274">
        <f t="shared" si="63"/>
        <v>71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182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10766</v>
      </c>
      <c r="E21" s="274">
        <f t="shared" si="1"/>
        <v>7235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6316</v>
      </c>
      <c r="K21" s="274">
        <v>0</v>
      </c>
      <c r="L21" s="274">
        <v>6316</v>
      </c>
      <c r="M21" s="274">
        <v>0</v>
      </c>
      <c r="N21" s="274">
        <f t="shared" si="4"/>
        <v>184</v>
      </c>
      <c r="O21" s="274">
        <v>0</v>
      </c>
      <c r="P21" s="274">
        <v>184</v>
      </c>
      <c r="Q21" s="274">
        <v>0</v>
      </c>
      <c r="R21" s="274">
        <f t="shared" si="5"/>
        <v>649</v>
      </c>
      <c r="S21" s="274">
        <v>8</v>
      </c>
      <c r="T21" s="274">
        <v>641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86</v>
      </c>
      <c r="AA21" s="274">
        <v>0</v>
      </c>
      <c r="AB21" s="274">
        <v>86</v>
      </c>
      <c r="AC21" s="274">
        <v>0</v>
      </c>
      <c r="AD21" s="274">
        <f t="shared" si="8"/>
        <v>2663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2579</v>
      </c>
      <c r="AJ21" s="274">
        <v>0</v>
      </c>
      <c r="AK21" s="274">
        <v>0</v>
      </c>
      <c r="AL21" s="274">
        <v>2579</v>
      </c>
      <c r="AM21" s="274">
        <f t="shared" si="11"/>
        <v>37</v>
      </c>
      <c r="AN21" s="274">
        <v>0</v>
      </c>
      <c r="AO21" s="274">
        <v>0</v>
      </c>
      <c r="AP21" s="274">
        <v>37</v>
      </c>
      <c r="AQ21" s="274">
        <f t="shared" si="12"/>
        <v>47</v>
      </c>
      <c r="AR21" s="274">
        <v>0</v>
      </c>
      <c r="AS21" s="274">
        <v>0</v>
      </c>
      <c r="AT21" s="274">
        <v>47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868</v>
      </c>
      <c r="BD21" s="274">
        <f t="shared" si="16"/>
        <v>446</v>
      </c>
      <c r="BE21" s="274">
        <v>0</v>
      </c>
      <c r="BF21" s="274">
        <v>137</v>
      </c>
      <c r="BG21" s="274">
        <v>13</v>
      </c>
      <c r="BH21" s="274">
        <v>0</v>
      </c>
      <c r="BI21" s="274">
        <v>0</v>
      </c>
      <c r="BJ21" s="274">
        <v>296</v>
      </c>
      <c r="BK21" s="274">
        <f t="shared" si="18"/>
        <v>422</v>
      </c>
      <c r="BL21" s="274">
        <v>0</v>
      </c>
      <c r="BM21" s="274">
        <v>283</v>
      </c>
      <c r="BN21" s="274">
        <v>7</v>
      </c>
      <c r="BO21" s="274">
        <v>0</v>
      </c>
      <c r="BP21" s="274">
        <v>0</v>
      </c>
      <c r="BQ21" s="274">
        <v>132</v>
      </c>
      <c r="BR21" s="274">
        <f t="shared" si="41"/>
        <v>7681</v>
      </c>
      <c r="BS21" s="274">
        <f t="shared" si="42"/>
        <v>0</v>
      </c>
      <c r="BT21" s="274">
        <f t="shared" si="43"/>
        <v>6453</v>
      </c>
      <c r="BU21" s="274">
        <f t="shared" si="44"/>
        <v>197</v>
      </c>
      <c r="BV21" s="274">
        <f t="shared" si="45"/>
        <v>649</v>
      </c>
      <c r="BW21" s="274">
        <f t="shared" si="46"/>
        <v>0</v>
      </c>
      <c r="BX21" s="274">
        <f t="shared" si="47"/>
        <v>382</v>
      </c>
      <c r="BY21" s="274">
        <f t="shared" si="21"/>
        <v>7235</v>
      </c>
      <c r="BZ21" s="274">
        <f t="shared" si="22"/>
        <v>0</v>
      </c>
      <c r="CA21" s="274">
        <f t="shared" si="23"/>
        <v>6316</v>
      </c>
      <c r="CB21" s="274">
        <f t="shared" si="24"/>
        <v>184</v>
      </c>
      <c r="CC21" s="274">
        <f t="shared" si="25"/>
        <v>649</v>
      </c>
      <c r="CD21" s="274">
        <f t="shared" si="26"/>
        <v>0</v>
      </c>
      <c r="CE21" s="274">
        <f t="shared" si="27"/>
        <v>86</v>
      </c>
      <c r="CF21" s="274">
        <f t="shared" si="28"/>
        <v>446</v>
      </c>
      <c r="CG21" s="274">
        <f t="shared" si="48"/>
        <v>0</v>
      </c>
      <c r="CH21" s="274">
        <f t="shared" si="49"/>
        <v>137</v>
      </c>
      <c r="CI21" s="274">
        <f t="shared" si="50"/>
        <v>13</v>
      </c>
      <c r="CJ21" s="274">
        <f t="shared" si="51"/>
        <v>0</v>
      </c>
      <c r="CK21" s="274">
        <f t="shared" si="52"/>
        <v>0</v>
      </c>
      <c r="CL21" s="274">
        <f t="shared" si="53"/>
        <v>296</v>
      </c>
      <c r="CM21" s="274">
        <f t="shared" si="54"/>
        <v>3085</v>
      </c>
      <c r="CN21" s="274">
        <f t="shared" si="55"/>
        <v>0</v>
      </c>
      <c r="CO21" s="274">
        <f t="shared" si="56"/>
        <v>2862</v>
      </c>
      <c r="CP21" s="274">
        <f t="shared" si="57"/>
        <v>44</v>
      </c>
      <c r="CQ21" s="274">
        <f t="shared" si="58"/>
        <v>47</v>
      </c>
      <c r="CR21" s="274">
        <f t="shared" si="59"/>
        <v>0</v>
      </c>
      <c r="CS21" s="274">
        <f t="shared" si="60"/>
        <v>132</v>
      </c>
      <c r="CT21" s="274">
        <f t="shared" si="31"/>
        <v>2663</v>
      </c>
      <c r="CU21" s="274">
        <f t="shared" si="32"/>
        <v>0</v>
      </c>
      <c r="CV21" s="274">
        <f t="shared" si="33"/>
        <v>2579</v>
      </c>
      <c r="CW21" s="274">
        <f t="shared" si="34"/>
        <v>37</v>
      </c>
      <c r="CX21" s="274">
        <f t="shared" si="35"/>
        <v>47</v>
      </c>
      <c r="CY21" s="274">
        <f t="shared" si="36"/>
        <v>0</v>
      </c>
      <c r="CZ21" s="274">
        <f t="shared" si="37"/>
        <v>0</v>
      </c>
      <c r="DA21" s="274">
        <f t="shared" si="38"/>
        <v>422</v>
      </c>
      <c r="DB21" s="274">
        <f t="shared" si="61"/>
        <v>0</v>
      </c>
      <c r="DC21" s="274">
        <f t="shared" si="62"/>
        <v>283</v>
      </c>
      <c r="DD21" s="274">
        <f t="shared" si="63"/>
        <v>7</v>
      </c>
      <c r="DE21" s="274">
        <f t="shared" si="64"/>
        <v>0</v>
      </c>
      <c r="DF21" s="274">
        <f t="shared" si="65"/>
        <v>0</v>
      </c>
      <c r="DG21" s="274">
        <f t="shared" si="66"/>
        <v>132</v>
      </c>
      <c r="DH21" s="274">
        <v>0</v>
      </c>
      <c r="DI21" s="274">
        <f t="shared" si="40"/>
        <v>1</v>
      </c>
      <c r="DJ21" s="274">
        <v>1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17485</v>
      </c>
      <c r="E22" s="274">
        <f t="shared" si="1"/>
        <v>12143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9199</v>
      </c>
      <c r="K22" s="274">
        <v>0</v>
      </c>
      <c r="L22" s="274">
        <v>9199</v>
      </c>
      <c r="M22" s="274">
        <v>0</v>
      </c>
      <c r="N22" s="274">
        <f t="shared" si="4"/>
        <v>686</v>
      </c>
      <c r="O22" s="274">
        <v>0</v>
      </c>
      <c r="P22" s="274">
        <v>686</v>
      </c>
      <c r="Q22" s="274">
        <v>0</v>
      </c>
      <c r="R22" s="274">
        <f t="shared" si="5"/>
        <v>2091</v>
      </c>
      <c r="S22" s="274">
        <v>0</v>
      </c>
      <c r="T22" s="274">
        <v>2091</v>
      </c>
      <c r="U22" s="274">
        <v>0</v>
      </c>
      <c r="V22" s="274">
        <f t="shared" si="6"/>
        <v>11</v>
      </c>
      <c r="W22" s="274">
        <v>0</v>
      </c>
      <c r="X22" s="274">
        <v>11</v>
      </c>
      <c r="Y22" s="274">
        <v>0</v>
      </c>
      <c r="Z22" s="274">
        <f t="shared" si="7"/>
        <v>156</v>
      </c>
      <c r="AA22" s="274">
        <v>0</v>
      </c>
      <c r="AB22" s="274">
        <v>156</v>
      </c>
      <c r="AC22" s="274">
        <v>0</v>
      </c>
      <c r="AD22" s="274">
        <f t="shared" si="8"/>
        <v>2790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2749</v>
      </c>
      <c r="AJ22" s="274">
        <v>0</v>
      </c>
      <c r="AK22" s="274">
        <v>0</v>
      </c>
      <c r="AL22" s="274">
        <v>2749</v>
      </c>
      <c r="AM22" s="274">
        <f t="shared" si="11"/>
        <v>28</v>
      </c>
      <c r="AN22" s="274">
        <v>0</v>
      </c>
      <c r="AO22" s="274">
        <v>0</v>
      </c>
      <c r="AP22" s="274">
        <v>28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13</v>
      </c>
      <c r="AZ22" s="274">
        <v>0</v>
      </c>
      <c r="BA22" s="274">
        <v>0</v>
      </c>
      <c r="BB22" s="274">
        <v>13</v>
      </c>
      <c r="BC22" s="274">
        <f t="shared" si="15"/>
        <v>2552</v>
      </c>
      <c r="BD22" s="274">
        <f t="shared" si="16"/>
        <v>1080</v>
      </c>
      <c r="BE22" s="274">
        <v>0</v>
      </c>
      <c r="BF22" s="274">
        <v>264</v>
      </c>
      <c r="BG22" s="274">
        <v>29</v>
      </c>
      <c r="BH22" s="274">
        <v>10</v>
      </c>
      <c r="BI22" s="274">
        <v>0</v>
      </c>
      <c r="BJ22" s="274">
        <v>777</v>
      </c>
      <c r="BK22" s="274">
        <f t="shared" si="18"/>
        <v>1472</v>
      </c>
      <c r="BL22" s="274">
        <v>0</v>
      </c>
      <c r="BM22" s="274">
        <v>979</v>
      </c>
      <c r="BN22" s="274">
        <v>3</v>
      </c>
      <c r="BO22" s="274">
        <v>0</v>
      </c>
      <c r="BP22" s="274">
        <v>0</v>
      </c>
      <c r="BQ22" s="274">
        <v>490</v>
      </c>
      <c r="BR22" s="274">
        <f t="shared" si="41"/>
        <v>13223</v>
      </c>
      <c r="BS22" s="274">
        <f t="shared" si="42"/>
        <v>0</v>
      </c>
      <c r="BT22" s="274">
        <f t="shared" si="43"/>
        <v>9463</v>
      </c>
      <c r="BU22" s="274">
        <f t="shared" si="44"/>
        <v>715</v>
      </c>
      <c r="BV22" s="274">
        <f t="shared" si="45"/>
        <v>2101</v>
      </c>
      <c r="BW22" s="274">
        <f t="shared" si="46"/>
        <v>11</v>
      </c>
      <c r="BX22" s="274">
        <f t="shared" si="47"/>
        <v>933</v>
      </c>
      <c r="BY22" s="274">
        <f t="shared" si="21"/>
        <v>12143</v>
      </c>
      <c r="BZ22" s="274">
        <f t="shared" si="22"/>
        <v>0</v>
      </c>
      <c r="CA22" s="274">
        <f t="shared" si="23"/>
        <v>9199</v>
      </c>
      <c r="CB22" s="274">
        <f t="shared" si="24"/>
        <v>686</v>
      </c>
      <c r="CC22" s="274">
        <f t="shared" si="25"/>
        <v>2091</v>
      </c>
      <c r="CD22" s="274">
        <f t="shared" si="26"/>
        <v>11</v>
      </c>
      <c r="CE22" s="274">
        <f t="shared" si="27"/>
        <v>156</v>
      </c>
      <c r="CF22" s="274">
        <f t="shared" si="28"/>
        <v>1080</v>
      </c>
      <c r="CG22" s="274">
        <f t="shared" si="48"/>
        <v>0</v>
      </c>
      <c r="CH22" s="274">
        <f t="shared" si="49"/>
        <v>264</v>
      </c>
      <c r="CI22" s="274">
        <f t="shared" si="50"/>
        <v>29</v>
      </c>
      <c r="CJ22" s="274">
        <f t="shared" si="51"/>
        <v>10</v>
      </c>
      <c r="CK22" s="274">
        <f t="shared" si="52"/>
        <v>0</v>
      </c>
      <c r="CL22" s="274">
        <f t="shared" si="53"/>
        <v>777</v>
      </c>
      <c r="CM22" s="274">
        <f t="shared" si="54"/>
        <v>4262</v>
      </c>
      <c r="CN22" s="274">
        <f t="shared" si="55"/>
        <v>0</v>
      </c>
      <c r="CO22" s="274">
        <f t="shared" si="56"/>
        <v>3728</v>
      </c>
      <c r="CP22" s="274">
        <f t="shared" si="57"/>
        <v>31</v>
      </c>
      <c r="CQ22" s="274">
        <f t="shared" si="58"/>
        <v>0</v>
      </c>
      <c r="CR22" s="274">
        <f t="shared" si="59"/>
        <v>0</v>
      </c>
      <c r="CS22" s="274">
        <f t="shared" si="60"/>
        <v>503</v>
      </c>
      <c r="CT22" s="274">
        <f t="shared" si="31"/>
        <v>2790</v>
      </c>
      <c r="CU22" s="274">
        <f t="shared" si="32"/>
        <v>0</v>
      </c>
      <c r="CV22" s="274">
        <f t="shared" si="33"/>
        <v>2749</v>
      </c>
      <c r="CW22" s="274">
        <f t="shared" si="34"/>
        <v>28</v>
      </c>
      <c r="CX22" s="274">
        <f t="shared" si="35"/>
        <v>0</v>
      </c>
      <c r="CY22" s="274">
        <f t="shared" si="36"/>
        <v>0</v>
      </c>
      <c r="CZ22" s="274">
        <f t="shared" si="37"/>
        <v>13</v>
      </c>
      <c r="DA22" s="274">
        <f t="shared" si="38"/>
        <v>1472</v>
      </c>
      <c r="DB22" s="274">
        <f t="shared" si="61"/>
        <v>0</v>
      </c>
      <c r="DC22" s="274">
        <f t="shared" si="62"/>
        <v>979</v>
      </c>
      <c r="DD22" s="274">
        <f t="shared" si="63"/>
        <v>3</v>
      </c>
      <c r="DE22" s="274">
        <f t="shared" si="64"/>
        <v>0</v>
      </c>
      <c r="DF22" s="274">
        <f t="shared" si="65"/>
        <v>0</v>
      </c>
      <c r="DG22" s="274">
        <f t="shared" si="66"/>
        <v>490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28710</v>
      </c>
      <c r="E23" s="274">
        <f t="shared" si="1"/>
        <v>18414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16782</v>
      </c>
      <c r="K23" s="274">
        <v>0</v>
      </c>
      <c r="L23" s="274">
        <v>16782</v>
      </c>
      <c r="M23" s="274">
        <v>0</v>
      </c>
      <c r="N23" s="274">
        <f t="shared" si="4"/>
        <v>611</v>
      </c>
      <c r="O23" s="274">
        <v>0</v>
      </c>
      <c r="P23" s="274">
        <v>611</v>
      </c>
      <c r="Q23" s="274">
        <v>0</v>
      </c>
      <c r="R23" s="274">
        <f t="shared" si="5"/>
        <v>866</v>
      </c>
      <c r="S23" s="274">
        <v>0</v>
      </c>
      <c r="T23" s="274">
        <v>866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155</v>
      </c>
      <c r="AA23" s="274">
        <v>0</v>
      </c>
      <c r="AB23" s="274">
        <v>155</v>
      </c>
      <c r="AC23" s="274">
        <v>0</v>
      </c>
      <c r="AD23" s="274">
        <f t="shared" si="8"/>
        <v>5999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5806</v>
      </c>
      <c r="AJ23" s="274">
        <v>0</v>
      </c>
      <c r="AK23" s="274">
        <v>0</v>
      </c>
      <c r="AL23" s="274">
        <v>5806</v>
      </c>
      <c r="AM23" s="274">
        <f t="shared" si="11"/>
        <v>57</v>
      </c>
      <c r="AN23" s="274">
        <v>0</v>
      </c>
      <c r="AO23" s="274">
        <v>0</v>
      </c>
      <c r="AP23" s="274">
        <v>57</v>
      </c>
      <c r="AQ23" s="274">
        <f t="shared" si="12"/>
        <v>122</v>
      </c>
      <c r="AR23" s="274">
        <v>0</v>
      </c>
      <c r="AS23" s="274">
        <v>0</v>
      </c>
      <c r="AT23" s="274">
        <v>122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14</v>
      </c>
      <c r="AZ23" s="274">
        <v>0</v>
      </c>
      <c r="BA23" s="274">
        <v>0</v>
      </c>
      <c r="BB23" s="274">
        <v>14</v>
      </c>
      <c r="BC23" s="274">
        <f t="shared" si="15"/>
        <v>4297</v>
      </c>
      <c r="BD23" s="274">
        <f t="shared" si="16"/>
        <v>1705</v>
      </c>
      <c r="BE23" s="274">
        <v>0</v>
      </c>
      <c r="BF23" s="274">
        <v>322</v>
      </c>
      <c r="BG23" s="274">
        <v>37</v>
      </c>
      <c r="BH23" s="274">
        <v>2</v>
      </c>
      <c r="BI23" s="274">
        <v>0</v>
      </c>
      <c r="BJ23" s="274">
        <v>1344</v>
      </c>
      <c r="BK23" s="274">
        <f t="shared" si="18"/>
        <v>2592</v>
      </c>
      <c r="BL23" s="274">
        <v>0</v>
      </c>
      <c r="BM23" s="274">
        <v>1399</v>
      </c>
      <c r="BN23" s="274">
        <v>2</v>
      </c>
      <c r="BO23" s="274">
        <v>0</v>
      </c>
      <c r="BP23" s="274">
        <v>0</v>
      </c>
      <c r="BQ23" s="274">
        <v>1191</v>
      </c>
      <c r="BR23" s="274">
        <f t="shared" si="41"/>
        <v>20119</v>
      </c>
      <c r="BS23" s="274">
        <f t="shared" si="42"/>
        <v>0</v>
      </c>
      <c r="BT23" s="274">
        <f t="shared" si="43"/>
        <v>17104</v>
      </c>
      <c r="BU23" s="274">
        <f t="shared" si="44"/>
        <v>648</v>
      </c>
      <c r="BV23" s="274">
        <f t="shared" si="45"/>
        <v>868</v>
      </c>
      <c r="BW23" s="274">
        <f t="shared" si="46"/>
        <v>0</v>
      </c>
      <c r="BX23" s="274">
        <f t="shared" si="47"/>
        <v>1499</v>
      </c>
      <c r="BY23" s="274">
        <f t="shared" si="21"/>
        <v>18414</v>
      </c>
      <c r="BZ23" s="274">
        <f t="shared" si="22"/>
        <v>0</v>
      </c>
      <c r="CA23" s="274">
        <f t="shared" si="23"/>
        <v>16782</v>
      </c>
      <c r="CB23" s="274">
        <f t="shared" si="24"/>
        <v>611</v>
      </c>
      <c r="CC23" s="274">
        <f t="shared" si="25"/>
        <v>866</v>
      </c>
      <c r="CD23" s="274">
        <f t="shared" si="26"/>
        <v>0</v>
      </c>
      <c r="CE23" s="274">
        <f t="shared" si="27"/>
        <v>155</v>
      </c>
      <c r="CF23" s="274">
        <f t="shared" si="28"/>
        <v>1705</v>
      </c>
      <c r="CG23" s="274">
        <f t="shared" si="48"/>
        <v>0</v>
      </c>
      <c r="CH23" s="274">
        <f t="shared" si="49"/>
        <v>322</v>
      </c>
      <c r="CI23" s="274">
        <f t="shared" si="50"/>
        <v>37</v>
      </c>
      <c r="CJ23" s="274">
        <f t="shared" si="51"/>
        <v>2</v>
      </c>
      <c r="CK23" s="274">
        <f t="shared" si="52"/>
        <v>0</v>
      </c>
      <c r="CL23" s="274">
        <f t="shared" si="53"/>
        <v>1344</v>
      </c>
      <c r="CM23" s="274">
        <f t="shared" si="54"/>
        <v>8591</v>
      </c>
      <c r="CN23" s="274">
        <f t="shared" si="55"/>
        <v>0</v>
      </c>
      <c r="CO23" s="274">
        <f t="shared" si="56"/>
        <v>7205</v>
      </c>
      <c r="CP23" s="274">
        <f t="shared" si="57"/>
        <v>59</v>
      </c>
      <c r="CQ23" s="274">
        <f t="shared" si="58"/>
        <v>122</v>
      </c>
      <c r="CR23" s="274">
        <f t="shared" si="59"/>
        <v>0</v>
      </c>
      <c r="CS23" s="274">
        <f t="shared" si="60"/>
        <v>1205</v>
      </c>
      <c r="CT23" s="274">
        <f t="shared" si="31"/>
        <v>5999</v>
      </c>
      <c r="CU23" s="274">
        <f t="shared" si="32"/>
        <v>0</v>
      </c>
      <c r="CV23" s="274">
        <f t="shared" si="33"/>
        <v>5806</v>
      </c>
      <c r="CW23" s="274">
        <f t="shared" si="34"/>
        <v>57</v>
      </c>
      <c r="CX23" s="274">
        <f t="shared" si="35"/>
        <v>122</v>
      </c>
      <c r="CY23" s="274">
        <f t="shared" si="36"/>
        <v>0</v>
      </c>
      <c r="CZ23" s="274">
        <f t="shared" si="37"/>
        <v>14</v>
      </c>
      <c r="DA23" s="274">
        <f t="shared" si="38"/>
        <v>2592</v>
      </c>
      <c r="DB23" s="274">
        <f t="shared" si="61"/>
        <v>0</v>
      </c>
      <c r="DC23" s="274">
        <f t="shared" si="62"/>
        <v>1399</v>
      </c>
      <c r="DD23" s="274">
        <f t="shared" si="63"/>
        <v>2</v>
      </c>
      <c r="DE23" s="274">
        <f t="shared" si="64"/>
        <v>0</v>
      </c>
      <c r="DF23" s="274">
        <f t="shared" si="65"/>
        <v>0</v>
      </c>
      <c r="DG23" s="274">
        <f t="shared" si="66"/>
        <v>1191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26742</v>
      </c>
      <c r="E24" s="274">
        <f t="shared" si="1"/>
        <v>18995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17775</v>
      </c>
      <c r="K24" s="274">
        <v>0</v>
      </c>
      <c r="L24" s="274">
        <v>17775</v>
      </c>
      <c r="M24" s="274">
        <v>0</v>
      </c>
      <c r="N24" s="274">
        <f t="shared" si="4"/>
        <v>476</v>
      </c>
      <c r="O24" s="274">
        <v>0</v>
      </c>
      <c r="P24" s="274">
        <v>476</v>
      </c>
      <c r="Q24" s="274">
        <v>0</v>
      </c>
      <c r="R24" s="274">
        <f t="shared" si="5"/>
        <v>563</v>
      </c>
      <c r="S24" s="274">
        <v>0</v>
      </c>
      <c r="T24" s="274">
        <v>563</v>
      </c>
      <c r="U24" s="274">
        <v>0</v>
      </c>
      <c r="V24" s="274">
        <f t="shared" si="6"/>
        <v>26</v>
      </c>
      <c r="W24" s="274">
        <v>0</v>
      </c>
      <c r="X24" s="274">
        <v>26</v>
      </c>
      <c r="Y24" s="274">
        <v>0</v>
      </c>
      <c r="Z24" s="274">
        <f t="shared" si="7"/>
        <v>155</v>
      </c>
      <c r="AA24" s="274">
        <v>0</v>
      </c>
      <c r="AB24" s="274">
        <v>155</v>
      </c>
      <c r="AC24" s="274">
        <v>0</v>
      </c>
      <c r="AD24" s="274">
        <f t="shared" si="8"/>
        <v>5363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5205</v>
      </c>
      <c r="AJ24" s="274">
        <v>0</v>
      </c>
      <c r="AK24" s="274">
        <v>0</v>
      </c>
      <c r="AL24" s="274">
        <v>5205</v>
      </c>
      <c r="AM24" s="274">
        <f t="shared" si="11"/>
        <v>49</v>
      </c>
      <c r="AN24" s="274">
        <v>0</v>
      </c>
      <c r="AO24" s="274">
        <v>0</v>
      </c>
      <c r="AP24" s="274">
        <v>49</v>
      </c>
      <c r="AQ24" s="274">
        <f t="shared" si="12"/>
        <v>90</v>
      </c>
      <c r="AR24" s="274">
        <v>0</v>
      </c>
      <c r="AS24" s="274">
        <v>0</v>
      </c>
      <c r="AT24" s="274">
        <v>90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19</v>
      </c>
      <c r="AZ24" s="274">
        <v>0</v>
      </c>
      <c r="BA24" s="274">
        <v>0</v>
      </c>
      <c r="BB24" s="274">
        <v>19</v>
      </c>
      <c r="BC24" s="274">
        <f t="shared" si="15"/>
        <v>2384</v>
      </c>
      <c r="BD24" s="274">
        <f t="shared" si="16"/>
        <v>1284</v>
      </c>
      <c r="BE24" s="274">
        <v>0</v>
      </c>
      <c r="BF24" s="274">
        <v>859</v>
      </c>
      <c r="BG24" s="274">
        <v>189</v>
      </c>
      <c r="BH24" s="274">
        <v>65</v>
      </c>
      <c r="BI24" s="274">
        <v>1</v>
      </c>
      <c r="BJ24" s="274">
        <v>170</v>
      </c>
      <c r="BK24" s="274">
        <f t="shared" si="18"/>
        <v>1100</v>
      </c>
      <c r="BL24" s="274">
        <v>0</v>
      </c>
      <c r="BM24" s="274">
        <v>738</v>
      </c>
      <c r="BN24" s="274">
        <v>15</v>
      </c>
      <c r="BO24" s="274">
        <v>333</v>
      </c>
      <c r="BP24" s="274">
        <v>0</v>
      </c>
      <c r="BQ24" s="274">
        <v>14</v>
      </c>
      <c r="BR24" s="274">
        <f t="shared" si="41"/>
        <v>20279</v>
      </c>
      <c r="BS24" s="274">
        <f t="shared" si="42"/>
        <v>0</v>
      </c>
      <c r="BT24" s="274">
        <f t="shared" si="43"/>
        <v>18634</v>
      </c>
      <c r="BU24" s="274">
        <f t="shared" si="44"/>
        <v>665</v>
      </c>
      <c r="BV24" s="274">
        <f t="shared" si="45"/>
        <v>628</v>
      </c>
      <c r="BW24" s="274">
        <f t="shared" si="46"/>
        <v>27</v>
      </c>
      <c r="BX24" s="274">
        <f t="shared" si="47"/>
        <v>325</v>
      </c>
      <c r="BY24" s="274">
        <f t="shared" si="21"/>
        <v>18995</v>
      </c>
      <c r="BZ24" s="274">
        <f t="shared" si="22"/>
        <v>0</v>
      </c>
      <c r="CA24" s="274">
        <f t="shared" si="23"/>
        <v>17775</v>
      </c>
      <c r="CB24" s="274">
        <f t="shared" si="24"/>
        <v>476</v>
      </c>
      <c r="CC24" s="274">
        <f t="shared" si="25"/>
        <v>563</v>
      </c>
      <c r="CD24" s="274">
        <f t="shared" si="26"/>
        <v>26</v>
      </c>
      <c r="CE24" s="274">
        <f t="shared" si="27"/>
        <v>155</v>
      </c>
      <c r="CF24" s="274">
        <f t="shared" si="28"/>
        <v>1284</v>
      </c>
      <c r="CG24" s="274">
        <f t="shared" si="48"/>
        <v>0</v>
      </c>
      <c r="CH24" s="274">
        <f t="shared" si="49"/>
        <v>859</v>
      </c>
      <c r="CI24" s="274">
        <f t="shared" si="50"/>
        <v>189</v>
      </c>
      <c r="CJ24" s="274">
        <f t="shared" si="51"/>
        <v>65</v>
      </c>
      <c r="CK24" s="274">
        <f t="shared" si="52"/>
        <v>1</v>
      </c>
      <c r="CL24" s="274">
        <f t="shared" si="53"/>
        <v>170</v>
      </c>
      <c r="CM24" s="274">
        <f t="shared" si="54"/>
        <v>6463</v>
      </c>
      <c r="CN24" s="274">
        <f t="shared" si="55"/>
        <v>0</v>
      </c>
      <c r="CO24" s="274">
        <f t="shared" si="56"/>
        <v>5943</v>
      </c>
      <c r="CP24" s="274">
        <f t="shared" si="57"/>
        <v>64</v>
      </c>
      <c r="CQ24" s="274">
        <f t="shared" si="58"/>
        <v>423</v>
      </c>
      <c r="CR24" s="274">
        <f t="shared" si="59"/>
        <v>0</v>
      </c>
      <c r="CS24" s="274">
        <f t="shared" si="60"/>
        <v>33</v>
      </c>
      <c r="CT24" s="274">
        <f t="shared" si="31"/>
        <v>5363</v>
      </c>
      <c r="CU24" s="274">
        <f t="shared" si="32"/>
        <v>0</v>
      </c>
      <c r="CV24" s="274">
        <f t="shared" si="33"/>
        <v>5205</v>
      </c>
      <c r="CW24" s="274">
        <f t="shared" si="34"/>
        <v>49</v>
      </c>
      <c r="CX24" s="274">
        <f t="shared" si="35"/>
        <v>90</v>
      </c>
      <c r="CY24" s="274">
        <f t="shared" si="36"/>
        <v>0</v>
      </c>
      <c r="CZ24" s="274">
        <f t="shared" si="37"/>
        <v>19</v>
      </c>
      <c r="DA24" s="274">
        <f t="shared" si="38"/>
        <v>1100</v>
      </c>
      <c r="DB24" s="274">
        <f t="shared" si="61"/>
        <v>0</v>
      </c>
      <c r="DC24" s="274">
        <f t="shared" si="62"/>
        <v>738</v>
      </c>
      <c r="DD24" s="274">
        <f t="shared" si="63"/>
        <v>15</v>
      </c>
      <c r="DE24" s="274">
        <f t="shared" si="64"/>
        <v>333</v>
      </c>
      <c r="DF24" s="274">
        <f t="shared" si="65"/>
        <v>0</v>
      </c>
      <c r="DG24" s="274">
        <f t="shared" si="66"/>
        <v>14</v>
      </c>
      <c r="DH24" s="274">
        <v>0</v>
      </c>
      <c r="DI24" s="274">
        <f t="shared" si="40"/>
        <v>32</v>
      </c>
      <c r="DJ24" s="274">
        <v>0</v>
      </c>
      <c r="DK24" s="274">
        <v>0</v>
      </c>
      <c r="DL24" s="274">
        <v>32</v>
      </c>
      <c r="DM24" s="274">
        <v>0</v>
      </c>
    </row>
    <row r="25" spans="1:117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27365</v>
      </c>
      <c r="E25" s="274">
        <f t="shared" si="1"/>
        <v>17109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15805</v>
      </c>
      <c r="K25" s="274">
        <v>0</v>
      </c>
      <c r="L25" s="274">
        <v>15805</v>
      </c>
      <c r="M25" s="274">
        <v>0</v>
      </c>
      <c r="N25" s="274">
        <f t="shared" si="4"/>
        <v>398</v>
      </c>
      <c r="O25" s="274">
        <v>0</v>
      </c>
      <c r="P25" s="274">
        <v>398</v>
      </c>
      <c r="Q25" s="274">
        <v>0</v>
      </c>
      <c r="R25" s="274">
        <f t="shared" si="5"/>
        <v>635</v>
      </c>
      <c r="S25" s="274">
        <v>0</v>
      </c>
      <c r="T25" s="274">
        <v>625</v>
      </c>
      <c r="U25" s="274">
        <v>10</v>
      </c>
      <c r="V25" s="274">
        <f t="shared" si="6"/>
        <v>25</v>
      </c>
      <c r="W25" s="274">
        <v>0</v>
      </c>
      <c r="X25" s="274">
        <v>25</v>
      </c>
      <c r="Y25" s="274">
        <v>0</v>
      </c>
      <c r="Z25" s="274">
        <f t="shared" si="7"/>
        <v>246</v>
      </c>
      <c r="AA25" s="274">
        <v>0</v>
      </c>
      <c r="AB25" s="274">
        <v>246</v>
      </c>
      <c r="AC25" s="274">
        <v>0</v>
      </c>
      <c r="AD25" s="274">
        <f t="shared" si="8"/>
        <v>5922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5747</v>
      </c>
      <c r="AJ25" s="274">
        <v>0</v>
      </c>
      <c r="AK25" s="274">
        <v>0</v>
      </c>
      <c r="AL25" s="274">
        <v>5747</v>
      </c>
      <c r="AM25" s="274">
        <f t="shared" si="11"/>
        <v>48</v>
      </c>
      <c r="AN25" s="274">
        <v>0</v>
      </c>
      <c r="AO25" s="274">
        <v>0</v>
      </c>
      <c r="AP25" s="274">
        <v>48</v>
      </c>
      <c r="AQ25" s="274">
        <f t="shared" si="12"/>
        <v>112</v>
      </c>
      <c r="AR25" s="274">
        <v>0</v>
      </c>
      <c r="AS25" s="274">
        <v>0</v>
      </c>
      <c r="AT25" s="274">
        <v>112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15</v>
      </c>
      <c r="AZ25" s="274">
        <v>0</v>
      </c>
      <c r="BA25" s="274">
        <v>0</v>
      </c>
      <c r="BB25" s="274">
        <v>15</v>
      </c>
      <c r="BC25" s="274">
        <f t="shared" si="15"/>
        <v>4334</v>
      </c>
      <c r="BD25" s="274">
        <f t="shared" si="16"/>
        <v>2074</v>
      </c>
      <c r="BE25" s="274">
        <v>0</v>
      </c>
      <c r="BF25" s="274">
        <v>592</v>
      </c>
      <c r="BG25" s="274">
        <v>174</v>
      </c>
      <c r="BH25" s="274">
        <v>788</v>
      </c>
      <c r="BI25" s="274">
        <v>0</v>
      </c>
      <c r="BJ25" s="274">
        <v>520</v>
      </c>
      <c r="BK25" s="274">
        <f t="shared" si="18"/>
        <v>2260</v>
      </c>
      <c r="BL25" s="274">
        <v>0</v>
      </c>
      <c r="BM25" s="274">
        <v>478</v>
      </c>
      <c r="BN25" s="274">
        <v>8</v>
      </c>
      <c r="BO25" s="274">
        <v>1640</v>
      </c>
      <c r="BP25" s="274">
        <v>0</v>
      </c>
      <c r="BQ25" s="274">
        <v>134</v>
      </c>
      <c r="BR25" s="274">
        <f t="shared" si="41"/>
        <v>19183</v>
      </c>
      <c r="BS25" s="274">
        <f t="shared" si="42"/>
        <v>0</v>
      </c>
      <c r="BT25" s="274">
        <f t="shared" si="43"/>
        <v>16397</v>
      </c>
      <c r="BU25" s="274">
        <f t="shared" si="44"/>
        <v>572</v>
      </c>
      <c r="BV25" s="274">
        <f t="shared" si="45"/>
        <v>1423</v>
      </c>
      <c r="BW25" s="274">
        <f t="shared" si="46"/>
        <v>25</v>
      </c>
      <c r="BX25" s="274">
        <f t="shared" si="47"/>
        <v>766</v>
      </c>
      <c r="BY25" s="274">
        <f t="shared" si="21"/>
        <v>17109</v>
      </c>
      <c r="BZ25" s="274">
        <f t="shared" si="22"/>
        <v>0</v>
      </c>
      <c r="CA25" s="274">
        <f t="shared" si="23"/>
        <v>15805</v>
      </c>
      <c r="CB25" s="274">
        <f t="shared" si="24"/>
        <v>398</v>
      </c>
      <c r="CC25" s="274">
        <f t="shared" si="25"/>
        <v>635</v>
      </c>
      <c r="CD25" s="274">
        <f t="shared" si="26"/>
        <v>25</v>
      </c>
      <c r="CE25" s="274">
        <f t="shared" si="27"/>
        <v>246</v>
      </c>
      <c r="CF25" s="274">
        <f t="shared" si="28"/>
        <v>2074</v>
      </c>
      <c r="CG25" s="274">
        <f t="shared" si="48"/>
        <v>0</v>
      </c>
      <c r="CH25" s="274">
        <f t="shared" si="49"/>
        <v>592</v>
      </c>
      <c r="CI25" s="274">
        <f t="shared" si="50"/>
        <v>174</v>
      </c>
      <c r="CJ25" s="274">
        <f t="shared" si="51"/>
        <v>788</v>
      </c>
      <c r="CK25" s="274">
        <f t="shared" si="52"/>
        <v>0</v>
      </c>
      <c r="CL25" s="274">
        <f t="shared" si="53"/>
        <v>520</v>
      </c>
      <c r="CM25" s="274">
        <f t="shared" si="54"/>
        <v>8182</v>
      </c>
      <c r="CN25" s="274">
        <f t="shared" si="55"/>
        <v>0</v>
      </c>
      <c r="CO25" s="274">
        <f t="shared" si="56"/>
        <v>6225</v>
      </c>
      <c r="CP25" s="274">
        <f t="shared" si="57"/>
        <v>56</v>
      </c>
      <c r="CQ25" s="274">
        <f t="shared" si="58"/>
        <v>1752</v>
      </c>
      <c r="CR25" s="274">
        <f t="shared" si="59"/>
        <v>0</v>
      </c>
      <c r="CS25" s="274">
        <f t="shared" si="60"/>
        <v>149</v>
      </c>
      <c r="CT25" s="274">
        <f t="shared" si="31"/>
        <v>5922</v>
      </c>
      <c r="CU25" s="274">
        <f t="shared" si="32"/>
        <v>0</v>
      </c>
      <c r="CV25" s="274">
        <f t="shared" si="33"/>
        <v>5747</v>
      </c>
      <c r="CW25" s="274">
        <f t="shared" si="34"/>
        <v>48</v>
      </c>
      <c r="CX25" s="274">
        <f t="shared" si="35"/>
        <v>112</v>
      </c>
      <c r="CY25" s="274">
        <f t="shared" si="36"/>
        <v>0</v>
      </c>
      <c r="CZ25" s="274">
        <f t="shared" si="37"/>
        <v>15</v>
      </c>
      <c r="DA25" s="274">
        <f t="shared" si="38"/>
        <v>2260</v>
      </c>
      <c r="DB25" s="274">
        <f t="shared" si="61"/>
        <v>0</v>
      </c>
      <c r="DC25" s="274">
        <f t="shared" si="62"/>
        <v>478</v>
      </c>
      <c r="DD25" s="274">
        <f t="shared" si="63"/>
        <v>8</v>
      </c>
      <c r="DE25" s="274">
        <f t="shared" si="64"/>
        <v>1640</v>
      </c>
      <c r="DF25" s="274">
        <f t="shared" si="65"/>
        <v>0</v>
      </c>
      <c r="DG25" s="274">
        <f t="shared" si="66"/>
        <v>134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27881</v>
      </c>
      <c r="E26" s="274">
        <f t="shared" si="1"/>
        <v>17595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15431</v>
      </c>
      <c r="K26" s="274">
        <v>0</v>
      </c>
      <c r="L26" s="274">
        <v>15431</v>
      </c>
      <c r="M26" s="274">
        <v>0</v>
      </c>
      <c r="N26" s="274">
        <f t="shared" si="4"/>
        <v>715</v>
      </c>
      <c r="O26" s="274">
        <v>0</v>
      </c>
      <c r="P26" s="274">
        <v>715</v>
      </c>
      <c r="Q26" s="274">
        <v>0</v>
      </c>
      <c r="R26" s="274">
        <f t="shared" si="5"/>
        <v>1362</v>
      </c>
      <c r="S26" s="274">
        <v>0</v>
      </c>
      <c r="T26" s="274">
        <v>1362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87</v>
      </c>
      <c r="AA26" s="274">
        <v>0</v>
      </c>
      <c r="AB26" s="274">
        <v>87</v>
      </c>
      <c r="AC26" s="274">
        <v>0</v>
      </c>
      <c r="AD26" s="274">
        <f t="shared" si="8"/>
        <v>7793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7430</v>
      </c>
      <c r="AJ26" s="274">
        <v>20</v>
      </c>
      <c r="AK26" s="274">
        <v>9</v>
      </c>
      <c r="AL26" s="274">
        <v>7401</v>
      </c>
      <c r="AM26" s="274">
        <f t="shared" si="11"/>
        <v>363</v>
      </c>
      <c r="AN26" s="274">
        <v>1</v>
      </c>
      <c r="AO26" s="274">
        <v>0</v>
      </c>
      <c r="AP26" s="274">
        <v>362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2493</v>
      </c>
      <c r="BD26" s="274">
        <f t="shared" si="16"/>
        <v>1685</v>
      </c>
      <c r="BE26" s="274">
        <v>0</v>
      </c>
      <c r="BF26" s="274">
        <v>1437</v>
      </c>
      <c r="BG26" s="274">
        <v>248</v>
      </c>
      <c r="BH26" s="274">
        <v>0</v>
      </c>
      <c r="BI26" s="274">
        <v>0</v>
      </c>
      <c r="BJ26" s="274">
        <v>0</v>
      </c>
      <c r="BK26" s="274">
        <f t="shared" si="18"/>
        <v>808</v>
      </c>
      <c r="BL26" s="274">
        <v>0</v>
      </c>
      <c r="BM26" s="274">
        <v>808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19280</v>
      </c>
      <c r="BS26" s="274">
        <f t="shared" si="42"/>
        <v>0</v>
      </c>
      <c r="BT26" s="274">
        <f t="shared" si="43"/>
        <v>16868</v>
      </c>
      <c r="BU26" s="274">
        <f t="shared" si="44"/>
        <v>963</v>
      </c>
      <c r="BV26" s="274">
        <f t="shared" si="45"/>
        <v>1362</v>
      </c>
      <c r="BW26" s="274">
        <f t="shared" si="46"/>
        <v>0</v>
      </c>
      <c r="BX26" s="274">
        <f t="shared" si="47"/>
        <v>87</v>
      </c>
      <c r="BY26" s="274">
        <f t="shared" si="21"/>
        <v>17595</v>
      </c>
      <c r="BZ26" s="274">
        <f t="shared" si="22"/>
        <v>0</v>
      </c>
      <c r="CA26" s="274">
        <f t="shared" si="23"/>
        <v>15431</v>
      </c>
      <c r="CB26" s="274">
        <f t="shared" si="24"/>
        <v>715</v>
      </c>
      <c r="CC26" s="274">
        <f t="shared" si="25"/>
        <v>1362</v>
      </c>
      <c r="CD26" s="274">
        <f t="shared" si="26"/>
        <v>0</v>
      </c>
      <c r="CE26" s="274">
        <f t="shared" si="27"/>
        <v>87</v>
      </c>
      <c r="CF26" s="274">
        <f t="shared" si="28"/>
        <v>1685</v>
      </c>
      <c r="CG26" s="274">
        <f t="shared" si="48"/>
        <v>0</v>
      </c>
      <c r="CH26" s="274">
        <f t="shared" si="49"/>
        <v>1437</v>
      </c>
      <c r="CI26" s="274">
        <f t="shared" si="50"/>
        <v>248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8601</v>
      </c>
      <c r="CN26" s="274">
        <f t="shared" si="55"/>
        <v>0</v>
      </c>
      <c r="CO26" s="274">
        <f t="shared" si="56"/>
        <v>8238</v>
      </c>
      <c r="CP26" s="274">
        <f t="shared" si="57"/>
        <v>363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7793</v>
      </c>
      <c r="CU26" s="274">
        <f t="shared" si="32"/>
        <v>0</v>
      </c>
      <c r="CV26" s="274">
        <f t="shared" si="33"/>
        <v>7430</v>
      </c>
      <c r="CW26" s="274">
        <f t="shared" si="34"/>
        <v>363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808</v>
      </c>
      <c r="DB26" s="274">
        <f t="shared" si="61"/>
        <v>0</v>
      </c>
      <c r="DC26" s="274">
        <f t="shared" si="62"/>
        <v>808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19112</v>
      </c>
      <c r="E27" s="274">
        <f t="shared" si="1"/>
        <v>13312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12155</v>
      </c>
      <c r="K27" s="274">
        <v>0</v>
      </c>
      <c r="L27" s="274">
        <v>12155</v>
      </c>
      <c r="M27" s="274">
        <v>0</v>
      </c>
      <c r="N27" s="274">
        <f t="shared" si="4"/>
        <v>765</v>
      </c>
      <c r="O27" s="274">
        <v>0</v>
      </c>
      <c r="P27" s="274">
        <v>765</v>
      </c>
      <c r="Q27" s="274">
        <v>0</v>
      </c>
      <c r="R27" s="274">
        <f t="shared" si="5"/>
        <v>226</v>
      </c>
      <c r="S27" s="274">
        <v>0</v>
      </c>
      <c r="T27" s="274">
        <v>226</v>
      </c>
      <c r="U27" s="274">
        <v>0</v>
      </c>
      <c r="V27" s="274">
        <f t="shared" si="6"/>
        <v>17</v>
      </c>
      <c r="W27" s="274">
        <v>0</v>
      </c>
      <c r="X27" s="274">
        <v>17</v>
      </c>
      <c r="Y27" s="274">
        <v>0</v>
      </c>
      <c r="Z27" s="274">
        <f t="shared" si="7"/>
        <v>149</v>
      </c>
      <c r="AA27" s="274">
        <v>0</v>
      </c>
      <c r="AB27" s="274">
        <v>149</v>
      </c>
      <c r="AC27" s="274">
        <v>0</v>
      </c>
      <c r="AD27" s="274">
        <f t="shared" si="8"/>
        <v>3796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3489</v>
      </c>
      <c r="AJ27" s="274">
        <v>0</v>
      </c>
      <c r="AK27" s="274">
        <v>0</v>
      </c>
      <c r="AL27" s="274">
        <v>3489</v>
      </c>
      <c r="AM27" s="274">
        <f t="shared" si="11"/>
        <v>219</v>
      </c>
      <c r="AN27" s="274">
        <v>0</v>
      </c>
      <c r="AO27" s="274">
        <v>0</v>
      </c>
      <c r="AP27" s="274">
        <v>219</v>
      </c>
      <c r="AQ27" s="274">
        <f t="shared" si="12"/>
        <v>45</v>
      </c>
      <c r="AR27" s="274">
        <v>0</v>
      </c>
      <c r="AS27" s="274">
        <v>0</v>
      </c>
      <c r="AT27" s="274">
        <v>45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43</v>
      </c>
      <c r="AZ27" s="274">
        <v>0</v>
      </c>
      <c r="BA27" s="274">
        <v>0</v>
      </c>
      <c r="BB27" s="274">
        <v>43</v>
      </c>
      <c r="BC27" s="274">
        <f t="shared" si="15"/>
        <v>2004</v>
      </c>
      <c r="BD27" s="274">
        <f t="shared" si="16"/>
        <v>1164</v>
      </c>
      <c r="BE27" s="274">
        <v>0</v>
      </c>
      <c r="BF27" s="274">
        <v>351</v>
      </c>
      <c r="BG27" s="274">
        <v>2</v>
      </c>
      <c r="BH27" s="274">
        <v>655</v>
      </c>
      <c r="BI27" s="274">
        <v>0</v>
      </c>
      <c r="BJ27" s="274">
        <v>156</v>
      </c>
      <c r="BK27" s="274">
        <f t="shared" si="18"/>
        <v>840</v>
      </c>
      <c r="BL27" s="274">
        <v>0</v>
      </c>
      <c r="BM27" s="274">
        <v>101</v>
      </c>
      <c r="BN27" s="274">
        <v>1</v>
      </c>
      <c r="BO27" s="274">
        <v>693</v>
      </c>
      <c r="BP27" s="274">
        <v>0</v>
      </c>
      <c r="BQ27" s="274">
        <v>45</v>
      </c>
      <c r="BR27" s="274">
        <f t="shared" si="41"/>
        <v>14476</v>
      </c>
      <c r="BS27" s="274">
        <f t="shared" si="42"/>
        <v>0</v>
      </c>
      <c r="BT27" s="274">
        <f t="shared" si="43"/>
        <v>12506</v>
      </c>
      <c r="BU27" s="274">
        <f t="shared" si="44"/>
        <v>767</v>
      </c>
      <c r="BV27" s="274">
        <f t="shared" si="45"/>
        <v>881</v>
      </c>
      <c r="BW27" s="274">
        <f t="shared" si="46"/>
        <v>17</v>
      </c>
      <c r="BX27" s="274">
        <f t="shared" si="47"/>
        <v>305</v>
      </c>
      <c r="BY27" s="274">
        <f t="shared" si="21"/>
        <v>13312</v>
      </c>
      <c r="BZ27" s="274">
        <f t="shared" si="22"/>
        <v>0</v>
      </c>
      <c r="CA27" s="274">
        <f t="shared" si="23"/>
        <v>12155</v>
      </c>
      <c r="CB27" s="274">
        <f t="shared" si="24"/>
        <v>765</v>
      </c>
      <c r="CC27" s="274">
        <f t="shared" si="25"/>
        <v>226</v>
      </c>
      <c r="CD27" s="274">
        <f t="shared" si="26"/>
        <v>17</v>
      </c>
      <c r="CE27" s="274">
        <f t="shared" si="27"/>
        <v>149</v>
      </c>
      <c r="CF27" s="274">
        <f t="shared" si="28"/>
        <v>1164</v>
      </c>
      <c r="CG27" s="274">
        <f t="shared" si="48"/>
        <v>0</v>
      </c>
      <c r="CH27" s="274">
        <f t="shared" si="49"/>
        <v>351</v>
      </c>
      <c r="CI27" s="274">
        <f t="shared" si="50"/>
        <v>2</v>
      </c>
      <c r="CJ27" s="274">
        <f t="shared" si="51"/>
        <v>655</v>
      </c>
      <c r="CK27" s="274">
        <f t="shared" si="52"/>
        <v>0</v>
      </c>
      <c r="CL27" s="274">
        <f t="shared" si="53"/>
        <v>156</v>
      </c>
      <c r="CM27" s="274">
        <f t="shared" si="54"/>
        <v>4636</v>
      </c>
      <c r="CN27" s="274">
        <f t="shared" si="55"/>
        <v>0</v>
      </c>
      <c r="CO27" s="274">
        <f t="shared" si="56"/>
        <v>3590</v>
      </c>
      <c r="CP27" s="274">
        <f t="shared" si="57"/>
        <v>220</v>
      </c>
      <c r="CQ27" s="274">
        <f t="shared" si="58"/>
        <v>738</v>
      </c>
      <c r="CR27" s="274">
        <f t="shared" si="59"/>
        <v>0</v>
      </c>
      <c r="CS27" s="274">
        <f t="shared" si="60"/>
        <v>88</v>
      </c>
      <c r="CT27" s="274">
        <f t="shared" si="31"/>
        <v>3796</v>
      </c>
      <c r="CU27" s="274">
        <f t="shared" si="32"/>
        <v>0</v>
      </c>
      <c r="CV27" s="274">
        <f t="shared" si="33"/>
        <v>3489</v>
      </c>
      <c r="CW27" s="274">
        <f t="shared" si="34"/>
        <v>219</v>
      </c>
      <c r="CX27" s="274">
        <f t="shared" si="35"/>
        <v>45</v>
      </c>
      <c r="CY27" s="274">
        <f t="shared" si="36"/>
        <v>0</v>
      </c>
      <c r="CZ27" s="274">
        <f t="shared" si="37"/>
        <v>43</v>
      </c>
      <c r="DA27" s="274">
        <f t="shared" si="38"/>
        <v>840</v>
      </c>
      <c r="DB27" s="274">
        <f t="shared" si="61"/>
        <v>0</v>
      </c>
      <c r="DC27" s="274">
        <f t="shared" si="62"/>
        <v>101</v>
      </c>
      <c r="DD27" s="274">
        <f t="shared" si="63"/>
        <v>1</v>
      </c>
      <c r="DE27" s="274">
        <f t="shared" si="64"/>
        <v>693</v>
      </c>
      <c r="DF27" s="274">
        <f t="shared" si="65"/>
        <v>0</v>
      </c>
      <c r="DG27" s="274">
        <f t="shared" si="66"/>
        <v>45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18544</v>
      </c>
      <c r="E28" s="274">
        <f t="shared" si="1"/>
        <v>11176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10130</v>
      </c>
      <c r="K28" s="274">
        <v>0</v>
      </c>
      <c r="L28" s="274">
        <v>9985</v>
      </c>
      <c r="M28" s="274">
        <v>145</v>
      </c>
      <c r="N28" s="274">
        <f t="shared" si="4"/>
        <v>266</v>
      </c>
      <c r="O28" s="274">
        <v>0</v>
      </c>
      <c r="P28" s="274">
        <v>266</v>
      </c>
      <c r="Q28" s="274">
        <v>0</v>
      </c>
      <c r="R28" s="274">
        <f t="shared" si="5"/>
        <v>583</v>
      </c>
      <c r="S28" s="274">
        <v>0</v>
      </c>
      <c r="T28" s="274">
        <v>567</v>
      </c>
      <c r="U28" s="274">
        <v>16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197</v>
      </c>
      <c r="AA28" s="274">
        <v>0</v>
      </c>
      <c r="AB28" s="274">
        <v>0</v>
      </c>
      <c r="AC28" s="274">
        <v>197</v>
      </c>
      <c r="AD28" s="274">
        <f t="shared" si="8"/>
        <v>5359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5066</v>
      </c>
      <c r="AJ28" s="274">
        <v>0</v>
      </c>
      <c r="AK28" s="274">
        <v>0</v>
      </c>
      <c r="AL28" s="274">
        <v>5066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224</v>
      </c>
      <c r="AR28" s="274">
        <v>0</v>
      </c>
      <c r="AS28" s="274">
        <v>0</v>
      </c>
      <c r="AT28" s="274">
        <v>224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69</v>
      </c>
      <c r="AZ28" s="274">
        <v>0</v>
      </c>
      <c r="BA28" s="274">
        <v>0</v>
      </c>
      <c r="BB28" s="274">
        <v>69</v>
      </c>
      <c r="BC28" s="274">
        <f t="shared" si="15"/>
        <v>2009</v>
      </c>
      <c r="BD28" s="274">
        <f t="shared" si="16"/>
        <v>1212</v>
      </c>
      <c r="BE28" s="274">
        <v>0</v>
      </c>
      <c r="BF28" s="274">
        <v>463</v>
      </c>
      <c r="BG28" s="274">
        <v>196</v>
      </c>
      <c r="BH28" s="274">
        <v>294</v>
      </c>
      <c r="BI28" s="274">
        <v>0</v>
      </c>
      <c r="BJ28" s="274">
        <v>259</v>
      </c>
      <c r="BK28" s="274">
        <f t="shared" si="18"/>
        <v>797</v>
      </c>
      <c r="BL28" s="274">
        <v>0</v>
      </c>
      <c r="BM28" s="274">
        <v>231</v>
      </c>
      <c r="BN28" s="274">
        <v>0</v>
      </c>
      <c r="BO28" s="274">
        <v>476</v>
      </c>
      <c r="BP28" s="274">
        <v>0</v>
      </c>
      <c r="BQ28" s="274">
        <v>90</v>
      </c>
      <c r="BR28" s="274">
        <f t="shared" si="41"/>
        <v>12388</v>
      </c>
      <c r="BS28" s="274">
        <f t="shared" si="42"/>
        <v>0</v>
      </c>
      <c r="BT28" s="274">
        <f t="shared" si="43"/>
        <v>10593</v>
      </c>
      <c r="BU28" s="274">
        <f t="shared" si="44"/>
        <v>462</v>
      </c>
      <c r="BV28" s="274">
        <f t="shared" si="45"/>
        <v>877</v>
      </c>
      <c r="BW28" s="274">
        <f t="shared" si="46"/>
        <v>0</v>
      </c>
      <c r="BX28" s="274">
        <f t="shared" si="47"/>
        <v>456</v>
      </c>
      <c r="BY28" s="274">
        <f t="shared" si="21"/>
        <v>11176</v>
      </c>
      <c r="BZ28" s="274">
        <f t="shared" si="22"/>
        <v>0</v>
      </c>
      <c r="CA28" s="274">
        <f t="shared" si="23"/>
        <v>10130</v>
      </c>
      <c r="CB28" s="274">
        <f t="shared" si="24"/>
        <v>266</v>
      </c>
      <c r="CC28" s="274">
        <f t="shared" si="25"/>
        <v>583</v>
      </c>
      <c r="CD28" s="274">
        <f t="shared" si="26"/>
        <v>0</v>
      </c>
      <c r="CE28" s="274">
        <f t="shared" si="27"/>
        <v>197</v>
      </c>
      <c r="CF28" s="274">
        <f t="shared" si="28"/>
        <v>1212</v>
      </c>
      <c r="CG28" s="274">
        <f t="shared" si="48"/>
        <v>0</v>
      </c>
      <c r="CH28" s="274">
        <f t="shared" si="49"/>
        <v>463</v>
      </c>
      <c r="CI28" s="274">
        <f t="shared" si="50"/>
        <v>196</v>
      </c>
      <c r="CJ28" s="274">
        <f t="shared" si="51"/>
        <v>294</v>
      </c>
      <c r="CK28" s="274">
        <f t="shared" si="52"/>
        <v>0</v>
      </c>
      <c r="CL28" s="274">
        <f t="shared" si="53"/>
        <v>259</v>
      </c>
      <c r="CM28" s="274">
        <f t="shared" si="54"/>
        <v>6156</v>
      </c>
      <c r="CN28" s="274">
        <f t="shared" si="55"/>
        <v>0</v>
      </c>
      <c r="CO28" s="274">
        <f t="shared" si="56"/>
        <v>5297</v>
      </c>
      <c r="CP28" s="274">
        <f t="shared" si="57"/>
        <v>0</v>
      </c>
      <c r="CQ28" s="274">
        <f t="shared" si="58"/>
        <v>700</v>
      </c>
      <c r="CR28" s="274">
        <f t="shared" si="59"/>
        <v>0</v>
      </c>
      <c r="CS28" s="274">
        <f t="shared" si="60"/>
        <v>159</v>
      </c>
      <c r="CT28" s="274">
        <f t="shared" si="31"/>
        <v>5359</v>
      </c>
      <c r="CU28" s="274">
        <f t="shared" si="32"/>
        <v>0</v>
      </c>
      <c r="CV28" s="274">
        <f t="shared" si="33"/>
        <v>5066</v>
      </c>
      <c r="CW28" s="274">
        <f t="shared" si="34"/>
        <v>0</v>
      </c>
      <c r="CX28" s="274">
        <f t="shared" si="35"/>
        <v>224</v>
      </c>
      <c r="CY28" s="274">
        <f t="shared" si="36"/>
        <v>0</v>
      </c>
      <c r="CZ28" s="274">
        <f t="shared" si="37"/>
        <v>69</v>
      </c>
      <c r="DA28" s="274">
        <f t="shared" si="38"/>
        <v>797</v>
      </c>
      <c r="DB28" s="274">
        <f t="shared" si="61"/>
        <v>0</v>
      </c>
      <c r="DC28" s="274">
        <f t="shared" si="62"/>
        <v>231</v>
      </c>
      <c r="DD28" s="274">
        <f t="shared" si="63"/>
        <v>0</v>
      </c>
      <c r="DE28" s="274">
        <f t="shared" si="64"/>
        <v>476</v>
      </c>
      <c r="DF28" s="274">
        <f t="shared" si="65"/>
        <v>0</v>
      </c>
      <c r="DG28" s="274">
        <f t="shared" si="66"/>
        <v>90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19805</v>
      </c>
      <c r="E29" s="274">
        <f t="shared" si="1"/>
        <v>14263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11745</v>
      </c>
      <c r="K29" s="274">
        <v>0</v>
      </c>
      <c r="L29" s="274">
        <v>11520</v>
      </c>
      <c r="M29" s="274">
        <v>225</v>
      </c>
      <c r="N29" s="274">
        <f t="shared" si="4"/>
        <v>130</v>
      </c>
      <c r="O29" s="274">
        <v>0</v>
      </c>
      <c r="P29" s="274">
        <v>130</v>
      </c>
      <c r="Q29" s="274">
        <v>0</v>
      </c>
      <c r="R29" s="274">
        <f t="shared" si="5"/>
        <v>1514</v>
      </c>
      <c r="S29" s="274">
        <v>0</v>
      </c>
      <c r="T29" s="274">
        <v>1475</v>
      </c>
      <c r="U29" s="274">
        <v>39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874</v>
      </c>
      <c r="AA29" s="274">
        <v>0</v>
      </c>
      <c r="AB29" s="274">
        <v>726</v>
      </c>
      <c r="AC29" s="274">
        <v>148</v>
      </c>
      <c r="AD29" s="274">
        <f t="shared" si="8"/>
        <v>3656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3506</v>
      </c>
      <c r="AJ29" s="274">
        <v>0</v>
      </c>
      <c r="AK29" s="274">
        <v>0</v>
      </c>
      <c r="AL29" s="274">
        <v>3506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85</v>
      </c>
      <c r="AR29" s="274">
        <v>0</v>
      </c>
      <c r="AS29" s="274">
        <v>0</v>
      </c>
      <c r="AT29" s="274">
        <v>85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65</v>
      </c>
      <c r="AZ29" s="274">
        <v>0</v>
      </c>
      <c r="BA29" s="274">
        <v>0</v>
      </c>
      <c r="BB29" s="274">
        <v>65</v>
      </c>
      <c r="BC29" s="274">
        <f t="shared" si="15"/>
        <v>1886</v>
      </c>
      <c r="BD29" s="274">
        <f t="shared" si="16"/>
        <v>1409</v>
      </c>
      <c r="BE29" s="274">
        <v>0</v>
      </c>
      <c r="BF29" s="274">
        <v>340</v>
      </c>
      <c r="BG29" s="274">
        <v>88</v>
      </c>
      <c r="BH29" s="274">
        <v>784</v>
      </c>
      <c r="BI29" s="274">
        <v>0</v>
      </c>
      <c r="BJ29" s="274">
        <v>197</v>
      </c>
      <c r="BK29" s="274">
        <f t="shared" si="18"/>
        <v>477</v>
      </c>
      <c r="BL29" s="274">
        <v>0</v>
      </c>
      <c r="BM29" s="274">
        <v>0</v>
      </c>
      <c r="BN29" s="274">
        <v>0</v>
      </c>
      <c r="BO29" s="274">
        <v>477</v>
      </c>
      <c r="BP29" s="274">
        <v>0</v>
      </c>
      <c r="BQ29" s="274">
        <v>0</v>
      </c>
      <c r="BR29" s="274">
        <f t="shared" si="41"/>
        <v>15672</v>
      </c>
      <c r="BS29" s="274">
        <f t="shared" si="42"/>
        <v>0</v>
      </c>
      <c r="BT29" s="274">
        <f t="shared" si="43"/>
        <v>12085</v>
      </c>
      <c r="BU29" s="274">
        <f t="shared" si="44"/>
        <v>218</v>
      </c>
      <c r="BV29" s="274">
        <f t="shared" si="45"/>
        <v>2298</v>
      </c>
      <c r="BW29" s="274">
        <f t="shared" si="46"/>
        <v>0</v>
      </c>
      <c r="BX29" s="274">
        <f t="shared" si="47"/>
        <v>1071</v>
      </c>
      <c r="BY29" s="274">
        <f t="shared" si="21"/>
        <v>14263</v>
      </c>
      <c r="BZ29" s="274">
        <f t="shared" si="22"/>
        <v>0</v>
      </c>
      <c r="CA29" s="274">
        <f t="shared" si="23"/>
        <v>11745</v>
      </c>
      <c r="CB29" s="274">
        <f t="shared" si="24"/>
        <v>130</v>
      </c>
      <c r="CC29" s="274">
        <f t="shared" si="25"/>
        <v>1514</v>
      </c>
      <c r="CD29" s="274">
        <f t="shared" si="26"/>
        <v>0</v>
      </c>
      <c r="CE29" s="274">
        <f t="shared" si="27"/>
        <v>874</v>
      </c>
      <c r="CF29" s="274">
        <f t="shared" si="28"/>
        <v>1409</v>
      </c>
      <c r="CG29" s="274">
        <f t="shared" si="48"/>
        <v>0</v>
      </c>
      <c r="CH29" s="274">
        <f t="shared" si="49"/>
        <v>340</v>
      </c>
      <c r="CI29" s="274">
        <f t="shared" si="50"/>
        <v>88</v>
      </c>
      <c r="CJ29" s="274">
        <f t="shared" si="51"/>
        <v>784</v>
      </c>
      <c r="CK29" s="274">
        <f t="shared" si="52"/>
        <v>0</v>
      </c>
      <c r="CL29" s="274">
        <f t="shared" si="53"/>
        <v>197</v>
      </c>
      <c r="CM29" s="274">
        <f t="shared" si="54"/>
        <v>4133</v>
      </c>
      <c r="CN29" s="274">
        <f t="shared" si="55"/>
        <v>0</v>
      </c>
      <c r="CO29" s="274">
        <f t="shared" si="56"/>
        <v>3506</v>
      </c>
      <c r="CP29" s="274">
        <f t="shared" si="57"/>
        <v>0</v>
      </c>
      <c r="CQ29" s="274">
        <f t="shared" si="58"/>
        <v>562</v>
      </c>
      <c r="CR29" s="274">
        <f t="shared" si="59"/>
        <v>0</v>
      </c>
      <c r="CS29" s="274">
        <f t="shared" si="60"/>
        <v>65</v>
      </c>
      <c r="CT29" s="274">
        <f t="shared" si="31"/>
        <v>3656</v>
      </c>
      <c r="CU29" s="274">
        <f t="shared" si="32"/>
        <v>0</v>
      </c>
      <c r="CV29" s="274">
        <f t="shared" si="33"/>
        <v>3506</v>
      </c>
      <c r="CW29" s="274">
        <f t="shared" si="34"/>
        <v>0</v>
      </c>
      <c r="CX29" s="274">
        <f t="shared" si="35"/>
        <v>85</v>
      </c>
      <c r="CY29" s="274">
        <f t="shared" si="36"/>
        <v>0</v>
      </c>
      <c r="CZ29" s="274">
        <f t="shared" si="37"/>
        <v>65</v>
      </c>
      <c r="DA29" s="274">
        <f t="shared" si="38"/>
        <v>477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477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3</v>
      </c>
      <c r="DJ29" s="274">
        <v>0</v>
      </c>
      <c r="DK29" s="274">
        <v>0</v>
      </c>
      <c r="DL29" s="274">
        <v>0</v>
      </c>
      <c r="DM29" s="274">
        <v>3</v>
      </c>
    </row>
    <row r="30" spans="1:117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8959</v>
      </c>
      <c r="E30" s="274">
        <f t="shared" si="1"/>
        <v>5083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4155</v>
      </c>
      <c r="K30" s="274">
        <v>0</v>
      </c>
      <c r="L30" s="274">
        <v>4155</v>
      </c>
      <c r="M30" s="274">
        <v>0</v>
      </c>
      <c r="N30" s="274">
        <f t="shared" si="4"/>
        <v>0</v>
      </c>
      <c r="O30" s="274">
        <v>0</v>
      </c>
      <c r="P30" s="274">
        <v>0</v>
      </c>
      <c r="Q30" s="274">
        <v>0</v>
      </c>
      <c r="R30" s="274">
        <f t="shared" si="5"/>
        <v>712</v>
      </c>
      <c r="S30" s="274">
        <v>0</v>
      </c>
      <c r="T30" s="274">
        <v>712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216</v>
      </c>
      <c r="AA30" s="274">
        <v>0</v>
      </c>
      <c r="AB30" s="274">
        <v>216</v>
      </c>
      <c r="AC30" s="274">
        <v>0</v>
      </c>
      <c r="AD30" s="274">
        <f t="shared" si="8"/>
        <v>1647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1605</v>
      </c>
      <c r="AJ30" s="274">
        <v>0</v>
      </c>
      <c r="AK30" s="274">
        <v>461</v>
      </c>
      <c r="AL30" s="274">
        <v>1144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31</v>
      </c>
      <c r="AR30" s="274">
        <v>0</v>
      </c>
      <c r="AS30" s="274">
        <v>31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11</v>
      </c>
      <c r="AZ30" s="274">
        <v>0</v>
      </c>
      <c r="BA30" s="274">
        <v>11</v>
      </c>
      <c r="BB30" s="274">
        <v>0</v>
      </c>
      <c r="BC30" s="274">
        <f t="shared" si="15"/>
        <v>2229</v>
      </c>
      <c r="BD30" s="274">
        <f t="shared" si="16"/>
        <v>1150</v>
      </c>
      <c r="BE30" s="274">
        <v>0</v>
      </c>
      <c r="BF30" s="274">
        <v>51</v>
      </c>
      <c r="BG30" s="274">
        <v>524</v>
      </c>
      <c r="BH30" s="274">
        <v>575</v>
      </c>
      <c r="BI30" s="274">
        <v>0</v>
      </c>
      <c r="BJ30" s="274">
        <v>0</v>
      </c>
      <c r="BK30" s="274">
        <f t="shared" si="18"/>
        <v>1079</v>
      </c>
      <c r="BL30" s="274">
        <v>0</v>
      </c>
      <c r="BM30" s="274">
        <v>50</v>
      </c>
      <c r="BN30" s="274">
        <v>523</v>
      </c>
      <c r="BO30" s="274">
        <v>506</v>
      </c>
      <c r="BP30" s="274">
        <v>0</v>
      </c>
      <c r="BQ30" s="274">
        <v>0</v>
      </c>
      <c r="BR30" s="274">
        <f t="shared" si="41"/>
        <v>6233</v>
      </c>
      <c r="BS30" s="274">
        <f t="shared" si="42"/>
        <v>0</v>
      </c>
      <c r="BT30" s="274">
        <f t="shared" si="43"/>
        <v>4206</v>
      </c>
      <c r="BU30" s="274">
        <f t="shared" si="44"/>
        <v>524</v>
      </c>
      <c r="BV30" s="274">
        <f t="shared" si="45"/>
        <v>1287</v>
      </c>
      <c r="BW30" s="274">
        <f t="shared" si="46"/>
        <v>0</v>
      </c>
      <c r="BX30" s="274">
        <f t="shared" si="47"/>
        <v>216</v>
      </c>
      <c r="BY30" s="274">
        <f t="shared" si="21"/>
        <v>5083</v>
      </c>
      <c r="BZ30" s="274">
        <f t="shared" si="22"/>
        <v>0</v>
      </c>
      <c r="CA30" s="274">
        <f t="shared" si="23"/>
        <v>4155</v>
      </c>
      <c r="CB30" s="274">
        <f t="shared" si="24"/>
        <v>0</v>
      </c>
      <c r="CC30" s="274">
        <f t="shared" si="25"/>
        <v>712</v>
      </c>
      <c r="CD30" s="274">
        <f t="shared" si="26"/>
        <v>0</v>
      </c>
      <c r="CE30" s="274">
        <f t="shared" si="27"/>
        <v>216</v>
      </c>
      <c r="CF30" s="274">
        <f t="shared" si="28"/>
        <v>1150</v>
      </c>
      <c r="CG30" s="274">
        <f t="shared" si="48"/>
        <v>0</v>
      </c>
      <c r="CH30" s="274">
        <f t="shared" si="49"/>
        <v>51</v>
      </c>
      <c r="CI30" s="274">
        <f t="shared" si="50"/>
        <v>524</v>
      </c>
      <c r="CJ30" s="274">
        <f t="shared" si="51"/>
        <v>575</v>
      </c>
      <c r="CK30" s="274">
        <f t="shared" si="52"/>
        <v>0</v>
      </c>
      <c r="CL30" s="274">
        <f t="shared" si="53"/>
        <v>0</v>
      </c>
      <c r="CM30" s="274">
        <f t="shared" si="54"/>
        <v>2726</v>
      </c>
      <c r="CN30" s="274">
        <f t="shared" si="55"/>
        <v>0</v>
      </c>
      <c r="CO30" s="274">
        <f t="shared" si="56"/>
        <v>1655</v>
      </c>
      <c r="CP30" s="274">
        <f t="shared" si="57"/>
        <v>523</v>
      </c>
      <c r="CQ30" s="274">
        <f t="shared" si="58"/>
        <v>537</v>
      </c>
      <c r="CR30" s="274">
        <f t="shared" si="59"/>
        <v>0</v>
      </c>
      <c r="CS30" s="274">
        <f t="shared" si="60"/>
        <v>11</v>
      </c>
      <c r="CT30" s="274">
        <f t="shared" si="31"/>
        <v>1647</v>
      </c>
      <c r="CU30" s="274">
        <f t="shared" si="32"/>
        <v>0</v>
      </c>
      <c r="CV30" s="274">
        <f t="shared" si="33"/>
        <v>1605</v>
      </c>
      <c r="CW30" s="274">
        <f t="shared" si="34"/>
        <v>0</v>
      </c>
      <c r="CX30" s="274">
        <f t="shared" si="35"/>
        <v>31</v>
      </c>
      <c r="CY30" s="274">
        <f t="shared" si="36"/>
        <v>0</v>
      </c>
      <c r="CZ30" s="274">
        <f t="shared" si="37"/>
        <v>11</v>
      </c>
      <c r="DA30" s="274">
        <f t="shared" si="38"/>
        <v>1079</v>
      </c>
      <c r="DB30" s="274">
        <f t="shared" si="61"/>
        <v>0</v>
      </c>
      <c r="DC30" s="274">
        <f t="shared" si="62"/>
        <v>50</v>
      </c>
      <c r="DD30" s="274">
        <f t="shared" si="63"/>
        <v>523</v>
      </c>
      <c r="DE30" s="274">
        <f t="shared" si="64"/>
        <v>506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7578</v>
      </c>
      <c r="E31" s="274">
        <f t="shared" si="1"/>
        <v>7578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6860</v>
      </c>
      <c r="K31" s="274">
        <v>0</v>
      </c>
      <c r="L31" s="274">
        <v>6860</v>
      </c>
      <c r="M31" s="274">
        <v>0</v>
      </c>
      <c r="N31" s="274">
        <f t="shared" si="4"/>
        <v>0</v>
      </c>
      <c r="O31" s="274">
        <v>0</v>
      </c>
      <c r="P31" s="274">
        <v>0</v>
      </c>
      <c r="Q31" s="274">
        <v>0</v>
      </c>
      <c r="R31" s="274">
        <f t="shared" si="5"/>
        <v>301</v>
      </c>
      <c r="S31" s="274">
        <v>0</v>
      </c>
      <c r="T31" s="274">
        <v>301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417</v>
      </c>
      <c r="AA31" s="274">
        <v>0</v>
      </c>
      <c r="AB31" s="274">
        <v>417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0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7578</v>
      </c>
      <c r="BS31" s="274">
        <f t="shared" si="42"/>
        <v>0</v>
      </c>
      <c r="BT31" s="274">
        <f t="shared" si="43"/>
        <v>6860</v>
      </c>
      <c r="BU31" s="274">
        <f t="shared" si="44"/>
        <v>0</v>
      </c>
      <c r="BV31" s="274">
        <f t="shared" si="45"/>
        <v>301</v>
      </c>
      <c r="BW31" s="274">
        <f t="shared" si="46"/>
        <v>0</v>
      </c>
      <c r="BX31" s="274">
        <f t="shared" si="47"/>
        <v>417</v>
      </c>
      <c r="BY31" s="274">
        <f t="shared" si="21"/>
        <v>7578</v>
      </c>
      <c r="BZ31" s="274">
        <f t="shared" si="22"/>
        <v>0</v>
      </c>
      <c r="CA31" s="274">
        <f t="shared" si="23"/>
        <v>6860</v>
      </c>
      <c r="CB31" s="274">
        <f t="shared" si="24"/>
        <v>0</v>
      </c>
      <c r="CC31" s="274">
        <f t="shared" si="25"/>
        <v>301</v>
      </c>
      <c r="CD31" s="274">
        <f t="shared" si="26"/>
        <v>0</v>
      </c>
      <c r="CE31" s="274">
        <f t="shared" si="27"/>
        <v>417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0</v>
      </c>
      <c r="CN31" s="274">
        <f t="shared" si="55"/>
        <v>0</v>
      </c>
      <c r="CO31" s="274">
        <f t="shared" si="56"/>
        <v>0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10253</v>
      </c>
      <c r="E32" s="274">
        <f t="shared" si="1"/>
        <v>9858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8981</v>
      </c>
      <c r="K32" s="274">
        <v>0</v>
      </c>
      <c r="L32" s="274">
        <v>8981</v>
      </c>
      <c r="M32" s="274">
        <v>0</v>
      </c>
      <c r="N32" s="274">
        <f t="shared" si="4"/>
        <v>415</v>
      </c>
      <c r="O32" s="274">
        <v>0</v>
      </c>
      <c r="P32" s="274">
        <v>415</v>
      </c>
      <c r="Q32" s="274">
        <v>0</v>
      </c>
      <c r="R32" s="274">
        <f t="shared" si="5"/>
        <v>286</v>
      </c>
      <c r="S32" s="274">
        <v>0</v>
      </c>
      <c r="T32" s="274">
        <v>213</v>
      </c>
      <c r="U32" s="274">
        <v>73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176</v>
      </c>
      <c r="AA32" s="274">
        <v>0</v>
      </c>
      <c r="AB32" s="274">
        <v>176</v>
      </c>
      <c r="AC32" s="274">
        <v>0</v>
      </c>
      <c r="AD32" s="274">
        <f t="shared" si="8"/>
        <v>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0</v>
      </c>
      <c r="AJ32" s="274">
        <v>0</v>
      </c>
      <c r="AK32" s="274">
        <v>0</v>
      </c>
      <c r="AL32" s="274">
        <v>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395</v>
      </c>
      <c r="BD32" s="274">
        <f t="shared" si="16"/>
        <v>205</v>
      </c>
      <c r="BE32" s="274">
        <v>0</v>
      </c>
      <c r="BF32" s="274">
        <v>0</v>
      </c>
      <c r="BG32" s="274">
        <v>41</v>
      </c>
      <c r="BH32" s="274">
        <v>6</v>
      </c>
      <c r="BI32" s="274">
        <v>0</v>
      </c>
      <c r="BJ32" s="274">
        <v>158</v>
      </c>
      <c r="BK32" s="274">
        <f t="shared" si="18"/>
        <v>190</v>
      </c>
      <c r="BL32" s="274">
        <v>0</v>
      </c>
      <c r="BM32" s="274">
        <v>190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10063</v>
      </c>
      <c r="BS32" s="274">
        <f t="shared" si="42"/>
        <v>0</v>
      </c>
      <c r="BT32" s="274">
        <f t="shared" si="43"/>
        <v>8981</v>
      </c>
      <c r="BU32" s="274">
        <f t="shared" si="44"/>
        <v>456</v>
      </c>
      <c r="BV32" s="274">
        <f t="shared" si="45"/>
        <v>292</v>
      </c>
      <c r="BW32" s="274">
        <f t="shared" si="46"/>
        <v>0</v>
      </c>
      <c r="BX32" s="274">
        <f t="shared" si="47"/>
        <v>334</v>
      </c>
      <c r="BY32" s="274">
        <f t="shared" si="21"/>
        <v>9858</v>
      </c>
      <c r="BZ32" s="274">
        <f t="shared" si="22"/>
        <v>0</v>
      </c>
      <c r="CA32" s="274">
        <f t="shared" si="23"/>
        <v>8981</v>
      </c>
      <c r="CB32" s="274">
        <f t="shared" si="24"/>
        <v>415</v>
      </c>
      <c r="CC32" s="274">
        <f t="shared" si="25"/>
        <v>286</v>
      </c>
      <c r="CD32" s="274">
        <f t="shared" si="26"/>
        <v>0</v>
      </c>
      <c r="CE32" s="274">
        <f t="shared" si="27"/>
        <v>176</v>
      </c>
      <c r="CF32" s="274">
        <f t="shared" si="28"/>
        <v>205</v>
      </c>
      <c r="CG32" s="274">
        <f t="shared" si="48"/>
        <v>0</v>
      </c>
      <c r="CH32" s="274">
        <f t="shared" si="49"/>
        <v>0</v>
      </c>
      <c r="CI32" s="274">
        <f t="shared" si="50"/>
        <v>41</v>
      </c>
      <c r="CJ32" s="274">
        <f t="shared" si="51"/>
        <v>6</v>
      </c>
      <c r="CK32" s="274">
        <f t="shared" si="52"/>
        <v>0</v>
      </c>
      <c r="CL32" s="274">
        <f t="shared" si="53"/>
        <v>158</v>
      </c>
      <c r="CM32" s="274">
        <f t="shared" si="54"/>
        <v>190</v>
      </c>
      <c r="CN32" s="274">
        <f t="shared" si="55"/>
        <v>0</v>
      </c>
      <c r="CO32" s="274">
        <f t="shared" si="56"/>
        <v>190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0</v>
      </c>
      <c r="CU32" s="274">
        <f t="shared" si="32"/>
        <v>0</v>
      </c>
      <c r="CV32" s="274">
        <f t="shared" si="33"/>
        <v>0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190</v>
      </c>
      <c r="DB32" s="274">
        <f t="shared" si="61"/>
        <v>0</v>
      </c>
      <c r="DC32" s="274">
        <f t="shared" si="62"/>
        <v>190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15487</v>
      </c>
      <c r="E33" s="274">
        <f t="shared" si="1"/>
        <v>9325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8371</v>
      </c>
      <c r="K33" s="274">
        <v>6401</v>
      </c>
      <c r="L33" s="274">
        <v>1970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646</v>
      </c>
      <c r="S33" s="274">
        <v>170</v>
      </c>
      <c r="T33" s="274">
        <v>476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308</v>
      </c>
      <c r="AA33" s="274">
        <v>221</v>
      </c>
      <c r="AB33" s="274">
        <v>87</v>
      </c>
      <c r="AC33" s="274">
        <v>0</v>
      </c>
      <c r="AD33" s="274">
        <f t="shared" si="8"/>
        <v>4416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4416</v>
      </c>
      <c r="AJ33" s="274">
        <v>10</v>
      </c>
      <c r="AK33" s="274">
        <v>0</v>
      </c>
      <c r="AL33" s="274">
        <v>4406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1746</v>
      </c>
      <c r="BD33" s="274">
        <f t="shared" si="16"/>
        <v>1249</v>
      </c>
      <c r="BE33" s="274">
        <v>0</v>
      </c>
      <c r="BF33" s="274">
        <v>255</v>
      </c>
      <c r="BG33" s="274">
        <v>0</v>
      </c>
      <c r="BH33" s="274">
        <v>151</v>
      </c>
      <c r="BI33" s="274">
        <v>0</v>
      </c>
      <c r="BJ33" s="274">
        <v>843</v>
      </c>
      <c r="BK33" s="274">
        <f t="shared" si="18"/>
        <v>497</v>
      </c>
      <c r="BL33" s="274">
        <v>0</v>
      </c>
      <c r="BM33" s="274">
        <v>217</v>
      </c>
      <c r="BN33" s="274">
        <v>0</v>
      </c>
      <c r="BO33" s="274">
        <v>43</v>
      </c>
      <c r="BP33" s="274">
        <v>0</v>
      </c>
      <c r="BQ33" s="274">
        <v>237</v>
      </c>
      <c r="BR33" s="274">
        <f t="shared" si="41"/>
        <v>10574</v>
      </c>
      <c r="BS33" s="274">
        <f t="shared" si="42"/>
        <v>0</v>
      </c>
      <c r="BT33" s="274">
        <f t="shared" si="43"/>
        <v>8626</v>
      </c>
      <c r="BU33" s="274">
        <f t="shared" si="44"/>
        <v>0</v>
      </c>
      <c r="BV33" s="274">
        <f t="shared" si="45"/>
        <v>797</v>
      </c>
      <c r="BW33" s="274">
        <f t="shared" si="46"/>
        <v>0</v>
      </c>
      <c r="BX33" s="274">
        <f t="shared" si="47"/>
        <v>1151</v>
      </c>
      <c r="BY33" s="274">
        <f t="shared" si="21"/>
        <v>9325</v>
      </c>
      <c r="BZ33" s="274">
        <f t="shared" si="22"/>
        <v>0</v>
      </c>
      <c r="CA33" s="274">
        <f t="shared" si="23"/>
        <v>8371</v>
      </c>
      <c r="CB33" s="274">
        <f t="shared" si="24"/>
        <v>0</v>
      </c>
      <c r="CC33" s="274">
        <f t="shared" si="25"/>
        <v>646</v>
      </c>
      <c r="CD33" s="274">
        <f t="shared" si="26"/>
        <v>0</v>
      </c>
      <c r="CE33" s="274">
        <f t="shared" si="27"/>
        <v>308</v>
      </c>
      <c r="CF33" s="274">
        <f t="shared" si="28"/>
        <v>1249</v>
      </c>
      <c r="CG33" s="274">
        <f t="shared" si="48"/>
        <v>0</v>
      </c>
      <c r="CH33" s="274">
        <f t="shared" si="49"/>
        <v>255</v>
      </c>
      <c r="CI33" s="274">
        <f t="shared" si="50"/>
        <v>0</v>
      </c>
      <c r="CJ33" s="274">
        <f t="shared" si="51"/>
        <v>151</v>
      </c>
      <c r="CK33" s="274">
        <f t="shared" si="52"/>
        <v>0</v>
      </c>
      <c r="CL33" s="274">
        <f t="shared" si="53"/>
        <v>843</v>
      </c>
      <c r="CM33" s="274">
        <f t="shared" si="54"/>
        <v>4913</v>
      </c>
      <c r="CN33" s="274">
        <f t="shared" si="55"/>
        <v>0</v>
      </c>
      <c r="CO33" s="274">
        <f t="shared" si="56"/>
        <v>4633</v>
      </c>
      <c r="CP33" s="274">
        <f t="shared" si="57"/>
        <v>0</v>
      </c>
      <c r="CQ33" s="274">
        <f t="shared" si="58"/>
        <v>43</v>
      </c>
      <c r="CR33" s="274">
        <f t="shared" si="59"/>
        <v>0</v>
      </c>
      <c r="CS33" s="274">
        <f t="shared" si="60"/>
        <v>237</v>
      </c>
      <c r="CT33" s="274">
        <f t="shared" si="31"/>
        <v>4416</v>
      </c>
      <c r="CU33" s="274">
        <f t="shared" si="32"/>
        <v>0</v>
      </c>
      <c r="CV33" s="274">
        <f t="shared" si="33"/>
        <v>4416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497</v>
      </c>
      <c r="DB33" s="274">
        <f t="shared" si="61"/>
        <v>0</v>
      </c>
      <c r="DC33" s="274">
        <f t="shared" si="62"/>
        <v>217</v>
      </c>
      <c r="DD33" s="274">
        <f t="shared" si="63"/>
        <v>0</v>
      </c>
      <c r="DE33" s="274">
        <f t="shared" si="64"/>
        <v>43</v>
      </c>
      <c r="DF33" s="274">
        <f t="shared" si="65"/>
        <v>0</v>
      </c>
      <c r="DG33" s="274">
        <f t="shared" si="66"/>
        <v>237</v>
      </c>
      <c r="DH33" s="274">
        <v>0</v>
      </c>
      <c r="DI33" s="274">
        <f t="shared" si="40"/>
        <v>1</v>
      </c>
      <c r="DJ33" s="274">
        <v>1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8532</v>
      </c>
      <c r="E34" s="274">
        <f t="shared" si="1"/>
        <v>6324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3783</v>
      </c>
      <c r="K34" s="274">
        <v>0</v>
      </c>
      <c r="L34" s="274">
        <v>3783</v>
      </c>
      <c r="M34" s="274">
        <v>0</v>
      </c>
      <c r="N34" s="274">
        <f t="shared" si="4"/>
        <v>68</v>
      </c>
      <c r="O34" s="274">
        <v>0</v>
      </c>
      <c r="P34" s="274">
        <v>68</v>
      </c>
      <c r="Q34" s="274">
        <v>0</v>
      </c>
      <c r="R34" s="274">
        <f t="shared" si="5"/>
        <v>2366</v>
      </c>
      <c r="S34" s="274">
        <v>0</v>
      </c>
      <c r="T34" s="274">
        <v>2366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107</v>
      </c>
      <c r="AA34" s="274">
        <v>0</v>
      </c>
      <c r="AB34" s="274">
        <v>107</v>
      </c>
      <c r="AC34" s="274">
        <v>0</v>
      </c>
      <c r="AD34" s="274">
        <f t="shared" si="8"/>
        <v>709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709</v>
      </c>
      <c r="AJ34" s="274">
        <v>0</v>
      </c>
      <c r="AK34" s="274">
        <v>0</v>
      </c>
      <c r="AL34" s="274">
        <v>709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1499</v>
      </c>
      <c r="BD34" s="274">
        <f t="shared" si="16"/>
        <v>771</v>
      </c>
      <c r="BE34" s="274">
        <v>0</v>
      </c>
      <c r="BF34" s="274">
        <v>264</v>
      </c>
      <c r="BG34" s="274">
        <v>82</v>
      </c>
      <c r="BH34" s="274">
        <v>418</v>
      </c>
      <c r="BI34" s="274">
        <v>0</v>
      </c>
      <c r="BJ34" s="274">
        <v>7</v>
      </c>
      <c r="BK34" s="274">
        <f t="shared" si="18"/>
        <v>728</v>
      </c>
      <c r="BL34" s="274">
        <v>0</v>
      </c>
      <c r="BM34" s="274">
        <v>237</v>
      </c>
      <c r="BN34" s="274">
        <v>0</v>
      </c>
      <c r="BO34" s="274">
        <v>491</v>
      </c>
      <c r="BP34" s="274">
        <v>0</v>
      </c>
      <c r="BQ34" s="274">
        <v>0</v>
      </c>
      <c r="BR34" s="274">
        <f t="shared" si="41"/>
        <v>7095</v>
      </c>
      <c r="BS34" s="274">
        <f t="shared" si="42"/>
        <v>0</v>
      </c>
      <c r="BT34" s="274">
        <f t="shared" si="43"/>
        <v>4047</v>
      </c>
      <c r="BU34" s="274">
        <f t="shared" si="44"/>
        <v>150</v>
      </c>
      <c r="BV34" s="274">
        <f t="shared" si="45"/>
        <v>2784</v>
      </c>
      <c r="BW34" s="274">
        <f t="shared" si="46"/>
        <v>0</v>
      </c>
      <c r="BX34" s="274">
        <f t="shared" si="47"/>
        <v>114</v>
      </c>
      <c r="BY34" s="274">
        <f t="shared" si="21"/>
        <v>6324</v>
      </c>
      <c r="BZ34" s="274">
        <f t="shared" si="22"/>
        <v>0</v>
      </c>
      <c r="CA34" s="274">
        <f t="shared" si="23"/>
        <v>3783</v>
      </c>
      <c r="CB34" s="274">
        <f t="shared" si="24"/>
        <v>68</v>
      </c>
      <c r="CC34" s="274">
        <f t="shared" si="25"/>
        <v>2366</v>
      </c>
      <c r="CD34" s="274">
        <f t="shared" si="26"/>
        <v>0</v>
      </c>
      <c r="CE34" s="274">
        <f t="shared" si="27"/>
        <v>107</v>
      </c>
      <c r="CF34" s="274">
        <f t="shared" si="28"/>
        <v>771</v>
      </c>
      <c r="CG34" s="274">
        <f t="shared" si="48"/>
        <v>0</v>
      </c>
      <c r="CH34" s="274">
        <f t="shared" si="49"/>
        <v>264</v>
      </c>
      <c r="CI34" s="274">
        <f t="shared" si="50"/>
        <v>82</v>
      </c>
      <c r="CJ34" s="274">
        <f t="shared" si="51"/>
        <v>418</v>
      </c>
      <c r="CK34" s="274">
        <f t="shared" si="52"/>
        <v>0</v>
      </c>
      <c r="CL34" s="274">
        <f t="shared" si="53"/>
        <v>7</v>
      </c>
      <c r="CM34" s="274">
        <f t="shared" si="54"/>
        <v>1437</v>
      </c>
      <c r="CN34" s="274">
        <f t="shared" si="55"/>
        <v>0</v>
      </c>
      <c r="CO34" s="274">
        <f t="shared" si="56"/>
        <v>946</v>
      </c>
      <c r="CP34" s="274">
        <f t="shared" si="57"/>
        <v>0</v>
      </c>
      <c r="CQ34" s="274">
        <f t="shared" si="58"/>
        <v>491</v>
      </c>
      <c r="CR34" s="274">
        <f t="shared" si="59"/>
        <v>0</v>
      </c>
      <c r="CS34" s="274">
        <f t="shared" si="60"/>
        <v>0</v>
      </c>
      <c r="CT34" s="274">
        <f t="shared" si="31"/>
        <v>709</v>
      </c>
      <c r="CU34" s="274">
        <f t="shared" si="32"/>
        <v>0</v>
      </c>
      <c r="CV34" s="274">
        <f t="shared" si="33"/>
        <v>709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728</v>
      </c>
      <c r="DB34" s="274">
        <f t="shared" si="61"/>
        <v>0</v>
      </c>
      <c r="DC34" s="274">
        <f t="shared" si="62"/>
        <v>237</v>
      </c>
      <c r="DD34" s="274">
        <f t="shared" si="63"/>
        <v>0</v>
      </c>
      <c r="DE34" s="274">
        <f t="shared" si="64"/>
        <v>491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1</v>
      </c>
      <c r="DJ34" s="274">
        <v>0</v>
      </c>
      <c r="DK34" s="274">
        <v>0</v>
      </c>
      <c r="DL34" s="274">
        <v>0</v>
      </c>
      <c r="DM34" s="274">
        <v>1</v>
      </c>
    </row>
    <row r="35" spans="1:117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31622</v>
      </c>
      <c r="E35" s="274">
        <f t="shared" si="1"/>
        <v>23082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21045</v>
      </c>
      <c r="K35" s="274">
        <v>0</v>
      </c>
      <c r="L35" s="274">
        <v>21045</v>
      </c>
      <c r="M35" s="274">
        <v>0</v>
      </c>
      <c r="N35" s="274">
        <f t="shared" si="4"/>
        <v>1150</v>
      </c>
      <c r="O35" s="274">
        <v>0</v>
      </c>
      <c r="P35" s="274">
        <v>1150</v>
      </c>
      <c r="Q35" s="274">
        <v>0</v>
      </c>
      <c r="R35" s="274">
        <f t="shared" si="5"/>
        <v>713</v>
      </c>
      <c r="S35" s="274">
        <v>0</v>
      </c>
      <c r="T35" s="274">
        <v>713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174</v>
      </c>
      <c r="AA35" s="274">
        <v>0</v>
      </c>
      <c r="AB35" s="274">
        <v>174</v>
      </c>
      <c r="AC35" s="274">
        <v>0</v>
      </c>
      <c r="AD35" s="274">
        <f t="shared" si="8"/>
        <v>3903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3733</v>
      </c>
      <c r="AJ35" s="274">
        <v>0</v>
      </c>
      <c r="AK35" s="274">
        <v>0</v>
      </c>
      <c r="AL35" s="274">
        <v>3733</v>
      </c>
      <c r="AM35" s="274">
        <f t="shared" si="11"/>
        <v>93</v>
      </c>
      <c r="AN35" s="274">
        <v>0</v>
      </c>
      <c r="AO35" s="274">
        <v>0</v>
      </c>
      <c r="AP35" s="274">
        <v>93</v>
      </c>
      <c r="AQ35" s="274">
        <f t="shared" si="12"/>
        <v>59</v>
      </c>
      <c r="AR35" s="274">
        <v>0</v>
      </c>
      <c r="AS35" s="274">
        <v>0</v>
      </c>
      <c r="AT35" s="274">
        <v>59</v>
      </c>
      <c r="AU35" s="274">
        <f t="shared" si="13"/>
        <v>18</v>
      </c>
      <c r="AV35" s="274">
        <v>0</v>
      </c>
      <c r="AW35" s="274">
        <v>0</v>
      </c>
      <c r="AX35" s="274">
        <v>18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4637</v>
      </c>
      <c r="BD35" s="274">
        <f t="shared" si="16"/>
        <v>2215</v>
      </c>
      <c r="BE35" s="274">
        <v>0</v>
      </c>
      <c r="BF35" s="274">
        <v>801</v>
      </c>
      <c r="BG35" s="274">
        <v>0</v>
      </c>
      <c r="BH35" s="274">
        <v>4</v>
      </c>
      <c r="BI35" s="274">
        <v>0</v>
      </c>
      <c r="BJ35" s="274">
        <v>1410</v>
      </c>
      <c r="BK35" s="274">
        <f t="shared" si="18"/>
        <v>2422</v>
      </c>
      <c r="BL35" s="274">
        <v>0</v>
      </c>
      <c r="BM35" s="274">
        <v>651</v>
      </c>
      <c r="BN35" s="274">
        <v>0</v>
      </c>
      <c r="BO35" s="274">
        <v>0</v>
      </c>
      <c r="BP35" s="274">
        <v>1425</v>
      </c>
      <c r="BQ35" s="274">
        <v>346</v>
      </c>
      <c r="BR35" s="274">
        <f t="shared" si="41"/>
        <v>25297</v>
      </c>
      <c r="BS35" s="274">
        <f t="shared" si="42"/>
        <v>0</v>
      </c>
      <c r="BT35" s="274">
        <f t="shared" si="43"/>
        <v>21846</v>
      </c>
      <c r="BU35" s="274">
        <f t="shared" si="44"/>
        <v>1150</v>
      </c>
      <c r="BV35" s="274">
        <f t="shared" si="45"/>
        <v>717</v>
      </c>
      <c r="BW35" s="274">
        <f t="shared" si="46"/>
        <v>0</v>
      </c>
      <c r="BX35" s="274">
        <f t="shared" si="47"/>
        <v>1584</v>
      </c>
      <c r="BY35" s="274">
        <f t="shared" si="21"/>
        <v>23082</v>
      </c>
      <c r="BZ35" s="274">
        <f t="shared" si="22"/>
        <v>0</v>
      </c>
      <c r="CA35" s="274">
        <f t="shared" si="23"/>
        <v>21045</v>
      </c>
      <c r="CB35" s="274">
        <f t="shared" si="24"/>
        <v>1150</v>
      </c>
      <c r="CC35" s="274">
        <f t="shared" si="25"/>
        <v>713</v>
      </c>
      <c r="CD35" s="274">
        <f t="shared" si="26"/>
        <v>0</v>
      </c>
      <c r="CE35" s="274">
        <f t="shared" si="27"/>
        <v>174</v>
      </c>
      <c r="CF35" s="274">
        <f t="shared" si="28"/>
        <v>2215</v>
      </c>
      <c r="CG35" s="274">
        <f t="shared" si="48"/>
        <v>0</v>
      </c>
      <c r="CH35" s="274">
        <f t="shared" si="49"/>
        <v>801</v>
      </c>
      <c r="CI35" s="274">
        <f t="shared" si="50"/>
        <v>0</v>
      </c>
      <c r="CJ35" s="274">
        <f t="shared" si="51"/>
        <v>4</v>
      </c>
      <c r="CK35" s="274">
        <f t="shared" si="52"/>
        <v>0</v>
      </c>
      <c r="CL35" s="274">
        <f t="shared" si="53"/>
        <v>1410</v>
      </c>
      <c r="CM35" s="274">
        <f t="shared" si="54"/>
        <v>6325</v>
      </c>
      <c r="CN35" s="274">
        <f t="shared" si="55"/>
        <v>0</v>
      </c>
      <c r="CO35" s="274">
        <f t="shared" si="56"/>
        <v>4384</v>
      </c>
      <c r="CP35" s="274">
        <f t="shared" si="57"/>
        <v>93</v>
      </c>
      <c r="CQ35" s="274">
        <f t="shared" si="58"/>
        <v>59</v>
      </c>
      <c r="CR35" s="274">
        <f t="shared" si="59"/>
        <v>1443</v>
      </c>
      <c r="CS35" s="274">
        <f t="shared" si="60"/>
        <v>346</v>
      </c>
      <c r="CT35" s="274">
        <f t="shared" si="31"/>
        <v>3903</v>
      </c>
      <c r="CU35" s="274">
        <f t="shared" si="32"/>
        <v>0</v>
      </c>
      <c r="CV35" s="274">
        <f t="shared" si="33"/>
        <v>3733</v>
      </c>
      <c r="CW35" s="274">
        <f t="shared" si="34"/>
        <v>93</v>
      </c>
      <c r="CX35" s="274">
        <f t="shared" si="35"/>
        <v>59</v>
      </c>
      <c r="CY35" s="274">
        <f t="shared" si="36"/>
        <v>18</v>
      </c>
      <c r="CZ35" s="274">
        <f t="shared" si="37"/>
        <v>0</v>
      </c>
      <c r="DA35" s="274">
        <f t="shared" si="38"/>
        <v>2422</v>
      </c>
      <c r="DB35" s="274">
        <f t="shared" si="61"/>
        <v>0</v>
      </c>
      <c r="DC35" s="274">
        <f t="shared" si="62"/>
        <v>651</v>
      </c>
      <c r="DD35" s="274">
        <f t="shared" si="63"/>
        <v>0</v>
      </c>
      <c r="DE35" s="274">
        <f t="shared" si="64"/>
        <v>0</v>
      </c>
      <c r="DF35" s="274">
        <f t="shared" si="65"/>
        <v>1425</v>
      </c>
      <c r="DG35" s="274">
        <f t="shared" si="66"/>
        <v>346</v>
      </c>
      <c r="DH35" s="274">
        <v>0</v>
      </c>
      <c r="DI35" s="274">
        <f t="shared" si="40"/>
        <v>1</v>
      </c>
      <c r="DJ35" s="274">
        <v>0</v>
      </c>
      <c r="DK35" s="274">
        <v>0</v>
      </c>
      <c r="DL35" s="274">
        <v>0</v>
      </c>
      <c r="DM35" s="274">
        <v>1</v>
      </c>
    </row>
    <row r="36" spans="1:117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15437</v>
      </c>
      <c r="E36" s="274">
        <f t="shared" si="1"/>
        <v>9001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7997</v>
      </c>
      <c r="K36" s="274">
        <v>0</v>
      </c>
      <c r="L36" s="274">
        <v>7997</v>
      </c>
      <c r="M36" s="274">
        <v>0</v>
      </c>
      <c r="N36" s="274">
        <f t="shared" si="4"/>
        <v>265</v>
      </c>
      <c r="O36" s="274">
        <v>0</v>
      </c>
      <c r="P36" s="274">
        <v>265</v>
      </c>
      <c r="Q36" s="274">
        <v>0</v>
      </c>
      <c r="R36" s="274">
        <f t="shared" si="5"/>
        <v>685</v>
      </c>
      <c r="S36" s="274">
        <v>0</v>
      </c>
      <c r="T36" s="274">
        <v>685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54</v>
      </c>
      <c r="AA36" s="274">
        <v>0</v>
      </c>
      <c r="AB36" s="274">
        <v>54</v>
      </c>
      <c r="AC36" s="274">
        <v>0</v>
      </c>
      <c r="AD36" s="274">
        <f t="shared" si="8"/>
        <v>5407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4817</v>
      </c>
      <c r="AJ36" s="274">
        <v>0</v>
      </c>
      <c r="AK36" s="274">
        <v>44</v>
      </c>
      <c r="AL36" s="274">
        <v>4773</v>
      </c>
      <c r="AM36" s="274">
        <f t="shared" si="11"/>
        <v>174</v>
      </c>
      <c r="AN36" s="274">
        <v>0</v>
      </c>
      <c r="AO36" s="274">
        <v>34</v>
      </c>
      <c r="AP36" s="274">
        <v>140</v>
      </c>
      <c r="AQ36" s="274">
        <f t="shared" si="12"/>
        <v>416</v>
      </c>
      <c r="AR36" s="274">
        <v>0</v>
      </c>
      <c r="AS36" s="274">
        <v>0</v>
      </c>
      <c r="AT36" s="274">
        <v>416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1029</v>
      </c>
      <c r="BD36" s="274">
        <f t="shared" si="16"/>
        <v>465</v>
      </c>
      <c r="BE36" s="274">
        <v>0</v>
      </c>
      <c r="BF36" s="274">
        <v>247</v>
      </c>
      <c r="BG36" s="274">
        <v>0</v>
      </c>
      <c r="BH36" s="274">
        <v>218</v>
      </c>
      <c r="BI36" s="274">
        <v>0</v>
      </c>
      <c r="BJ36" s="274">
        <v>0</v>
      </c>
      <c r="BK36" s="274">
        <f t="shared" si="18"/>
        <v>564</v>
      </c>
      <c r="BL36" s="274">
        <v>0</v>
      </c>
      <c r="BM36" s="274">
        <v>174</v>
      </c>
      <c r="BN36" s="274">
        <v>9</v>
      </c>
      <c r="BO36" s="274">
        <v>381</v>
      </c>
      <c r="BP36" s="274">
        <v>0</v>
      </c>
      <c r="BQ36" s="274">
        <v>0</v>
      </c>
      <c r="BR36" s="274">
        <f t="shared" si="41"/>
        <v>9466</v>
      </c>
      <c r="BS36" s="274">
        <f t="shared" si="42"/>
        <v>0</v>
      </c>
      <c r="BT36" s="274">
        <f t="shared" si="43"/>
        <v>8244</v>
      </c>
      <c r="BU36" s="274">
        <f t="shared" si="44"/>
        <v>265</v>
      </c>
      <c r="BV36" s="274">
        <f t="shared" si="45"/>
        <v>903</v>
      </c>
      <c r="BW36" s="274">
        <f t="shared" si="46"/>
        <v>0</v>
      </c>
      <c r="BX36" s="274">
        <f t="shared" si="47"/>
        <v>54</v>
      </c>
      <c r="BY36" s="274">
        <f t="shared" si="21"/>
        <v>9001</v>
      </c>
      <c r="BZ36" s="274">
        <f t="shared" si="22"/>
        <v>0</v>
      </c>
      <c r="CA36" s="274">
        <f t="shared" si="23"/>
        <v>7997</v>
      </c>
      <c r="CB36" s="274">
        <f t="shared" si="24"/>
        <v>265</v>
      </c>
      <c r="CC36" s="274">
        <f t="shared" si="25"/>
        <v>685</v>
      </c>
      <c r="CD36" s="274">
        <f t="shared" si="26"/>
        <v>0</v>
      </c>
      <c r="CE36" s="274">
        <f t="shared" si="27"/>
        <v>54</v>
      </c>
      <c r="CF36" s="274">
        <f t="shared" si="28"/>
        <v>465</v>
      </c>
      <c r="CG36" s="274">
        <f t="shared" si="48"/>
        <v>0</v>
      </c>
      <c r="CH36" s="274">
        <f t="shared" si="49"/>
        <v>247</v>
      </c>
      <c r="CI36" s="274">
        <f t="shared" si="50"/>
        <v>0</v>
      </c>
      <c r="CJ36" s="274">
        <f t="shared" si="51"/>
        <v>218</v>
      </c>
      <c r="CK36" s="274">
        <f t="shared" si="52"/>
        <v>0</v>
      </c>
      <c r="CL36" s="274">
        <f t="shared" si="53"/>
        <v>0</v>
      </c>
      <c r="CM36" s="274">
        <f t="shared" si="54"/>
        <v>5971</v>
      </c>
      <c r="CN36" s="274">
        <f t="shared" si="55"/>
        <v>0</v>
      </c>
      <c r="CO36" s="274">
        <f t="shared" si="56"/>
        <v>4991</v>
      </c>
      <c r="CP36" s="274">
        <f t="shared" si="57"/>
        <v>183</v>
      </c>
      <c r="CQ36" s="274">
        <f t="shared" si="58"/>
        <v>797</v>
      </c>
      <c r="CR36" s="274">
        <f t="shared" si="59"/>
        <v>0</v>
      </c>
      <c r="CS36" s="274">
        <f t="shared" si="60"/>
        <v>0</v>
      </c>
      <c r="CT36" s="274">
        <f t="shared" si="31"/>
        <v>5407</v>
      </c>
      <c r="CU36" s="274">
        <f t="shared" si="32"/>
        <v>0</v>
      </c>
      <c r="CV36" s="274">
        <f t="shared" si="33"/>
        <v>4817</v>
      </c>
      <c r="CW36" s="274">
        <f t="shared" si="34"/>
        <v>174</v>
      </c>
      <c r="CX36" s="274">
        <f t="shared" si="35"/>
        <v>416</v>
      </c>
      <c r="CY36" s="274">
        <f t="shared" si="36"/>
        <v>0</v>
      </c>
      <c r="CZ36" s="274">
        <f t="shared" si="37"/>
        <v>0</v>
      </c>
      <c r="DA36" s="274">
        <f t="shared" si="38"/>
        <v>564</v>
      </c>
      <c r="DB36" s="274">
        <f t="shared" si="61"/>
        <v>0</v>
      </c>
      <c r="DC36" s="274">
        <f t="shared" si="62"/>
        <v>174</v>
      </c>
      <c r="DD36" s="274">
        <f t="shared" si="63"/>
        <v>9</v>
      </c>
      <c r="DE36" s="274">
        <f t="shared" si="64"/>
        <v>381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1</v>
      </c>
      <c r="DJ36" s="274">
        <v>0</v>
      </c>
      <c r="DK36" s="274">
        <v>0</v>
      </c>
      <c r="DL36" s="274">
        <v>0</v>
      </c>
      <c r="DM36" s="274">
        <v>1</v>
      </c>
    </row>
    <row r="37" spans="1:117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10064</v>
      </c>
      <c r="E37" s="274">
        <f t="shared" si="1"/>
        <v>8095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6302</v>
      </c>
      <c r="K37" s="274">
        <v>0</v>
      </c>
      <c r="L37" s="274">
        <v>6302</v>
      </c>
      <c r="M37" s="274">
        <v>0</v>
      </c>
      <c r="N37" s="274">
        <f t="shared" si="4"/>
        <v>83</v>
      </c>
      <c r="O37" s="274">
        <v>0</v>
      </c>
      <c r="P37" s="274">
        <v>83</v>
      </c>
      <c r="Q37" s="274">
        <v>0</v>
      </c>
      <c r="R37" s="274">
        <f t="shared" si="5"/>
        <v>1554</v>
      </c>
      <c r="S37" s="274">
        <v>0</v>
      </c>
      <c r="T37" s="274">
        <v>1554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156</v>
      </c>
      <c r="AA37" s="274">
        <v>0</v>
      </c>
      <c r="AB37" s="274">
        <v>156</v>
      </c>
      <c r="AC37" s="274">
        <v>0</v>
      </c>
      <c r="AD37" s="274">
        <f t="shared" si="8"/>
        <v>1142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1094</v>
      </c>
      <c r="AJ37" s="274">
        <v>0</v>
      </c>
      <c r="AK37" s="274">
        <v>1094</v>
      </c>
      <c r="AL37" s="274">
        <v>0</v>
      </c>
      <c r="AM37" s="274">
        <f t="shared" si="11"/>
        <v>2</v>
      </c>
      <c r="AN37" s="274">
        <v>0</v>
      </c>
      <c r="AO37" s="274">
        <v>2</v>
      </c>
      <c r="AP37" s="274">
        <v>0</v>
      </c>
      <c r="AQ37" s="274">
        <f t="shared" si="12"/>
        <v>42</v>
      </c>
      <c r="AR37" s="274">
        <v>0</v>
      </c>
      <c r="AS37" s="274">
        <v>42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4</v>
      </c>
      <c r="AZ37" s="274">
        <v>0</v>
      </c>
      <c r="BA37" s="274">
        <v>4</v>
      </c>
      <c r="BB37" s="274">
        <v>0</v>
      </c>
      <c r="BC37" s="274">
        <f t="shared" si="15"/>
        <v>827</v>
      </c>
      <c r="BD37" s="274">
        <f t="shared" si="16"/>
        <v>222</v>
      </c>
      <c r="BE37" s="274">
        <v>194</v>
      </c>
      <c r="BF37" s="274">
        <v>0</v>
      </c>
      <c r="BG37" s="274">
        <v>0</v>
      </c>
      <c r="BH37" s="274">
        <v>25</v>
      </c>
      <c r="BI37" s="274">
        <v>3</v>
      </c>
      <c r="BJ37" s="274">
        <v>0</v>
      </c>
      <c r="BK37" s="274">
        <f t="shared" si="18"/>
        <v>605</v>
      </c>
      <c r="BL37" s="274">
        <v>0</v>
      </c>
      <c r="BM37" s="274">
        <v>0</v>
      </c>
      <c r="BN37" s="274">
        <v>0</v>
      </c>
      <c r="BO37" s="274">
        <v>605</v>
      </c>
      <c r="BP37" s="274">
        <v>0</v>
      </c>
      <c r="BQ37" s="274">
        <v>0</v>
      </c>
      <c r="BR37" s="274">
        <f t="shared" si="41"/>
        <v>8317</v>
      </c>
      <c r="BS37" s="274">
        <f t="shared" si="42"/>
        <v>194</v>
      </c>
      <c r="BT37" s="274">
        <f t="shared" si="43"/>
        <v>6302</v>
      </c>
      <c r="BU37" s="274">
        <f t="shared" si="44"/>
        <v>83</v>
      </c>
      <c r="BV37" s="274">
        <f t="shared" si="45"/>
        <v>1579</v>
      </c>
      <c r="BW37" s="274">
        <f t="shared" si="46"/>
        <v>3</v>
      </c>
      <c r="BX37" s="274">
        <f t="shared" si="47"/>
        <v>156</v>
      </c>
      <c r="BY37" s="274">
        <f t="shared" si="21"/>
        <v>8095</v>
      </c>
      <c r="BZ37" s="274">
        <f t="shared" si="22"/>
        <v>0</v>
      </c>
      <c r="CA37" s="274">
        <f t="shared" si="23"/>
        <v>6302</v>
      </c>
      <c r="CB37" s="274">
        <f t="shared" si="24"/>
        <v>83</v>
      </c>
      <c r="CC37" s="274">
        <f t="shared" si="25"/>
        <v>1554</v>
      </c>
      <c r="CD37" s="274">
        <f t="shared" si="26"/>
        <v>0</v>
      </c>
      <c r="CE37" s="274">
        <f t="shared" si="27"/>
        <v>156</v>
      </c>
      <c r="CF37" s="274">
        <f t="shared" si="28"/>
        <v>222</v>
      </c>
      <c r="CG37" s="274">
        <f t="shared" si="48"/>
        <v>194</v>
      </c>
      <c r="CH37" s="274">
        <f t="shared" si="49"/>
        <v>0</v>
      </c>
      <c r="CI37" s="274">
        <f t="shared" si="50"/>
        <v>0</v>
      </c>
      <c r="CJ37" s="274">
        <f t="shared" si="51"/>
        <v>25</v>
      </c>
      <c r="CK37" s="274">
        <f t="shared" si="52"/>
        <v>3</v>
      </c>
      <c r="CL37" s="274">
        <f t="shared" si="53"/>
        <v>0</v>
      </c>
      <c r="CM37" s="274">
        <f t="shared" si="54"/>
        <v>1747</v>
      </c>
      <c r="CN37" s="274">
        <f t="shared" si="55"/>
        <v>0</v>
      </c>
      <c r="CO37" s="274">
        <f t="shared" si="56"/>
        <v>1094</v>
      </c>
      <c r="CP37" s="274">
        <f t="shared" si="57"/>
        <v>2</v>
      </c>
      <c r="CQ37" s="274">
        <f t="shared" si="58"/>
        <v>647</v>
      </c>
      <c r="CR37" s="274">
        <f t="shared" si="59"/>
        <v>0</v>
      </c>
      <c r="CS37" s="274">
        <f t="shared" si="60"/>
        <v>4</v>
      </c>
      <c r="CT37" s="274">
        <f t="shared" si="31"/>
        <v>1142</v>
      </c>
      <c r="CU37" s="274">
        <f t="shared" si="32"/>
        <v>0</v>
      </c>
      <c r="CV37" s="274">
        <f t="shared" si="33"/>
        <v>1094</v>
      </c>
      <c r="CW37" s="274">
        <f t="shared" si="34"/>
        <v>2</v>
      </c>
      <c r="CX37" s="274">
        <f t="shared" si="35"/>
        <v>42</v>
      </c>
      <c r="CY37" s="274">
        <f t="shared" si="36"/>
        <v>0</v>
      </c>
      <c r="CZ37" s="274">
        <f t="shared" si="37"/>
        <v>4</v>
      </c>
      <c r="DA37" s="274">
        <f t="shared" si="38"/>
        <v>605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605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7805</v>
      </c>
      <c r="E38" s="274">
        <f t="shared" si="1"/>
        <v>5951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5452</v>
      </c>
      <c r="K38" s="274">
        <v>0</v>
      </c>
      <c r="L38" s="274">
        <v>5452</v>
      </c>
      <c r="M38" s="274">
        <v>0</v>
      </c>
      <c r="N38" s="274">
        <f t="shared" si="4"/>
        <v>200</v>
      </c>
      <c r="O38" s="274">
        <v>0</v>
      </c>
      <c r="P38" s="274">
        <v>200</v>
      </c>
      <c r="Q38" s="274">
        <v>0</v>
      </c>
      <c r="R38" s="274">
        <f t="shared" si="5"/>
        <v>253</v>
      </c>
      <c r="S38" s="274">
        <v>0</v>
      </c>
      <c r="T38" s="274">
        <v>253</v>
      </c>
      <c r="U38" s="274">
        <v>0</v>
      </c>
      <c r="V38" s="274">
        <f t="shared" si="6"/>
        <v>6</v>
      </c>
      <c r="W38" s="274">
        <v>0</v>
      </c>
      <c r="X38" s="274">
        <v>6</v>
      </c>
      <c r="Y38" s="274">
        <v>0</v>
      </c>
      <c r="Z38" s="274">
        <f t="shared" si="7"/>
        <v>40</v>
      </c>
      <c r="AA38" s="274">
        <v>0</v>
      </c>
      <c r="AB38" s="274">
        <v>40</v>
      </c>
      <c r="AC38" s="274">
        <v>0</v>
      </c>
      <c r="AD38" s="274">
        <f t="shared" si="8"/>
        <v>1049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962</v>
      </c>
      <c r="AJ38" s="274">
        <v>0</v>
      </c>
      <c r="AK38" s="274">
        <v>962</v>
      </c>
      <c r="AL38" s="274">
        <v>0</v>
      </c>
      <c r="AM38" s="274">
        <f t="shared" si="11"/>
        <v>35</v>
      </c>
      <c r="AN38" s="274">
        <v>0</v>
      </c>
      <c r="AO38" s="274">
        <v>35</v>
      </c>
      <c r="AP38" s="274">
        <v>0</v>
      </c>
      <c r="AQ38" s="274">
        <f t="shared" si="12"/>
        <v>44</v>
      </c>
      <c r="AR38" s="274">
        <v>0</v>
      </c>
      <c r="AS38" s="274">
        <v>44</v>
      </c>
      <c r="AT38" s="274">
        <v>0</v>
      </c>
      <c r="AU38" s="274">
        <f t="shared" si="13"/>
        <v>1</v>
      </c>
      <c r="AV38" s="274">
        <v>0</v>
      </c>
      <c r="AW38" s="274">
        <v>1</v>
      </c>
      <c r="AX38" s="274">
        <v>0</v>
      </c>
      <c r="AY38" s="274">
        <f t="shared" si="14"/>
        <v>7</v>
      </c>
      <c r="AZ38" s="274">
        <v>0</v>
      </c>
      <c r="BA38" s="274">
        <v>7</v>
      </c>
      <c r="BB38" s="274">
        <v>0</v>
      </c>
      <c r="BC38" s="274">
        <f t="shared" si="15"/>
        <v>805</v>
      </c>
      <c r="BD38" s="274">
        <f t="shared" si="16"/>
        <v>556</v>
      </c>
      <c r="BE38" s="274">
        <v>0</v>
      </c>
      <c r="BF38" s="274">
        <v>9</v>
      </c>
      <c r="BG38" s="274">
        <v>0</v>
      </c>
      <c r="BH38" s="274">
        <v>358</v>
      </c>
      <c r="BI38" s="274">
        <v>0</v>
      </c>
      <c r="BJ38" s="274">
        <v>189</v>
      </c>
      <c r="BK38" s="274">
        <f t="shared" si="18"/>
        <v>249</v>
      </c>
      <c r="BL38" s="274">
        <v>0</v>
      </c>
      <c r="BM38" s="274">
        <v>178</v>
      </c>
      <c r="BN38" s="274">
        <v>0</v>
      </c>
      <c r="BO38" s="274">
        <v>63</v>
      </c>
      <c r="BP38" s="274">
        <v>0</v>
      </c>
      <c r="BQ38" s="274">
        <v>8</v>
      </c>
      <c r="BR38" s="274">
        <f t="shared" si="41"/>
        <v>6507</v>
      </c>
      <c r="BS38" s="274">
        <f t="shared" si="42"/>
        <v>0</v>
      </c>
      <c r="BT38" s="274">
        <f t="shared" si="43"/>
        <v>5461</v>
      </c>
      <c r="BU38" s="274">
        <f t="shared" si="44"/>
        <v>200</v>
      </c>
      <c r="BV38" s="274">
        <f t="shared" si="45"/>
        <v>611</v>
      </c>
      <c r="BW38" s="274">
        <f t="shared" si="46"/>
        <v>6</v>
      </c>
      <c r="BX38" s="274">
        <f t="shared" si="47"/>
        <v>229</v>
      </c>
      <c r="BY38" s="274">
        <f t="shared" si="21"/>
        <v>5951</v>
      </c>
      <c r="BZ38" s="274">
        <f t="shared" si="22"/>
        <v>0</v>
      </c>
      <c r="CA38" s="274">
        <f t="shared" si="23"/>
        <v>5452</v>
      </c>
      <c r="CB38" s="274">
        <f t="shared" si="24"/>
        <v>200</v>
      </c>
      <c r="CC38" s="274">
        <f t="shared" si="25"/>
        <v>253</v>
      </c>
      <c r="CD38" s="274">
        <f t="shared" si="26"/>
        <v>6</v>
      </c>
      <c r="CE38" s="274">
        <f t="shared" si="27"/>
        <v>40</v>
      </c>
      <c r="CF38" s="274">
        <f t="shared" si="28"/>
        <v>556</v>
      </c>
      <c r="CG38" s="274">
        <f t="shared" si="48"/>
        <v>0</v>
      </c>
      <c r="CH38" s="274">
        <f t="shared" si="49"/>
        <v>9</v>
      </c>
      <c r="CI38" s="274">
        <f t="shared" si="50"/>
        <v>0</v>
      </c>
      <c r="CJ38" s="274">
        <f t="shared" si="51"/>
        <v>358</v>
      </c>
      <c r="CK38" s="274">
        <f t="shared" si="52"/>
        <v>0</v>
      </c>
      <c r="CL38" s="274">
        <f t="shared" si="53"/>
        <v>189</v>
      </c>
      <c r="CM38" s="274">
        <f t="shared" si="54"/>
        <v>1298</v>
      </c>
      <c r="CN38" s="274">
        <f t="shared" si="55"/>
        <v>0</v>
      </c>
      <c r="CO38" s="274">
        <f t="shared" si="56"/>
        <v>1140</v>
      </c>
      <c r="CP38" s="274">
        <f t="shared" si="57"/>
        <v>35</v>
      </c>
      <c r="CQ38" s="274">
        <f t="shared" si="58"/>
        <v>107</v>
      </c>
      <c r="CR38" s="274">
        <f t="shared" si="59"/>
        <v>1</v>
      </c>
      <c r="CS38" s="274">
        <f t="shared" si="60"/>
        <v>15</v>
      </c>
      <c r="CT38" s="274">
        <f t="shared" si="31"/>
        <v>1049</v>
      </c>
      <c r="CU38" s="274">
        <f t="shared" si="32"/>
        <v>0</v>
      </c>
      <c r="CV38" s="274">
        <f t="shared" si="33"/>
        <v>962</v>
      </c>
      <c r="CW38" s="274">
        <f t="shared" si="34"/>
        <v>35</v>
      </c>
      <c r="CX38" s="274">
        <f t="shared" si="35"/>
        <v>44</v>
      </c>
      <c r="CY38" s="274">
        <f t="shared" si="36"/>
        <v>1</v>
      </c>
      <c r="CZ38" s="274">
        <f t="shared" si="37"/>
        <v>7</v>
      </c>
      <c r="DA38" s="274">
        <f t="shared" si="38"/>
        <v>249</v>
      </c>
      <c r="DB38" s="274">
        <f t="shared" si="61"/>
        <v>0</v>
      </c>
      <c r="DC38" s="274">
        <f t="shared" si="62"/>
        <v>178</v>
      </c>
      <c r="DD38" s="274">
        <f t="shared" si="63"/>
        <v>0</v>
      </c>
      <c r="DE38" s="274">
        <f t="shared" si="64"/>
        <v>63</v>
      </c>
      <c r="DF38" s="274">
        <f t="shared" si="65"/>
        <v>0</v>
      </c>
      <c r="DG38" s="274">
        <f t="shared" si="66"/>
        <v>8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ref="D39:D67" si="67">SUM(E39,AD39,BC39)</f>
        <v>11490</v>
      </c>
      <c r="E39" s="274">
        <f t="shared" ref="E39:E67" si="68">SUM(F39,J39,N39,R39,V39,Z39)</f>
        <v>9134</v>
      </c>
      <c r="F39" s="274">
        <f t="shared" ref="F39:F67" si="69">SUM(G39:I39)</f>
        <v>0</v>
      </c>
      <c r="G39" s="274">
        <v>0</v>
      </c>
      <c r="H39" s="274">
        <v>0</v>
      </c>
      <c r="I39" s="274">
        <v>0</v>
      </c>
      <c r="J39" s="274">
        <f t="shared" ref="J39:J67" si="70">SUM(K39:M39)</f>
        <v>8313</v>
      </c>
      <c r="K39" s="274">
        <v>0</v>
      </c>
      <c r="L39" s="274">
        <v>8313</v>
      </c>
      <c r="M39" s="274">
        <v>0</v>
      </c>
      <c r="N39" s="274">
        <f t="shared" ref="N39:N67" si="71">SUM(O39:Q39)</f>
        <v>61</v>
      </c>
      <c r="O39" s="274">
        <v>0</v>
      </c>
      <c r="P39" s="274">
        <v>61</v>
      </c>
      <c r="Q39" s="274">
        <v>0</v>
      </c>
      <c r="R39" s="274">
        <f t="shared" ref="R39:R67" si="72">SUM(S39:U39)</f>
        <v>615</v>
      </c>
      <c r="S39" s="274">
        <v>0</v>
      </c>
      <c r="T39" s="274">
        <v>615</v>
      </c>
      <c r="U39" s="274">
        <v>0</v>
      </c>
      <c r="V39" s="274">
        <f t="shared" ref="V39:V67" si="73">SUM(W39:Y39)</f>
        <v>10</v>
      </c>
      <c r="W39" s="274">
        <v>0</v>
      </c>
      <c r="X39" s="274">
        <v>10</v>
      </c>
      <c r="Y39" s="274">
        <v>0</v>
      </c>
      <c r="Z39" s="274">
        <f t="shared" ref="Z39:Z67" si="74">SUM(AA39:AC39)</f>
        <v>135</v>
      </c>
      <c r="AA39" s="274">
        <v>0</v>
      </c>
      <c r="AB39" s="274">
        <v>135</v>
      </c>
      <c r="AC39" s="274">
        <v>0</v>
      </c>
      <c r="AD39" s="274">
        <f t="shared" ref="AD39:AD67" si="75">SUM(AE39,AI39,AM39,AQ39,AU39,AY39)</f>
        <v>2283</v>
      </c>
      <c r="AE39" s="274">
        <f t="shared" ref="AE39:AE67" si="76">SUM(AF39:AH39)</f>
        <v>0</v>
      </c>
      <c r="AF39" s="274">
        <v>0</v>
      </c>
      <c r="AG39" s="274">
        <v>0</v>
      </c>
      <c r="AH39" s="274">
        <v>0</v>
      </c>
      <c r="AI39" s="274">
        <f t="shared" ref="AI39:AI67" si="77">SUM(AJ39:AL39)</f>
        <v>2078</v>
      </c>
      <c r="AJ39" s="274">
        <v>0</v>
      </c>
      <c r="AK39" s="274">
        <v>2078</v>
      </c>
      <c r="AL39" s="274">
        <v>0</v>
      </c>
      <c r="AM39" s="274">
        <f t="shared" ref="AM39:AM67" si="78">SUM(AN39:AP39)</f>
        <v>18</v>
      </c>
      <c r="AN39" s="274">
        <v>0</v>
      </c>
      <c r="AO39" s="274">
        <v>18</v>
      </c>
      <c r="AP39" s="274">
        <v>0</v>
      </c>
      <c r="AQ39" s="274">
        <f t="shared" ref="AQ39:AQ67" si="79">SUM(AR39:AT39)</f>
        <v>153</v>
      </c>
      <c r="AR39" s="274">
        <v>0</v>
      </c>
      <c r="AS39" s="274">
        <v>153</v>
      </c>
      <c r="AT39" s="274">
        <v>0</v>
      </c>
      <c r="AU39" s="274">
        <f t="shared" ref="AU39:AU67" si="80">SUM(AV39:AX39)</f>
        <v>0</v>
      </c>
      <c r="AV39" s="274">
        <v>0</v>
      </c>
      <c r="AW39" s="274">
        <v>0</v>
      </c>
      <c r="AX39" s="274">
        <v>0</v>
      </c>
      <c r="AY39" s="274">
        <f t="shared" ref="AY39:AY67" si="81">SUM(AZ39:BB39)</f>
        <v>34</v>
      </c>
      <c r="AZ39" s="274">
        <v>0</v>
      </c>
      <c r="BA39" s="274">
        <v>34</v>
      </c>
      <c r="BB39" s="274">
        <v>0</v>
      </c>
      <c r="BC39" s="274">
        <f t="shared" ref="BC39:BC67" si="82">SUM(BD39,BK39)</f>
        <v>73</v>
      </c>
      <c r="BD39" s="274">
        <f t="shared" ref="BD39:BD67" si="83">SUM(BE39:BJ39)</f>
        <v>14</v>
      </c>
      <c r="BE39" s="274">
        <v>0</v>
      </c>
      <c r="BF39" s="274">
        <v>1</v>
      </c>
      <c r="BG39" s="274">
        <v>0</v>
      </c>
      <c r="BH39" s="274">
        <v>12</v>
      </c>
      <c r="BI39" s="274">
        <v>1</v>
      </c>
      <c r="BJ39" s="274">
        <v>0</v>
      </c>
      <c r="BK39" s="274">
        <f t="shared" ref="BK39:BK67" si="84">SUM(BL39:BQ39)</f>
        <v>59</v>
      </c>
      <c r="BL39" s="274">
        <v>0</v>
      </c>
      <c r="BM39" s="274">
        <v>19</v>
      </c>
      <c r="BN39" s="274">
        <v>0</v>
      </c>
      <c r="BO39" s="274">
        <v>40</v>
      </c>
      <c r="BP39" s="274">
        <v>0</v>
      </c>
      <c r="BQ39" s="274">
        <v>0</v>
      </c>
      <c r="BR39" s="274">
        <f t="shared" si="41"/>
        <v>9148</v>
      </c>
      <c r="BS39" s="274">
        <f t="shared" si="42"/>
        <v>0</v>
      </c>
      <c r="BT39" s="274">
        <f t="shared" si="43"/>
        <v>8314</v>
      </c>
      <c r="BU39" s="274">
        <f t="shared" si="44"/>
        <v>61</v>
      </c>
      <c r="BV39" s="274">
        <f t="shared" si="45"/>
        <v>627</v>
      </c>
      <c r="BW39" s="274">
        <f t="shared" si="46"/>
        <v>11</v>
      </c>
      <c r="BX39" s="274">
        <f t="shared" si="47"/>
        <v>135</v>
      </c>
      <c r="BY39" s="274">
        <f t="shared" ref="BY39:BY67" si="85">SUM(BZ39:CE39)</f>
        <v>9134</v>
      </c>
      <c r="BZ39" s="274">
        <f t="shared" ref="BZ39:BZ67" si="86">F39</f>
        <v>0</v>
      </c>
      <c r="CA39" s="274">
        <f t="shared" ref="CA39:CA67" si="87">J39</f>
        <v>8313</v>
      </c>
      <c r="CB39" s="274">
        <f t="shared" ref="CB39:CB67" si="88">N39</f>
        <v>61</v>
      </c>
      <c r="CC39" s="274">
        <f t="shared" ref="CC39:CC67" si="89">R39</f>
        <v>615</v>
      </c>
      <c r="CD39" s="274">
        <f t="shared" ref="CD39:CD67" si="90">V39</f>
        <v>10</v>
      </c>
      <c r="CE39" s="274">
        <f t="shared" ref="CE39:CE67" si="91">Z39</f>
        <v>135</v>
      </c>
      <c r="CF39" s="274">
        <f t="shared" ref="CF39:CF67" si="92">SUM(CG39:CL39)</f>
        <v>14</v>
      </c>
      <c r="CG39" s="274">
        <f t="shared" si="48"/>
        <v>0</v>
      </c>
      <c r="CH39" s="274">
        <f t="shared" si="49"/>
        <v>1</v>
      </c>
      <c r="CI39" s="274">
        <f t="shared" si="50"/>
        <v>0</v>
      </c>
      <c r="CJ39" s="274">
        <f t="shared" si="51"/>
        <v>12</v>
      </c>
      <c r="CK39" s="274">
        <f t="shared" si="52"/>
        <v>1</v>
      </c>
      <c r="CL39" s="274">
        <f t="shared" si="53"/>
        <v>0</v>
      </c>
      <c r="CM39" s="274">
        <f t="shared" si="54"/>
        <v>2342</v>
      </c>
      <c r="CN39" s="274">
        <f t="shared" si="55"/>
        <v>0</v>
      </c>
      <c r="CO39" s="274">
        <f t="shared" si="56"/>
        <v>2097</v>
      </c>
      <c r="CP39" s="274">
        <f t="shared" si="57"/>
        <v>18</v>
      </c>
      <c r="CQ39" s="274">
        <f t="shared" si="58"/>
        <v>193</v>
      </c>
      <c r="CR39" s="274">
        <f t="shared" si="59"/>
        <v>0</v>
      </c>
      <c r="CS39" s="274">
        <f t="shared" si="60"/>
        <v>34</v>
      </c>
      <c r="CT39" s="274">
        <f t="shared" ref="CT39:CT67" si="93">SUM(CU39:CZ39)</f>
        <v>2283</v>
      </c>
      <c r="CU39" s="274">
        <f t="shared" ref="CU39:CU67" si="94">AE39</f>
        <v>0</v>
      </c>
      <c r="CV39" s="274">
        <f t="shared" ref="CV39:CV67" si="95">AI39</f>
        <v>2078</v>
      </c>
      <c r="CW39" s="274">
        <f t="shared" ref="CW39:CW67" si="96">AM39</f>
        <v>18</v>
      </c>
      <c r="CX39" s="274">
        <f t="shared" ref="CX39:CX67" si="97">AQ39</f>
        <v>153</v>
      </c>
      <c r="CY39" s="274">
        <f t="shared" ref="CY39:CY67" si="98">AU39</f>
        <v>0</v>
      </c>
      <c r="CZ39" s="274">
        <f t="shared" ref="CZ39:CZ67" si="99">AY39</f>
        <v>34</v>
      </c>
      <c r="DA39" s="274">
        <f t="shared" ref="DA39:DA67" si="100">SUM(DB39:DG39)</f>
        <v>59</v>
      </c>
      <c r="DB39" s="274">
        <f t="shared" si="61"/>
        <v>0</v>
      </c>
      <c r="DC39" s="274">
        <f t="shared" si="62"/>
        <v>19</v>
      </c>
      <c r="DD39" s="274">
        <f t="shared" si="63"/>
        <v>0</v>
      </c>
      <c r="DE39" s="274">
        <f t="shared" si="64"/>
        <v>40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ref="DI39:DI67" si="101">SUM(DJ39:DM39)</f>
        <v>1</v>
      </c>
      <c r="DJ39" s="274">
        <v>0</v>
      </c>
      <c r="DK39" s="274">
        <v>0</v>
      </c>
      <c r="DL39" s="274">
        <v>0</v>
      </c>
      <c r="DM39" s="274">
        <v>1</v>
      </c>
    </row>
    <row r="40" spans="1:117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67"/>
        <v>7421</v>
      </c>
      <c r="E40" s="274">
        <f t="shared" si="68"/>
        <v>7080</v>
      </c>
      <c r="F40" s="274">
        <f t="shared" si="69"/>
        <v>0</v>
      </c>
      <c r="G40" s="274">
        <v>0</v>
      </c>
      <c r="H40" s="274">
        <v>0</v>
      </c>
      <c r="I40" s="274">
        <v>0</v>
      </c>
      <c r="J40" s="274">
        <f t="shared" si="70"/>
        <v>6276</v>
      </c>
      <c r="K40" s="274">
        <v>0</v>
      </c>
      <c r="L40" s="274">
        <v>6276</v>
      </c>
      <c r="M40" s="274">
        <v>0</v>
      </c>
      <c r="N40" s="274">
        <f t="shared" si="71"/>
        <v>256</v>
      </c>
      <c r="O40" s="274">
        <v>0</v>
      </c>
      <c r="P40" s="274">
        <v>256</v>
      </c>
      <c r="Q40" s="274">
        <v>0</v>
      </c>
      <c r="R40" s="274">
        <f t="shared" si="72"/>
        <v>511</v>
      </c>
      <c r="S40" s="274">
        <v>237</v>
      </c>
      <c r="T40" s="274">
        <v>274</v>
      </c>
      <c r="U40" s="274">
        <v>0</v>
      </c>
      <c r="V40" s="274">
        <f t="shared" si="73"/>
        <v>0</v>
      </c>
      <c r="W40" s="274">
        <v>0</v>
      </c>
      <c r="X40" s="274">
        <v>0</v>
      </c>
      <c r="Y40" s="274">
        <v>0</v>
      </c>
      <c r="Z40" s="274">
        <f t="shared" si="74"/>
        <v>37</v>
      </c>
      <c r="AA40" s="274">
        <v>0</v>
      </c>
      <c r="AB40" s="274">
        <v>37</v>
      </c>
      <c r="AC40" s="274">
        <v>0</v>
      </c>
      <c r="AD40" s="274">
        <f t="shared" si="75"/>
        <v>0</v>
      </c>
      <c r="AE40" s="274">
        <f t="shared" si="76"/>
        <v>0</v>
      </c>
      <c r="AF40" s="274">
        <v>0</v>
      </c>
      <c r="AG40" s="274">
        <v>0</v>
      </c>
      <c r="AH40" s="274">
        <v>0</v>
      </c>
      <c r="AI40" s="274">
        <f t="shared" si="77"/>
        <v>0</v>
      </c>
      <c r="AJ40" s="274">
        <v>0</v>
      </c>
      <c r="AK40" s="274">
        <v>0</v>
      </c>
      <c r="AL40" s="274">
        <v>0</v>
      </c>
      <c r="AM40" s="274">
        <f t="shared" si="78"/>
        <v>0</v>
      </c>
      <c r="AN40" s="274">
        <v>0</v>
      </c>
      <c r="AO40" s="274">
        <v>0</v>
      </c>
      <c r="AP40" s="274">
        <v>0</v>
      </c>
      <c r="AQ40" s="274">
        <f t="shared" si="79"/>
        <v>0</v>
      </c>
      <c r="AR40" s="274">
        <v>0</v>
      </c>
      <c r="AS40" s="274">
        <v>0</v>
      </c>
      <c r="AT40" s="274">
        <v>0</v>
      </c>
      <c r="AU40" s="274">
        <f t="shared" si="80"/>
        <v>0</v>
      </c>
      <c r="AV40" s="274">
        <v>0</v>
      </c>
      <c r="AW40" s="274">
        <v>0</v>
      </c>
      <c r="AX40" s="274">
        <v>0</v>
      </c>
      <c r="AY40" s="274">
        <f t="shared" si="81"/>
        <v>0</v>
      </c>
      <c r="AZ40" s="274">
        <v>0</v>
      </c>
      <c r="BA40" s="274">
        <v>0</v>
      </c>
      <c r="BB40" s="274">
        <v>0</v>
      </c>
      <c r="BC40" s="274">
        <f t="shared" si="82"/>
        <v>341</v>
      </c>
      <c r="BD40" s="274">
        <f t="shared" si="83"/>
        <v>341</v>
      </c>
      <c r="BE40" s="274">
        <v>0</v>
      </c>
      <c r="BF40" s="274">
        <v>21</v>
      </c>
      <c r="BG40" s="274">
        <v>1</v>
      </c>
      <c r="BH40" s="274">
        <v>5</v>
      </c>
      <c r="BI40" s="274">
        <v>2</v>
      </c>
      <c r="BJ40" s="274">
        <v>312</v>
      </c>
      <c r="BK40" s="274">
        <f t="shared" si="84"/>
        <v>0</v>
      </c>
      <c r="BL40" s="274">
        <v>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ref="BR40:BR67" si="102">SUM(BY40,CF40)</f>
        <v>7421</v>
      </c>
      <c r="BS40" s="274">
        <f t="shared" ref="BS40:BS67" si="103">SUM(BZ40,CG40)</f>
        <v>0</v>
      </c>
      <c r="BT40" s="274">
        <f t="shared" ref="BT40:BT67" si="104">SUM(CA40,CH40)</f>
        <v>6297</v>
      </c>
      <c r="BU40" s="274">
        <f t="shared" ref="BU40:BU67" si="105">SUM(CB40,CI40)</f>
        <v>257</v>
      </c>
      <c r="BV40" s="274">
        <f t="shared" ref="BV40:BV67" si="106">SUM(CC40,CJ40)</f>
        <v>516</v>
      </c>
      <c r="BW40" s="274">
        <f t="shared" ref="BW40:BW67" si="107">SUM(CD40,CK40)</f>
        <v>2</v>
      </c>
      <c r="BX40" s="274">
        <f t="shared" ref="BX40:BX67" si="108">SUM(CE40,CL40)</f>
        <v>349</v>
      </c>
      <c r="BY40" s="274">
        <f t="shared" si="85"/>
        <v>7080</v>
      </c>
      <c r="BZ40" s="274">
        <f t="shared" si="86"/>
        <v>0</v>
      </c>
      <c r="CA40" s="274">
        <f t="shared" si="87"/>
        <v>6276</v>
      </c>
      <c r="CB40" s="274">
        <f t="shared" si="88"/>
        <v>256</v>
      </c>
      <c r="CC40" s="274">
        <f t="shared" si="89"/>
        <v>511</v>
      </c>
      <c r="CD40" s="274">
        <f t="shared" si="90"/>
        <v>0</v>
      </c>
      <c r="CE40" s="274">
        <f t="shared" si="91"/>
        <v>37</v>
      </c>
      <c r="CF40" s="274">
        <f t="shared" si="92"/>
        <v>341</v>
      </c>
      <c r="CG40" s="274">
        <f t="shared" ref="CG40:CG67" si="109">BE40</f>
        <v>0</v>
      </c>
      <c r="CH40" s="274">
        <f t="shared" ref="CH40:CH67" si="110">BF40</f>
        <v>21</v>
      </c>
      <c r="CI40" s="274">
        <f t="shared" ref="CI40:CI67" si="111">BG40</f>
        <v>1</v>
      </c>
      <c r="CJ40" s="274">
        <f t="shared" ref="CJ40:CJ67" si="112">BH40</f>
        <v>5</v>
      </c>
      <c r="CK40" s="274">
        <f t="shared" ref="CK40:CK67" si="113">BI40</f>
        <v>2</v>
      </c>
      <c r="CL40" s="274">
        <f t="shared" ref="CL40:CL67" si="114">BJ40</f>
        <v>312</v>
      </c>
      <c r="CM40" s="274">
        <f t="shared" ref="CM40:CM67" si="115">SUM(CT40,DA40)</f>
        <v>0</v>
      </c>
      <c r="CN40" s="274">
        <f t="shared" ref="CN40:CN67" si="116">SUM(CU40,DB40)</f>
        <v>0</v>
      </c>
      <c r="CO40" s="274">
        <f t="shared" ref="CO40:CO67" si="117">SUM(CV40,DC40)</f>
        <v>0</v>
      </c>
      <c r="CP40" s="274">
        <f t="shared" ref="CP40:CP67" si="118">SUM(CW40,DD40)</f>
        <v>0</v>
      </c>
      <c r="CQ40" s="274">
        <f t="shared" ref="CQ40:CQ67" si="119">SUM(CX40,DE40)</f>
        <v>0</v>
      </c>
      <c r="CR40" s="274">
        <f t="shared" ref="CR40:CR67" si="120">SUM(CY40,DF40)</f>
        <v>0</v>
      </c>
      <c r="CS40" s="274">
        <f t="shared" ref="CS40:CS67" si="121">SUM(CZ40,DG40)</f>
        <v>0</v>
      </c>
      <c r="CT40" s="274">
        <f t="shared" si="93"/>
        <v>0</v>
      </c>
      <c r="CU40" s="274">
        <f t="shared" si="94"/>
        <v>0</v>
      </c>
      <c r="CV40" s="274">
        <f t="shared" si="95"/>
        <v>0</v>
      </c>
      <c r="CW40" s="274">
        <f t="shared" si="96"/>
        <v>0</v>
      </c>
      <c r="CX40" s="274">
        <f t="shared" si="97"/>
        <v>0</v>
      </c>
      <c r="CY40" s="274">
        <f t="shared" si="98"/>
        <v>0</v>
      </c>
      <c r="CZ40" s="274">
        <f t="shared" si="99"/>
        <v>0</v>
      </c>
      <c r="DA40" s="274">
        <f t="shared" si="100"/>
        <v>0</v>
      </c>
      <c r="DB40" s="274">
        <f t="shared" ref="DB40:DB67" si="122">BL40</f>
        <v>0</v>
      </c>
      <c r="DC40" s="274">
        <f t="shared" ref="DC40:DC67" si="123">BM40</f>
        <v>0</v>
      </c>
      <c r="DD40" s="274">
        <f t="shared" ref="DD40:DD67" si="124">BN40</f>
        <v>0</v>
      </c>
      <c r="DE40" s="274">
        <f t="shared" ref="DE40:DE67" si="125">BO40</f>
        <v>0</v>
      </c>
      <c r="DF40" s="274">
        <f t="shared" ref="DF40:DF67" si="126">BP40</f>
        <v>0</v>
      </c>
      <c r="DG40" s="274">
        <f t="shared" ref="DG40:DG67" si="127">BQ40</f>
        <v>0</v>
      </c>
      <c r="DH40" s="274">
        <v>0</v>
      </c>
      <c r="DI40" s="274">
        <f t="shared" si="101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67"/>
        <v>9771</v>
      </c>
      <c r="E41" s="274">
        <f t="shared" si="68"/>
        <v>6066</v>
      </c>
      <c r="F41" s="274">
        <f t="shared" si="69"/>
        <v>0</v>
      </c>
      <c r="G41" s="274">
        <v>0</v>
      </c>
      <c r="H41" s="274">
        <v>0</v>
      </c>
      <c r="I41" s="274">
        <v>0</v>
      </c>
      <c r="J41" s="274">
        <f t="shared" si="70"/>
        <v>5501</v>
      </c>
      <c r="K41" s="274">
        <v>0</v>
      </c>
      <c r="L41" s="274">
        <v>5501</v>
      </c>
      <c r="M41" s="274">
        <v>0</v>
      </c>
      <c r="N41" s="274">
        <f t="shared" si="71"/>
        <v>88</v>
      </c>
      <c r="O41" s="274">
        <v>0</v>
      </c>
      <c r="P41" s="274">
        <v>88</v>
      </c>
      <c r="Q41" s="274">
        <v>0</v>
      </c>
      <c r="R41" s="274">
        <f t="shared" si="72"/>
        <v>262</v>
      </c>
      <c r="S41" s="274">
        <v>0</v>
      </c>
      <c r="T41" s="274">
        <v>262</v>
      </c>
      <c r="U41" s="274">
        <v>0</v>
      </c>
      <c r="V41" s="274">
        <f t="shared" si="73"/>
        <v>0</v>
      </c>
      <c r="W41" s="274">
        <v>0</v>
      </c>
      <c r="X41" s="274">
        <v>0</v>
      </c>
      <c r="Y41" s="274">
        <v>0</v>
      </c>
      <c r="Z41" s="274">
        <f t="shared" si="74"/>
        <v>215</v>
      </c>
      <c r="AA41" s="274">
        <v>0</v>
      </c>
      <c r="AB41" s="274">
        <v>215</v>
      </c>
      <c r="AC41" s="274">
        <v>0</v>
      </c>
      <c r="AD41" s="274">
        <f t="shared" si="75"/>
        <v>3120</v>
      </c>
      <c r="AE41" s="274">
        <f t="shared" si="76"/>
        <v>0</v>
      </c>
      <c r="AF41" s="274">
        <v>0</v>
      </c>
      <c r="AG41" s="274">
        <v>0</v>
      </c>
      <c r="AH41" s="274">
        <v>0</v>
      </c>
      <c r="AI41" s="274">
        <f t="shared" si="77"/>
        <v>2962</v>
      </c>
      <c r="AJ41" s="274">
        <v>0</v>
      </c>
      <c r="AK41" s="274">
        <v>0</v>
      </c>
      <c r="AL41" s="274">
        <v>2962</v>
      </c>
      <c r="AM41" s="274">
        <f t="shared" si="78"/>
        <v>28</v>
      </c>
      <c r="AN41" s="274">
        <v>0</v>
      </c>
      <c r="AO41" s="274">
        <v>0</v>
      </c>
      <c r="AP41" s="274">
        <v>28</v>
      </c>
      <c r="AQ41" s="274">
        <f t="shared" si="79"/>
        <v>14</v>
      </c>
      <c r="AR41" s="274">
        <v>0</v>
      </c>
      <c r="AS41" s="274">
        <v>0</v>
      </c>
      <c r="AT41" s="274">
        <v>14</v>
      </c>
      <c r="AU41" s="274">
        <f t="shared" si="80"/>
        <v>0</v>
      </c>
      <c r="AV41" s="274">
        <v>0</v>
      </c>
      <c r="AW41" s="274">
        <v>0</v>
      </c>
      <c r="AX41" s="274">
        <v>0</v>
      </c>
      <c r="AY41" s="274">
        <f t="shared" si="81"/>
        <v>116</v>
      </c>
      <c r="AZ41" s="274">
        <v>0</v>
      </c>
      <c r="BA41" s="274">
        <v>0</v>
      </c>
      <c r="BB41" s="274">
        <v>116</v>
      </c>
      <c r="BC41" s="274">
        <f t="shared" si="82"/>
        <v>585</v>
      </c>
      <c r="BD41" s="274">
        <f t="shared" si="83"/>
        <v>381</v>
      </c>
      <c r="BE41" s="274">
        <v>0</v>
      </c>
      <c r="BF41" s="274">
        <v>200</v>
      </c>
      <c r="BG41" s="274">
        <v>67</v>
      </c>
      <c r="BH41" s="274">
        <v>0</v>
      </c>
      <c r="BI41" s="274">
        <v>0</v>
      </c>
      <c r="BJ41" s="274">
        <v>114</v>
      </c>
      <c r="BK41" s="274">
        <f t="shared" si="84"/>
        <v>204</v>
      </c>
      <c r="BL41" s="274">
        <v>0</v>
      </c>
      <c r="BM41" s="274">
        <v>108</v>
      </c>
      <c r="BN41" s="274">
        <v>35</v>
      </c>
      <c r="BO41" s="274">
        <v>0</v>
      </c>
      <c r="BP41" s="274">
        <v>0</v>
      </c>
      <c r="BQ41" s="274">
        <v>61</v>
      </c>
      <c r="BR41" s="274">
        <f t="shared" si="102"/>
        <v>6447</v>
      </c>
      <c r="BS41" s="274">
        <f t="shared" si="103"/>
        <v>0</v>
      </c>
      <c r="BT41" s="274">
        <f t="shared" si="104"/>
        <v>5701</v>
      </c>
      <c r="BU41" s="274">
        <f t="shared" si="105"/>
        <v>155</v>
      </c>
      <c r="BV41" s="274">
        <f t="shared" si="106"/>
        <v>262</v>
      </c>
      <c r="BW41" s="274">
        <f t="shared" si="107"/>
        <v>0</v>
      </c>
      <c r="BX41" s="274">
        <f t="shared" si="108"/>
        <v>329</v>
      </c>
      <c r="BY41" s="274">
        <f t="shared" si="85"/>
        <v>6066</v>
      </c>
      <c r="BZ41" s="274">
        <f t="shared" si="86"/>
        <v>0</v>
      </c>
      <c r="CA41" s="274">
        <f t="shared" si="87"/>
        <v>5501</v>
      </c>
      <c r="CB41" s="274">
        <f t="shared" si="88"/>
        <v>88</v>
      </c>
      <c r="CC41" s="274">
        <f t="shared" si="89"/>
        <v>262</v>
      </c>
      <c r="CD41" s="274">
        <f t="shared" si="90"/>
        <v>0</v>
      </c>
      <c r="CE41" s="274">
        <f t="shared" si="91"/>
        <v>215</v>
      </c>
      <c r="CF41" s="274">
        <f t="shared" si="92"/>
        <v>381</v>
      </c>
      <c r="CG41" s="274">
        <f t="shared" si="109"/>
        <v>0</v>
      </c>
      <c r="CH41" s="274">
        <f t="shared" si="110"/>
        <v>200</v>
      </c>
      <c r="CI41" s="274">
        <f t="shared" si="111"/>
        <v>67</v>
      </c>
      <c r="CJ41" s="274">
        <f t="shared" si="112"/>
        <v>0</v>
      </c>
      <c r="CK41" s="274">
        <f t="shared" si="113"/>
        <v>0</v>
      </c>
      <c r="CL41" s="274">
        <f t="shared" si="114"/>
        <v>114</v>
      </c>
      <c r="CM41" s="274">
        <f t="shared" si="115"/>
        <v>3324</v>
      </c>
      <c r="CN41" s="274">
        <f t="shared" si="116"/>
        <v>0</v>
      </c>
      <c r="CO41" s="274">
        <f t="shared" si="117"/>
        <v>3070</v>
      </c>
      <c r="CP41" s="274">
        <f t="shared" si="118"/>
        <v>63</v>
      </c>
      <c r="CQ41" s="274">
        <f t="shared" si="119"/>
        <v>14</v>
      </c>
      <c r="CR41" s="274">
        <f t="shared" si="120"/>
        <v>0</v>
      </c>
      <c r="CS41" s="274">
        <f t="shared" si="121"/>
        <v>177</v>
      </c>
      <c r="CT41" s="274">
        <f t="shared" si="93"/>
        <v>3120</v>
      </c>
      <c r="CU41" s="274">
        <f t="shared" si="94"/>
        <v>0</v>
      </c>
      <c r="CV41" s="274">
        <f t="shared" si="95"/>
        <v>2962</v>
      </c>
      <c r="CW41" s="274">
        <f t="shared" si="96"/>
        <v>28</v>
      </c>
      <c r="CX41" s="274">
        <f t="shared" si="97"/>
        <v>14</v>
      </c>
      <c r="CY41" s="274">
        <f t="shared" si="98"/>
        <v>0</v>
      </c>
      <c r="CZ41" s="274">
        <f t="shared" si="99"/>
        <v>116</v>
      </c>
      <c r="DA41" s="274">
        <f t="shared" si="100"/>
        <v>204</v>
      </c>
      <c r="DB41" s="274">
        <f t="shared" si="122"/>
        <v>0</v>
      </c>
      <c r="DC41" s="274">
        <f t="shared" si="123"/>
        <v>108</v>
      </c>
      <c r="DD41" s="274">
        <f t="shared" si="124"/>
        <v>35</v>
      </c>
      <c r="DE41" s="274">
        <f t="shared" si="125"/>
        <v>0</v>
      </c>
      <c r="DF41" s="274">
        <f t="shared" si="126"/>
        <v>0</v>
      </c>
      <c r="DG41" s="274">
        <f t="shared" si="127"/>
        <v>61</v>
      </c>
      <c r="DH41" s="274">
        <v>0</v>
      </c>
      <c r="DI41" s="274">
        <f t="shared" si="101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67"/>
        <v>4428</v>
      </c>
      <c r="E42" s="274">
        <f t="shared" si="68"/>
        <v>1653</v>
      </c>
      <c r="F42" s="274">
        <f t="shared" si="69"/>
        <v>0</v>
      </c>
      <c r="G42" s="274">
        <v>0</v>
      </c>
      <c r="H42" s="274">
        <v>0</v>
      </c>
      <c r="I42" s="274">
        <v>0</v>
      </c>
      <c r="J42" s="274">
        <f t="shared" si="70"/>
        <v>1540</v>
      </c>
      <c r="K42" s="274">
        <v>0</v>
      </c>
      <c r="L42" s="274">
        <v>1540</v>
      </c>
      <c r="M42" s="274">
        <v>0</v>
      </c>
      <c r="N42" s="274">
        <f t="shared" si="71"/>
        <v>57</v>
      </c>
      <c r="O42" s="274">
        <v>0</v>
      </c>
      <c r="P42" s="274">
        <v>57</v>
      </c>
      <c r="Q42" s="274">
        <v>0</v>
      </c>
      <c r="R42" s="274">
        <f t="shared" si="72"/>
        <v>39</v>
      </c>
      <c r="S42" s="274">
        <v>0</v>
      </c>
      <c r="T42" s="274">
        <v>39</v>
      </c>
      <c r="U42" s="274">
        <v>0</v>
      </c>
      <c r="V42" s="274">
        <f t="shared" si="73"/>
        <v>0</v>
      </c>
      <c r="W42" s="274">
        <v>0</v>
      </c>
      <c r="X42" s="274">
        <v>0</v>
      </c>
      <c r="Y42" s="274">
        <v>0</v>
      </c>
      <c r="Z42" s="274">
        <f t="shared" si="74"/>
        <v>17</v>
      </c>
      <c r="AA42" s="274">
        <v>0</v>
      </c>
      <c r="AB42" s="274">
        <v>17</v>
      </c>
      <c r="AC42" s="274">
        <v>0</v>
      </c>
      <c r="AD42" s="274">
        <f t="shared" si="75"/>
        <v>2775</v>
      </c>
      <c r="AE42" s="274">
        <f t="shared" si="76"/>
        <v>0</v>
      </c>
      <c r="AF42" s="274">
        <v>0</v>
      </c>
      <c r="AG42" s="274">
        <v>0</v>
      </c>
      <c r="AH42" s="274">
        <v>0</v>
      </c>
      <c r="AI42" s="274">
        <f t="shared" si="77"/>
        <v>2634</v>
      </c>
      <c r="AJ42" s="274">
        <v>0</v>
      </c>
      <c r="AK42" s="274">
        <v>0</v>
      </c>
      <c r="AL42" s="274">
        <v>2634</v>
      </c>
      <c r="AM42" s="274">
        <f t="shared" si="78"/>
        <v>141</v>
      </c>
      <c r="AN42" s="274">
        <v>0</v>
      </c>
      <c r="AO42" s="274">
        <v>0</v>
      </c>
      <c r="AP42" s="274">
        <v>141</v>
      </c>
      <c r="AQ42" s="274">
        <f t="shared" si="79"/>
        <v>0</v>
      </c>
      <c r="AR42" s="274">
        <v>0</v>
      </c>
      <c r="AS42" s="274">
        <v>0</v>
      </c>
      <c r="AT42" s="274">
        <v>0</v>
      </c>
      <c r="AU42" s="274">
        <f t="shared" si="80"/>
        <v>0</v>
      </c>
      <c r="AV42" s="274">
        <v>0</v>
      </c>
      <c r="AW42" s="274">
        <v>0</v>
      </c>
      <c r="AX42" s="274">
        <v>0</v>
      </c>
      <c r="AY42" s="274">
        <f t="shared" si="81"/>
        <v>0</v>
      </c>
      <c r="AZ42" s="274">
        <v>0</v>
      </c>
      <c r="BA42" s="274">
        <v>0</v>
      </c>
      <c r="BB42" s="274">
        <v>0</v>
      </c>
      <c r="BC42" s="274">
        <f t="shared" si="82"/>
        <v>0</v>
      </c>
      <c r="BD42" s="274">
        <f t="shared" si="83"/>
        <v>0</v>
      </c>
      <c r="BE42" s="274">
        <v>0</v>
      </c>
      <c r="BF42" s="274"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f t="shared" si="84"/>
        <v>0</v>
      </c>
      <c r="BL42" s="274">
        <v>0</v>
      </c>
      <c r="BM42" s="274">
        <v>0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102"/>
        <v>1653</v>
      </c>
      <c r="BS42" s="274">
        <f t="shared" si="103"/>
        <v>0</v>
      </c>
      <c r="BT42" s="274">
        <f t="shared" si="104"/>
        <v>1540</v>
      </c>
      <c r="BU42" s="274">
        <f t="shared" si="105"/>
        <v>57</v>
      </c>
      <c r="BV42" s="274">
        <f t="shared" si="106"/>
        <v>39</v>
      </c>
      <c r="BW42" s="274">
        <f t="shared" si="107"/>
        <v>0</v>
      </c>
      <c r="BX42" s="274">
        <f t="shared" si="108"/>
        <v>17</v>
      </c>
      <c r="BY42" s="274">
        <f t="shared" si="85"/>
        <v>1653</v>
      </c>
      <c r="BZ42" s="274">
        <f t="shared" si="86"/>
        <v>0</v>
      </c>
      <c r="CA42" s="274">
        <f t="shared" si="87"/>
        <v>1540</v>
      </c>
      <c r="CB42" s="274">
        <f t="shared" si="88"/>
        <v>57</v>
      </c>
      <c r="CC42" s="274">
        <f t="shared" si="89"/>
        <v>39</v>
      </c>
      <c r="CD42" s="274">
        <f t="shared" si="90"/>
        <v>0</v>
      </c>
      <c r="CE42" s="274">
        <f t="shared" si="91"/>
        <v>17</v>
      </c>
      <c r="CF42" s="274">
        <f t="shared" si="92"/>
        <v>0</v>
      </c>
      <c r="CG42" s="274">
        <f t="shared" si="109"/>
        <v>0</v>
      </c>
      <c r="CH42" s="274">
        <f t="shared" si="110"/>
        <v>0</v>
      </c>
      <c r="CI42" s="274">
        <f t="shared" si="111"/>
        <v>0</v>
      </c>
      <c r="CJ42" s="274">
        <f t="shared" si="112"/>
        <v>0</v>
      </c>
      <c r="CK42" s="274">
        <f t="shared" si="113"/>
        <v>0</v>
      </c>
      <c r="CL42" s="274">
        <f t="shared" si="114"/>
        <v>0</v>
      </c>
      <c r="CM42" s="274">
        <f t="shared" si="115"/>
        <v>2775</v>
      </c>
      <c r="CN42" s="274">
        <f t="shared" si="116"/>
        <v>0</v>
      </c>
      <c r="CO42" s="274">
        <f t="shared" si="117"/>
        <v>2634</v>
      </c>
      <c r="CP42" s="274">
        <f t="shared" si="118"/>
        <v>141</v>
      </c>
      <c r="CQ42" s="274">
        <f t="shared" si="119"/>
        <v>0</v>
      </c>
      <c r="CR42" s="274">
        <f t="shared" si="120"/>
        <v>0</v>
      </c>
      <c r="CS42" s="274">
        <f t="shared" si="121"/>
        <v>0</v>
      </c>
      <c r="CT42" s="274">
        <f t="shared" si="93"/>
        <v>2775</v>
      </c>
      <c r="CU42" s="274">
        <f t="shared" si="94"/>
        <v>0</v>
      </c>
      <c r="CV42" s="274">
        <f t="shared" si="95"/>
        <v>2634</v>
      </c>
      <c r="CW42" s="274">
        <f t="shared" si="96"/>
        <v>141</v>
      </c>
      <c r="CX42" s="274">
        <f t="shared" si="97"/>
        <v>0</v>
      </c>
      <c r="CY42" s="274">
        <f t="shared" si="98"/>
        <v>0</v>
      </c>
      <c r="CZ42" s="274">
        <f t="shared" si="99"/>
        <v>0</v>
      </c>
      <c r="DA42" s="274">
        <f t="shared" si="100"/>
        <v>0</v>
      </c>
      <c r="DB42" s="274">
        <f t="shared" si="122"/>
        <v>0</v>
      </c>
      <c r="DC42" s="274">
        <f t="shared" si="123"/>
        <v>0</v>
      </c>
      <c r="DD42" s="274">
        <f t="shared" si="124"/>
        <v>0</v>
      </c>
      <c r="DE42" s="274">
        <f t="shared" si="125"/>
        <v>0</v>
      </c>
      <c r="DF42" s="274">
        <f t="shared" si="126"/>
        <v>0</v>
      </c>
      <c r="DG42" s="274">
        <f t="shared" si="127"/>
        <v>0</v>
      </c>
      <c r="DH42" s="274">
        <v>3</v>
      </c>
      <c r="DI42" s="274">
        <f t="shared" si="101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67"/>
        <v>11850</v>
      </c>
      <c r="E43" s="274">
        <f t="shared" si="68"/>
        <v>8758</v>
      </c>
      <c r="F43" s="274">
        <f t="shared" si="69"/>
        <v>0</v>
      </c>
      <c r="G43" s="274">
        <v>0</v>
      </c>
      <c r="H43" s="274">
        <v>0</v>
      </c>
      <c r="I43" s="274">
        <v>0</v>
      </c>
      <c r="J43" s="274">
        <f t="shared" si="70"/>
        <v>7993</v>
      </c>
      <c r="K43" s="274">
        <v>0</v>
      </c>
      <c r="L43" s="274">
        <v>7993</v>
      </c>
      <c r="M43" s="274">
        <v>0</v>
      </c>
      <c r="N43" s="274">
        <f t="shared" si="71"/>
        <v>258</v>
      </c>
      <c r="O43" s="274">
        <v>0</v>
      </c>
      <c r="P43" s="274">
        <v>258</v>
      </c>
      <c r="Q43" s="274">
        <v>0</v>
      </c>
      <c r="R43" s="274">
        <f t="shared" si="72"/>
        <v>406</v>
      </c>
      <c r="S43" s="274">
        <v>0</v>
      </c>
      <c r="T43" s="274">
        <v>406</v>
      </c>
      <c r="U43" s="274">
        <v>0</v>
      </c>
      <c r="V43" s="274">
        <f t="shared" si="73"/>
        <v>9</v>
      </c>
      <c r="W43" s="274">
        <v>0</v>
      </c>
      <c r="X43" s="274">
        <v>9</v>
      </c>
      <c r="Y43" s="274">
        <v>0</v>
      </c>
      <c r="Z43" s="274">
        <f t="shared" si="74"/>
        <v>92</v>
      </c>
      <c r="AA43" s="274">
        <v>0</v>
      </c>
      <c r="AB43" s="274">
        <v>92</v>
      </c>
      <c r="AC43" s="274">
        <v>0</v>
      </c>
      <c r="AD43" s="274">
        <f t="shared" si="75"/>
        <v>2680</v>
      </c>
      <c r="AE43" s="274">
        <f t="shared" si="76"/>
        <v>0</v>
      </c>
      <c r="AF43" s="274">
        <v>0</v>
      </c>
      <c r="AG43" s="274">
        <v>0</v>
      </c>
      <c r="AH43" s="274">
        <v>0</v>
      </c>
      <c r="AI43" s="274">
        <f t="shared" si="77"/>
        <v>2644</v>
      </c>
      <c r="AJ43" s="274">
        <v>0</v>
      </c>
      <c r="AK43" s="274">
        <v>0</v>
      </c>
      <c r="AL43" s="274">
        <v>2644</v>
      </c>
      <c r="AM43" s="274">
        <f t="shared" si="78"/>
        <v>15</v>
      </c>
      <c r="AN43" s="274">
        <v>0</v>
      </c>
      <c r="AO43" s="274">
        <v>0</v>
      </c>
      <c r="AP43" s="274">
        <v>15</v>
      </c>
      <c r="AQ43" s="274">
        <f t="shared" si="79"/>
        <v>21</v>
      </c>
      <c r="AR43" s="274">
        <v>0</v>
      </c>
      <c r="AS43" s="274">
        <v>0</v>
      </c>
      <c r="AT43" s="274">
        <v>21</v>
      </c>
      <c r="AU43" s="274">
        <f t="shared" si="80"/>
        <v>0</v>
      </c>
      <c r="AV43" s="274">
        <v>0</v>
      </c>
      <c r="AW43" s="274">
        <v>0</v>
      </c>
      <c r="AX43" s="274">
        <v>0</v>
      </c>
      <c r="AY43" s="274">
        <f t="shared" si="81"/>
        <v>0</v>
      </c>
      <c r="AZ43" s="274">
        <v>0</v>
      </c>
      <c r="BA43" s="274">
        <v>0</v>
      </c>
      <c r="BB43" s="274">
        <v>0</v>
      </c>
      <c r="BC43" s="274">
        <f t="shared" si="82"/>
        <v>412</v>
      </c>
      <c r="BD43" s="274">
        <f t="shared" si="83"/>
        <v>412</v>
      </c>
      <c r="BE43" s="274">
        <v>0</v>
      </c>
      <c r="BF43" s="274">
        <v>70</v>
      </c>
      <c r="BG43" s="274">
        <v>0</v>
      </c>
      <c r="BH43" s="274">
        <v>0</v>
      </c>
      <c r="BI43" s="274">
        <v>21</v>
      </c>
      <c r="BJ43" s="274">
        <v>321</v>
      </c>
      <c r="BK43" s="274">
        <f t="shared" si="84"/>
        <v>0</v>
      </c>
      <c r="BL43" s="274">
        <v>0</v>
      </c>
      <c r="BM43" s="274">
        <v>0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102"/>
        <v>9170</v>
      </c>
      <c r="BS43" s="274">
        <f t="shared" si="103"/>
        <v>0</v>
      </c>
      <c r="BT43" s="274">
        <f t="shared" si="104"/>
        <v>8063</v>
      </c>
      <c r="BU43" s="274">
        <f t="shared" si="105"/>
        <v>258</v>
      </c>
      <c r="BV43" s="274">
        <f t="shared" si="106"/>
        <v>406</v>
      </c>
      <c r="BW43" s="274">
        <f t="shared" si="107"/>
        <v>30</v>
      </c>
      <c r="BX43" s="274">
        <f t="shared" si="108"/>
        <v>413</v>
      </c>
      <c r="BY43" s="274">
        <f t="shared" si="85"/>
        <v>8758</v>
      </c>
      <c r="BZ43" s="274">
        <f t="shared" si="86"/>
        <v>0</v>
      </c>
      <c r="CA43" s="274">
        <f t="shared" si="87"/>
        <v>7993</v>
      </c>
      <c r="CB43" s="274">
        <f t="shared" si="88"/>
        <v>258</v>
      </c>
      <c r="CC43" s="274">
        <f t="shared" si="89"/>
        <v>406</v>
      </c>
      <c r="CD43" s="274">
        <f t="shared" si="90"/>
        <v>9</v>
      </c>
      <c r="CE43" s="274">
        <f t="shared" si="91"/>
        <v>92</v>
      </c>
      <c r="CF43" s="274">
        <f t="shared" si="92"/>
        <v>412</v>
      </c>
      <c r="CG43" s="274">
        <f t="shared" si="109"/>
        <v>0</v>
      </c>
      <c r="CH43" s="274">
        <f t="shared" si="110"/>
        <v>70</v>
      </c>
      <c r="CI43" s="274">
        <f t="shared" si="111"/>
        <v>0</v>
      </c>
      <c r="CJ43" s="274">
        <f t="shared" si="112"/>
        <v>0</v>
      </c>
      <c r="CK43" s="274">
        <f t="shared" si="113"/>
        <v>21</v>
      </c>
      <c r="CL43" s="274">
        <f t="shared" si="114"/>
        <v>321</v>
      </c>
      <c r="CM43" s="274">
        <f t="shared" si="115"/>
        <v>2680</v>
      </c>
      <c r="CN43" s="274">
        <f t="shared" si="116"/>
        <v>0</v>
      </c>
      <c r="CO43" s="274">
        <f t="shared" si="117"/>
        <v>2644</v>
      </c>
      <c r="CP43" s="274">
        <f t="shared" si="118"/>
        <v>15</v>
      </c>
      <c r="CQ43" s="274">
        <f t="shared" si="119"/>
        <v>21</v>
      </c>
      <c r="CR43" s="274">
        <f t="shared" si="120"/>
        <v>0</v>
      </c>
      <c r="CS43" s="274">
        <f t="shared" si="121"/>
        <v>0</v>
      </c>
      <c r="CT43" s="274">
        <f t="shared" si="93"/>
        <v>2680</v>
      </c>
      <c r="CU43" s="274">
        <f t="shared" si="94"/>
        <v>0</v>
      </c>
      <c r="CV43" s="274">
        <f t="shared" si="95"/>
        <v>2644</v>
      </c>
      <c r="CW43" s="274">
        <f t="shared" si="96"/>
        <v>15</v>
      </c>
      <c r="CX43" s="274">
        <f t="shared" si="97"/>
        <v>21</v>
      </c>
      <c r="CY43" s="274">
        <f t="shared" si="98"/>
        <v>0</v>
      </c>
      <c r="CZ43" s="274">
        <f t="shared" si="99"/>
        <v>0</v>
      </c>
      <c r="DA43" s="274">
        <f t="shared" si="100"/>
        <v>0</v>
      </c>
      <c r="DB43" s="274">
        <f t="shared" si="122"/>
        <v>0</v>
      </c>
      <c r="DC43" s="274">
        <f t="shared" si="123"/>
        <v>0</v>
      </c>
      <c r="DD43" s="274">
        <f t="shared" si="124"/>
        <v>0</v>
      </c>
      <c r="DE43" s="274">
        <f t="shared" si="125"/>
        <v>0</v>
      </c>
      <c r="DF43" s="274">
        <f t="shared" si="126"/>
        <v>0</v>
      </c>
      <c r="DG43" s="274">
        <f t="shared" si="127"/>
        <v>0</v>
      </c>
      <c r="DH43" s="274">
        <v>0</v>
      </c>
      <c r="DI43" s="274">
        <f t="shared" si="101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67"/>
        <v>3505</v>
      </c>
      <c r="E44" s="274">
        <f t="shared" si="68"/>
        <v>2254</v>
      </c>
      <c r="F44" s="274">
        <f t="shared" si="69"/>
        <v>0</v>
      </c>
      <c r="G44" s="274">
        <v>0</v>
      </c>
      <c r="H44" s="274">
        <v>0</v>
      </c>
      <c r="I44" s="274">
        <v>0</v>
      </c>
      <c r="J44" s="274">
        <f t="shared" si="70"/>
        <v>1965</v>
      </c>
      <c r="K44" s="274">
        <v>0</v>
      </c>
      <c r="L44" s="274">
        <v>1965</v>
      </c>
      <c r="M44" s="274">
        <v>0</v>
      </c>
      <c r="N44" s="274">
        <f t="shared" si="71"/>
        <v>68</v>
      </c>
      <c r="O44" s="274">
        <v>0</v>
      </c>
      <c r="P44" s="274">
        <v>68</v>
      </c>
      <c r="Q44" s="274">
        <v>0</v>
      </c>
      <c r="R44" s="274">
        <f t="shared" si="72"/>
        <v>204</v>
      </c>
      <c r="S44" s="274">
        <v>3</v>
      </c>
      <c r="T44" s="274">
        <v>201</v>
      </c>
      <c r="U44" s="274">
        <v>0</v>
      </c>
      <c r="V44" s="274">
        <f t="shared" si="73"/>
        <v>0</v>
      </c>
      <c r="W44" s="274">
        <v>0</v>
      </c>
      <c r="X44" s="274">
        <v>0</v>
      </c>
      <c r="Y44" s="274">
        <v>0</v>
      </c>
      <c r="Z44" s="274">
        <f t="shared" si="74"/>
        <v>17</v>
      </c>
      <c r="AA44" s="274">
        <v>0</v>
      </c>
      <c r="AB44" s="274">
        <v>17</v>
      </c>
      <c r="AC44" s="274">
        <v>0</v>
      </c>
      <c r="AD44" s="274">
        <f t="shared" si="75"/>
        <v>883</v>
      </c>
      <c r="AE44" s="274">
        <f t="shared" si="76"/>
        <v>0</v>
      </c>
      <c r="AF44" s="274">
        <v>0</v>
      </c>
      <c r="AG44" s="274">
        <v>0</v>
      </c>
      <c r="AH44" s="274">
        <v>0</v>
      </c>
      <c r="AI44" s="274">
        <f t="shared" si="77"/>
        <v>853</v>
      </c>
      <c r="AJ44" s="274">
        <v>0</v>
      </c>
      <c r="AK44" s="274">
        <v>0</v>
      </c>
      <c r="AL44" s="274">
        <v>853</v>
      </c>
      <c r="AM44" s="274">
        <f t="shared" si="78"/>
        <v>14</v>
      </c>
      <c r="AN44" s="274">
        <v>0</v>
      </c>
      <c r="AO44" s="274">
        <v>0</v>
      </c>
      <c r="AP44" s="274">
        <v>14</v>
      </c>
      <c r="AQ44" s="274">
        <f t="shared" si="79"/>
        <v>16</v>
      </c>
      <c r="AR44" s="274">
        <v>0</v>
      </c>
      <c r="AS44" s="274">
        <v>0</v>
      </c>
      <c r="AT44" s="274">
        <v>16</v>
      </c>
      <c r="AU44" s="274">
        <f t="shared" si="80"/>
        <v>0</v>
      </c>
      <c r="AV44" s="274">
        <v>0</v>
      </c>
      <c r="AW44" s="274">
        <v>0</v>
      </c>
      <c r="AX44" s="274">
        <v>0</v>
      </c>
      <c r="AY44" s="274">
        <f t="shared" si="81"/>
        <v>0</v>
      </c>
      <c r="AZ44" s="274">
        <v>0</v>
      </c>
      <c r="BA44" s="274">
        <v>0</v>
      </c>
      <c r="BB44" s="274">
        <v>0</v>
      </c>
      <c r="BC44" s="274">
        <f t="shared" si="82"/>
        <v>368</v>
      </c>
      <c r="BD44" s="274">
        <f t="shared" si="83"/>
        <v>204</v>
      </c>
      <c r="BE44" s="274">
        <v>0</v>
      </c>
      <c r="BF44" s="274">
        <v>70</v>
      </c>
      <c r="BG44" s="274">
        <v>8</v>
      </c>
      <c r="BH44" s="274">
        <v>0</v>
      </c>
      <c r="BI44" s="274">
        <v>0</v>
      </c>
      <c r="BJ44" s="274">
        <v>126</v>
      </c>
      <c r="BK44" s="274">
        <f t="shared" si="84"/>
        <v>164</v>
      </c>
      <c r="BL44" s="274">
        <v>0</v>
      </c>
      <c r="BM44" s="274">
        <v>92</v>
      </c>
      <c r="BN44" s="274">
        <v>4</v>
      </c>
      <c r="BO44" s="274">
        <v>0</v>
      </c>
      <c r="BP44" s="274">
        <v>0</v>
      </c>
      <c r="BQ44" s="274">
        <v>68</v>
      </c>
      <c r="BR44" s="274">
        <f t="shared" si="102"/>
        <v>2458</v>
      </c>
      <c r="BS44" s="274">
        <f t="shared" si="103"/>
        <v>0</v>
      </c>
      <c r="BT44" s="274">
        <f t="shared" si="104"/>
        <v>2035</v>
      </c>
      <c r="BU44" s="274">
        <f t="shared" si="105"/>
        <v>76</v>
      </c>
      <c r="BV44" s="274">
        <f t="shared" si="106"/>
        <v>204</v>
      </c>
      <c r="BW44" s="274">
        <f t="shared" si="107"/>
        <v>0</v>
      </c>
      <c r="BX44" s="274">
        <f t="shared" si="108"/>
        <v>143</v>
      </c>
      <c r="BY44" s="274">
        <f t="shared" si="85"/>
        <v>2254</v>
      </c>
      <c r="BZ44" s="274">
        <f t="shared" si="86"/>
        <v>0</v>
      </c>
      <c r="CA44" s="274">
        <f t="shared" si="87"/>
        <v>1965</v>
      </c>
      <c r="CB44" s="274">
        <f t="shared" si="88"/>
        <v>68</v>
      </c>
      <c r="CC44" s="274">
        <f t="shared" si="89"/>
        <v>204</v>
      </c>
      <c r="CD44" s="274">
        <f t="shared" si="90"/>
        <v>0</v>
      </c>
      <c r="CE44" s="274">
        <f t="shared" si="91"/>
        <v>17</v>
      </c>
      <c r="CF44" s="274">
        <f t="shared" si="92"/>
        <v>204</v>
      </c>
      <c r="CG44" s="274">
        <f t="shared" si="109"/>
        <v>0</v>
      </c>
      <c r="CH44" s="274">
        <f t="shared" si="110"/>
        <v>70</v>
      </c>
      <c r="CI44" s="274">
        <f t="shared" si="111"/>
        <v>8</v>
      </c>
      <c r="CJ44" s="274">
        <f t="shared" si="112"/>
        <v>0</v>
      </c>
      <c r="CK44" s="274">
        <f t="shared" si="113"/>
        <v>0</v>
      </c>
      <c r="CL44" s="274">
        <f t="shared" si="114"/>
        <v>126</v>
      </c>
      <c r="CM44" s="274">
        <f t="shared" si="115"/>
        <v>1047</v>
      </c>
      <c r="CN44" s="274">
        <f t="shared" si="116"/>
        <v>0</v>
      </c>
      <c r="CO44" s="274">
        <f t="shared" si="117"/>
        <v>945</v>
      </c>
      <c r="CP44" s="274">
        <f t="shared" si="118"/>
        <v>18</v>
      </c>
      <c r="CQ44" s="274">
        <f t="shared" si="119"/>
        <v>16</v>
      </c>
      <c r="CR44" s="274">
        <f t="shared" si="120"/>
        <v>0</v>
      </c>
      <c r="CS44" s="274">
        <f t="shared" si="121"/>
        <v>68</v>
      </c>
      <c r="CT44" s="274">
        <f t="shared" si="93"/>
        <v>883</v>
      </c>
      <c r="CU44" s="274">
        <f t="shared" si="94"/>
        <v>0</v>
      </c>
      <c r="CV44" s="274">
        <f t="shared" si="95"/>
        <v>853</v>
      </c>
      <c r="CW44" s="274">
        <f t="shared" si="96"/>
        <v>14</v>
      </c>
      <c r="CX44" s="274">
        <f t="shared" si="97"/>
        <v>16</v>
      </c>
      <c r="CY44" s="274">
        <f t="shared" si="98"/>
        <v>0</v>
      </c>
      <c r="CZ44" s="274">
        <f t="shared" si="99"/>
        <v>0</v>
      </c>
      <c r="DA44" s="274">
        <f t="shared" si="100"/>
        <v>164</v>
      </c>
      <c r="DB44" s="274">
        <f t="shared" si="122"/>
        <v>0</v>
      </c>
      <c r="DC44" s="274">
        <f t="shared" si="123"/>
        <v>92</v>
      </c>
      <c r="DD44" s="274">
        <f t="shared" si="124"/>
        <v>4</v>
      </c>
      <c r="DE44" s="274">
        <f t="shared" si="125"/>
        <v>0</v>
      </c>
      <c r="DF44" s="274">
        <f t="shared" si="126"/>
        <v>0</v>
      </c>
      <c r="DG44" s="274">
        <f t="shared" si="127"/>
        <v>68</v>
      </c>
      <c r="DH44" s="274">
        <v>0</v>
      </c>
      <c r="DI44" s="274">
        <f t="shared" si="101"/>
        <v>1</v>
      </c>
      <c r="DJ44" s="274">
        <v>1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67"/>
        <v>8050</v>
      </c>
      <c r="E45" s="274">
        <f t="shared" si="68"/>
        <v>5242</v>
      </c>
      <c r="F45" s="274">
        <f t="shared" si="69"/>
        <v>0</v>
      </c>
      <c r="G45" s="274">
        <v>0</v>
      </c>
      <c r="H45" s="274">
        <v>0</v>
      </c>
      <c r="I45" s="274">
        <v>0</v>
      </c>
      <c r="J45" s="274">
        <f t="shared" si="70"/>
        <v>4519</v>
      </c>
      <c r="K45" s="274">
        <v>0</v>
      </c>
      <c r="L45" s="274">
        <v>4519</v>
      </c>
      <c r="M45" s="274">
        <v>0</v>
      </c>
      <c r="N45" s="274">
        <f t="shared" si="71"/>
        <v>142</v>
      </c>
      <c r="O45" s="274">
        <v>0</v>
      </c>
      <c r="P45" s="274">
        <v>142</v>
      </c>
      <c r="Q45" s="274">
        <v>0</v>
      </c>
      <c r="R45" s="274">
        <f t="shared" si="72"/>
        <v>521</v>
      </c>
      <c r="S45" s="274">
        <v>6</v>
      </c>
      <c r="T45" s="274">
        <v>515</v>
      </c>
      <c r="U45" s="274">
        <v>0</v>
      </c>
      <c r="V45" s="274">
        <f t="shared" si="73"/>
        <v>0</v>
      </c>
      <c r="W45" s="274">
        <v>0</v>
      </c>
      <c r="X45" s="274">
        <v>0</v>
      </c>
      <c r="Y45" s="274">
        <v>0</v>
      </c>
      <c r="Z45" s="274">
        <f t="shared" si="74"/>
        <v>60</v>
      </c>
      <c r="AA45" s="274">
        <v>0</v>
      </c>
      <c r="AB45" s="274">
        <v>60</v>
      </c>
      <c r="AC45" s="274">
        <v>0</v>
      </c>
      <c r="AD45" s="274">
        <f t="shared" si="75"/>
        <v>2116</v>
      </c>
      <c r="AE45" s="274">
        <f t="shared" si="76"/>
        <v>0</v>
      </c>
      <c r="AF45" s="274">
        <v>0</v>
      </c>
      <c r="AG45" s="274">
        <v>0</v>
      </c>
      <c r="AH45" s="274">
        <v>0</v>
      </c>
      <c r="AI45" s="274">
        <f t="shared" si="77"/>
        <v>2055</v>
      </c>
      <c r="AJ45" s="274">
        <v>0</v>
      </c>
      <c r="AK45" s="274">
        <v>0</v>
      </c>
      <c r="AL45" s="274">
        <v>2055</v>
      </c>
      <c r="AM45" s="274">
        <f t="shared" si="78"/>
        <v>28</v>
      </c>
      <c r="AN45" s="274">
        <v>0</v>
      </c>
      <c r="AO45" s="274">
        <v>0</v>
      </c>
      <c r="AP45" s="274">
        <v>28</v>
      </c>
      <c r="AQ45" s="274">
        <f t="shared" si="79"/>
        <v>33</v>
      </c>
      <c r="AR45" s="274">
        <v>0</v>
      </c>
      <c r="AS45" s="274">
        <v>0</v>
      </c>
      <c r="AT45" s="274">
        <v>33</v>
      </c>
      <c r="AU45" s="274">
        <f t="shared" si="80"/>
        <v>0</v>
      </c>
      <c r="AV45" s="274">
        <v>0</v>
      </c>
      <c r="AW45" s="274">
        <v>0</v>
      </c>
      <c r="AX45" s="274">
        <v>0</v>
      </c>
      <c r="AY45" s="274">
        <f t="shared" si="81"/>
        <v>0</v>
      </c>
      <c r="AZ45" s="274">
        <v>0</v>
      </c>
      <c r="BA45" s="274">
        <v>0</v>
      </c>
      <c r="BB45" s="274">
        <v>0</v>
      </c>
      <c r="BC45" s="274">
        <f t="shared" si="82"/>
        <v>692</v>
      </c>
      <c r="BD45" s="274">
        <f t="shared" si="83"/>
        <v>329</v>
      </c>
      <c r="BE45" s="274">
        <v>0</v>
      </c>
      <c r="BF45" s="274">
        <v>109</v>
      </c>
      <c r="BG45" s="274">
        <v>12</v>
      </c>
      <c r="BH45" s="274">
        <v>0</v>
      </c>
      <c r="BI45" s="274">
        <v>0</v>
      </c>
      <c r="BJ45" s="274">
        <v>208</v>
      </c>
      <c r="BK45" s="274">
        <f t="shared" si="84"/>
        <v>363</v>
      </c>
      <c r="BL45" s="274">
        <v>0</v>
      </c>
      <c r="BM45" s="274">
        <v>219</v>
      </c>
      <c r="BN45" s="274">
        <v>4</v>
      </c>
      <c r="BO45" s="274">
        <v>0</v>
      </c>
      <c r="BP45" s="274">
        <v>0</v>
      </c>
      <c r="BQ45" s="274">
        <v>140</v>
      </c>
      <c r="BR45" s="274">
        <f t="shared" si="102"/>
        <v>5571</v>
      </c>
      <c r="BS45" s="274">
        <f t="shared" si="103"/>
        <v>0</v>
      </c>
      <c r="BT45" s="274">
        <f t="shared" si="104"/>
        <v>4628</v>
      </c>
      <c r="BU45" s="274">
        <f t="shared" si="105"/>
        <v>154</v>
      </c>
      <c r="BV45" s="274">
        <f t="shared" si="106"/>
        <v>521</v>
      </c>
      <c r="BW45" s="274">
        <f t="shared" si="107"/>
        <v>0</v>
      </c>
      <c r="BX45" s="274">
        <f t="shared" si="108"/>
        <v>268</v>
      </c>
      <c r="BY45" s="274">
        <f t="shared" si="85"/>
        <v>5242</v>
      </c>
      <c r="BZ45" s="274">
        <f t="shared" si="86"/>
        <v>0</v>
      </c>
      <c r="CA45" s="274">
        <f t="shared" si="87"/>
        <v>4519</v>
      </c>
      <c r="CB45" s="274">
        <f t="shared" si="88"/>
        <v>142</v>
      </c>
      <c r="CC45" s="274">
        <f t="shared" si="89"/>
        <v>521</v>
      </c>
      <c r="CD45" s="274">
        <f t="shared" si="90"/>
        <v>0</v>
      </c>
      <c r="CE45" s="274">
        <f t="shared" si="91"/>
        <v>60</v>
      </c>
      <c r="CF45" s="274">
        <f t="shared" si="92"/>
        <v>329</v>
      </c>
      <c r="CG45" s="274">
        <f t="shared" si="109"/>
        <v>0</v>
      </c>
      <c r="CH45" s="274">
        <f t="shared" si="110"/>
        <v>109</v>
      </c>
      <c r="CI45" s="274">
        <f t="shared" si="111"/>
        <v>12</v>
      </c>
      <c r="CJ45" s="274">
        <f t="shared" si="112"/>
        <v>0</v>
      </c>
      <c r="CK45" s="274">
        <f t="shared" si="113"/>
        <v>0</v>
      </c>
      <c r="CL45" s="274">
        <f t="shared" si="114"/>
        <v>208</v>
      </c>
      <c r="CM45" s="274">
        <f t="shared" si="115"/>
        <v>2479</v>
      </c>
      <c r="CN45" s="274">
        <f t="shared" si="116"/>
        <v>0</v>
      </c>
      <c r="CO45" s="274">
        <f t="shared" si="117"/>
        <v>2274</v>
      </c>
      <c r="CP45" s="274">
        <f t="shared" si="118"/>
        <v>32</v>
      </c>
      <c r="CQ45" s="274">
        <f t="shared" si="119"/>
        <v>33</v>
      </c>
      <c r="CR45" s="274">
        <f t="shared" si="120"/>
        <v>0</v>
      </c>
      <c r="CS45" s="274">
        <f t="shared" si="121"/>
        <v>140</v>
      </c>
      <c r="CT45" s="274">
        <f t="shared" si="93"/>
        <v>2116</v>
      </c>
      <c r="CU45" s="274">
        <f t="shared" si="94"/>
        <v>0</v>
      </c>
      <c r="CV45" s="274">
        <f t="shared" si="95"/>
        <v>2055</v>
      </c>
      <c r="CW45" s="274">
        <f t="shared" si="96"/>
        <v>28</v>
      </c>
      <c r="CX45" s="274">
        <f t="shared" si="97"/>
        <v>33</v>
      </c>
      <c r="CY45" s="274">
        <f t="shared" si="98"/>
        <v>0</v>
      </c>
      <c r="CZ45" s="274">
        <f t="shared" si="99"/>
        <v>0</v>
      </c>
      <c r="DA45" s="274">
        <f t="shared" si="100"/>
        <v>363</v>
      </c>
      <c r="DB45" s="274">
        <f t="shared" si="122"/>
        <v>0</v>
      </c>
      <c r="DC45" s="274">
        <f t="shared" si="123"/>
        <v>219</v>
      </c>
      <c r="DD45" s="274">
        <f t="shared" si="124"/>
        <v>4</v>
      </c>
      <c r="DE45" s="274">
        <f t="shared" si="125"/>
        <v>0</v>
      </c>
      <c r="DF45" s="274">
        <f t="shared" si="126"/>
        <v>0</v>
      </c>
      <c r="DG45" s="274">
        <f t="shared" si="127"/>
        <v>140</v>
      </c>
      <c r="DH45" s="274">
        <v>0</v>
      </c>
      <c r="DI45" s="274">
        <f t="shared" si="101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67"/>
        <v>8328</v>
      </c>
      <c r="E46" s="274">
        <f t="shared" si="68"/>
        <v>5163</v>
      </c>
      <c r="F46" s="274">
        <f t="shared" si="69"/>
        <v>0</v>
      </c>
      <c r="G46" s="274">
        <v>0</v>
      </c>
      <c r="H46" s="274">
        <v>0</v>
      </c>
      <c r="I46" s="274">
        <v>0</v>
      </c>
      <c r="J46" s="274">
        <f t="shared" si="70"/>
        <v>4476</v>
      </c>
      <c r="K46" s="274">
        <v>0</v>
      </c>
      <c r="L46" s="274">
        <v>4476</v>
      </c>
      <c r="M46" s="274">
        <v>0</v>
      </c>
      <c r="N46" s="274">
        <f t="shared" si="71"/>
        <v>153</v>
      </c>
      <c r="O46" s="274">
        <v>0</v>
      </c>
      <c r="P46" s="274">
        <v>153</v>
      </c>
      <c r="Q46" s="274">
        <v>0</v>
      </c>
      <c r="R46" s="274">
        <f t="shared" si="72"/>
        <v>479</v>
      </c>
      <c r="S46" s="274">
        <v>7</v>
      </c>
      <c r="T46" s="274">
        <v>472</v>
      </c>
      <c r="U46" s="274">
        <v>0</v>
      </c>
      <c r="V46" s="274">
        <f t="shared" si="73"/>
        <v>0</v>
      </c>
      <c r="W46" s="274">
        <v>0</v>
      </c>
      <c r="X46" s="274">
        <v>0</v>
      </c>
      <c r="Y46" s="274">
        <v>0</v>
      </c>
      <c r="Z46" s="274">
        <f t="shared" si="74"/>
        <v>55</v>
      </c>
      <c r="AA46" s="274">
        <v>0</v>
      </c>
      <c r="AB46" s="274">
        <v>55</v>
      </c>
      <c r="AC46" s="274">
        <v>0</v>
      </c>
      <c r="AD46" s="274">
        <f t="shared" si="75"/>
        <v>2013</v>
      </c>
      <c r="AE46" s="274">
        <f t="shared" si="76"/>
        <v>0</v>
      </c>
      <c r="AF46" s="274">
        <v>0</v>
      </c>
      <c r="AG46" s="274">
        <v>0</v>
      </c>
      <c r="AH46" s="274">
        <v>0</v>
      </c>
      <c r="AI46" s="274">
        <f t="shared" si="77"/>
        <v>1945</v>
      </c>
      <c r="AJ46" s="274">
        <v>0</v>
      </c>
      <c r="AK46" s="274">
        <v>0</v>
      </c>
      <c r="AL46" s="274">
        <v>1945</v>
      </c>
      <c r="AM46" s="274">
        <f t="shared" si="78"/>
        <v>31</v>
      </c>
      <c r="AN46" s="274">
        <v>0</v>
      </c>
      <c r="AO46" s="274">
        <v>0</v>
      </c>
      <c r="AP46" s="274">
        <v>31</v>
      </c>
      <c r="AQ46" s="274">
        <f t="shared" si="79"/>
        <v>37</v>
      </c>
      <c r="AR46" s="274">
        <v>0</v>
      </c>
      <c r="AS46" s="274">
        <v>0</v>
      </c>
      <c r="AT46" s="274">
        <v>37</v>
      </c>
      <c r="AU46" s="274">
        <f t="shared" si="80"/>
        <v>0</v>
      </c>
      <c r="AV46" s="274">
        <v>0</v>
      </c>
      <c r="AW46" s="274">
        <v>0</v>
      </c>
      <c r="AX46" s="274">
        <v>0</v>
      </c>
      <c r="AY46" s="274">
        <f t="shared" si="81"/>
        <v>0</v>
      </c>
      <c r="AZ46" s="274">
        <v>0</v>
      </c>
      <c r="BA46" s="274">
        <v>0</v>
      </c>
      <c r="BB46" s="274">
        <v>0</v>
      </c>
      <c r="BC46" s="274">
        <f t="shared" si="82"/>
        <v>1152</v>
      </c>
      <c r="BD46" s="274">
        <f t="shared" si="83"/>
        <v>635</v>
      </c>
      <c r="BE46" s="274">
        <v>0</v>
      </c>
      <c r="BF46" s="274">
        <v>239</v>
      </c>
      <c r="BG46" s="274">
        <v>28</v>
      </c>
      <c r="BH46" s="274">
        <v>0</v>
      </c>
      <c r="BI46" s="274">
        <v>0</v>
      </c>
      <c r="BJ46" s="274">
        <v>368</v>
      </c>
      <c r="BK46" s="274">
        <f t="shared" si="84"/>
        <v>517</v>
      </c>
      <c r="BL46" s="274">
        <v>0</v>
      </c>
      <c r="BM46" s="274">
        <v>312</v>
      </c>
      <c r="BN46" s="274">
        <v>10</v>
      </c>
      <c r="BO46" s="274">
        <v>0</v>
      </c>
      <c r="BP46" s="274">
        <v>0</v>
      </c>
      <c r="BQ46" s="274">
        <v>195</v>
      </c>
      <c r="BR46" s="274">
        <f t="shared" si="102"/>
        <v>5798</v>
      </c>
      <c r="BS46" s="274">
        <f t="shared" si="103"/>
        <v>0</v>
      </c>
      <c r="BT46" s="274">
        <f t="shared" si="104"/>
        <v>4715</v>
      </c>
      <c r="BU46" s="274">
        <f t="shared" si="105"/>
        <v>181</v>
      </c>
      <c r="BV46" s="274">
        <f t="shared" si="106"/>
        <v>479</v>
      </c>
      <c r="BW46" s="274">
        <f t="shared" si="107"/>
        <v>0</v>
      </c>
      <c r="BX46" s="274">
        <f t="shared" si="108"/>
        <v>423</v>
      </c>
      <c r="BY46" s="274">
        <f t="shared" si="85"/>
        <v>5163</v>
      </c>
      <c r="BZ46" s="274">
        <f t="shared" si="86"/>
        <v>0</v>
      </c>
      <c r="CA46" s="274">
        <f t="shared" si="87"/>
        <v>4476</v>
      </c>
      <c r="CB46" s="274">
        <f t="shared" si="88"/>
        <v>153</v>
      </c>
      <c r="CC46" s="274">
        <f t="shared" si="89"/>
        <v>479</v>
      </c>
      <c r="CD46" s="274">
        <f t="shared" si="90"/>
        <v>0</v>
      </c>
      <c r="CE46" s="274">
        <f t="shared" si="91"/>
        <v>55</v>
      </c>
      <c r="CF46" s="274">
        <f t="shared" si="92"/>
        <v>635</v>
      </c>
      <c r="CG46" s="274">
        <f t="shared" si="109"/>
        <v>0</v>
      </c>
      <c r="CH46" s="274">
        <f t="shared" si="110"/>
        <v>239</v>
      </c>
      <c r="CI46" s="274">
        <f t="shared" si="111"/>
        <v>28</v>
      </c>
      <c r="CJ46" s="274">
        <f t="shared" si="112"/>
        <v>0</v>
      </c>
      <c r="CK46" s="274">
        <f t="shared" si="113"/>
        <v>0</v>
      </c>
      <c r="CL46" s="274">
        <f t="shared" si="114"/>
        <v>368</v>
      </c>
      <c r="CM46" s="274">
        <f t="shared" si="115"/>
        <v>2530</v>
      </c>
      <c r="CN46" s="274">
        <f t="shared" si="116"/>
        <v>0</v>
      </c>
      <c r="CO46" s="274">
        <f t="shared" si="117"/>
        <v>2257</v>
      </c>
      <c r="CP46" s="274">
        <f t="shared" si="118"/>
        <v>41</v>
      </c>
      <c r="CQ46" s="274">
        <f t="shared" si="119"/>
        <v>37</v>
      </c>
      <c r="CR46" s="274">
        <f t="shared" si="120"/>
        <v>0</v>
      </c>
      <c r="CS46" s="274">
        <f t="shared" si="121"/>
        <v>195</v>
      </c>
      <c r="CT46" s="274">
        <f t="shared" si="93"/>
        <v>2013</v>
      </c>
      <c r="CU46" s="274">
        <f t="shared" si="94"/>
        <v>0</v>
      </c>
      <c r="CV46" s="274">
        <f t="shared" si="95"/>
        <v>1945</v>
      </c>
      <c r="CW46" s="274">
        <f t="shared" si="96"/>
        <v>31</v>
      </c>
      <c r="CX46" s="274">
        <f t="shared" si="97"/>
        <v>37</v>
      </c>
      <c r="CY46" s="274">
        <f t="shared" si="98"/>
        <v>0</v>
      </c>
      <c r="CZ46" s="274">
        <f t="shared" si="99"/>
        <v>0</v>
      </c>
      <c r="DA46" s="274">
        <f t="shared" si="100"/>
        <v>517</v>
      </c>
      <c r="DB46" s="274">
        <f t="shared" si="122"/>
        <v>0</v>
      </c>
      <c r="DC46" s="274">
        <f t="shared" si="123"/>
        <v>312</v>
      </c>
      <c r="DD46" s="274">
        <f t="shared" si="124"/>
        <v>10</v>
      </c>
      <c r="DE46" s="274">
        <f t="shared" si="125"/>
        <v>0</v>
      </c>
      <c r="DF46" s="274">
        <f t="shared" si="126"/>
        <v>0</v>
      </c>
      <c r="DG46" s="274">
        <f t="shared" si="127"/>
        <v>195</v>
      </c>
      <c r="DH46" s="274">
        <v>0</v>
      </c>
      <c r="DI46" s="274">
        <f t="shared" si="101"/>
        <v>1</v>
      </c>
      <c r="DJ46" s="274">
        <v>1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67"/>
        <v>5622</v>
      </c>
      <c r="E47" s="274">
        <f t="shared" si="68"/>
        <v>3533</v>
      </c>
      <c r="F47" s="274">
        <f t="shared" si="69"/>
        <v>0</v>
      </c>
      <c r="G47" s="274">
        <v>0</v>
      </c>
      <c r="H47" s="274">
        <v>0</v>
      </c>
      <c r="I47" s="274">
        <v>0</v>
      </c>
      <c r="J47" s="274">
        <f t="shared" si="70"/>
        <v>3065</v>
      </c>
      <c r="K47" s="274">
        <v>0</v>
      </c>
      <c r="L47" s="274">
        <v>3065</v>
      </c>
      <c r="M47" s="274">
        <v>0</v>
      </c>
      <c r="N47" s="274">
        <f t="shared" si="71"/>
        <v>100</v>
      </c>
      <c r="O47" s="274">
        <v>0</v>
      </c>
      <c r="P47" s="274">
        <v>100</v>
      </c>
      <c r="Q47" s="274">
        <v>0</v>
      </c>
      <c r="R47" s="274">
        <f t="shared" si="72"/>
        <v>328</v>
      </c>
      <c r="S47" s="274">
        <v>5</v>
      </c>
      <c r="T47" s="274">
        <v>323</v>
      </c>
      <c r="U47" s="274">
        <v>0</v>
      </c>
      <c r="V47" s="274">
        <f t="shared" si="73"/>
        <v>0</v>
      </c>
      <c r="W47" s="274">
        <v>0</v>
      </c>
      <c r="X47" s="274">
        <v>0</v>
      </c>
      <c r="Y47" s="274">
        <v>0</v>
      </c>
      <c r="Z47" s="274">
        <f t="shared" si="74"/>
        <v>40</v>
      </c>
      <c r="AA47" s="274">
        <v>0</v>
      </c>
      <c r="AB47" s="274">
        <v>40</v>
      </c>
      <c r="AC47" s="274">
        <v>0</v>
      </c>
      <c r="AD47" s="274">
        <f t="shared" si="75"/>
        <v>1343</v>
      </c>
      <c r="AE47" s="274">
        <f t="shared" si="76"/>
        <v>0</v>
      </c>
      <c r="AF47" s="274">
        <v>0</v>
      </c>
      <c r="AG47" s="274">
        <v>0</v>
      </c>
      <c r="AH47" s="274">
        <v>0</v>
      </c>
      <c r="AI47" s="274">
        <f t="shared" si="77"/>
        <v>1302</v>
      </c>
      <c r="AJ47" s="274">
        <v>0</v>
      </c>
      <c r="AK47" s="274">
        <v>0</v>
      </c>
      <c r="AL47" s="274">
        <v>1302</v>
      </c>
      <c r="AM47" s="274">
        <f t="shared" si="78"/>
        <v>19</v>
      </c>
      <c r="AN47" s="274">
        <v>0</v>
      </c>
      <c r="AO47" s="274">
        <v>0</v>
      </c>
      <c r="AP47" s="274">
        <v>19</v>
      </c>
      <c r="AQ47" s="274">
        <f t="shared" si="79"/>
        <v>22</v>
      </c>
      <c r="AR47" s="274">
        <v>0</v>
      </c>
      <c r="AS47" s="274">
        <v>0</v>
      </c>
      <c r="AT47" s="274">
        <v>22</v>
      </c>
      <c r="AU47" s="274">
        <f t="shared" si="80"/>
        <v>0</v>
      </c>
      <c r="AV47" s="274">
        <v>0</v>
      </c>
      <c r="AW47" s="274">
        <v>0</v>
      </c>
      <c r="AX47" s="274">
        <v>0</v>
      </c>
      <c r="AY47" s="274">
        <f t="shared" si="81"/>
        <v>0</v>
      </c>
      <c r="AZ47" s="274">
        <v>0</v>
      </c>
      <c r="BA47" s="274">
        <v>0</v>
      </c>
      <c r="BB47" s="274">
        <v>0</v>
      </c>
      <c r="BC47" s="274">
        <f t="shared" si="82"/>
        <v>746</v>
      </c>
      <c r="BD47" s="274">
        <f t="shared" si="83"/>
        <v>378</v>
      </c>
      <c r="BE47" s="274">
        <v>0</v>
      </c>
      <c r="BF47" s="274">
        <v>132</v>
      </c>
      <c r="BG47" s="274">
        <v>13</v>
      </c>
      <c r="BH47" s="274">
        <v>5</v>
      </c>
      <c r="BI47" s="274">
        <v>0</v>
      </c>
      <c r="BJ47" s="274">
        <v>228</v>
      </c>
      <c r="BK47" s="274">
        <f t="shared" si="84"/>
        <v>368</v>
      </c>
      <c r="BL47" s="274">
        <v>0</v>
      </c>
      <c r="BM47" s="274">
        <v>251</v>
      </c>
      <c r="BN47" s="274">
        <v>6</v>
      </c>
      <c r="BO47" s="274">
        <v>0</v>
      </c>
      <c r="BP47" s="274">
        <v>0</v>
      </c>
      <c r="BQ47" s="274">
        <v>111</v>
      </c>
      <c r="BR47" s="274">
        <f t="shared" si="102"/>
        <v>3911</v>
      </c>
      <c r="BS47" s="274">
        <f t="shared" si="103"/>
        <v>0</v>
      </c>
      <c r="BT47" s="274">
        <f t="shared" si="104"/>
        <v>3197</v>
      </c>
      <c r="BU47" s="274">
        <f t="shared" si="105"/>
        <v>113</v>
      </c>
      <c r="BV47" s="274">
        <f t="shared" si="106"/>
        <v>333</v>
      </c>
      <c r="BW47" s="274">
        <f t="shared" si="107"/>
        <v>0</v>
      </c>
      <c r="BX47" s="274">
        <f t="shared" si="108"/>
        <v>268</v>
      </c>
      <c r="BY47" s="274">
        <f t="shared" si="85"/>
        <v>3533</v>
      </c>
      <c r="BZ47" s="274">
        <f t="shared" si="86"/>
        <v>0</v>
      </c>
      <c r="CA47" s="274">
        <f t="shared" si="87"/>
        <v>3065</v>
      </c>
      <c r="CB47" s="274">
        <f t="shared" si="88"/>
        <v>100</v>
      </c>
      <c r="CC47" s="274">
        <f t="shared" si="89"/>
        <v>328</v>
      </c>
      <c r="CD47" s="274">
        <f t="shared" si="90"/>
        <v>0</v>
      </c>
      <c r="CE47" s="274">
        <f t="shared" si="91"/>
        <v>40</v>
      </c>
      <c r="CF47" s="274">
        <f t="shared" si="92"/>
        <v>378</v>
      </c>
      <c r="CG47" s="274">
        <f t="shared" si="109"/>
        <v>0</v>
      </c>
      <c r="CH47" s="274">
        <f t="shared" si="110"/>
        <v>132</v>
      </c>
      <c r="CI47" s="274">
        <f t="shared" si="111"/>
        <v>13</v>
      </c>
      <c r="CJ47" s="274">
        <f t="shared" si="112"/>
        <v>5</v>
      </c>
      <c r="CK47" s="274">
        <f t="shared" si="113"/>
        <v>0</v>
      </c>
      <c r="CL47" s="274">
        <f t="shared" si="114"/>
        <v>228</v>
      </c>
      <c r="CM47" s="274">
        <f t="shared" si="115"/>
        <v>1711</v>
      </c>
      <c r="CN47" s="274">
        <f t="shared" si="116"/>
        <v>0</v>
      </c>
      <c r="CO47" s="274">
        <f t="shared" si="117"/>
        <v>1553</v>
      </c>
      <c r="CP47" s="274">
        <f t="shared" si="118"/>
        <v>25</v>
      </c>
      <c r="CQ47" s="274">
        <f t="shared" si="119"/>
        <v>22</v>
      </c>
      <c r="CR47" s="274">
        <f t="shared" si="120"/>
        <v>0</v>
      </c>
      <c r="CS47" s="274">
        <f t="shared" si="121"/>
        <v>111</v>
      </c>
      <c r="CT47" s="274">
        <f t="shared" si="93"/>
        <v>1343</v>
      </c>
      <c r="CU47" s="274">
        <f t="shared" si="94"/>
        <v>0</v>
      </c>
      <c r="CV47" s="274">
        <f t="shared" si="95"/>
        <v>1302</v>
      </c>
      <c r="CW47" s="274">
        <f t="shared" si="96"/>
        <v>19</v>
      </c>
      <c r="CX47" s="274">
        <f t="shared" si="97"/>
        <v>22</v>
      </c>
      <c r="CY47" s="274">
        <f t="shared" si="98"/>
        <v>0</v>
      </c>
      <c r="CZ47" s="274">
        <f t="shared" si="99"/>
        <v>0</v>
      </c>
      <c r="DA47" s="274">
        <f t="shared" si="100"/>
        <v>368</v>
      </c>
      <c r="DB47" s="274">
        <f t="shared" si="122"/>
        <v>0</v>
      </c>
      <c r="DC47" s="274">
        <f t="shared" si="123"/>
        <v>251</v>
      </c>
      <c r="DD47" s="274">
        <f t="shared" si="124"/>
        <v>6</v>
      </c>
      <c r="DE47" s="274">
        <f t="shared" si="125"/>
        <v>0</v>
      </c>
      <c r="DF47" s="274">
        <f t="shared" si="126"/>
        <v>0</v>
      </c>
      <c r="DG47" s="274">
        <f t="shared" si="127"/>
        <v>111</v>
      </c>
      <c r="DH47" s="274">
        <v>0</v>
      </c>
      <c r="DI47" s="274">
        <f t="shared" si="101"/>
        <v>1</v>
      </c>
      <c r="DJ47" s="274">
        <v>1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67"/>
        <v>1980</v>
      </c>
      <c r="E48" s="274">
        <f t="shared" si="68"/>
        <v>1783</v>
      </c>
      <c r="F48" s="274">
        <f t="shared" si="69"/>
        <v>0</v>
      </c>
      <c r="G48" s="274">
        <v>0</v>
      </c>
      <c r="H48" s="274">
        <v>0</v>
      </c>
      <c r="I48" s="274">
        <v>0</v>
      </c>
      <c r="J48" s="274">
        <f t="shared" si="70"/>
        <v>1601</v>
      </c>
      <c r="K48" s="274">
        <v>0</v>
      </c>
      <c r="L48" s="274">
        <v>1601</v>
      </c>
      <c r="M48" s="274">
        <v>0</v>
      </c>
      <c r="N48" s="274">
        <f t="shared" si="71"/>
        <v>0</v>
      </c>
      <c r="O48" s="274">
        <v>0</v>
      </c>
      <c r="P48" s="274">
        <v>0</v>
      </c>
      <c r="Q48" s="274">
        <v>0</v>
      </c>
      <c r="R48" s="274">
        <f t="shared" si="72"/>
        <v>70</v>
      </c>
      <c r="S48" s="274">
        <v>0</v>
      </c>
      <c r="T48" s="274">
        <v>70</v>
      </c>
      <c r="U48" s="274">
        <v>0</v>
      </c>
      <c r="V48" s="274">
        <f t="shared" si="73"/>
        <v>0</v>
      </c>
      <c r="W48" s="274">
        <v>0</v>
      </c>
      <c r="X48" s="274">
        <v>0</v>
      </c>
      <c r="Y48" s="274">
        <v>0</v>
      </c>
      <c r="Z48" s="274">
        <f t="shared" si="74"/>
        <v>112</v>
      </c>
      <c r="AA48" s="274">
        <v>0</v>
      </c>
      <c r="AB48" s="274">
        <v>112</v>
      </c>
      <c r="AC48" s="274">
        <v>0</v>
      </c>
      <c r="AD48" s="274">
        <f t="shared" si="75"/>
        <v>197</v>
      </c>
      <c r="AE48" s="274">
        <f t="shared" si="76"/>
        <v>0</v>
      </c>
      <c r="AF48" s="274">
        <v>0</v>
      </c>
      <c r="AG48" s="274">
        <v>0</v>
      </c>
      <c r="AH48" s="274">
        <v>0</v>
      </c>
      <c r="AI48" s="274">
        <f t="shared" si="77"/>
        <v>177</v>
      </c>
      <c r="AJ48" s="274">
        <v>0</v>
      </c>
      <c r="AK48" s="274">
        <v>177</v>
      </c>
      <c r="AL48" s="274">
        <v>0</v>
      </c>
      <c r="AM48" s="274">
        <f t="shared" si="78"/>
        <v>0</v>
      </c>
      <c r="AN48" s="274">
        <v>0</v>
      </c>
      <c r="AO48" s="274">
        <v>0</v>
      </c>
      <c r="AP48" s="274">
        <v>0</v>
      </c>
      <c r="AQ48" s="274">
        <f t="shared" si="79"/>
        <v>7</v>
      </c>
      <c r="AR48" s="274">
        <v>0</v>
      </c>
      <c r="AS48" s="274">
        <v>7</v>
      </c>
      <c r="AT48" s="274">
        <v>0</v>
      </c>
      <c r="AU48" s="274">
        <f t="shared" si="80"/>
        <v>0</v>
      </c>
      <c r="AV48" s="274">
        <v>0</v>
      </c>
      <c r="AW48" s="274">
        <v>0</v>
      </c>
      <c r="AX48" s="274">
        <v>0</v>
      </c>
      <c r="AY48" s="274">
        <f t="shared" si="81"/>
        <v>13</v>
      </c>
      <c r="AZ48" s="274">
        <v>0</v>
      </c>
      <c r="BA48" s="274">
        <v>13</v>
      </c>
      <c r="BB48" s="274">
        <v>0</v>
      </c>
      <c r="BC48" s="274">
        <f t="shared" si="82"/>
        <v>0</v>
      </c>
      <c r="BD48" s="274">
        <f t="shared" si="83"/>
        <v>0</v>
      </c>
      <c r="BE48" s="274">
        <v>0</v>
      </c>
      <c r="BF48" s="274"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f t="shared" si="84"/>
        <v>0</v>
      </c>
      <c r="BL48" s="274">
        <v>0</v>
      </c>
      <c r="BM48" s="274">
        <v>0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102"/>
        <v>1783</v>
      </c>
      <c r="BS48" s="274">
        <f t="shared" si="103"/>
        <v>0</v>
      </c>
      <c r="BT48" s="274">
        <f t="shared" si="104"/>
        <v>1601</v>
      </c>
      <c r="BU48" s="274">
        <f t="shared" si="105"/>
        <v>0</v>
      </c>
      <c r="BV48" s="274">
        <f t="shared" si="106"/>
        <v>70</v>
      </c>
      <c r="BW48" s="274">
        <f t="shared" si="107"/>
        <v>0</v>
      </c>
      <c r="BX48" s="274">
        <f t="shared" si="108"/>
        <v>112</v>
      </c>
      <c r="BY48" s="274">
        <f t="shared" si="85"/>
        <v>1783</v>
      </c>
      <c r="BZ48" s="274">
        <f t="shared" si="86"/>
        <v>0</v>
      </c>
      <c r="CA48" s="274">
        <f t="shared" si="87"/>
        <v>1601</v>
      </c>
      <c r="CB48" s="274">
        <f t="shared" si="88"/>
        <v>0</v>
      </c>
      <c r="CC48" s="274">
        <f t="shared" si="89"/>
        <v>70</v>
      </c>
      <c r="CD48" s="274">
        <f t="shared" si="90"/>
        <v>0</v>
      </c>
      <c r="CE48" s="274">
        <f t="shared" si="91"/>
        <v>112</v>
      </c>
      <c r="CF48" s="274">
        <f t="shared" si="92"/>
        <v>0</v>
      </c>
      <c r="CG48" s="274">
        <f t="shared" si="109"/>
        <v>0</v>
      </c>
      <c r="CH48" s="274">
        <f t="shared" si="110"/>
        <v>0</v>
      </c>
      <c r="CI48" s="274">
        <f t="shared" si="111"/>
        <v>0</v>
      </c>
      <c r="CJ48" s="274">
        <f t="shared" si="112"/>
        <v>0</v>
      </c>
      <c r="CK48" s="274">
        <f t="shared" si="113"/>
        <v>0</v>
      </c>
      <c r="CL48" s="274">
        <f t="shared" si="114"/>
        <v>0</v>
      </c>
      <c r="CM48" s="274">
        <f t="shared" si="115"/>
        <v>197</v>
      </c>
      <c r="CN48" s="274">
        <f t="shared" si="116"/>
        <v>0</v>
      </c>
      <c r="CO48" s="274">
        <f t="shared" si="117"/>
        <v>177</v>
      </c>
      <c r="CP48" s="274">
        <f t="shared" si="118"/>
        <v>0</v>
      </c>
      <c r="CQ48" s="274">
        <f t="shared" si="119"/>
        <v>7</v>
      </c>
      <c r="CR48" s="274">
        <f t="shared" si="120"/>
        <v>0</v>
      </c>
      <c r="CS48" s="274">
        <f t="shared" si="121"/>
        <v>13</v>
      </c>
      <c r="CT48" s="274">
        <f t="shared" si="93"/>
        <v>197</v>
      </c>
      <c r="CU48" s="274">
        <f t="shared" si="94"/>
        <v>0</v>
      </c>
      <c r="CV48" s="274">
        <f t="shared" si="95"/>
        <v>177</v>
      </c>
      <c r="CW48" s="274">
        <f t="shared" si="96"/>
        <v>0</v>
      </c>
      <c r="CX48" s="274">
        <f t="shared" si="97"/>
        <v>7</v>
      </c>
      <c r="CY48" s="274">
        <f t="shared" si="98"/>
        <v>0</v>
      </c>
      <c r="CZ48" s="274">
        <f t="shared" si="99"/>
        <v>13</v>
      </c>
      <c r="DA48" s="274">
        <f t="shared" si="100"/>
        <v>0</v>
      </c>
      <c r="DB48" s="274">
        <f t="shared" si="122"/>
        <v>0</v>
      </c>
      <c r="DC48" s="274">
        <f t="shared" si="123"/>
        <v>0</v>
      </c>
      <c r="DD48" s="274">
        <f t="shared" si="124"/>
        <v>0</v>
      </c>
      <c r="DE48" s="274">
        <f t="shared" si="125"/>
        <v>0</v>
      </c>
      <c r="DF48" s="274">
        <f t="shared" si="126"/>
        <v>0</v>
      </c>
      <c r="DG48" s="274">
        <f t="shared" si="127"/>
        <v>0</v>
      </c>
      <c r="DH48" s="274">
        <v>0</v>
      </c>
      <c r="DI48" s="274">
        <f t="shared" si="101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67"/>
        <v>4082</v>
      </c>
      <c r="E49" s="274">
        <f t="shared" si="68"/>
        <v>3662</v>
      </c>
      <c r="F49" s="274">
        <f t="shared" si="69"/>
        <v>0</v>
      </c>
      <c r="G49" s="274">
        <v>0</v>
      </c>
      <c r="H49" s="274">
        <v>0</v>
      </c>
      <c r="I49" s="274">
        <v>0</v>
      </c>
      <c r="J49" s="274">
        <f t="shared" si="70"/>
        <v>3323</v>
      </c>
      <c r="K49" s="274">
        <v>0</v>
      </c>
      <c r="L49" s="274">
        <v>3323</v>
      </c>
      <c r="M49" s="274">
        <v>0</v>
      </c>
      <c r="N49" s="274">
        <f t="shared" si="71"/>
        <v>0</v>
      </c>
      <c r="O49" s="274">
        <v>0</v>
      </c>
      <c r="P49" s="274">
        <v>0</v>
      </c>
      <c r="Q49" s="274">
        <v>0</v>
      </c>
      <c r="R49" s="274">
        <f t="shared" si="72"/>
        <v>131</v>
      </c>
      <c r="S49" s="274">
        <v>0</v>
      </c>
      <c r="T49" s="274">
        <v>131</v>
      </c>
      <c r="U49" s="274">
        <v>0</v>
      </c>
      <c r="V49" s="274">
        <f t="shared" si="73"/>
        <v>0</v>
      </c>
      <c r="W49" s="274">
        <v>0</v>
      </c>
      <c r="X49" s="274">
        <v>0</v>
      </c>
      <c r="Y49" s="274">
        <v>0</v>
      </c>
      <c r="Z49" s="274">
        <f t="shared" si="74"/>
        <v>208</v>
      </c>
      <c r="AA49" s="274">
        <v>0</v>
      </c>
      <c r="AB49" s="274">
        <v>208</v>
      </c>
      <c r="AC49" s="274">
        <v>0</v>
      </c>
      <c r="AD49" s="274">
        <f t="shared" si="75"/>
        <v>407</v>
      </c>
      <c r="AE49" s="274">
        <f t="shared" si="76"/>
        <v>0</v>
      </c>
      <c r="AF49" s="274">
        <v>0</v>
      </c>
      <c r="AG49" s="274">
        <v>0</v>
      </c>
      <c r="AH49" s="274">
        <v>0</v>
      </c>
      <c r="AI49" s="274">
        <f t="shared" si="77"/>
        <v>369</v>
      </c>
      <c r="AJ49" s="274">
        <v>0</v>
      </c>
      <c r="AK49" s="274">
        <v>0</v>
      </c>
      <c r="AL49" s="274">
        <v>369</v>
      </c>
      <c r="AM49" s="274">
        <f t="shared" si="78"/>
        <v>0</v>
      </c>
      <c r="AN49" s="274">
        <v>0</v>
      </c>
      <c r="AO49" s="274">
        <v>0</v>
      </c>
      <c r="AP49" s="274">
        <v>0</v>
      </c>
      <c r="AQ49" s="274">
        <f t="shared" si="79"/>
        <v>15</v>
      </c>
      <c r="AR49" s="274">
        <v>0</v>
      </c>
      <c r="AS49" s="274">
        <v>0</v>
      </c>
      <c r="AT49" s="274">
        <v>15</v>
      </c>
      <c r="AU49" s="274">
        <f t="shared" si="80"/>
        <v>0</v>
      </c>
      <c r="AV49" s="274">
        <v>0</v>
      </c>
      <c r="AW49" s="274">
        <v>0</v>
      </c>
      <c r="AX49" s="274">
        <v>0</v>
      </c>
      <c r="AY49" s="274">
        <f t="shared" si="81"/>
        <v>23</v>
      </c>
      <c r="AZ49" s="274">
        <v>0</v>
      </c>
      <c r="BA49" s="274">
        <v>0</v>
      </c>
      <c r="BB49" s="274">
        <v>23</v>
      </c>
      <c r="BC49" s="274">
        <f t="shared" si="82"/>
        <v>13</v>
      </c>
      <c r="BD49" s="274">
        <f t="shared" si="83"/>
        <v>13</v>
      </c>
      <c r="BE49" s="274">
        <v>0</v>
      </c>
      <c r="BF49" s="274">
        <v>0</v>
      </c>
      <c r="BG49" s="274">
        <v>0</v>
      </c>
      <c r="BH49" s="274">
        <v>0</v>
      </c>
      <c r="BI49" s="274">
        <v>13</v>
      </c>
      <c r="BJ49" s="274">
        <v>0</v>
      </c>
      <c r="BK49" s="274">
        <f t="shared" si="84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102"/>
        <v>3675</v>
      </c>
      <c r="BS49" s="274">
        <f t="shared" si="103"/>
        <v>0</v>
      </c>
      <c r="BT49" s="274">
        <f t="shared" si="104"/>
        <v>3323</v>
      </c>
      <c r="BU49" s="274">
        <f t="shared" si="105"/>
        <v>0</v>
      </c>
      <c r="BV49" s="274">
        <f t="shared" si="106"/>
        <v>131</v>
      </c>
      <c r="BW49" s="274">
        <f t="shared" si="107"/>
        <v>13</v>
      </c>
      <c r="BX49" s="274">
        <f t="shared" si="108"/>
        <v>208</v>
      </c>
      <c r="BY49" s="274">
        <f t="shared" si="85"/>
        <v>3662</v>
      </c>
      <c r="BZ49" s="274">
        <f t="shared" si="86"/>
        <v>0</v>
      </c>
      <c r="CA49" s="274">
        <f t="shared" si="87"/>
        <v>3323</v>
      </c>
      <c r="CB49" s="274">
        <f t="shared" si="88"/>
        <v>0</v>
      </c>
      <c r="CC49" s="274">
        <f t="shared" si="89"/>
        <v>131</v>
      </c>
      <c r="CD49" s="274">
        <f t="shared" si="90"/>
        <v>0</v>
      </c>
      <c r="CE49" s="274">
        <f t="shared" si="91"/>
        <v>208</v>
      </c>
      <c r="CF49" s="274">
        <f t="shared" si="92"/>
        <v>13</v>
      </c>
      <c r="CG49" s="274">
        <f t="shared" si="109"/>
        <v>0</v>
      </c>
      <c r="CH49" s="274">
        <f t="shared" si="110"/>
        <v>0</v>
      </c>
      <c r="CI49" s="274">
        <f t="shared" si="111"/>
        <v>0</v>
      </c>
      <c r="CJ49" s="274">
        <f t="shared" si="112"/>
        <v>0</v>
      </c>
      <c r="CK49" s="274">
        <f t="shared" si="113"/>
        <v>13</v>
      </c>
      <c r="CL49" s="274">
        <f t="shared" si="114"/>
        <v>0</v>
      </c>
      <c r="CM49" s="274">
        <f t="shared" si="115"/>
        <v>407</v>
      </c>
      <c r="CN49" s="274">
        <f t="shared" si="116"/>
        <v>0</v>
      </c>
      <c r="CO49" s="274">
        <f t="shared" si="117"/>
        <v>369</v>
      </c>
      <c r="CP49" s="274">
        <f t="shared" si="118"/>
        <v>0</v>
      </c>
      <c r="CQ49" s="274">
        <f t="shared" si="119"/>
        <v>15</v>
      </c>
      <c r="CR49" s="274">
        <f t="shared" si="120"/>
        <v>0</v>
      </c>
      <c r="CS49" s="274">
        <f t="shared" si="121"/>
        <v>23</v>
      </c>
      <c r="CT49" s="274">
        <f t="shared" si="93"/>
        <v>407</v>
      </c>
      <c r="CU49" s="274">
        <f t="shared" si="94"/>
        <v>0</v>
      </c>
      <c r="CV49" s="274">
        <f t="shared" si="95"/>
        <v>369</v>
      </c>
      <c r="CW49" s="274">
        <f t="shared" si="96"/>
        <v>0</v>
      </c>
      <c r="CX49" s="274">
        <f t="shared" si="97"/>
        <v>15</v>
      </c>
      <c r="CY49" s="274">
        <f t="shared" si="98"/>
        <v>0</v>
      </c>
      <c r="CZ49" s="274">
        <f t="shared" si="99"/>
        <v>23</v>
      </c>
      <c r="DA49" s="274">
        <f t="shared" si="100"/>
        <v>0</v>
      </c>
      <c r="DB49" s="274">
        <f t="shared" si="122"/>
        <v>0</v>
      </c>
      <c r="DC49" s="274">
        <f t="shared" si="123"/>
        <v>0</v>
      </c>
      <c r="DD49" s="274">
        <f t="shared" si="124"/>
        <v>0</v>
      </c>
      <c r="DE49" s="274">
        <f t="shared" si="125"/>
        <v>0</v>
      </c>
      <c r="DF49" s="274">
        <f t="shared" si="126"/>
        <v>0</v>
      </c>
      <c r="DG49" s="274">
        <f t="shared" si="127"/>
        <v>0</v>
      </c>
      <c r="DH49" s="274">
        <v>0</v>
      </c>
      <c r="DI49" s="274">
        <f t="shared" si="101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67"/>
        <v>4081</v>
      </c>
      <c r="E50" s="274">
        <f t="shared" si="68"/>
        <v>3098</v>
      </c>
      <c r="F50" s="274">
        <f t="shared" si="69"/>
        <v>0</v>
      </c>
      <c r="G50" s="274">
        <v>0</v>
      </c>
      <c r="H50" s="274">
        <v>0</v>
      </c>
      <c r="I50" s="274">
        <v>0</v>
      </c>
      <c r="J50" s="274">
        <f t="shared" si="70"/>
        <v>2821</v>
      </c>
      <c r="K50" s="274">
        <v>0</v>
      </c>
      <c r="L50" s="274">
        <v>2821</v>
      </c>
      <c r="M50" s="274">
        <v>0</v>
      </c>
      <c r="N50" s="274">
        <f t="shared" si="71"/>
        <v>105</v>
      </c>
      <c r="O50" s="274">
        <v>0</v>
      </c>
      <c r="P50" s="274">
        <v>105</v>
      </c>
      <c r="Q50" s="274">
        <v>0</v>
      </c>
      <c r="R50" s="274">
        <f t="shared" si="72"/>
        <v>100</v>
      </c>
      <c r="S50" s="274">
        <v>0</v>
      </c>
      <c r="T50" s="274">
        <v>100</v>
      </c>
      <c r="U50" s="274">
        <v>0</v>
      </c>
      <c r="V50" s="274">
        <f t="shared" si="73"/>
        <v>0</v>
      </c>
      <c r="W50" s="274">
        <v>0</v>
      </c>
      <c r="X50" s="274">
        <v>0</v>
      </c>
      <c r="Y50" s="274">
        <v>0</v>
      </c>
      <c r="Z50" s="274">
        <f t="shared" si="74"/>
        <v>72</v>
      </c>
      <c r="AA50" s="274">
        <v>0</v>
      </c>
      <c r="AB50" s="274">
        <v>72</v>
      </c>
      <c r="AC50" s="274">
        <v>0</v>
      </c>
      <c r="AD50" s="274">
        <f t="shared" si="75"/>
        <v>634</v>
      </c>
      <c r="AE50" s="274">
        <f t="shared" si="76"/>
        <v>0</v>
      </c>
      <c r="AF50" s="274">
        <v>0</v>
      </c>
      <c r="AG50" s="274">
        <v>0</v>
      </c>
      <c r="AH50" s="274">
        <v>0</v>
      </c>
      <c r="AI50" s="274">
        <f t="shared" si="77"/>
        <v>578</v>
      </c>
      <c r="AJ50" s="274">
        <v>0</v>
      </c>
      <c r="AK50" s="274">
        <v>578</v>
      </c>
      <c r="AL50" s="274">
        <v>0</v>
      </c>
      <c r="AM50" s="274">
        <f t="shared" si="78"/>
        <v>21</v>
      </c>
      <c r="AN50" s="274">
        <v>0</v>
      </c>
      <c r="AO50" s="274">
        <v>21</v>
      </c>
      <c r="AP50" s="274">
        <v>0</v>
      </c>
      <c r="AQ50" s="274">
        <f t="shared" si="79"/>
        <v>20</v>
      </c>
      <c r="AR50" s="274">
        <v>0</v>
      </c>
      <c r="AS50" s="274">
        <v>20</v>
      </c>
      <c r="AT50" s="274">
        <v>0</v>
      </c>
      <c r="AU50" s="274">
        <f t="shared" si="80"/>
        <v>0</v>
      </c>
      <c r="AV50" s="274">
        <v>0</v>
      </c>
      <c r="AW50" s="274">
        <v>0</v>
      </c>
      <c r="AX50" s="274">
        <v>0</v>
      </c>
      <c r="AY50" s="274">
        <f t="shared" si="81"/>
        <v>15</v>
      </c>
      <c r="AZ50" s="274">
        <v>0</v>
      </c>
      <c r="BA50" s="274">
        <v>15</v>
      </c>
      <c r="BB50" s="274">
        <v>0</v>
      </c>
      <c r="BC50" s="274">
        <f t="shared" si="82"/>
        <v>349</v>
      </c>
      <c r="BD50" s="274">
        <f t="shared" si="83"/>
        <v>286</v>
      </c>
      <c r="BE50" s="274">
        <v>0</v>
      </c>
      <c r="BF50" s="274">
        <v>216</v>
      </c>
      <c r="BG50" s="274">
        <v>12</v>
      </c>
      <c r="BH50" s="274">
        <v>0</v>
      </c>
      <c r="BI50" s="274">
        <v>0</v>
      </c>
      <c r="BJ50" s="274">
        <v>58</v>
      </c>
      <c r="BK50" s="274">
        <f t="shared" si="84"/>
        <v>63</v>
      </c>
      <c r="BL50" s="274">
        <v>0</v>
      </c>
      <c r="BM50" s="274">
        <v>44</v>
      </c>
      <c r="BN50" s="274">
        <v>3</v>
      </c>
      <c r="BO50" s="274">
        <v>0</v>
      </c>
      <c r="BP50" s="274">
        <v>4</v>
      </c>
      <c r="BQ50" s="274">
        <v>12</v>
      </c>
      <c r="BR50" s="274">
        <f t="shared" si="102"/>
        <v>3384</v>
      </c>
      <c r="BS50" s="274">
        <f t="shared" si="103"/>
        <v>0</v>
      </c>
      <c r="BT50" s="274">
        <f t="shared" si="104"/>
        <v>3037</v>
      </c>
      <c r="BU50" s="274">
        <f t="shared" si="105"/>
        <v>117</v>
      </c>
      <c r="BV50" s="274">
        <f t="shared" si="106"/>
        <v>100</v>
      </c>
      <c r="BW50" s="274">
        <f t="shared" si="107"/>
        <v>0</v>
      </c>
      <c r="BX50" s="274">
        <f t="shared" si="108"/>
        <v>130</v>
      </c>
      <c r="BY50" s="274">
        <f t="shared" si="85"/>
        <v>3098</v>
      </c>
      <c r="BZ50" s="274">
        <f t="shared" si="86"/>
        <v>0</v>
      </c>
      <c r="CA50" s="274">
        <f t="shared" si="87"/>
        <v>2821</v>
      </c>
      <c r="CB50" s="274">
        <f t="shared" si="88"/>
        <v>105</v>
      </c>
      <c r="CC50" s="274">
        <f t="shared" si="89"/>
        <v>100</v>
      </c>
      <c r="CD50" s="274">
        <f t="shared" si="90"/>
        <v>0</v>
      </c>
      <c r="CE50" s="274">
        <f t="shared" si="91"/>
        <v>72</v>
      </c>
      <c r="CF50" s="274">
        <f t="shared" si="92"/>
        <v>286</v>
      </c>
      <c r="CG50" s="274">
        <f t="shared" si="109"/>
        <v>0</v>
      </c>
      <c r="CH50" s="274">
        <f t="shared" si="110"/>
        <v>216</v>
      </c>
      <c r="CI50" s="274">
        <f t="shared" si="111"/>
        <v>12</v>
      </c>
      <c r="CJ50" s="274">
        <f t="shared" si="112"/>
        <v>0</v>
      </c>
      <c r="CK50" s="274">
        <f t="shared" si="113"/>
        <v>0</v>
      </c>
      <c r="CL50" s="274">
        <f t="shared" si="114"/>
        <v>58</v>
      </c>
      <c r="CM50" s="274">
        <f t="shared" si="115"/>
        <v>697</v>
      </c>
      <c r="CN50" s="274">
        <f t="shared" si="116"/>
        <v>0</v>
      </c>
      <c r="CO50" s="274">
        <f t="shared" si="117"/>
        <v>622</v>
      </c>
      <c r="CP50" s="274">
        <f t="shared" si="118"/>
        <v>24</v>
      </c>
      <c r="CQ50" s="274">
        <f t="shared" si="119"/>
        <v>20</v>
      </c>
      <c r="CR50" s="274">
        <f t="shared" si="120"/>
        <v>4</v>
      </c>
      <c r="CS50" s="274">
        <f t="shared" si="121"/>
        <v>27</v>
      </c>
      <c r="CT50" s="274">
        <f t="shared" si="93"/>
        <v>634</v>
      </c>
      <c r="CU50" s="274">
        <f t="shared" si="94"/>
        <v>0</v>
      </c>
      <c r="CV50" s="274">
        <f t="shared" si="95"/>
        <v>578</v>
      </c>
      <c r="CW50" s="274">
        <f t="shared" si="96"/>
        <v>21</v>
      </c>
      <c r="CX50" s="274">
        <f t="shared" si="97"/>
        <v>20</v>
      </c>
      <c r="CY50" s="274">
        <f t="shared" si="98"/>
        <v>0</v>
      </c>
      <c r="CZ50" s="274">
        <f t="shared" si="99"/>
        <v>15</v>
      </c>
      <c r="DA50" s="274">
        <f t="shared" si="100"/>
        <v>63</v>
      </c>
      <c r="DB50" s="274">
        <f t="shared" si="122"/>
        <v>0</v>
      </c>
      <c r="DC50" s="274">
        <f t="shared" si="123"/>
        <v>44</v>
      </c>
      <c r="DD50" s="274">
        <f t="shared" si="124"/>
        <v>3</v>
      </c>
      <c r="DE50" s="274">
        <f t="shared" si="125"/>
        <v>0</v>
      </c>
      <c r="DF50" s="274">
        <f t="shared" si="126"/>
        <v>4</v>
      </c>
      <c r="DG50" s="274">
        <f t="shared" si="127"/>
        <v>12</v>
      </c>
      <c r="DH50" s="274">
        <v>0</v>
      </c>
      <c r="DI50" s="274">
        <f t="shared" si="101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67"/>
        <v>8143</v>
      </c>
      <c r="E51" s="274">
        <f t="shared" si="68"/>
        <v>6673</v>
      </c>
      <c r="F51" s="274">
        <f t="shared" si="69"/>
        <v>0</v>
      </c>
      <c r="G51" s="274">
        <v>0</v>
      </c>
      <c r="H51" s="274">
        <v>0</v>
      </c>
      <c r="I51" s="274">
        <v>0</v>
      </c>
      <c r="J51" s="274">
        <f t="shared" si="70"/>
        <v>5918</v>
      </c>
      <c r="K51" s="274">
        <v>2</v>
      </c>
      <c r="L51" s="274">
        <v>5916</v>
      </c>
      <c r="M51" s="274">
        <v>0</v>
      </c>
      <c r="N51" s="274">
        <f t="shared" si="71"/>
        <v>0</v>
      </c>
      <c r="O51" s="274">
        <v>0</v>
      </c>
      <c r="P51" s="274">
        <v>0</v>
      </c>
      <c r="Q51" s="274">
        <v>0</v>
      </c>
      <c r="R51" s="274">
        <f t="shared" si="72"/>
        <v>634</v>
      </c>
      <c r="S51" s="274">
        <v>0</v>
      </c>
      <c r="T51" s="274">
        <v>634</v>
      </c>
      <c r="U51" s="274">
        <v>0</v>
      </c>
      <c r="V51" s="274">
        <f t="shared" si="73"/>
        <v>0</v>
      </c>
      <c r="W51" s="274">
        <v>0</v>
      </c>
      <c r="X51" s="274">
        <v>0</v>
      </c>
      <c r="Y51" s="274">
        <v>0</v>
      </c>
      <c r="Z51" s="274">
        <f t="shared" si="74"/>
        <v>121</v>
      </c>
      <c r="AA51" s="274">
        <v>29</v>
      </c>
      <c r="AB51" s="274">
        <v>92</v>
      </c>
      <c r="AC51" s="274">
        <v>0</v>
      </c>
      <c r="AD51" s="274">
        <f t="shared" si="75"/>
        <v>621</v>
      </c>
      <c r="AE51" s="274">
        <f t="shared" si="76"/>
        <v>0</v>
      </c>
      <c r="AF51" s="274">
        <v>0</v>
      </c>
      <c r="AG51" s="274">
        <v>0</v>
      </c>
      <c r="AH51" s="274">
        <v>0</v>
      </c>
      <c r="AI51" s="274">
        <f t="shared" si="77"/>
        <v>621</v>
      </c>
      <c r="AJ51" s="274">
        <v>0</v>
      </c>
      <c r="AK51" s="274">
        <v>621</v>
      </c>
      <c r="AL51" s="274">
        <v>0</v>
      </c>
      <c r="AM51" s="274">
        <f t="shared" si="78"/>
        <v>0</v>
      </c>
      <c r="AN51" s="274">
        <v>0</v>
      </c>
      <c r="AO51" s="274">
        <v>0</v>
      </c>
      <c r="AP51" s="274">
        <v>0</v>
      </c>
      <c r="AQ51" s="274">
        <f t="shared" si="79"/>
        <v>0</v>
      </c>
      <c r="AR51" s="274">
        <v>0</v>
      </c>
      <c r="AS51" s="274">
        <v>0</v>
      </c>
      <c r="AT51" s="274">
        <v>0</v>
      </c>
      <c r="AU51" s="274">
        <f t="shared" si="80"/>
        <v>0</v>
      </c>
      <c r="AV51" s="274">
        <v>0</v>
      </c>
      <c r="AW51" s="274">
        <v>0</v>
      </c>
      <c r="AX51" s="274">
        <v>0</v>
      </c>
      <c r="AY51" s="274">
        <f t="shared" si="81"/>
        <v>0</v>
      </c>
      <c r="AZ51" s="274">
        <v>0</v>
      </c>
      <c r="BA51" s="274">
        <v>0</v>
      </c>
      <c r="BB51" s="274">
        <v>0</v>
      </c>
      <c r="BC51" s="274">
        <f t="shared" si="82"/>
        <v>849</v>
      </c>
      <c r="BD51" s="274">
        <f t="shared" si="83"/>
        <v>761</v>
      </c>
      <c r="BE51" s="274">
        <v>0</v>
      </c>
      <c r="BF51" s="274">
        <v>116</v>
      </c>
      <c r="BG51" s="274">
        <v>0</v>
      </c>
      <c r="BH51" s="274">
        <v>82</v>
      </c>
      <c r="BI51" s="274">
        <v>0</v>
      </c>
      <c r="BJ51" s="274">
        <v>563</v>
      </c>
      <c r="BK51" s="274">
        <f t="shared" si="84"/>
        <v>88</v>
      </c>
      <c r="BL51" s="274">
        <v>0</v>
      </c>
      <c r="BM51" s="274">
        <v>29</v>
      </c>
      <c r="BN51" s="274">
        <v>0</v>
      </c>
      <c r="BO51" s="274">
        <v>0</v>
      </c>
      <c r="BP51" s="274">
        <v>0</v>
      </c>
      <c r="BQ51" s="274">
        <v>59</v>
      </c>
      <c r="BR51" s="274">
        <f t="shared" si="102"/>
        <v>7434</v>
      </c>
      <c r="BS51" s="274">
        <f t="shared" si="103"/>
        <v>0</v>
      </c>
      <c r="BT51" s="274">
        <f t="shared" si="104"/>
        <v>6034</v>
      </c>
      <c r="BU51" s="274">
        <f t="shared" si="105"/>
        <v>0</v>
      </c>
      <c r="BV51" s="274">
        <f t="shared" si="106"/>
        <v>716</v>
      </c>
      <c r="BW51" s="274">
        <f t="shared" si="107"/>
        <v>0</v>
      </c>
      <c r="BX51" s="274">
        <f t="shared" si="108"/>
        <v>684</v>
      </c>
      <c r="BY51" s="274">
        <f t="shared" si="85"/>
        <v>6673</v>
      </c>
      <c r="BZ51" s="274">
        <f t="shared" si="86"/>
        <v>0</v>
      </c>
      <c r="CA51" s="274">
        <f t="shared" si="87"/>
        <v>5918</v>
      </c>
      <c r="CB51" s="274">
        <f t="shared" si="88"/>
        <v>0</v>
      </c>
      <c r="CC51" s="274">
        <f t="shared" si="89"/>
        <v>634</v>
      </c>
      <c r="CD51" s="274">
        <f t="shared" si="90"/>
        <v>0</v>
      </c>
      <c r="CE51" s="274">
        <f t="shared" si="91"/>
        <v>121</v>
      </c>
      <c r="CF51" s="274">
        <f t="shared" si="92"/>
        <v>761</v>
      </c>
      <c r="CG51" s="274">
        <f t="shared" si="109"/>
        <v>0</v>
      </c>
      <c r="CH51" s="274">
        <f t="shared" si="110"/>
        <v>116</v>
      </c>
      <c r="CI51" s="274">
        <f t="shared" si="111"/>
        <v>0</v>
      </c>
      <c r="CJ51" s="274">
        <f t="shared" si="112"/>
        <v>82</v>
      </c>
      <c r="CK51" s="274">
        <f t="shared" si="113"/>
        <v>0</v>
      </c>
      <c r="CL51" s="274">
        <f t="shared" si="114"/>
        <v>563</v>
      </c>
      <c r="CM51" s="274">
        <f t="shared" si="115"/>
        <v>709</v>
      </c>
      <c r="CN51" s="274">
        <f t="shared" si="116"/>
        <v>0</v>
      </c>
      <c r="CO51" s="274">
        <f t="shared" si="117"/>
        <v>650</v>
      </c>
      <c r="CP51" s="274">
        <f t="shared" si="118"/>
        <v>0</v>
      </c>
      <c r="CQ51" s="274">
        <f t="shared" si="119"/>
        <v>0</v>
      </c>
      <c r="CR51" s="274">
        <f t="shared" si="120"/>
        <v>0</v>
      </c>
      <c r="CS51" s="274">
        <f t="shared" si="121"/>
        <v>59</v>
      </c>
      <c r="CT51" s="274">
        <f t="shared" si="93"/>
        <v>621</v>
      </c>
      <c r="CU51" s="274">
        <f t="shared" si="94"/>
        <v>0</v>
      </c>
      <c r="CV51" s="274">
        <f t="shared" si="95"/>
        <v>621</v>
      </c>
      <c r="CW51" s="274">
        <f t="shared" si="96"/>
        <v>0</v>
      </c>
      <c r="CX51" s="274">
        <f t="shared" si="97"/>
        <v>0</v>
      </c>
      <c r="CY51" s="274">
        <f t="shared" si="98"/>
        <v>0</v>
      </c>
      <c r="CZ51" s="274">
        <f t="shared" si="99"/>
        <v>0</v>
      </c>
      <c r="DA51" s="274">
        <f t="shared" si="100"/>
        <v>88</v>
      </c>
      <c r="DB51" s="274">
        <f t="shared" si="122"/>
        <v>0</v>
      </c>
      <c r="DC51" s="274">
        <f t="shared" si="123"/>
        <v>29</v>
      </c>
      <c r="DD51" s="274">
        <f t="shared" si="124"/>
        <v>0</v>
      </c>
      <c r="DE51" s="274">
        <f t="shared" si="125"/>
        <v>0</v>
      </c>
      <c r="DF51" s="274">
        <f t="shared" si="126"/>
        <v>0</v>
      </c>
      <c r="DG51" s="274">
        <f t="shared" si="127"/>
        <v>59</v>
      </c>
      <c r="DH51" s="274">
        <v>0</v>
      </c>
      <c r="DI51" s="274">
        <f t="shared" si="101"/>
        <v>7</v>
      </c>
      <c r="DJ51" s="274">
        <v>0</v>
      </c>
      <c r="DK51" s="274">
        <v>7</v>
      </c>
      <c r="DL51" s="274">
        <v>0</v>
      </c>
      <c r="DM51" s="274">
        <v>0</v>
      </c>
    </row>
    <row r="52" spans="1:117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67"/>
        <v>530</v>
      </c>
      <c r="E52" s="274">
        <f t="shared" si="68"/>
        <v>512</v>
      </c>
      <c r="F52" s="274">
        <f t="shared" si="69"/>
        <v>0</v>
      </c>
      <c r="G52" s="274">
        <v>0</v>
      </c>
      <c r="H52" s="274">
        <v>0</v>
      </c>
      <c r="I52" s="274">
        <v>0</v>
      </c>
      <c r="J52" s="274">
        <f t="shared" si="70"/>
        <v>398</v>
      </c>
      <c r="K52" s="274">
        <v>0</v>
      </c>
      <c r="L52" s="274">
        <v>398</v>
      </c>
      <c r="M52" s="274">
        <v>0</v>
      </c>
      <c r="N52" s="274">
        <f t="shared" si="71"/>
        <v>0</v>
      </c>
      <c r="O52" s="274">
        <v>0</v>
      </c>
      <c r="P52" s="274">
        <v>0</v>
      </c>
      <c r="Q52" s="274">
        <v>0</v>
      </c>
      <c r="R52" s="274">
        <f t="shared" si="72"/>
        <v>63</v>
      </c>
      <c r="S52" s="274">
        <v>0</v>
      </c>
      <c r="T52" s="274">
        <v>63</v>
      </c>
      <c r="U52" s="274">
        <v>0</v>
      </c>
      <c r="V52" s="274">
        <f t="shared" si="73"/>
        <v>0</v>
      </c>
      <c r="W52" s="274">
        <v>0</v>
      </c>
      <c r="X52" s="274">
        <v>0</v>
      </c>
      <c r="Y52" s="274">
        <v>0</v>
      </c>
      <c r="Z52" s="274">
        <f t="shared" si="74"/>
        <v>51</v>
      </c>
      <c r="AA52" s="274">
        <v>0</v>
      </c>
      <c r="AB52" s="274">
        <v>51</v>
      </c>
      <c r="AC52" s="274">
        <v>0</v>
      </c>
      <c r="AD52" s="274">
        <f t="shared" si="75"/>
        <v>3</v>
      </c>
      <c r="AE52" s="274">
        <f t="shared" si="76"/>
        <v>0</v>
      </c>
      <c r="AF52" s="274">
        <v>0</v>
      </c>
      <c r="AG52" s="274">
        <v>0</v>
      </c>
      <c r="AH52" s="274">
        <v>0</v>
      </c>
      <c r="AI52" s="274">
        <f t="shared" si="77"/>
        <v>3</v>
      </c>
      <c r="AJ52" s="274">
        <v>0</v>
      </c>
      <c r="AK52" s="274">
        <v>0</v>
      </c>
      <c r="AL52" s="274">
        <v>3</v>
      </c>
      <c r="AM52" s="274">
        <f t="shared" si="78"/>
        <v>0</v>
      </c>
      <c r="AN52" s="274">
        <v>0</v>
      </c>
      <c r="AO52" s="274">
        <v>0</v>
      </c>
      <c r="AP52" s="274">
        <v>0</v>
      </c>
      <c r="AQ52" s="274">
        <f t="shared" si="79"/>
        <v>0</v>
      </c>
      <c r="AR52" s="274">
        <v>0</v>
      </c>
      <c r="AS52" s="274">
        <v>0</v>
      </c>
      <c r="AT52" s="274">
        <v>0</v>
      </c>
      <c r="AU52" s="274">
        <f t="shared" si="80"/>
        <v>0</v>
      </c>
      <c r="AV52" s="274">
        <v>0</v>
      </c>
      <c r="AW52" s="274">
        <v>0</v>
      </c>
      <c r="AX52" s="274">
        <v>0</v>
      </c>
      <c r="AY52" s="274">
        <f t="shared" si="81"/>
        <v>0</v>
      </c>
      <c r="AZ52" s="274">
        <v>0</v>
      </c>
      <c r="BA52" s="274">
        <v>0</v>
      </c>
      <c r="BB52" s="274">
        <v>0</v>
      </c>
      <c r="BC52" s="274">
        <f t="shared" si="82"/>
        <v>15</v>
      </c>
      <c r="BD52" s="274">
        <f t="shared" si="83"/>
        <v>14</v>
      </c>
      <c r="BE52" s="274">
        <v>0</v>
      </c>
      <c r="BF52" s="274">
        <v>2</v>
      </c>
      <c r="BG52" s="274">
        <v>0</v>
      </c>
      <c r="BH52" s="274">
        <v>2</v>
      </c>
      <c r="BI52" s="274">
        <v>0</v>
      </c>
      <c r="BJ52" s="274">
        <v>10</v>
      </c>
      <c r="BK52" s="274">
        <f t="shared" si="84"/>
        <v>1</v>
      </c>
      <c r="BL52" s="274">
        <v>0</v>
      </c>
      <c r="BM52" s="274">
        <v>1</v>
      </c>
      <c r="BN52" s="274">
        <v>0</v>
      </c>
      <c r="BO52" s="274">
        <v>0</v>
      </c>
      <c r="BP52" s="274">
        <v>0</v>
      </c>
      <c r="BQ52" s="274">
        <v>0</v>
      </c>
      <c r="BR52" s="274">
        <f t="shared" si="102"/>
        <v>526</v>
      </c>
      <c r="BS52" s="274">
        <f t="shared" si="103"/>
        <v>0</v>
      </c>
      <c r="BT52" s="274">
        <f t="shared" si="104"/>
        <v>400</v>
      </c>
      <c r="BU52" s="274">
        <f t="shared" si="105"/>
        <v>0</v>
      </c>
      <c r="BV52" s="274">
        <f t="shared" si="106"/>
        <v>65</v>
      </c>
      <c r="BW52" s="274">
        <f t="shared" si="107"/>
        <v>0</v>
      </c>
      <c r="BX52" s="274">
        <f t="shared" si="108"/>
        <v>61</v>
      </c>
      <c r="BY52" s="274">
        <f t="shared" si="85"/>
        <v>512</v>
      </c>
      <c r="BZ52" s="274">
        <f t="shared" si="86"/>
        <v>0</v>
      </c>
      <c r="CA52" s="274">
        <f t="shared" si="87"/>
        <v>398</v>
      </c>
      <c r="CB52" s="274">
        <f t="shared" si="88"/>
        <v>0</v>
      </c>
      <c r="CC52" s="274">
        <f t="shared" si="89"/>
        <v>63</v>
      </c>
      <c r="CD52" s="274">
        <f t="shared" si="90"/>
        <v>0</v>
      </c>
      <c r="CE52" s="274">
        <f t="shared" si="91"/>
        <v>51</v>
      </c>
      <c r="CF52" s="274">
        <f t="shared" si="92"/>
        <v>14</v>
      </c>
      <c r="CG52" s="274">
        <f t="shared" si="109"/>
        <v>0</v>
      </c>
      <c r="CH52" s="274">
        <f t="shared" si="110"/>
        <v>2</v>
      </c>
      <c r="CI52" s="274">
        <f t="shared" si="111"/>
        <v>0</v>
      </c>
      <c r="CJ52" s="274">
        <f t="shared" si="112"/>
        <v>2</v>
      </c>
      <c r="CK52" s="274">
        <f t="shared" si="113"/>
        <v>0</v>
      </c>
      <c r="CL52" s="274">
        <f t="shared" si="114"/>
        <v>10</v>
      </c>
      <c r="CM52" s="274">
        <f t="shared" si="115"/>
        <v>4</v>
      </c>
      <c r="CN52" s="274">
        <f t="shared" si="116"/>
        <v>0</v>
      </c>
      <c r="CO52" s="274">
        <f t="shared" si="117"/>
        <v>4</v>
      </c>
      <c r="CP52" s="274">
        <f t="shared" si="118"/>
        <v>0</v>
      </c>
      <c r="CQ52" s="274">
        <f t="shared" si="119"/>
        <v>0</v>
      </c>
      <c r="CR52" s="274">
        <f t="shared" si="120"/>
        <v>0</v>
      </c>
      <c r="CS52" s="274">
        <f t="shared" si="121"/>
        <v>0</v>
      </c>
      <c r="CT52" s="274">
        <f t="shared" si="93"/>
        <v>3</v>
      </c>
      <c r="CU52" s="274">
        <f t="shared" si="94"/>
        <v>0</v>
      </c>
      <c r="CV52" s="274">
        <f t="shared" si="95"/>
        <v>3</v>
      </c>
      <c r="CW52" s="274">
        <f t="shared" si="96"/>
        <v>0</v>
      </c>
      <c r="CX52" s="274">
        <f t="shared" si="97"/>
        <v>0</v>
      </c>
      <c r="CY52" s="274">
        <f t="shared" si="98"/>
        <v>0</v>
      </c>
      <c r="CZ52" s="274">
        <f t="shared" si="99"/>
        <v>0</v>
      </c>
      <c r="DA52" s="274">
        <f t="shared" si="100"/>
        <v>1</v>
      </c>
      <c r="DB52" s="274">
        <f t="shared" si="122"/>
        <v>0</v>
      </c>
      <c r="DC52" s="274">
        <f t="shared" si="123"/>
        <v>1</v>
      </c>
      <c r="DD52" s="274">
        <f t="shared" si="124"/>
        <v>0</v>
      </c>
      <c r="DE52" s="274">
        <f t="shared" si="125"/>
        <v>0</v>
      </c>
      <c r="DF52" s="274">
        <f t="shared" si="126"/>
        <v>0</v>
      </c>
      <c r="DG52" s="274">
        <f t="shared" si="127"/>
        <v>0</v>
      </c>
      <c r="DH52" s="274">
        <v>0</v>
      </c>
      <c r="DI52" s="274">
        <f t="shared" si="101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67"/>
        <v>4165</v>
      </c>
      <c r="E53" s="274">
        <f t="shared" si="68"/>
        <v>3146</v>
      </c>
      <c r="F53" s="274">
        <f t="shared" si="69"/>
        <v>0</v>
      </c>
      <c r="G53" s="274">
        <v>0</v>
      </c>
      <c r="H53" s="274">
        <v>0</v>
      </c>
      <c r="I53" s="274">
        <v>0</v>
      </c>
      <c r="J53" s="274">
        <f t="shared" si="70"/>
        <v>2432</v>
      </c>
      <c r="K53" s="274">
        <v>14</v>
      </c>
      <c r="L53" s="274">
        <v>2418</v>
      </c>
      <c r="M53" s="274">
        <v>0</v>
      </c>
      <c r="N53" s="274">
        <f t="shared" si="71"/>
        <v>0</v>
      </c>
      <c r="O53" s="274">
        <v>0</v>
      </c>
      <c r="P53" s="274">
        <v>0</v>
      </c>
      <c r="Q53" s="274">
        <v>0</v>
      </c>
      <c r="R53" s="274">
        <f t="shared" si="72"/>
        <v>612</v>
      </c>
      <c r="S53" s="274">
        <v>1</v>
      </c>
      <c r="T53" s="274">
        <v>611</v>
      </c>
      <c r="U53" s="274">
        <v>0</v>
      </c>
      <c r="V53" s="274">
        <f t="shared" si="73"/>
        <v>0</v>
      </c>
      <c r="W53" s="274">
        <v>0</v>
      </c>
      <c r="X53" s="274">
        <v>0</v>
      </c>
      <c r="Y53" s="274">
        <v>0</v>
      </c>
      <c r="Z53" s="274">
        <f t="shared" si="74"/>
        <v>102</v>
      </c>
      <c r="AA53" s="274">
        <v>49</v>
      </c>
      <c r="AB53" s="274">
        <v>53</v>
      </c>
      <c r="AC53" s="274">
        <v>0</v>
      </c>
      <c r="AD53" s="274">
        <f t="shared" si="75"/>
        <v>702</v>
      </c>
      <c r="AE53" s="274">
        <f t="shared" si="76"/>
        <v>0</v>
      </c>
      <c r="AF53" s="274">
        <v>0</v>
      </c>
      <c r="AG53" s="274">
        <v>0</v>
      </c>
      <c r="AH53" s="274">
        <v>0</v>
      </c>
      <c r="AI53" s="274">
        <f t="shared" si="77"/>
        <v>702</v>
      </c>
      <c r="AJ53" s="274">
        <v>0</v>
      </c>
      <c r="AK53" s="274">
        <v>702</v>
      </c>
      <c r="AL53" s="274">
        <v>0</v>
      </c>
      <c r="AM53" s="274">
        <f t="shared" si="78"/>
        <v>0</v>
      </c>
      <c r="AN53" s="274">
        <v>0</v>
      </c>
      <c r="AO53" s="274">
        <v>0</v>
      </c>
      <c r="AP53" s="274">
        <v>0</v>
      </c>
      <c r="AQ53" s="274">
        <f t="shared" si="79"/>
        <v>0</v>
      </c>
      <c r="AR53" s="274">
        <v>0</v>
      </c>
      <c r="AS53" s="274">
        <v>0</v>
      </c>
      <c r="AT53" s="274">
        <v>0</v>
      </c>
      <c r="AU53" s="274">
        <f t="shared" si="80"/>
        <v>0</v>
      </c>
      <c r="AV53" s="274">
        <v>0</v>
      </c>
      <c r="AW53" s="274">
        <v>0</v>
      </c>
      <c r="AX53" s="274">
        <v>0</v>
      </c>
      <c r="AY53" s="274">
        <f t="shared" si="81"/>
        <v>0</v>
      </c>
      <c r="AZ53" s="274">
        <v>0</v>
      </c>
      <c r="BA53" s="274">
        <v>0</v>
      </c>
      <c r="BB53" s="274">
        <v>0</v>
      </c>
      <c r="BC53" s="274">
        <f t="shared" si="82"/>
        <v>317</v>
      </c>
      <c r="BD53" s="274">
        <f t="shared" si="83"/>
        <v>269</v>
      </c>
      <c r="BE53" s="274">
        <v>0</v>
      </c>
      <c r="BF53" s="274">
        <v>49</v>
      </c>
      <c r="BG53" s="274">
        <v>0</v>
      </c>
      <c r="BH53" s="274">
        <v>24</v>
      </c>
      <c r="BI53" s="274">
        <v>0</v>
      </c>
      <c r="BJ53" s="274">
        <v>196</v>
      </c>
      <c r="BK53" s="274">
        <f t="shared" si="84"/>
        <v>48</v>
      </c>
      <c r="BL53" s="274">
        <v>0</v>
      </c>
      <c r="BM53" s="274">
        <v>14</v>
      </c>
      <c r="BN53" s="274">
        <v>0</v>
      </c>
      <c r="BO53" s="274">
        <v>0</v>
      </c>
      <c r="BP53" s="274">
        <v>0</v>
      </c>
      <c r="BQ53" s="274">
        <v>34</v>
      </c>
      <c r="BR53" s="274">
        <f t="shared" si="102"/>
        <v>3415</v>
      </c>
      <c r="BS53" s="274">
        <f t="shared" si="103"/>
        <v>0</v>
      </c>
      <c r="BT53" s="274">
        <f t="shared" si="104"/>
        <v>2481</v>
      </c>
      <c r="BU53" s="274">
        <f t="shared" si="105"/>
        <v>0</v>
      </c>
      <c r="BV53" s="274">
        <f t="shared" si="106"/>
        <v>636</v>
      </c>
      <c r="BW53" s="274">
        <f t="shared" si="107"/>
        <v>0</v>
      </c>
      <c r="BX53" s="274">
        <f t="shared" si="108"/>
        <v>298</v>
      </c>
      <c r="BY53" s="274">
        <f t="shared" si="85"/>
        <v>3146</v>
      </c>
      <c r="BZ53" s="274">
        <f t="shared" si="86"/>
        <v>0</v>
      </c>
      <c r="CA53" s="274">
        <f t="shared" si="87"/>
        <v>2432</v>
      </c>
      <c r="CB53" s="274">
        <f t="shared" si="88"/>
        <v>0</v>
      </c>
      <c r="CC53" s="274">
        <f t="shared" si="89"/>
        <v>612</v>
      </c>
      <c r="CD53" s="274">
        <f t="shared" si="90"/>
        <v>0</v>
      </c>
      <c r="CE53" s="274">
        <f t="shared" si="91"/>
        <v>102</v>
      </c>
      <c r="CF53" s="274">
        <f t="shared" si="92"/>
        <v>269</v>
      </c>
      <c r="CG53" s="274">
        <f t="shared" si="109"/>
        <v>0</v>
      </c>
      <c r="CH53" s="274">
        <f t="shared" si="110"/>
        <v>49</v>
      </c>
      <c r="CI53" s="274">
        <f t="shared" si="111"/>
        <v>0</v>
      </c>
      <c r="CJ53" s="274">
        <f t="shared" si="112"/>
        <v>24</v>
      </c>
      <c r="CK53" s="274">
        <f t="shared" si="113"/>
        <v>0</v>
      </c>
      <c r="CL53" s="274">
        <f t="shared" si="114"/>
        <v>196</v>
      </c>
      <c r="CM53" s="274">
        <f t="shared" si="115"/>
        <v>750</v>
      </c>
      <c r="CN53" s="274">
        <f t="shared" si="116"/>
        <v>0</v>
      </c>
      <c r="CO53" s="274">
        <f t="shared" si="117"/>
        <v>716</v>
      </c>
      <c r="CP53" s="274">
        <f t="shared" si="118"/>
        <v>0</v>
      </c>
      <c r="CQ53" s="274">
        <f t="shared" si="119"/>
        <v>0</v>
      </c>
      <c r="CR53" s="274">
        <f t="shared" si="120"/>
        <v>0</v>
      </c>
      <c r="CS53" s="274">
        <f t="shared" si="121"/>
        <v>34</v>
      </c>
      <c r="CT53" s="274">
        <f t="shared" si="93"/>
        <v>702</v>
      </c>
      <c r="CU53" s="274">
        <f t="shared" si="94"/>
        <v>0</v>
      </c>
      <c r="CV53" s="274">
        <f t="shared" si="95"/>
        <v>702</v>
      </c>
      <c r="CW53" s="274">
        <f t="shared" si="96"/>
        <v>0</v>
      </c>
      <c r="CX53" s="274">
        <f t="shared" si="97"/>
        <v>0</v>
      </c>
      <c r="CY53" s="274">
        <f t="shared" si="98"/>
        <v>0</v>
      </c>
      <c r="CZ53" s="274">
        <f t="shared" si="99"/>
        <v>0</v>
      </c>
      <c r="DA53" s="274">
        <f t="shared" si="100"/>
        <v>48</v>
      </c>
      <c r="DB53" s="274">
        <f t="shared" si="122"/>
        <v>0</v>
      </c>
      <c r="DC53" s="274">
        <f t="shared" si="123"/>
        <v>14</v>
      </c>
      <c r="DD53" s="274">
        <f t="shared" si="124"/>
        <v>0</v>
      </c>
      <c r="DE53" s="274">
        <f t="shared" si="125"/>
        <v>0</v>
      </c>
      <c r="DF53" s="274">
        <f t="shared" si="126"/>
        <v>0</v>
      </c>
      <c r="DG53" s="274">
        <f t="shared" si="127"/>
        <v>34</v>
      </c>
      <c r="DH53" s="274">
        <v>0</v>
      </c>
      <c r="DI53" s="274">
        <f t="shared" si="101"/>
        <v>0</v>
      </c>
      <c r="DJ53" s="274">
        <v>0</v>
      </c>
      <c r="DK53" s="274">
        <v>0</v>
      </c>
      <c r="DL53" s="274">
        <v>0</v>
      </c>
      <c r="DM53" s="274">
        <v>0</v>
      </c>
    </row>
    <row r="54" spans="1:117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67"/>
        <v>3063</v>
      </c>
      <c r="E54" s="274">
        <f t="shared" si="68"/>
        <v>2167</v>
      </c>
      <c r="F54" s="274">
        <f t="shared" si="69"/>
        <v>0</v>
      </c>
      <c r="G54" s="274">
        <v>0</v>
      </c>
      <c r="H54" s="274">
        <v>0</v>
      </c>
      <c r="I54" s="274">
        <v>0</v>
      </c>
      <c r="J54" s="274">
        <f t="shared" si="70"/>
        <v>912</v>
      </c>
      <c r="K54" s="274">
        <v>0</v>
      </c>
      <c r="L54" s="274">
        <v>912</v>
      </c>
      <c r="M54" s="274">
        <v>0</v>
      </c>
      <c r="N54" s="274">
        <f t="shared" si="71"/>
        <v>3</v>
      </c>
      <c r="O54" s="274">
        <v>0</v>
      </c>
      <c r="P54" s="274">
        <v>3</v>
      </c>
      <c r="Q54" s="274">
        <v>0</v>
      </c>
      <c r="R54" s="274">
        <f t="shared" si="72"/>
        <v>1205</v>
      </c>
      <c r="S54" s="274">
        <v>0</v>
      </c>
      <c r="T54" s="274">
        <v>1205</v>
      </c>
      <c r="U54" s="274">
        <v>0</v>
      </c>
      <c r="V54" s="274">
        <f t="shared" si="73"/>
        <v>0</v>
      </c>
      <c r="W54" s="274">
        <v>0</v>
      </c>
      <c r="X54" s="274">
        <v>0</v>
      </c>
      <c r="Y54" s="274">
        <v>0</v>
      </c>
      <c r="Z54" s="274">
        <f t="shared" si="74"/>
        <v>47</v>
      </c>
      <c r="AA54" s="274">
        <v>0</v>
      </c>
      <c r="AB54" s="274">
        <v>47</v>
      </c>
      <c r="AC54" s="274">
        <v>0</v>
      </c>
      <c r="AD54" s="274">
        <f t="shared" si="75"/>
        <v>896</v>
      </c>
      <c r="AE54" s="274">
        <f t="shared" si="76"/>
        <v>0</v>
      </c>
      <c r="AF54" s="274">
        <v>0</v>
      </c>
      <c r="AG54" s="274">
        <v>0</v>
      </c>
      <c r="AH54" s="274">
        <v>0</v>
      </c>
      <c r="AI54" s="274">
        <f t="shared" si="77"/>
        <v>224</v>
      </c>
      <c r="AJ54" s="274">
        <v>0</v>
      </c>
      <c r="AK54" s="274">
        <v>0</v>
      </c>
      <c r="AL54" s="274">
        <v>224</v>
      </c>
      <c r="AM54" s="274">
        <f t="shared" si="78"/>
        <v>0</v>
      </c>
      <c r="AN54" s="274">
        <v>0</v>
      </c>
      <c r="AO54" s="274">
        <v>0</v>
      </c>
      <c r="AP54" s="274">
        <v>0</v>
      </c>
      <c r="AQ54" s="274">
        <f t="shared" si="79"/>
        <v>672</v>
      </c>
      <c r="AR54" s="274">
        <v>0</v>
      </c>
      <c r="AS54" s="274">
        <v>0</v>
      </c>
      <c r="AT54" s="274">
        <v>672</v>
      </c>
      <c r="AU54" s="274">
        <f t="shared" si="80"/>
        <v>0</v>
      </c>
      <c r="AV54" s="274">
        <v>0</v>
      </c>
      <c r="AW54" s="274">
        <v>0</v>
      </c>
      <c r="AX54" s="274">
        <v>0</v>
      </c>
      <c r="AY54" s="274">
        <f t="shared" si="81"/>
        <v>0</v>
      </c>
      <c r="AZ54" s="274">
        <v>0</v>
      </c>
      <c r="BA54" s="274">
        <v>0</v>
      </c>
      <c r="BB54" s="274">
        <v>0</v>
      </c>
      <c r="BC54" s="274">
        <f t="shared" si="82"/>
        <v>0</v>
      </c>
      <c r="BD54" s="274">
        <f t="shared" si="83"/>
        <v>0</v>
      </c>
      <c r="BE54" s="274">
        <v>0</v>
      </c>
      <c r="BF54" s="274"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f t="shared" si="84"/>
        <v>0</v>
      </c>
      <c r="BL54" s="274">
        <v>0</v>
      </c>
      <c r="BM54" s="274">
        <v>0</v>
      </c>
      <c r="BN54" s="274">
        <v>0</v>
      </c>
      <c r="BO54" s="274">
        <v>0</v>
      </c>
      <c r="BP54" s="274">
        <v>0</v>
      </c>
      <c r="BQ54" s="274">
        <v>0</v>
      </c>
      <c r="BR54" s="274">
        <f t="shared" si="102"/>
        <v>2167</v>
      </c>
      <c r="BS54" s="274">
        <f t="shared" si="103"/>
        <v>0</v>
      </c>
      <c r="BT54" s="274">
        <f t="shared" si="104"/>
        <v>912</v>
      </c>
      <c r="BU54" s="274">
        <f t="shared" si="105"/>
        <v>3</v>
      </c>
      <c r="BV54" s="274">
        <f t="shared" si="106"/>
        <v>1205</v>
      </c>
      <c r="BW54" s="274">
        <f t="shared" si="107"/>
        <v>0</v>
      </c>
      <c r="BX54" s="274">
        <f t="shared" si="108"/>
        <v>47</v>
      </c>
      <c r="BY54" s="274">
        <f t="shared" si="85"/>
        <v>2167</v>
      </c>
      <c r="BZ54" s="274">
        <f t="shared" si="86"/>
        <v>0</v>
      </c>
      <c r="CA54" s="274">
        <f t="shared" si="87"/>
        <v>912</v>
      </c>
      <c r="CB54" s="274">
        <f t="shared" si="88"/>
        <v>3</v>
      </c>
      <c r="CC54" s="274">
        <f t="shared" si="89"/>
        <v>1205</v>
      </c>
      <c r="CD54" s="274">
        <f t="shared" si="90"/>
        <v>0</v>
      </c>
      <c r="CE54" s="274">
        <f t="shared" si="91"/>
        <v>47</v>
      </c>
      <c r="CF54" s="274">
        <f t="shared" si="92"/>
        <v>0</v>
      </c>
      <c r="CG54" s="274">
        <f t="shared" si="109"/>
        <v>0</v>
      </c>
      <c r="CH54" s="274">
        <f t="shared" si="110"/>
        <v>0</v>
      </c>
      <c r="CI54" s="274">
        <f t="shared" si="111"/>
        <v>0</v>
      </c>
      <c r="CJ54" s="274">
        <f t="shared" si="112"/>
        <v>0</v>
      </c>
      <c r="CK54" s="274">
        <f t="shared" si="113"/>
        <v>0</v>
      </c>
      <c r="CL54" s="274">
        <f t="shared" si="114"/>
        <v>0</v>
      </c>
      <c r="CM54" s="274">
        <f t="shared" si="115"/>
        <v>896</v>
      </c>
      <c r="CN54" s="274">
        <f t="shared" si="116"/>
        <v>0</v>
      </c>
      <c r="CO54" s="274">
        <f t="shared" si="117"/>
        <v>224</v>
      </c>
      <c r="CP54" s="274">
        <f t="shared" si="118"/>
        <v>0</v>
      </c>
      <c r="CQ54" s="274">
        <f t="shared" si="119"/>
        <v>672</v>
      </c>
      <c r="CR54" s="274">
        <f t="shared" si="120"/>
        <v>0</v>
      </c>
      <c r="CS54" s="274">
        <f t="shared" si="121"/>
        <v>0</v>
      </c>
      <c r="CT54" s="274">
        <f t="shared" si="93"/>
        <v>896</v>
      </c>
      <c r="CU54" s="274">
        <f t="shared" si="94"/>
        <v>0</v>
      </c>
      <c r="CV54" s="274">
        <f t="shared" si="95"/>
        <v>224</v>
      </c>
      <c r="CW54" s="274">
        <f t="shared" si="96"/>
        <v>0</v>
      </c>
      <c r="CX54" s="274">
        <f t="shared" si="97"/>
        <v>672</v>
      </c>
      <c r="CY54" s="274">
        <f t="shared" si="98"/>
        <v>0</v>
      </c>
      <c r="CZ54" s="274">
        <f t="shared" si="99"/>
        <v>0</v>
      </c>
      <c r="DA54" s="274">
        <f t="shared" si="100"/>
        <v>0</v>
      </c>
      <c r="DB54" s="274">
        <f t="shared" si="122"/>
        <v>0</v>
      </c>
      <c r="DC54" s="274">
        <f t="shared" si="123"/>
        <v>0</v>
      </c>
      <c r="DD54" s="274">
        <f t="shared" si="124"/>
        <v>0</v>
      </c>
      <c r="DE54" s="274">
        <f t="shared" si="125"/>
        <v>0</v>
      </c>
      <c r="DF54" s="274">
        <f t="shared" si="126"/>
        <v>0</v>
      </c>
      <c r="DG54" s="274">
        <f t="shared" si="127"/>
        <v>0</v>
      </c>
      <c r="DH54" s="274">
        <v>0</v>
      </c>
      <c r="DI54" s="274">
        <f t="shared" si="101"/>
        <v>0</v>
      </c>
      <c r="DJ54" s="274">
        <v>0</v>
      </c>
      <c r="DK54" s="274">
        <v>0</v>
      </c>
      <c r="DL54" s="274">
        <v>0</v>
      </c>
      <c r="DM54" s="274">
        <v>0</v>
      </c>
    </row>
    <row r="55" spans="1:117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67"/>
        <v>5597</v>
      </c>
      <c r="E55" s="274">
        <f t="shared" si="68"/>
        <v>3268</v>
      </c>
      <c r="F55" s="274">
        <f t="shared" si="69"/>
        <v>0</v>
      </c>
      <c r="G55" s="274">
        <v>0</v>
      </c>
      <c r="H55" s="274">
        <v>0</v>
      </c>
      <c r="I55" s="274">
        <v>0</v>
      </c>
      <c r="J55" s="274">
        <f t="shared" si="70"/>
        <v>3080</v>
      </c>
      <c r="K55" s="274">
        <v>0</v>
      </c>
      <c r="L55" s="274">
        <v>3080</v>
      </c>
      <c r="M55" s="274">
        <v>0</v>
      </c>
      <c r="N55" s="274">
        <f t="shared" si="71"/>
        <v>8</v>
      </c>
      <c r="O55" s="274">
        <v>0</v>
      </c>
      <c r="P55" s="274">
        <v>8</v>
      </c>
      <c r="Q55" s="274">
        <v>0</v>
      </c>
      <c r="R55" s="274">
        <f t="shared" si="72"/>
        <v>163</v>
      </c>
      <c r="S55" s="274">
        <v>0</v>
      </c>
      <c r="T55" s="274">
        <v>163</v>
      </c>
      <c r="U55" s="274">
        <v>0</v>
      </c>
      <c r="V55" s="274">
        <f t="shared" si="73"/>
        <v>0</v>
      </c>
      <c r="W55" s="274">
        <v>0</v>
      </c>
      <c r="X55" s="274">
        <v>0</v>
      </c>
      <c r="Y55" s="274">
        <v>0</v>
      </c>
      <c r="Z55" s="274">
        <f t="shared" si="74"/>
        <v>17</v>
      </c>
      <c r="AA55" s="274">
        <v>0</v>
      </c>
      <c r="AB55" s="274">
        <v>17</v>
      </c>
      <c r="AC55" s="274">
        <v>0</v>
      </c>
      <c r="AD55" s="274">
        <f t="shared" si="75"/>
        <v>1504</v>
      </c>
      <c r="AE55" s="274">
        <f t="shared" si="76"/>
        <v>0</v>
      </c>
      <c r="AF55" s="274">
        <v>0</v>
      </c>
      <c r="AG55" s="274">
        <v>0</v>
      </c>
      <c r="AH55" s="274">
        <v>0</v>
      </c>
      <c r="AI55" s="274">
        <f t="shared" si="77"/>
        <v>1504</v>
      </c>
      <c r="AJ55" s="274">
        <v>0</v>
      </c>
      <c r="AK55" s="274">
        <v>0</v>
      </c>
      <c r="AL55" s="274">
        <v>1504</v>
      </c>
      <c r="AM55" s="274">
        <f t="shared" si="78"/>
        <v>0</v>
      </c>
      <c r="AN55" s="274">
        <v>0</v>
      </c>
      <c r="AO55" s="274">
        <v>0</v>
      </c>
      <c r="AP55" s="274">
        <v>0</v>
      </c>
      <c r="AQ55" s="274">
        <f t="shared" si="79"/>
        <v>0</v>
      </c>
      <c r="AR55" s="274">
        <v>0</v>
      </c>
      <c r="AS55" s="274">
        <v>0</v>
      </c>
      <c r="AT55" s="274">
        <v>0</v>
      </c>
      <c r="AU55" s="274">
        <f t="shared" si="80"/>
        <v>0</v>
      </c>
      <c r="AV55" s="274">
        <v>0</v>
      </c>
      <c r="AW55" s="274">
        <v>0</v>
      </c>
      <c r="AX55" s="274">
        <v>0</v>
      </c>
      <c r="AY55" s="274">
        <f t="shared" si="81"/>
        <v>0</v>
      </c>
      <c r="AZ55" s="274">
        <v>0</v>
      </c>
      <c r="BA55" s="274">
        <v>0</v>
      </c>
      <c r="BB55" s="274">
        <v>0</v>
      </c>
      <c r="BC55" s="274">
        <f t="shared" si="82"/>
        <v>825</v>
      </c>
      <c r="BD55" s="274">
        <f t="shared" si="83"/>
        <v>329</v>
      </c>
      <c r="BE55" s="274">
        <v>0</v>
      </c>
      <c r="BF55" s="274">
        <v>36</v>
      </c>
      <c r="BG55" s="274">
        <v>1</v>
      </c>
      <c r="BH55" s="274">
        <v>54</v>
      </c>
      <c r="BI55" s="274">
        <v>0</v>
      </c>
      <c r="BJ55" s="274">
        <v>238</v>
      </c>
      <c r="BK55" s="274">
        <f t="shared" si="84"/>
        <v>496</v>
      </c>
      <c r="BL55" s="274">
        <v>0</v>
      </c>
      <c r="BM55" s="274">
        <v>105</v>
      </c>
      <c r="BN55" s="274">
        <v>4</v>
      </c>
      <c r="BO55" s="274">
        <v>53</v>
      </c>
      <c r="BP55" s="274">
        <v>0</v>
      </c>
      <c r="BQ55" s="274">
        <v>334</v>
      </c>
      <c r="BR55" s="274">
        <f t="shared" si="102"/>
        <v>3597</v>
      </c>
      <c r="BS55" s="274">
        <f t="shared" si="103"/>
        <v>0</v>
      </c>
      <c r="BT55" s="274">
        <f t="shared" si="104"/>
        <v>3116</v>
      </c>
      <c r="BU55" s="274">
        <f t="shared" si="105"/>
        <v>9</v>
      </c>
      <c r="BV55" s="274">
        <f t="shared" si="106"/>
        <v>217</v>
      </c>
      <c r="BW55" s="274">
        <f t="shared" si="107"/>
        <v>0</v>
      </c>
      <c r="BX55" s="274">
        <f t="shared" si="108"/>
        <v>255</v>
      </c>
      <c r="BY55" s="274">
        <f t="shared" si="85"/>
        <v>3268</v>
      </c>
      <c r="BZ55" s="274">
        <f t="shared" si="86"/>
        <v>0</v>
      </c>
      <c r="CA55" s="274">
        <f t="shared" si="87"/>
        <v>3080</v>
      </c>
      <c r="CB55" s="274">
        <f t="shared" si="88"/>
        <v>8</v>
      </c>
      <c r="CC55" s="274">
        <f t="shared" si="89"/>
        <v>163</v>
      </c>
      <c r="CD55" s="274">
        <f t="shared" si="90"/>
        <v>0</v>
      </c>
      <c r="CE55" s="274">
        <f t="shared" si="91"/>
        <v>17</v>
      </c>
      <c r="CF55" s="274">
        <f t="shared" si="92"/>
        <v>329</v>
      </c>
      <c r="CG55" s="274">
        <f t="shared" si="109"/>
        <v>0</v>
      </c>
      <c r="CH55" s="274">
        <f t="shared" si="110"/>
        <v>36</v>
      </c>
      <c r="CI55" s="274">
        <f t="shared" si="111"/>
        <v>1</v>
      </c>
      <c r="CJ55" s="274">
        <f t="shared" si="112"/>
        <v>54</v>
      </c>
      <c r="CK55" s="274">
        <f t="shared" si="113"/>
        <v>0</v>
      </c>
      <c r="CL55" s="274">
        <f t="shared" si="114"/>
        <v>238</v>
      </c>
      <c r="CM55" s="274">
        <f t="shared" si="115"/>
        <v>2000</v>
      </c>
      <c r="CN55" s="274">
        <f t="shared" si="116"/>
        <v>0</v>
      </c>
      <c r="CO55" s="274">
        <f t="shared" si="117"/>
        <v>1609</v>
      </c>
      <c r="CP55" s="274">
        <f t="shared" si="118"/>
        <v>4</v>
      </c>
      <c r="CQ55" s="274">
        <f t="shared" si="119"/>
        <v>53</v>
      </c>
      <c r="CR55" s="274">
        <f t="shared" si="120"/>
        <v>0</v>
      </c>
      <c r="CS55" s="274">
        <f t="shared" si="121"/>
        <v>334</v>
      </c>
      <c r="CT55" s="274">
        <f t="shared" si="93"/>
        <v>1504</v>
      </c>
      <c r="CU55" s="274">
        <f t="shared" si="94"/>
        <v>0</v>
      </c>
      <c r="CV55" s="274">
        <f t="shared" si="95"/>
        <v>1504</v>
      </c>
      <c r="CW55" s="274">
        <f t="shared" si="96"/>
        <v>0</v>
      </c>
      <c r="CX55" s="274">
        <f t="shared" si="97"/>
        <v>0</v>
      </c>
      <c r="CY55" s="274">
        <f t="shared" si="98"/>
        <v>0</v>
      </c>
      <c r="CZ55" s="274">
        <f t="shared" si="99"/>
        <v>0</v>
      </c>
      <c r="DA55" s="274">
        <f t="shared" si="100"/>
        <v>496</v>
      </c>
      <c r="DB55" s="274">
        <f t="shared" si="122"/>
        <v>0</v>
      </c>
      <c r="DC55" s="274">
        <f t="shared" si="123"/>
        <v>105</v>
      </c>
      <c r="DD55" s="274">
        <f t="shared" si="124"/>
        <v>4</v>
      </c>
      <c r="DE55" s="274">
        <f t="shared" si="125"/>
        <v>53</v>
      </c>
      <c r="DF55" s="274">
        <f t="shared" si="126"/>
        <v>0</v>
      </c>
      <c r="DG55" s="274">
        <f t="shared" si="127"/>
        <v>334</v>
      </c>
      <c r="DH55" s="274">
        <v>0</v>
      </c>
      <c r="DI55" s="274">
        <f t="shared" si="101"/>
        <v>0</v>
      </c>
      <c r="DJ55" s="274">
        <v>0</v>
      </c>
      <c r="DK55" s="274">
        <v>0</v>
      </c>
      <c r="DL55" s="274">
        <v>0</v>
      </c>
      <c r="DM55" s="274">
        <v>0</v>
      </c>
    </row>
    <row r="56" spans="1:117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67"/>
        <v>2786</v>
      </c>
      <c r="E56" s="274">
        <f t="shared" si="68"/>
        <v>2025</v>
      </c>
      <c r="F56" s="274">
        <f t="shared" si="69"/>
        <v>0</v>
      </c>
      <c r="G56" s="274">
        <v>0</v>
      </c>
      <c r="H56" s="274">
        <v>0</v>
      </c>
      <c r="I56" s="274">
        <v>0</v>
      </c>
      <c r="J56" s="274">
        <f t="shared" si="70"/>
        <v>1729</v>
      </c>
      <c r="K56" s="274">
        <v>0</v>
      </c>
      <c r="L56" s="274">
        <v>1709</v>
      </c>
      <c r="M56" s="274">
        <v>20</v>
      </c>
      <c r="N56" s="274">
        <f t="shared" si="71"/>
        <v>147</v>
      </c>
      <c r="O56" s="274">
        <v>0</v>
      </c>
      <c r="P56" s="274">
        <v>146</v>
      </c>
      <c r="Q56" s="274">
        <v>1</v>
      </c>
      <c r="R56" s="274">
        <f t="shared" si="72"/>
        <v>93</v>
      </c>
      <c r="S56" s="274">
        <v>0</v>
      </c>
      <c r="T56" s="274">
        <v>93</v>
      </c>
      <c r="U56" s="274">
        <v>0</v>
      </c>
      <c r="V56" s="274">
        <f t="shared" si="73"/>
        <v>0</v>
      </c>
      <c r="W56" s="274">
        <v>0</v>
      </c>
      <c r="X56" s="274">
        <v>0</v>
      </c>
      <c r="Y56" s="274">
        <v>0</v>
      </c>
      <c r="Z56" s="274">
        <f t="shared" si="74"/>
        <v>56</v>
      </c>
      <c r="AA56" s="274">
        <v>0</v>
      </c>
      <c r="AB56" s="274">
        <v>54</v>
      </c>
      <c r="AC56" s="274">
        <v>2</v>
      </c>
      <c r="AD56" s="274">
        <f t="shared" si="75"/>
        <v>301</v>
      </c>
      <c r="AE56" s="274">
        <f t="shared" si="76"/>
        <v>0</v>
      </c>
      <c r="AF56" s="274">
        <v>0</v>
      </c>
      <c r="AG56" s="274">
        <v>0</v>
      </c>
      <c r="AH56" s="274">
        <v>0</v>
      </c>
      <c r="AI56" s="274">
        <f t="shared" si="77"/>
        <v>250</v>
      </c>
      <c r="AJ56" s="274">
        <v>0</v>
      </c>
      <c r="AK56" s="274">
        <v>89</v>
      </c>
      <c r="AL56" s="274">
        <v>161</v>
      </c>
      <c r="AM56" s="274">
        <f t="shared" si="78"/>
        <v>8</v>
      </c>
      <c r="AN56" s="274">
        <v>0</v>
      </c>
      <c r="AO56" s="274">
        <v>7</v>
      </c>
      <c r="AP56" s="274">
        <v>1</v>
      </c>
      <c r="AQ56" s="274">
        <f t="shared" si="79"/>
        <v>12</v>
      </c>
      <c r="AR56" s="274">
        <v>0</v>
      </c>
      <c r="AS56" s="274">
        <v>10</v>
      </c>
      <c r="AT56" s="274">
        <v>2</v>
      </c>
      <c r="AU56" s="274">
        <f t="shared" si="80"/>
        <v>0</v>
      </c>
      <c r="AV56" s="274">
        <v>0</v>
      </c>
      <c r="AW56" s="274">
        <v>0</v>
      </c>
      <c r="AX56" s="274">
        <v>0</v>
      </c>
      <c r="AY56" s="274">
        <f t="shared" si="81"/>
        <v>31</v>
      </c>
      <c r="AZ56" s="274">
        <v>0</v>
      </c>
      <c r="BA56" s="274">
        <v>29</v>
      </c>
      <c r="BB56" s="274">
        <v>2</v>
      </c>
      <c r="BC56" s="274">
        <f t="shared" si="82"/>
        <v>460</v>
      </c>
      <c r="BD56" s="274">
        <f t="shared" si="83"/>
        <v>398</v>
      </c>
      <c r="BE56" s="274">
        <v>0</v>
      </c>
      <c r="BF56" s="274">
        <v>378</v>
      </c>
      <c r="BG56" s="274">
        <v>9</v>
      </c>
      <c r="BH56" s="274">
        <v>8</v>
      </c>
      <c r="BI56" s="274">
        <v>0</v>
      </c>
      <c r="BJ56" s="274">
        <v>3</v>
      </c>
      <c r="BK56" s="274">
        <f t="shared" si="84"/>
        <v>62</v>
      </c>
      <c r="BL56" s="274">
        <v>0</v>
      </c>
      <c r="BM56" s="274">
        <v>54</v>
      </c>
      <c r="BN56" s="274">
        <v>5</v>
      </c>
      <c r="BO56" s="274">
        <v>1</v>
      </c>
      <c r="BP56" s="274">
        <v>0</v>
      </c>
      <c r="BQ56" s="274">
        <v>2</v>
      </c>
      <c r="BR56" s="274">
        <f t="shared" si="102"/>
        <v>2423</v>
      </c>
      <c r="BS56" s="274">
        <f t="shared" si="103"/>
        <v>0</v>
      </c>
      <c r="BT56" s="274">
        <f t="shared" si="104"/>
        <v>2107</v>
      </c>
      <c r="BU56" s="274">
        <f t="shared" si="105"/>
        <v>156</v>
      </c>
      <c r="BV56" s="274">
        <f t="shared" si="106"/>
        <v>101</v>
      </c>
      <c r="BW56" s="274">
        <f t="shared" si="107"/>
        <v>0</v>
      </c>
      <c r="BX56" s="274">
        <f t="shared" si="108"/>
        <v>59</v>
      </c>
      <c r="BY56" s="274">
        <f t="shared" si="85"/>
        <v>2025</v>
      </c>
      <c r="BZ56" s="274">
        <f t="shared" si="86"/>
        <v>0</v>
      </c>
      <c r="CA56" s="274">
        <f t="shared" si="87"/>
        <v>1729</v>
      </c>
      <c r="CB56" s="274">
        <f t="shared" si="88"/>
        <v>147</v>
      </c>
      <c r="CC56" s="274">
        <f t="shared" si="89"/>
        <v>93</v>
      </c>
      <c r="CD56" s="274">
        <f t="shared" si="90"/>
        <v>0</v>
      </c>
      <c r="CE56" s="274">
        <f t="shared" si="91"/>
        <v>56</v>
      </c>
      <c r="CF56" s="274">
        <f t="shared" si="92"/>
        <v>398</v>
      </c>
      <c r="CG56" s="274">
        <f t="shared" si="109"/>
        <v>0</v>
      </c>
      <c r="CH56" s="274">
        <f t="shared" si="110"/>
        <v>378</v>
      </c>
      <c r="CI56" s="274">
        <f t="shared" si="111"/>
        <v>9</v>
      </c>
      <c r="CJ56" s="274">
        <f t="shared" si="112"/>
        <v>8</v>
      </c>
      <c r="CK56" s="274">
        <f t="shared" si="113"/>
        <v>0</v>
      </c>
      <c r="CL56" s="274">
        <f t="shared" si="114"/>
        <v>3</v>
      </c>
      <c r="CM56" s="274">
        <f t="shared" si="115"/>
        <v>363</v>
      </c>
      <c r="CN56" s="274">
        <f t="shared" si="116"/>
        <v>0</v>
      </c>
      <c r="CO56" s="274">
        <f t="shared" si="117"/>
        <v>304</v>
      </c>
      <c r="CP56" s="274">
        <f t="shared" si="118"/>
        <v>13</v>
      </c>
      <c r="CQ56" s="274">
        <f t="shared" si="119"/>
        <v>13</v>
      </c>
      <c r="CR56" s="274">
        <f t="shared" si="120"/>
        <v>0</v>
      </c>
      <c r="CS56" s="274">
        <f t="shared" si="121"/>
        <v>33</v>
      </c>
      <c r="CT56" s="274">
        <f t="shared" si="93"/>
        <v>301</v>
      </c>
      <c r="CU56" s="274">
        <f t="shared" si="94"/>
        <v>0</v>
      </c>
      <c r="CV56" s="274">
        <f t="shared" si="95"/>
        <v>250</v>
      </c>
      <c r="CW56" s="274">
        <f t="shared" si="96"/>
        <v>8</v>
      </c>
      <c r="CX56" s="274">
        <f t="shared" si="97"/>
        <v>12</v>
      </c>
      <c r="CY56" s="274">
        <f t="shared" si="98"/>
        <v>0</v>
      </c>
      <c r="CZ56" s="274">
        <f t="shared" si="99"/>
        <v>31</v>
      </c>
      <c r="DA56" s="274">
        <f t="shared" si="100"/>
        <v>62</v>
      </c>
      <c r="DB56" s="274">
        <f t="shared" si="122"/>
        <v>0</v>
      </c>
      <c r="DC56" s="274">
        <f t="shared" si="123"/>
        <v>54</v>
      </c>
      <c r="DD56" s="274">
        <f t="shared" si="124"/>
        <v>5</v>
      </c>
      <c r="DE56" s="274">
        <f t="shared" si="125"/>
        <v>1</v>
      </c>
      <c r="DF56" s="274">
        <f t="shared" si="126"/>
        <v>0</v>
      </c>
      <c r="DG56" s="274">
        <f t="shared" si="127"/>
        <v>2</v>
      </c>
      <c r="DH56" s="274">
        <v>0</v>
      </c>
      <c r="DI56" s="274">
        <f t="shared" si="101"/>
        <v>0</v>
      </c>
      <c r="DJ56" s="274">
        <v>0</v>
      </c>
      <c r="DK56" s="274">
        <v>0</v>
      </c>
      <c r="DL56" s="274">
        <v>0</v>
      </c>
      <c r="DM56" s="274">
        <v>0</v>
      </c>
    </row>
    <row r="57" spans="1:117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67"/>
        <v>2492</v>
      </c>
      <c r="E57" s="274">
        <f t="shared" si="68"/>
        <v>1747</v>
      </c>
      <c r="F57" s="274">
        <f t="shared" si="69"/>
        <v>0</v>
      </c>
      <c r="G57" s="274">
        <v>0</v>
      </c>
      <c r="H57" s="274">
        <v>0</v>
      </c>
      <c r="I57" s="274">
        <v>0</v>
      </c>
      <c r="J57" s="274">
        <f t="shared" si="70"/>
        <v>1502</v>
      </c>
      <c r="K57" s="274">
        <v>0</v>
      </c>
      <c r="L57" s="274">
        <v>1502</v>
      </c>
      <c r="M57" s="274">
        <v>0</v>
      </c>
      <c r="N57" s="274">
        <f t="shared" si="71"/>
        <v>87</v>
      </c>
      <c r="O57" s="274">
        <v>0</v>
      </c>
      <c r="P57" s="274">
        <v>87</v>
      </c>
      <c r="Q57" s="274">
        <v>0</v>
      </c>
      <c r="R57" s="274">
        <f t="shared" si="72"/>
        <v>100</v>
      </c>
      <c r="S57" s="274">
        <v>0</v>
      </c>
      <c r="T57" s="274">
        <v>100</v>
      </c>
      <c r="U57" s="274">
        <v>0</v>
      </c>
      <c r="V57" s="274">
        <f t="shared" si="73"/>
        <v>0</v>
      </c>
      <c r="W57" s="274">
        <v>0</v>
      </c>
      <c r="X57" s="274">
        <v>0</v>
      </c>
      <c r="Y57" s="274">
        <v>0</v>
      </c>
      <c r="Z57" s="274">
        <f t="shared" si="74"/>
        <v>58</v>
      </c>
      <c r="AA57" s="274">
        <v>0</v>
      </c>
      <c r="AB57" s="274">
        <v>58</v>
      </c>
      <c r="AC57" s="274">
        <v>0</v>
      </c>
      <c r="AD57" s="274">
        <f t="shared" si="75"/>
        <v>183</v>
      </c>
      <c r="AE57" s="274">
        <f t="shared" si="76"/>
        <v>0</v>
      </c>
      <c r="AF57" s="274">
        <v>0</v>
      </c>
      <c r="AG57" s="274">
        <v>0</v>
      </c>
      <c r="AH57" s="274">
        <v>0</v>
      </c>
      <c r="AI57" s="274">
        <f t="shared" si="77"/>
        <v>167</v>
      </c>
      <c r="AJ57" s="274">
        <v>0</v>
      </c>
      <c r="AK57" s="274">
        <v>167</v>
      </c>
      <c r="AL57" s="274">
        <v>0</v>
      </c>
      <c r="AM57" s="274">
        <f t="shared" si="78"/>
        <v>10</v>
      </c>
      <c r="AN57" s="274">
        <v>0</v>
      </c>
      <c r="AO57" s="274">
        <v>10</v>
      </c>
      <c r="AP57" s="274">
        <v>0</v>
      </c>
      <c r="AQ57" s="274">
        <f t="shared" si="79"/>
        <v>0</v>
      </c>
      <c r="AR57" s="274">
        <v>0</v>
      </c>
      <c r="AS57" s="274">
        <v>0</v>
      </c>
      <c r="AT57" s="274">
        <v>0</v>
      </c>
      <c r="AU57" s="274">
        <f t="shared" si="80"/>
        <v>0</v>
      </c>
      <c r="AV57" s="274">
        <v>0</v>
      </c>
      <c r="AW57" s="274">
        <v>0</v>
      </c>
      <c r="AX57" s="274">
        <v>0</v>
      </c>
      <c r="AY57" s="274">
        <f t="shared" si="81"/>
        <v>6</v>
      </c>
      <c r="AZ57" s="274">
        <v>0</v>
      </c>
      <c r="BA57" s="274">
        <v>6</v>
      </c>
      <c r="BB57" s="274">
        <v>0</v>
      </c>
      <c r="BC57" s="274">
        <f t="shared" si="82"/>
        <v>562</v>
      </c>
      <c r="BD57" s="274">
        <f t="shared" si="83"/>
        <v>506</v>
      </c>
      <c r="BE57" s="274">
        <v>0</v>
      </c>
      <c r="BF57" s="274">
        <v>461</v>
      </c>
      <c r="BG57" s="274">
        <v>27</v>
      </c>
      <c r="BH57" s="274">
        <v>0</v>
      </c>
      <c r="BI57" s="274">
        <v>0</v>
      </c>
      <c r="BJ57" s="274">
        <v>18</v>
      </c>
      <c r="BK57" s="274">
        <f t="shared" si="84"/>
        <v>56</v>
      </c>
      <c r="BL57" s="274">
        <v>0</v>
      </c>
      <c r="BM57" s="274">
        <v>51</v>
      </c>
      <c r="BN57" s="274">
        <v>3</v>
      </c>
      <c r="BO57" s="274">
        <v>0</v>
      </c>
      <c r="BP57" s="274">
        <v>0</v>
      </c>
      <c r="BQ57" s="274">
        <v>2</v>
      </c>
      <c r="BR57" s="274">
        <f t="shared" si="102"/>
        <v>2253</v>
      </c>
      <c r="BS57" s="274">
        <f t="shared" si="103"/>
        <v>0</v>
      </c>
      <c r="BT57" s="274">
        <f t="shared" si="104"/>
        <v>1963</v>
      </c>
      <c r="BU57" s="274">
        <f t="shared" si="105"/>
        <v>114</v>
      </c>
      <c r="BV57" s="274">
        <f t="shared" si="106"/>
        <v>100</v>
      </c>
      <c r="BW57" s="274">
        <f t="shared" si="107"/>
        <v>0</v>
      </c>
      <c r="BX57" s="274">
        <f t="shared" si="108"/>
        <v>76</v>
      </c>
      <c r="BY57" s="274">
        <f t="shared" si="85"/>
        <v>1747</v>
      </c>
      <c r="BZ57" s="274">
        <f t="shared" si="86"/>
        <v>0</v>
      </c>
      <c r="CA57" s="274">
        <f t="shared" si="87"/>
        <v>1502</v>
      </c>
      <c r="CB57" s="274">
        <f t="shared" si="88"/>
        <v>87</v>
      </c>
      <c r="CC57" s="274">
        <f t="shared" si="89"/>
        <v>100</v>
      </c>
      <c r="CD57" s="274">
        <f t="shared" si="90"/>
        <v>0</v>
      </c>
      <c r="CE57" s="274">
        <f t="shared" si="91"/>
        <v>58</v>
      </c>
      <c r="CF57" s="274">
        <f t="shared" si="92"/>
        <v>506</v>
      </c>
      <c r="CG57" s="274">
        <f t="shared" si="109"/>
        <v>0</v>
      </c>
      <c r="CH57" s="274">
        <f t="shared" si="110"/>
        <v>461</v>
      </c>
      <c r="CI57" s="274">
        <f t="shared" si="111"/>
        <v>27</v>
      </c>
      <c r="CJ57" s="274">
        <f t="shared" si="112"/>
        <v>0</v>
      </c>
      <c r="CK57" s="274">
        <f t="shared" si="113"/>
        <v>0</v>
      </c>
      <c r="CL57" s="274">
        <f t="shared" si="114"/>
        <v>18</v>
      </c>
      <c r="CM57" s="274">
        <f t="shared" si="115"/>
        <v>239</v>
      </c>
      <c r="CN57" s="274">
        <f t="shared" si="116"/>
        <v>0</v>
      </c>
      <c r="CO57" s="274">
        <f t="shared" si="117"/>
        <v>218</v>
      </c>
      <c r="CP57" s="274">
        <f t="shared" si="118"/>
        <v>13</v>
      </c>
      <c r="CQ57" s="274">
        <f t="shared" si="119"/>
        <v>0</v>
      </c>
      <c r="CR57" s="274">
        <f t="shared" si="120"/>
        <v>0</v>
      </c>
      <c r="CS57" s="274">
        <f t="shared" si="121"/>
        <v>8</v>
      </c>
      <c r="CT57" s="274">
        <f t="shared" si="93"/>
        <v>183</v>
      </c>
      <c r="CU57" s="274">
        <f t="shared" si="94"/>
        <v>0</v>
      </c>
      <c r="CV57" s="274">
        <f t="shared" si="95"/>
        <v>167</v>
      </c>
      <c r="CW57" s="274">
        <f t="shared" si="96"/>
        <v>10</v>
      </c>
      <c r="CX57" s="274">
        <f t="shared" si="97"/>
        <v>0</v>
      </c>
      <c r="CY57" s="274">
        <f t="shared" si="98"/>
        <v>0</v>
      </c>
      <c r="CZ57" s="274">
        <f t="shared" si="99"/>
        <v>6</v>
      </c>
      <c r="DA57" s="274">
        <f t="shared" si="100"/>
        <v>56</v>
      </c>
      <c r="DB57" s="274">
        <f t="shared" si="122"/>
        <v>0</v>
      </c>
      <c r="DC57" s="274">
        <f t="shared" si="123"/>
        <v>51</v>
      </c>
      <c r="DD57" s="274">
        <f t="shared" si="124"/>
        <v>3</v>
      </c>
      <c r="DE57" s="274">
        <f t="shared" si="125"/>
        <v>0</v>
      </c>
      <c r="DF57" s="274">
        <f t="shared" si="126"/>
        <v>0</v>
      </c>
      <c r="DG57" s="274">
        <f t="shared" si="127"/>
        <v>2</v>
      </c>
      <c r="DH57" s="274">
        <v>0</v>
      </c>
      <c r="DI57" s="274">
        <f t="shared" si="101"/>
        <v>0</v>
      </c>
      <c r="DJ57" s="274">
        <v>0</v>
      </c>
      <c r="DK57" s="274">
        <v>0</v>
      </c>
      <c r="DL57" s="274">
        <v>0</v>
      </c>
      <c r="DM57" s="274">
        <v>0</v>
      </c>
    </row>
    <row r="58" spans="1:117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67"/>
        <v>2298</v>
      </c>
      <c r="E58" s="274">
        <f t="shared" si="68"/>
        <v>1436</v>
      </c>
      <c r="F58" s="274">
        <f t="shared" si="69"/>
        <v>0</v>
      </c>
      <c r="G58" s="274">
        <v>0</v>
      </c>
      <c r="H58" s="274">
        <v>0</v>
      </c>
      <c r="I58" s="274">
        <v>0</v>
      </c>
      <c r="J58" s="274">
        <f t="shared" si="70"/>
        <v>1272</v>
      </c>
      <c r="K58" s="274">
        <v>0</v>
      </c>
      <c r="L58" s="274">
        <v>1272</v>
      </c>
      <c r="M58" s="274">
        <v>0</v>
      </c>
      <c r="N58" s="274">
        <f t="shared" si="71"/>
        <v>0</v>
      </c>
      <c r="O58" s="274">
        <v>0</v>
      </c>
      <c r="P58" s="274">
        <v>0</v>
      </c>
      <c r="Q58" s="274">
        <v>0</v>
      </c>
      <c r="R58" s="274">
        <f t="shared" si="72"/>
        <v>124</v>
      </c>
      <c r="S58" s="274">
        <v>0</v>
      </c>
      <c r="T58" s="274">
        <v>124</v>
      </c>
      <c r="U58" s="274">
        <v>0</v>
      </c>
      <c r="V58" s="274">
        <f t="shared" si="73"/>
        <v>0</v>
      </c>
      <c r="W58" s="274">
        <v>0</v>
      </c>
      <c r="X58" s="274">
        <v>0</v>
      </c>
      <c r="Y58" s="274">
        <v>0</v>
      </c>
      <c r="Z58" s="274">
        <f t="shared" si="74"/>
        <v>40</v>
      </c>
      <c r="AA58" s="274">
        <v>0</v>
      </c>
      <c r="AB58" s="274">
        <v>40</v>
      </c>
      <c r="AC58" s="274">
        <v>0</v>
      </c>
      <c r="AD58" s="274">
        <f t="shared" si="75"/>
        <v>615</v>
      </c>
      <c r="AE58" s="274">
        <f t="shared" si="76"/>
        <v>0</v>
      </c>
      <c r="AF58" s="274">
        <v>0</v>
      </c>
      <c r="AG58" s="274">
        <v>0</v>
      </c>
      <c r="AH58" s="274">
        <v>0</v>
      </c>
      <c r="AI58" s="274">
        <f t="shared" si="77"/>
        <v>545</v>
      </c>
      <c r="AJ58" s="274">
        <v>0</v>
      </c>
      <c r="AK58" s="274">
        <v>545</v>
      </c>
      <c r="AL58" s="274">
        <v>0</v>
      </c>
      <c r="AM58" s="274">
        <f t="shared" si="78"/>
        <v>0</v>
      </c>
      <c r="AN58" s="274">
        <v>0</v>
      </c>
      <c r="AO58" s="274">
        <v>0</v>
      </c>
      <c r="AP58" s="274">
        <v>0</v>
      </c>
      <c r="AQ58" s="274">
        <f t="shared" si="79"/>
        <v>53</v>
      </c>
      <c r="AR58" s="274">
        <v>0</v>
      </c>
      <c r="AS58" s="274">
        <v>53</v>
      </c>
      <c r="AT58" s="274">
        <v>0</v>
      </c>
      <c r="AU58" s="274">
        <f t="shared" si="80"/>
        <v>0</v>
      </c>
      <c r="AV58" s="274">
        <v>0</v>
      </c>
      <c r="AW58" s="274">
        <v>0</v>
      </c>
      <c r="AX58" s="274">
        <v>0</v>
      </c>
      <c r="AY58" s="274">
        <f t="shared" si="81"/>
        <v>17</v>
      </c>
      <c r="AZ58" s="274">
        <v>0</v>
      </c>
      <c r="BA58" s="274">
        <v>17</v>
      </c>
      <c r="BB58" s="274">
        <v>0</v>
      </c>
      <c r="BC58" s="274">
        <f t="shared" si="82"/>
        <v>247</v>
      </c>
      <c r="BD58" s="274">
        <f t="shared" si="83"/>
        <v>173</v>
      </c>
      <c r="BE58" s="274">
        <v>0</v>
      </c>
      <c r="BF58" s="274">
        <v>145</v>
      </c>
      <c r="BG58" s="274">
        <v>0</v>
      </c>
      <c r="BH58" s="274">
        <v>8</v>
      </c>
      <c r="BI58" s="274">
        <v>0</v>
      </c>
      <c r="BJ58" s="274">
        <v>20</v>
      </c>
      <c r="BK58" s="274">
        <f t="shared" si="84"/>
        <v>74</v>
      </c>
      <c r="BL58" s="274">
        <v>0</v>
      </c>
      <c r="BM58" s="274">
        <v>62</v>
      </c>
      <c r="BN58" s="274">
        <v>0</v>
      </c>
      <c r="BO58" s="274">
        <v>4</v>
      </c>
      <c r="BP58" s="274">
        <v>0</v>
      </c>
      <c r="BQ58" s="274">
        <v>8</v>
      </c>
      <c r="BR58" s="274">
        <f t="shared" si="102"/>
        <v>1609</v>
      </c>
      <c r="BS58" s="274">
        <f t="shared" si="103"/>
        <v>0</v>
      </c>
      <c r="BT58" s="274">
        <f t="shared" si="104"/>
        <v>1417</v>
      </c>
      <c r="BU58" s="274">
        <f t="shared" si="105"/>
        <v>0</v>
      </c>
      <c r="BV58" s="274">
        <f t="shared" si="106"/>
        <v>132</v>
      </c>
      <c r="BW58" s="274">
        <f t="shared" si="107"/>
        <v>0</v>
      </c>
      <c r="BX58" s="274">
        <f t="shared" si="108"/>
        <v>60</v>
      </c>
      <c r="BY58" s="274">
        <f t="shared" si="85"/>
        <v>1436</v>
      </c>
      <c r="BZ58" s="274">
        <f t="shared" si="86"/>
        <v>0</v>
      </c>
      <c r="CA58" s="274">
        <f t="shared" si="87"/>
        <v>1272</v>
      </c>
      <c r="CB58" s="274">
        <f t="shared" si="88"/>
        <v>0</v>
      </c>
      <c r="CC58" s="274">
        <f t="shared" si="89"/>
        <v>124</v>
      </c>
      <c r="CD58" s="274">
        <f t="shared" si="90"/>
        <v>0</v>
      </c>
      <c r="CE58" s="274">
        <f t="shared" si="91"/>
        <v>40</v>
      </c>
      <c r="CF58" s="274">
        <f t="shared" si="92"/>
        <v>173</v>
      </c>
      <c r="CG58" s="274">
        <f t="shared" si="109"/>
        <v>0</v>
      </c>
      <c r="CH58" s="274">
        <f t="shared" si="110"/>
        <v>145</v>
      </c>
      <c r="CI58" s="274">
        <f t="shared" si="111"/>
        <v>0</v>
      </c>
      <c r="CJ58" s="274">
        <f t="shared" si="112"/>
        <v>8</v>
      </c>
      <c r="CK58" s="274">
        <f t="shared" si="113"/>
        <v>0</v>
      </c>
      <c r="CL58" s="274">
        <f t="shared" si="114"/>
        <v>20</v>
      </c>
      <c r="CM58" s="274">
        <f t="shared" si="115"/>
        <v>689</v>
      </c>
      <c r="CN58" s="274">
        <f t="shared" si="116"/>
        <v>0</v>
      </c>
      <c r="CO58" s="274">
        <f t="shared" si="117"/>
        <v>607</v>
      </c>
      <c r="CP58" s="274">
        <f t="shared" si="118"/>
        <v>0</v>
      </c>
      <c r="CQ58" s="274">
        <f t="shared" si="119"/>
        <v>57</v>
      </c>
      <c r="CR58" s="274">
        <f t="shared" si="120"/>
        <v>0</v>
      </c>
      <c r="CS58" s="274">
        <f t="shared" si="121"/>
        <v>25</v>
      </c>
      <c r="CT58" s="274">
        <f t="shared" si="93"/>
        <v>615</v>
      </c>
      <c r="CU58" s="274">
        <f t="shared" si="94"/>
        <v>0</v>
      </c>
      <c r="CV58" s="274">
        <f t="shared" si="95"/>
        <v>545</v>
      </c>
      <c r="CW58" s="274">
        <f t="shared" si="96"/>
        <v>0</v>
      </c>
      <c r="CX58" s="274">
        <f t="shared" si="97"/>
        <v>53</v>
      </c>
      <c r="CY58" s="274">
        <f t="shared" si="98"/>
        <v>0</v>
      </c>
      <c r="CZ58" s="274">
        <f t="shared" si="99"/>
        <v>17</v>
      </c>
      <c r="DA58" s="274">
        <f t="shared" si="100"/>
        <v>74</v>
      </c>
      <c r="DB58" s="274">
        <f t="shared" si="122"/>
        <v>0</v>
      </c>
      <c r="DC58" s="274">
        <f t="shared" si="123"/>
        <v>62</v>
      </c>
      <c r="DD58" s="274">
        <f t="shared" si="124"/>
        <v>0</v>
      </c>
      <c r="DE58" s="274">
        <f t="shared" si="125"/>
        <v>4</v>
      </c>
      <c r="DF58" s="274">
        <f t="shared" si="126"/>
        <v>0</v>
      </c>
      <c r="DG58" s="274">
        <f t="shared" si="127"/>
        <v>8</v>
      </c>
      <c r="DH58" s="274">
        <v>0</v>
      </c>
      <c r="DI58" s="274">
        <f t="shared" si="101"/>
        <v>0</v>
      </c>
      <c r="DJ58" s="274">
        <v>0</v>
      </c>
      <c r="DK58" s="274">
        <v>0</v>
      </c>
      <c r="DL58" s="274">
        <v>0</v>
      </c>
      <c r="DM58" s="274">
        <v>0</v>
      </c>
    </row>
    <row r="59" spans="1:117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67"/>
        <v>5157</v>
      </c>
      <c r="E59" s="274">
        <f t="shared" si="68"/>
        <v>3575</v>
      </c>
      <c r="F59" s="274">
        <f t="shared" si="69"/>
        <v>0</v>
      </c>
      <c r="G59" s="274">
        <v>0</v>
      </c>
      <c r="H59" s="274">
        <v>0</v>
      </c>
      <c r="I59" s="274">
        <v>0</v>
      </c>
      <c r="J59" s="274">
        <f t="shared" si="70"/>
        <v>3297</v>
      </c>
      <c r="K59" s="274">
        <v>126</v>
      </c>
      <c r="L59" s="274">
        <v>3171</v>
      </c>
      <c r="M59" s="274">
        <v>0</v>
      </c>
      <c r="N59" s="274">
        <f t="shared" si="71"/>
        <v>77</v>
      </c>
      <c r="O59" s="274">
        <v>2</v>
      </c>
      <c r="P59" s="274">
        <v>75</v>
      </c>
      <c r="Q59" s="274">
        <v>0</v>
      </c>
      <c r="R59" s="274">
        <f t="shared" si="72"/>
        <v>173</v>
      </c>
      <c r="S59" s="274">
        <v>49</v>
      </c>
      <c r="T59" s="274">
        <v>124</v>
      </c>
      <c r="U59" s="274">
        <v>0</v>
      </c>
      <c r="V59" s="274">
        <f t="shared" si="73"/>
        <v>0</v>
      </c>
      <c r="W59" s="274">
        <v>0</v>
      </c>
      <c r="X59" s="274">
        <v>0</v>
      </c>
      <c r="Y59" s="274">
        <v>0</v>
      </c>
      <c r="Z59" s="274">
        <f t="shared" si="74"/>
        <v>28</v>
      </c>
      <c r="AA59" s="274">
        <v>28</v>
      </c>
      <c r="AB59" s="274">
        <v>0</v>
      </c>
      <c r="AC59" s="274">
        <v>0</v>
      </c>
      <c r="AD59" s="274">
        <f t="shared" si="75"/>
        <v>0</v>
      </c>
      <c r="AE59" s="274">
        <f t="shared" si="76"/>
        <v>0</v>
      </c>
      <c r="AF59" s="274">
        <v>0</v>
      </c>
      <c r="AG59" s="274">
        <v>0</v>
      </c>
      <c r="AH59" s="274">
        <v>0</v>
      </c>
      <c r="AI59" s="274">
        <f t="shared" si="77"/>
        <v>0</v>
      </c>
      <c r="AJ59" s="274">
        <v>0</v>
      </c>
      <c r="AK59" s="274">
        <v>0</v>
      </c>
      <c r="AL59" s="274">
        <v>0</v>
      </c>
      <c r="AM59" s="274">
        <f t="shared" si="78"/>
        <v>0</v>
      </c>
      <c r="AN59" s="274">
        <v>0</v>
      </c>
      <c r="AO59" s="274">
        <v>0</v>
      </c>
      <c r="AP59" s="274">
        <v>0</v>
      </c>
      <c r="AQ59" s="274">
        <f t="shared" si="79"/>
        <v>0</v>
      </c>
      <c r="AR59" s="274">
        <v>0</v>
      </c>
      <c r="AS59" s="274">
        <v>0</v>
      </c>
      <c r="AT59" s="274">
        <v>0</v>
      </c>
      <c r="AU59" s="274">
        <f t="shared" si="80"/>
        <v>0</v>
      </c>
      <c r="AV59" s="274">
        <v>0</v>
      </c>
      <c r="AW59" s="274">
        <v>0</v>
      </c>
      <c r="AX59" s="274">
        <v>0</v>
      </c>
      <c r="AY59" s="274">
        <f t="shared" si="81"/>
        <v>0</v>
      </c>
      <c r="AZ59" s="274">
        <v>0</v>
      </c>
      <c r="BA59" s="274">
        <v>0</v>
      </c>
      <c r="BB59" s="274">
        <v>0</v>
      </c>
      <c r="BC59" s="274">
        <f t="shared" si="82"/>
        <v>1582</v>
      </c>
      <c r="BD59" s="274">
        <f t="shared" si="83"/>
        <v>701</v>
      </c>
      <c r="BE59" s="274">
        <v>0</v>
      </c>
      <c r="BF59" s="274">
        <v>513</v>
      </c>
      <c r="BG59" s="274">
        <v>41</v>
      </c>
      <c r="BH59" s="274">
        <v>7</v>
      </c>
      <c r="BI59" s="274">
        <v>0</v>
      </c>
      <c r="BJ59" s="274">
        <v>140</v>
      </c>
      <c r="BK59" s="274">
        <f t="shared" si="84"/>
        <v>881</v>
      </c>
      <c r="BL59" s="274">
        <v>0</v>
      </c>
      <c r="BM59" s="274">
        <v>836</v>
      </c>
      <c r="BN59" s="274">
        <v>4</v>
      </c>
      <c r="BO59" s="274">
        <v>1</v>
      </c>
      <c r="BP59" s="274">
        <v>0</v>
      </c>
      <c r="BQ59" s="274">
        <v>40</v>
      </c>
      <c r="BR59" s="274">
        <f t="shared" si="102"/>
        <v>4276</v>
      </c>
      <c r="BS59" s="274">
        <f t="shared" si="103"/>
        <v>0</v>
      </c>
      <c r="BT59" s="274">
        <f t="shared" si="104"/>
        <v>3810</v>
      </c>
      <c r="BU59" s="274">
        <f t="shared" si="105"/>
        <v>118</v>
      </c>
      <c r="BV59" s="274">
        <f t="shared" si="106"/>
        <v>180</v>
      </c>
      <c r="BW59" s="274">
        <f t="shared" si="107"/>
        <v>0</v>
      </c>
      <c r="BX59" s="274">
        <f t="shared" si="108"/>
        <v>168</v>
      </c>
      <c r="BY59" s="274">
        <f t="shared" si="85"/>
        <v>3575</v>
      </c>
      <c r="BZ59" s="274">
        <f t="shared" si="86"/>
        <v>0</v>
      </c>
      <c r="CA59" s="274">
        <f t="shared" si="87"/>
        <v>3297</v>
      </c>
      <c r="CB59" s="274">
        <f t="shared" si="88"/>
        <v>77</v>
      </c>
      <c r="CC59" s="274">
        <f t="shared" si="89"/>
        <v>173</v>
      </c>
      <c r="CD59" s="274">
        <f t="shared" si="90"/>
        <v>0</v>
      </c>
      <c r="CE59" s="274">
        <f t="shared" si="91"/>
        <v>28</v>
      </c>
      <c r="CF59" s="274">
        <f t="shared" si="92"/>
        <v>701</v>
      </c>
      <c r="CG59" s="274">
        <f t="shared" si="109"/>
        <v>0</v>
      </c>
      <c r="CH59" s="274">
        <f t="shared" si="110"/>
        <v>513</v>
      </c>
      <c r="CI59" s="274">
        <f t="shared" si="111"/>
        <v>41</v>
      </c>
      <c r="CJ59" s="274">
        <f t="shared" si="112"/>
        <v>7</v>
      </c>
      <c r="CK59" s="274">
        <f t="shared" si="113"/>
        <v>0</v>
      </c>
      <c r="CL59" s="274">
        <f t="shared" si="114"/>
        <v>140</v>
      </c>
      <c r="CM59" s="274">
        <f t="shared" si="115"/>
        <v>881</v>
      </c>
      <c r="CN59" s="274">
        <f t="shared" si="116"/>
        <v>0</v>
      </c>
      <c r="CO59" s="274">
        <f t="shared" si="117"/>
        <v>836</v>
      </c>
      <c r="CP59" s="274">
        <f t="shared" si="118"/>
        <v>4</v>
      </c>
      <c r="CQ59" s="274">
        <f t="shared" si="119"/>
        <v>1</v>
      </c>
      <c r="CR59" s="274">
        <f t="shared" si="120"/>
        <v>0</v>
      </c>
      <c r="CS59" s="274">
        <f t="shared" si="121"/>
        <v>40</v>
      </c>
      <c r="CT59" s="274">
        <f t="shared" si="93"/>
        <v>0</v>
      </c>
      <c r="CU59" s="274">
        <f t="shared" si="94"/>
        <v>0</v>
      </c>
      <c r="CV59" s="274">
        <f t="shared" si="95"/>
        <v>0</v>
      </c>
      <c r="CW59" s="274">
        <f t="shared" si="96"/>
        <v>0</v>
      </c>
      <c r="CX59" s="274">
        <f t="shared" si="97"/>
        <v>0</v>
      </c>
      <c r="CY59" s="274">
        <f t="shared" si="98"/>
        <v>0</v>
      </c>
      <c r="CZ59" s="274">
        <f t="shared" si="99"/>
        <v>0</v>
      </c>
      <c r="DA59" s="274">
        <f t="shared" si="100"/>
        <v>881</v>
      </c>
      <c r="DB59" s="274">
        <f t="shared" si="122"/>
        <v>0</v>
      </c>
      <c r="DC59" s="274">
        <f t="shared" si="123"/>
        <v>836</v>
      </c>
      <c r="DD59" s="274">
        <f t="shared" si="124"/>
        <v>4</v>
      </c>
      <c r="DE59" s="274">
        <f t="shared" si="125"/>
        <v>1</v>
      </c>
      <c r="DF59" s="274">
        <f t="shared" si="126"/>
        <v>0</v>
      </c>
      <c r="DG59" s="274">
        <f t="shared" si="127"/>
        <v>40</v>
      </c>
      <c r="DH59" s="274">
        <v>0</v>
      </c>
      <c r="DI59" s="274">
        <f t="shared" si="101"/>
        <v>0</v>
      </c>
      <c r="DJ59" s="274">
        <v>0</v>
      </c>
      <c r="DK59" s="274">
        <v>0</v>
      </c>
      <c r="DL59" s="274">
        <v>0</v>
      </c>
      <c r="DM59" s="274">
        <v>0</v>
      </c>
    </row>
    <row r="60" spans="1:117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67"/>
        <v>1486</v>
      </c>
      <c r="E60" s="274">
        <f t="shared" si="68"/>
        <v>1118</v>
      </c>
      <c r="F60" s="274">
        <f t="shared" si="69"/>
        <v>0</v>
      </c>
      <c r="G60" s="274">
        <v>0</v>
      </c>
      <c r="H60" s="274">
        <v>0</v>
      </c>
      <c r="I60" s="274">
        <v>0</v>
      </c>
      <c r="J60" s="274">
        <f t="shared" si="70"/>
        <v>1020</v>
      </c>
      <c r="K60" s="274">
        <v>0</v>
      </c>
      <c r="L60" s="274">
        <v>1020</v>
      </c>
      <c r="M60" s="274">
        <v>0</v>
      </c>
      <c r="N60" s="274">
        <f t="shared" si="71"/>
        <v>55</v>
      </c>
      <c r="O60" s="274">
        <v>0</v>
      </c>
      <c r="P60" s="274">
        <v>55</v>
      </c>
      <c r="Q60" s="274">
        <v>0</v>
      </c>
      <c r="R60" s="274">
        <f t="shared" si="72"/>
        <v>20</v>
      </c>
      <c r="S60" s="274">
        <v>0</v>
      </c>
      <c r="T60" s="274">
        <v>20</v>
      </c>
      <c r="U60" s="274">
        <v>0</v>
      </c>
      <c r="V60" s="274">
        <f t="shared" si="73"/>
        <v>0</v>
      </c>
      <c r="W60" s="274">
        <v>0</v>
      </c>
      <c r="X60" s="274">
        <v>0</v>
      </c>
      <c r="Y60" s="274">
        <v>0</v>
      </c>
      <c r="Z60" s="274">
        <f t="shared" si="74"/>
        <v>23</v>
      </c>
      <c r="AA60" s="274">
        <v>0</v>
      </c>
      <c r="AB60" s="274">
        <v>23</v>
      </c>
      <c r="AC60" s="274">
        <v>0</v>
      </c>
      <c r="AD60" s="274">
        <f t="shared" si="75"/>
        <v>0</v>
      </c>
      <c r="AE60" s="274">
        <f t="shared" si="76"/>
        <v>0</v>
      </c>
      <c r="AF60" s="274">
        <v>0</v>
      </c>
      <c r="AG60" s="274">
        <v>0</v>
      </c>
      <c r="AH60" s="274">
        <v>0</v>
      </c>
      <c r="AI60" s="274">
        <f t="shared" si="77"/>
        <v>0</v>
      </c>
      <c r="AJ60" s="274">
        <v>0</v>
      </c>
      <c r="AK60" s="274">
        <v>0</v>
      </c>
      <c r="AL60" s="274">
        <v>0</v>
      </c>
      <c r="AM60" s="274">
        <f t="shared" si="78"/>
        <v>0</v>
      </c>
      <c r="AN60" s="274">
        <v>0</v>
      </c>
      <c r="AO60" s="274">
        <v>0</v>
      </c>
      <c r="AP60" s="274">
        <v>0</v>
      </c>
      <c r="AQ60" s="274">
        <f t="shared" si="79"/>
        <v>0</v>
      </c>
      <c r="AR60" s="274">
        <v>0</v>
      </c>
      <c r="AS60" s="274">
        <v>0</v>
      </c>
      <c r="AT60" s="274">
        <v>0</v>
      </c>
      <c r="AU60" s="274">
        <f t="shared" si="80"/>
        <v>0</v>
      </c>
      <c r="AV60" s="274">
        <v>0</v>
      </c>
      <c r="AW60" s="274">
        <v>0</v>
      </c>
      <c r="AX60" s="274">
        <v>0</v>
      </c>
      <c r="AY60" s="274">
        <f t="shared" si="81"/>
        <v>0</v>
      </c>
      <c r="AZ60" s="274">
        <v>0</v>
      </c>
      <c r="BA60" s="274">
        <v>0</v>
      </c>
      <c r="BB60" s="274">
        <v>0</v>
      </c>
      <c r="BC60" s="274">
        <f t="shared" si="82"/>
        <v>368</v>
      </c>
      <c r="BD60" s="274">
        <f t="shared" si="83"/>
        <v>259</v>
      </c>
      <c r="BE60" s="274">
        <v>0</v>
      </c>
      <c r="BF60" s="274">
        <v>237</v>
      </c>
      <c r="BG60" s="274">
        <v>9</v>
      </c>
      <c r="BH60" s="274">
        <v>9</v>
      </c>
      <c r="BI60" s="274">
        <v>0</v>
      </c>
      <c r="BJ60" s="274">
        <v>4</v>
      </c>
      <c r="BK60" s="274">
        <f t="shared" si="84"/>
        <v>109</v>
      </c>
      <c r="BL60" s="274">
        <v>0</v>
      </c>
      <c r="BM60" s="274">
        <v>101</v>
      </c>
      <c r="BN60" s="274">
        <v>3</v>
      </c>
      <c r="BO60" s="274">
        <v>3</v>
      </c>
      <c r="BP60" s="274">
        <v>0</v>
      </c>
      <c r="BQ60" s="274">
        <v>2</v>
      </c>
      <c r="BR60" s="274">
        <f t="shared" si="102"/>
        <v>1377</v>
      </c>
      <c r="BS60" s="274">
        <f t="shared" si="103"/>
        <v>0</v>
      </c>
      <c r="BT60" s="274">
        <f t="shared" si="104"/>
        <v>1257</v>
      </c>
      <c r="BU60" s="274">
        <f t="shared" si="105"/>
        <v>64</v>
      </c>
      <c r="BV60" s="274">
        <f t="shared" si="106"/>
        <v>29</v>
      </c>
      <c r="BW60" s="274">
        <f t="shared" si="107"/>
        <v>0</v>
      </c>
      <c r="BX60" s="274">
        <f t="shared" si="108"/>
        <v>27</v>
      </c>
      <c r="BY60" s="274">
        <f t="shared" si="85"/>
        <v>1118</v>
      </c>
      <c r="BZ60" s="274">
        <f t="shared" si="86"/>
        <v>0</v>
      </c>
      <c r="CA60" s="274">
        <f t="shared" si="87"/>
        <v>1020</v>
      </c>
      <c r="CB60" s="274">
        <f t="shared" si="88"/>
        <v>55</v>
      </c>
      <c r="CC60" s="274">
        <f t="shared" si="89"/>
        <v>20</v>
      </c>
      <c r="CD60" s="274">
        <f t="shared" si="90"/>
        <v>0</v>
      </c>
      <c r="CE60" s="274">
        <f t="shared" si="91"/>
        <v>23</v>
      </c>
      <c r="CF60" s="274">
        <f t="shared" si="92"/>
        <v>259</v>
      </c>
      <c r="CG60" s="274">
        <f t="shared" si="109"/>
        <v>0</v>
      </c>
      <c r="CH60" s="274">
        <f t="shared" si="110"/>
        <v>237</v>
      </c>
      <c r="CI60" s="274">
        <f t="shared" si="111"/>
        <v>9</v>
      </c>
      <c r="CJ60" s="274">
        <f t="shared" si="112"/>
        <v>9</v>
      </c>
      <c r="CK60" s="274">
        <f t="shared" si="113"/>
        <v>0</v>
      </c>
      <c r="CL60" s="274">
        <f t="shared" si="114"/>
        <v>4</v>
      </c>
      <c r="CM60" s="274">
        <f t="shared" si="115"/>
        <v>109</v>
      </c>
      <c r="CN60" s="274">
        <f t="shared" si="116"/>
        <v>0</v>
      </c>
      <c r="CO60" s="274">
        <f t="shared" si="117"/>
        <v>101</v>
      </c>
      <c r="CP60" s="274">
        <f t="shared" si="118"/>
        <v>3</v>
      </c>
      <c r="CQ60" s="274">
        <f t="shared" si="119"/>
        <v>3</v>
      </c>
      <c r="CR60" s="274">
        <f t="shared" si="120"/>
        <v>0</v>
      </c>
      <c r="CS60" s="274">
        <f t="shared" si="121"/>
        <v>2</v>
      </c>
      <c r="CT60" s="274">
        <f t="shared" si="93"/>
        <v>0</v>
      </c>
      <c r="CU60" s="274">
        <f t="shared" si="94"/>
        <v>0</v>
      </c>
      <c r="CV60" s="274">
        <f t="shared" si="95"/>
        <v>0</v>
      </c>
      <c r="CW60" s="274">
        <f t="shared" si="96"/>
        <v>0</v>
      </c>
      <c r="CX60" s="274">
        <f t="shared" si="97"/>
        <v>0</v>
      </c>
      <c r="CY60" s="274">
        <f t="shared" si="98"/>
        <v>0</v>
      </c>
      <c r="CZ60" s="274">
        <f t="shared" si="99"/>
        <v>0</v>
      </c>
      <c r="DA60" s="274">
        <f t="shared" si="100"/>
        <v>109</v>
      </c>
      <c r="DB60" s="274">
        <f t="shared" si="122"/>
        <v>0</v>
      </c>
      <c r="DC60" s="274">
        <f t="shared" si="123"/>
        <v>101</v>
      </c>
      <c r="DD60" s="274">
        <f t="shared" si="124"/>
        <v>3</v>
      </c>
      <c r="DE60" s="274">
        <f t="shared" si="125"/>
        <v>3</v>
      </c>
      <c r="DF60" s="274">
        <f t="shared" si="126"/>
        <v>0</v>
      </c>
      <c r="DG60" s="274">
        <f t="shared" si="127"/>
        <v>2</v>
      </c>
      <c r="DH60" s="274">
        <v>0</v>
      </c>
      <c r="DI60" s="274">
        <f t="shared" si="101"/>
        <v>0</v>
      </c>
      <c r="DJ60" s="274">
        <v>0</v>
      </c>
      <c r="DK60" s="274">
        <v>0</v>
      </c>
      <c r="DL60" s="274">
        <v>0</v>
      </c>
      <c r="DM60" s="274">
        <v>0</v>
      </c>
    </row>
    <row r="61" spans="1:117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67"/>
        <v>729</v>
      </c>
      <c r="E61" s="274">
        <f t="shared" si="68"/>
        <v>657</v>
      </c>
      <c r="F61" s="274">
        <f t="shared" si="69"/>
        <v>0</v>
      </c>
      <c r="G61" s="274">
        <v>0</v>
      </c>
      <c r="H61" s="274">
        <v>0</v>
      </c>
      <c r="I61" s="274">
        <v>0</v>
      </c>
      <c r="J61" s="274">
        <f t="shared" si="70"/>
        <v>559</v>
      </c>
      <c r="K61" s="274">
        <v>0</v>
      </c>
      <c r="L61" s="274">
        <v>559</v>
      </c>
      <c r="M61" s="274">
        <v>0</v>
      </c>
      <c r="N61" s="274">
        <f t="shared" si="71"/>
        <v>62</v>
      </c>
      <c r="O61" s="274">
        <v>0</v>
      </c>
      <c r="P61" s="274">
        <v>62</v>
      </c>
      <c r="Q61" s="274">
        <v>0</v>
      </c>
      <c r="R61" s="274">
        <f t="shared" si="72"/>
        <v>29</v>
      </c>
      <c r="S61" s="274">
        <v>0</v>
      </c>
      <c r="T61" s="274">
        <v>29</v>
      </c>
      <c r="U61" s="274">
        <v>0</v>
      </c>
      <c r="V61" s="274">
        <f t="shared" si="73"/>
        <v>0</v>
      </c>
      <c r="W61" s="274">
        <v>0</v>
      </c>
      <c r="X61" s="274">
        <v>0</v>
      </c>
      <c r="Y61" s="274">
        <v>0</v>
      </c>
      <c r="Z61" s="274">
        <f t="shared" si="74"/>
        <v>7</v>
      </c>
      <c r="AA61" s="274">
        <v>0</v>
      </c>
      <c r="AB61" s="274">
        <v>7</v>
      </c>
      <c r="AC61" s="274">
        <v>0</v>
      </c>
      <c r="AD61" s="274">
        <f t="shared" si="75"/>
        <v>0</v>
      </c>
      <c r="AE61" s="274">
        <f t="shared" si="76"/>
        <v>0</v>
      </c>
      <c r="AF61" s="274">
        <v>0</v>
      </c>
      <c r="AG61" s="274">
        <v>0</v>
      </c>
      <c r="AH61" s="274">
        <v>0</v>
      </c>
      <c r="AI61" s="274">
        <f t="shared" si="77"/>
        <v>0</v>
      </c>
      <c r="AJ61" s="274">
        <v>0</v>
      </c>
      <c r="AK61" s="274">
        <v>0</v>
      </c>
      <c r="AL61" s="274">
        <v>0</v>
      </c>
      <c r="AM61" s="274">
        <f t="shared" si="78"/>
        <v>0</v>
      </c>
      <c r="AN61" s="274">
        <v>0</v>
      </c>
      <c r="AO61" s="274">
        <v>0</v>
      </c>
      <c r="AP61" s="274">
        <v>0</v>
      </c>
      <c r="AQ61" s="274">
        <f t="shared" si="79"/>
        <v>0</v>
      </c>
      <c r="AR61" s="274">
        <v>0</v>
      </c>
      <c r="AS61" s="274">
        <v>0</v>
      </c>
      <c r="AT61" s="274">
        <v>0</v>
      </c>
      <c r="AU61" s="274">
        <f t="shared" si="80"/>
        <v>0</v>
      </c>
      <c r="AV61" s="274">
        <v>0</v>
      </c>
      <c r="AW61" s="274">
        <v>0</v>
      </c>
      <c r="AX61" s="274">
        <v>0</v>
      </c>
      <c r="AY61" s="274">
        <f t="shared" si="81"/>
        <v>0</v>
      </c>
      <c r="AZ61" s="274">
        <v>0</v>
      </c>
      <c r="BA61" s="274">
        <v>0</v>
      </c>
      <c r="BB61" s="274">
        <v>0</v>
      </c>
      <c r="BC61" s="274">
        <f t="shared" si="82"/>
        <v>72</v>
      </c>
      <c r="BD61" s="274">
        <f t="shared" si="83"/>
        <v>7</v>
      </c>
      <c r="BE61" s="274">
        <v>0</v>
      </c>
      <c r="BF61" s="274">
        <v>6</v>
      </c>
      <c r="BG61" s="274">
        <v>1</v>
      </c>
      <c r="BH61" s="274">
        <v>0</v>
      </c>
      <c r="BI61" s="274">
        <v>0</v>
      </c>
      <c r="BJ61" s="274">
        <v>0</v>
      </c>
      <c r="BK61" s="274">
        <f t="shared" si="84"/>
        <v>65</v>
      </c>
      <c r="BL61" s="274">
        <v>0</v>
      </c>
      <c r="BM61" s="274">
        <v>58</v>
      </c>
      <c r="BN61" s="274">
        <v>5</v>
      </c>
      <c r="BO61" s="274">
        <v>0</v>
      </c>
      <c r="BP61" s="274">
        <v>0</v>
      </c>
      <c r="BQ61" s="274">
        <v>2</v>
      </c>
      <c r="BR61" s="274">
        <f t="shared" si="102"/>
        <v>664</v>
      </c>
      <c r="BS61" s="274">
        <f t="shared" si="103"/>
        <v>0</v>
      </c>
      <c r="BT61" s="274">
        <f t="shared" si="104"/>
        <v>565</v>
      </c>
      <c r="BU61" s="274">
        <f t="shared" si="105"/>
        <v>63</v>
      </c>
      <c r="BV61" s="274">
        <f t="shared" si="106"/>
        <v>29</v>
      </c>
      <c r="BW61" s="274">
        <f t="shared" si="107"/>
        <v>0</v>
      </c>
      <c r="BX61" s="274">
        <f t="shared" si="108"/>
        <v>7</v>
      </c>
      <c r="BY61" s="274">
        <f t="shared" si="85"/>
        <v>657</v>
      </c>
      <c r="BZ61" s="274">
        <f t="shared" si="86"/>
        <v>0</v>
      </c>
      <c r="CA61" s="274">
        <f t="shared" si="87"/>
        <v>559</v>
      </c>
      <c r="CB61" s="274">
        <f t="shared" si="88"/>
        <v>62</v>
      </c>
      <c r="CC61" s="274">
        <f t="shared" si="89"/>
        <v>29</v>
      </c>
      <c r="CD61" s="274">
        <f t="shared" si="90"/>
        <v>0</v>
      </c>
      <c r="CE61" s="274">
        <f t="shared" si="91"/>
        <v>7</v>
      </c>
      <c r="CF61" s="274">
        <f t="shared" si="92"/>
        <v>7</v>
      </c>
      <c r="CG61" s="274">
        <f t="shared" si="109"/>
        <v>0</v>
      </c>
      <c r="CH61" s="274">
        <f t="shared" si="110"/>
        <v>6</v>
      </c>
      <c r="CI61" s="274">
        <f t="shared" si="111"/>
        <v>1</v>
      </c>
      <c r="CJ61" s="274">
        <f t="shared" si="112"/>
        <v>0</v>
      </c>
      <c r="CK61" s="274">
        <f t="shared" si="113"/>
        <v>0</v>
      </c>
      <c r="CL61" s="274">
        <f t="shared" si="114"/>
        <v>0</v>
      </c>
      <c r="CM61" s="274">
        <f t="shared" si="115"/>
        <v>65</v>
      </c>
      <c r="CN61" s="274">
        <f t="shared" si="116"/>
        <v>0</v>
      </c>
      <c r="CO61" s="274">
        <f t="shared" si="117"/>
        <v>58</v>
      </c>
      <c r="CP61" s="274">
        <f t="shared" si="118"/>
        <v>5</v>
      </c>
      <c r="CQ61" s="274">
        <f t="shared" si="119"/>
        <v>0</v>
      </c>
      <c r="CR61" s="274">
        <f t="shared" si="120"/>
        <v>0</v>
      </c>
      <c r="CS61" s="274">
        <f t="shared" si="121"/>
        <v>2</v>
      </c>
      <c r="CT61" s="274">
        <f t="shared" si="93"/>
        <v>0</v>
      </c>
      <c r="CU61" s="274">
        <f t="shared" si="94"/>
        <v>0</v>
      </c>
      <c r="CV61" s="274">
        <f t="shared" si="95"/>
        <v>0</v>
      </c>
      <c r="CW61" s="274">
        <f t="shared" si="96"/>
        <v>0</v>
      </c>
      <c r="CX61" s="274">
        <f t="shared" si="97"/>
        <v>0</v>
      </c>
      <c r="CY61" s="274">
        <f t="shared" si="98"/>
        <v>0</v>
      </c>
      <c r="CZ61" s="274">
        <f t="shared" si="99"/>
        <v>0</v>
      </c>
      <c r="DA61" s="274">
        <f t="shared" si="100"/>
        <v>65</v>
      </c>
      <c r="DB61" s="274">
        <f t="shared" si="122"/>
        <v>0</v>
      </c>
      <c r="DC61" s="274">
        <f t="shared" si="123"/>
        <v>58</v>
      </c>
      <c r="DD61" s="274">
        <f t="shared" si="124"/>
        <v>5</v>
      </c>
      <c r="DE61" s="274">
        <f t="shared" si="125"/>
        <v>0</v>
      </c>
      <c r="DF61" s="274">
        <f t="shared" si="126"/>
        <v>0</v>
      </c>
      <c r="DG61" s="274">
        <f t="shared" si="127"/>
        <v>2</v>
      </c>
      <c r="DH61" s="274">
        <v>0</v>
      </c>
      <c r="DI61" s="274">
        <f t="shared" si="101"/>
        <v>0</v>
      </c>
      <c r="DJ61" s="274">
        <v>0</v>
      </c>
      <c r="DK61" s="274">
        <v>0</v>
      </c>
      <c r="DL61" s="274">
        <v>0</v>
      </c>
      <c r="DM61" s="274">
        <v>0</v>
      </c>
    </row>
    <row r="62" spans="1:117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67"/>
        <v>7102</v>
      </c>
      <c r="E62" s="274">
        <f t="shared" si="68"/>
        <v>4431</v>
      </c>
      <c r="F62" s="274">
        <f t="shared" si="69"/>
        <v>0</v>
      </c>
      <c r="G62" s="274">
        <v>0</v>
      </c>
      <c r="H62" s="274">
        <v>0</v>
      </c>
      <c r="I62" s="274">
        <v>0</v>
      </c>
      <c r="J62" s="274">
        <f t="shared" si="70"/>
        <v>3866</v>
      </c>
      <c r="K62" s="274">
        <v>0</v>
      </c>
      <c r="L62" s="274">
        <v>3866</v>
      </c>
      <c r="M62" s="274">
        <v>0</v>
      </c>
      <c r="N62" s="274">
        <f t="shared" si="71"/>
        <v>0</v>
      </c>
      <c r="O62" s="274">
        <v>0</v>
      </c>
      <c r="P62" s="274">
        <v>0</v>
      </c>
      <c r="Q62" s="274">
        <v>0</v>
      </c>
      <c r="R62" s="274">
        <f t="shared" si="72"/>
        <v>409</v>
      </c>
      <c r="S62" s="274">
        <v>0</v>
      </c>
      <c r="T62" s="274">
        <v>409</v>
      </c>
      <c r="U62" s="274">
        <v>0</v>
      </c>
      <c r="V62" s="274">
        <f t="shared" si="73"/>
        <v>0</v>
      </c>
      <c r="W62" s="274">
        <v>0</v>
      </c>
      <c r="X62" s="274">
        <v>0</v>
      </c>
      <c r="Y62" s="274">
        <v>0</v>
      </c>
      <c r="Z62" s="274">
        <f t="shared" si="74"/>
        <v>156</v>
      </c>
      <c r="AA62" s="274">
        <v>0</v>
      </c>
      <c r="AB62" s="274">
        <v>156</v>
      </c>
      <c r="AC62" s="274">
        <v>0</v>
      </c>
      <c r="AD62" s="274">
        <f t="shared" si="75"/>
        <v>1942</v>
      </c>
      <c r="AE62" s="274">
        <f t="shared" si="76"/>
        <v>0</v>
      </c>
      <c r="AF62" s="274">
        <v>0</v>
      </c>
      <c r="AG62" s="274">
        <v>0</v>
      </c>
      <c r="AH62" s="274">
        <v>0</v>
      </c>
      <c r="AI62" s="274">
        <f t="shared" si="77"/>
        <v>1700</v>
      </c>
      <c r="AJ62" s="274">
        <v>0</v>
      </c>
      <c r="AK62" s="274">
        <v>1700</v>
      </c>
      <c r="AL62" s="274">
        <v>0</v>
      </c>
      <c r="AM62" s="274">
        <f t="shared" si="78"/>
        <v>0</v>
      </c>
      <c r="AN62" s="274">
        <v>0</v>
      </c>
      <c r="AO62" s="274">
        <v>0</v>
      </c>
      <c r="AP62" s="274">
        <v>0</v>
      </c>
      <c r="AQ62" s="274">
        <f t="shared" si="79"/>
        <v>175</v>
      </c>
      <c r="AR62" s="274">
        <v>0</v>
      </c>
      <c r="AS62" s="274">
        <v>175</v>
      </c>
      <c r="AT62" s="274">
        <v>0</v>
      </c>
      <c r="AU62" s="274">
        <f t="shared" si="80"/>
        <v>0</v>
      </c>
      <c r="AV62" s="274">
        <v>0</v>
      </c>
      <c r="AW62" s="274">
        <v>0</v>
      </c>
      <c r="AX62" s="274">
        <v>0</v>
      </c>
      <c r="AY62" s="274">
        <f t="shared" si="81"/>
        <v>67</v>
      </c>
      <c r="AZ62" s="274">
        <v>0</v>
      </c>
      <c r="BA62" s="274">
        <v>67</v>
      </c>
      <c r="BB62" s="274">
        <v>0</v>
      </c>
      <c r="BC62" s="274">
        <f t="shared" si="82"/>
        <v>729</v>
      </c>
      <c r="BD62" s="274">
        <f t="shared" si="83"/>
        <v>511</v>
      </c>
      <c r="BE62" s="274">
        <v>0</v>
      </c>
      <c r="BF62" s="274">
        <v>398</v>
      </c>
      <c r="BG62" s="274">
        <v>0</v>
      </c>
      <c r="BH62" s="274">
        <v>34</v>
      </c>
      <c r="BI62" s="274">
        <v>0</v>
      </c>
      <c r="BJ62" s="274">
        <v>79</v>
      </c>
      <c r="BK62" s="274">
        <f t="shared" si="84"/>
        <v>218</v>
      </c>
      <c r="BL62" s="274">
        <v>0</v>
      </c>
      <c r="BM62" s="274">
        <v>170</v>
      </c>
      <c r="BN62" s="274">
        <v>0</v>
      </c>
      <c r="BO62" s="274">
        <v>14</v>
      </c>
      <c r="BP62" s="274">
        <v>0</v>
      </c>
      <c r="BQ62" s="274">
        <v>34</v>
      </c>
      <c r="BR62" s="274">
        <f t="shared" si="102"/>
        <v>4942</v>
      </c>
      <c r="BS62" s="274">
        <f t="shared" si="103"/>
        <v>0</v>
      </c>
      <c r="BT62" s="274">
        <f t="shared" si="104"/>
        <v>4264</v>
      </c>
      <c r="BU62" s="274">
        <f t="shared" si="105"/>
        <v>0</v>
      </c>
      <c r="BV62" s="274">
        <f t="shared" si="106"/>
        <v>443</v>
      </c>
      <c r="BW62" s="274">
        <f t="shared" si="107"/>
        <v>0</v>
      </c>
      <c r="BX62" s="274">
        <f t="shared" si="108"/>
        <v>235</v>
      </c>
      <c r="BY62" s="274">
        <f t="shared" si="85"/>
        <v>4431</v>
      </c>
      <c r="BZ62" s="274">
        <f t="shared" si="86"/>
        <v>0</v>
      </c>
      <c r="CA62" s="274">
        <f t="shared" si="87"/>
        <v>3866</v>
      </c>
      <c r="CB62" s="274">
        <f t="shared" si="88"/>
        <v>0</v>
      </c>
      <c r="CC62" s="274">
        <f t="shared" si="89"/>
        <v>409</v>
      </c>
      <c r="CD62" s="274">
        <f t="shared" si="90"/>
        <v>0</v>
      </c>
      <c r="CE62" s="274">
        <f t="shared" si="91"/>
        <v>156</v>
      </c>
      <c r="CF62" s="274">
        <f t="shared" si="92"/>
        <v>511</v>
      </c>
      <c r="CG62" s="274">
        <f t="shared" si="109"/>
        <v>0</v>
      </c>
      <c r="CH62" s="274">
        <f t="shared" si="110"/>
        <v>398</v>
      </c>
      <c r="CI62" s="274">
        <f t="shared" si="111"/>
        <v>0</v>
      </c>
      <c r="CJ62" s="274">
        <f t="shared" si="112"/>
        <v>34</v>
      </c>
      <c r="CK62" s="274">
        <f t="shared" si="113"/>
        <v>0</v>
      </c>
      <c r="CL62" s="274">
        <f t="shared" si="114"/>
        <v>79</v>
      </c>
      <c r="CM62" s="274">
        <f t="shared" si="115"/>
        <v>2160</v>
      </c>
      <c r="CN62" s="274">
        <f t="shared" si="116"/>
        <v>0</v>
      </c>
      <c r="CO62" s="274">
        <f t="shared" si="117"/>
        <v>1870</v>
      </c>
      <c r="CP62" s="274">
        <f t="shared" si="118"/>
        <v>0</v>
      </c>
      <c r="CQ62" s="274">
        <f t="shared" si="119"/>
        <v>189</v>
      </c>
      <c r="CR62" s="274">
        <f t="shared" si="120"/>
        <v>0</v>
      </c>
      <c r="CS62" s="274">
        <f t="shared" si="121"/>
        <v>101</v>
      </c>
      <c r="CT62" s="274">
        <f t="shared" si="93"/>
        <v>1942</v>
      </c>
      <c r="CU62" s="274">
        <f t="shared" si="94"/>
        <v>0</v>
      </c>
      <c r="CV62" s="274">
        <f t="shared" si="95"/>
        <v>1700</v>
      </c>
      <c r="CW62" s="274">
        <f t="shared" si="96"/>
        <v>0</v>
      </c>
      <c r="CX62" s="274">
        <f t="shared" si="97"/>
        <v>175</v>
      </c>
      <c r="CY62" s="274">
        <f t="shared" si="98"/>
        <v>0</v>
      </c>
      <c r="CZ62" s="274">
        <f t="shared" si="99"/>
        <v>67</v>
      </c>
      <c r="DA62" s="274">
        <f t="shared" si="100"/>
        <v>218</v>
      </c>
      <c r="DB62" s="274">
        <f t="shared" si="122"/>
        <v>0</v>
      </c>
      <c r="DC62" s="274">
        <f t="shared" si="123"/>
        <v>170</v>
      </c>
      <c r="DD62" s="274">
        <f t="shared" si="124"/>
        <v>0</v>
      </c>
      <c r="DE62" s="274">
        <f t="shared" si="125"/>
        <v>14</v>
      </c>
      <c r="DF62" s="274">
        <f t="shared" si="126"/>
        <v>0</v>
      </c>
      <c r="DG62" s="274">
        <f t="shared" si="127"/>
        <v>34</v>
      </c>
      <c r="DH62" s="274">
        <v>0</v>
      </c>
      <c r="DI62" s="274">
        <f t="shared" si="101"/>
        <v>0</v>
      </c>
      <c r="DJ62" s="274">
        <v>0</v>
      </c>
      <c r="DK62" s="274">
        <v>0</v>
      </c>
      <c r="DL62" s="274">
        <v>0</v>
      </c>
      <c r="DM62" s="274">
        <v>0</v>
      </c>
    </row>
    <row r="63" spans="1:117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67"/>
        <v>12060</v>
      </c>
      <c r="E63" s="274">
        <f t="shared" si="68"/>
        <v>8903</v>
      </c>
      <c r="F63" s="274">
        <f t="shared" si="69"/>
        <v>0</v>
      </c>
      <c r="G63" s="274">
        <v>0</v>
      </c>
      <c r="H63" s="274">
        <v>0</v>
      </c>
      <c r="I63" s="274">
        <v>0</v>
      </c>
      <c r="J63" s="274">
        <f t="shared" si="70"/>
        <v>7288</v>
      </c>
      <c r="K63" s="274">
        <v>0</v>
      </c>
      <c r="L63" s="274">
        <v>7288</v>
      </c>
      <c r="M63" s="274">
        <v>0</v>
      </c>
      <c r="N63" s="274">
        <f t="shared" si="71"/>
        <v>419</v>
      </c>
      <c r="O63" s="274">
        <v>0</v>
      </c>
      <c r="P63" s="274">
        <v>419</v>
      </c>
      <c r="Q63" s="274">
        <v>0</v>
      </c>
      <c r="R63" s="274">
        <f t="shared" si="72"/>
        <v>513</v>
      </c>
      <c r="S63" s="274">
        <v>0</v>
      </c>
      <c r="T63" s="274">
        <v>513</v>
      </c>
      <c r="U63" s="274">
        <v>0</v>
      </c>
      <c r="V63" s="274">
        <f t="shared" si="73"/>
        <v>0</v>
      </c>
      <c r="W63" s="274">
        <v>0</v>
      </c>
      <c r="X63" s="274">
        <v>0</v>
      </c>
      <c r="Y63" s="274">
        <v>0</v>
      </c>
      <c r="Z63" s="274">
        <f t="shared" si="74"/>
        <v>683</v>
      </c>
      <c r="AA63" s="274">
        <v>0</v>
      </c>
      <c r="AB63" s="274">
        <v>683</v>
      </c>
      <c r="AC63" s="274">
        <v>0</v>
      </c>
      <c r="AD63" s="274">
        <f t="shared" si="75"/>
        <v>0</v>
      </c>
      <c r="AE63" s="274">
        <f t="shared" si="76"/>
        <v>0</v>
      </c>
      <c r="AF63" s="274">
        <v>0</v>
      </c>
      <c r="AG63" s="274">
        <v>0</v>
      </c>
      <c r="AH63" s="274">
        <v>0</v>
      </c>
      <c r="AI63" s="274">
        <f t="shared" si="77"/>
        <v>0</v>
      </c>
      <c r="AJ63" s="274">
        <v>0</v>
      </c>
      <c r="AK63" s="274">
        <v>0</v>
      </c>
      <c r="AL63" s="274">
        <v>0</v>
      </c>
      <c r="AM63" s="274">
        <f t="shared" si="78"/>
        <v>0</v>
      </c>
      <c r="AN63" s="274">
        <v>0</v>
      </c>
      <c r="AO63" s="274">
        <v>0</v>
      </c>
      <c r="AP63" s="274">
        <v>0</v>
      </c>
      <c r="AQ63" s="274">
        <f t="shared" si="79"/>
        <v>0</v>
      </c>
      <c r="AR63" s="274">
        <v>0</v>
      </c>
      <c r="AS63" s="274">
        <v>0</v>
      </c>
      <c r="AT63" s="274">
        <v>0</v>
      </c>
      <c r="AU63" s="274">
        <f t="shared" si="80"/>
        <v>0</v>
      </c>
      <c r="AV63" s="274">
        <v>0</v>
      </c>
      <c r="AW63" s="274">
        <v>0</v>
      </c>
      <c r="AX63" s="274">
        <v>0</v>
      </c>
      <c r="AY63" s="274">
        <f t="shared" si="81"/>
        <v>0</v>
      </c>
      <c r="AZ63" s="274">
        <v>0</v>
      </c>
      <c r="BA63" s="274">
        <v>0</v>
      </c>
      <c r="BB63" s="274">
        <v>0</v>
      </c>
      <c r="BC63" s="274">
        <f t="shared" si="82"/>
        <v>3157</v>
      </c>
      <c r="BD63" s="274">
        <f t="shared" si="83"/>
        <v>731</v>
      </c>
      <c r="BE63" s="274">
        <v>0</v>
      </c>
      <c r="BF63" s="274">
        <v>40</v>
      </c>
      <c r="BG63" s="274">
        <v>144</v>
      </c>
      <c r="BH63" s="274">
        <v>62</v>
      </c>
      <c r="BI63" s="274">
        <v>0</v>
      </c>
      <c r="BJ63" s="274">
        <v>485</v>
      </c>
      <c r="BK63" s="274">
        <f t="shared" si="84"/>
        <v>2426</v>
      </c>
      <c r="BL63" s="274">
        <v>0</v>
      </c>
      <c r="BM63" s="274">
        <v>2381</v>
      </c>
      <c r="BN63" s="274">
        <v>0</v>
      </c>
      <c r="BO63" s="274">
        <v>0</v>
      </c>
      <c r="BP63" s="274">
        <v>0</v>
      </c>
      <c r="BQ63" s="274">
        <v>45</v>
      </c>
      <c r="BR63" s="274">
        <f t="shared" si="102"/>
        <v>9634</v>
      </c>
      <c r="BS63" s="274">
        <f t="shared" si="103"/>
        <v>0</v>
      </c>
      <c r="BT63" s="274">
        <f t="shared" si="104"/>
        <v>7328</v>
      </c>
      <c r="BU63" s="274">
        <f t="shared" si="105"/>
        <v>563</v>
      </c>
      <c r="BV63" s="274">
        <f t="shared" si="106"/>
        <v>575</v>
      </c>
      <c r="BW63" s="274">
        <f t="shared" si="107"/>
        <v>0</v>
      </c>
      <c r="BX63" s="274">
        <f t="shared" si="108"/>
        <v>1168</v>
      </c>
      <c r="BY63" s="274">
        <f t="shared" si="85"/>
        <v>8903</v>
      </c>
      <c r="BZ63" s="274">
        <f t="shared" si="86"/>
        <v>0</v>
      </c>
      <c r="CA63" s="274">
        <f t="shared" si="87"/>
        <v>7288</v>
      </c>
      <c r="CB63" s="274">
        <f t="shared" si="88"/>
        <v>419</v>
      </c>
      <c r="CC63" s="274">
        <f t="shared" si="89"/>
        <v>513</v>
      </c>
      <c r="CD63" s="274">
        <f t="shared" si="90"/>
        <v>0</v>
      </c>
      <c r="CE63" s="274">
        <f t="shared" si="91"/>
        <v>683</v>
      </c>
      <c r="CF63" s="274">
        <f t="shared" si="92"/>
        <v>731</v>
      </c>
      <c r="CG63" s="274">
        <f t="shared" si="109"/>
        <v>0</v>
      </c>
      <c r="CH63" s="274">
        <f t="shared" si="110"/>
        <v>40</v>
      </c>
      <c r="CI63" s="274">
        <f t="shared" si="111"/>
        <v>144</v>
      </c>
      <c r="CJ63" s="274">
        <f t="shared" si="112"/>
        <v>62</v>
      </c>
      <c r="CK63" s="274">
        <f t="shared" si="113"/>
        <v>0</v>
      </c>
      <c r="CL63" s="274">
        <f t="shared" si="114"/>
        <v>485</v>
      </c>
      <c r="CM63" s="274">
        <f t="shared" si="115"/>
        <v>2426</v>
      </c>
      <c r="CN63" s="274">
        <f t="shared" si="116"/>
        <v>0</v>
      </c>
      <c r="CO63" s="274">
        <f t="shared" si="117"/>
        <v>2381</v>
      </c>
      <c r="CP63" s="274">
        <f t="shared" si="118"/>
        <v>0</v>
      </c>
      <c r="CQ63" s="274">
        <f t="shared" si="119"/>
        <v>0</v>
      </c>
      <c r="CR63" s="274">
        <f t="shared" si="120"/>
        <v>0</v>
      </c>
      <c r="CS63" s="274">
        <f t="shared" si="121"/>
        <v>45</v>
      </c>
      <c r="CT63" s="274">
        <f t="shared" si="93"/>
        <v>0</v>
      </c>
      <c r="CU63" s="274">
        <f t="shared" si="94"/>
        <v>0</v>
      </c>
      <c r="CV63" s="274">
        <f t="shared" si="95"/>
        <v>0</v>
      </c>
      <c r="CW63" s="274">
        <f t="shared" si="96"/>
        <v>0</v>
      </c>
      <c r="CX63" s="274">
        <f t="shared" si="97"/>
        <v>0</v>
      </c>
      <c r="CY63" s="274">
        <f t="shared" si="98"/>
        <v>0</v>
      </c>
      <c r="CZ63" s="274">
        <f t="shared" si="99"/>
        <v>0</v>
      </c>
      <c r="DA63" s="274">
        <f t="shared" si="100"/>
        <v>2426</v>
      </c>
      <c r="DB63" s="274">
        <f t="shared" si="122"/>
        <v>0</v>
      </c>
      <c r="DC63" s="274">
        <f t="shared" si="123"/>
        <v>2381</v>
      </c>
      <c r="DD63" s="274">
        <f t="shared" si="124"/>
        <v>0</v>
      </c>
      <c r="DE63" s="274">
        <f t="shared" si="125"/>
        <v>0</v>
      </c>
      <c r="DF63" s="274">
        <f t="shared" si="126"/>
        <v>0</v>
      </c>
      <c r="DG63" s="274">
        <f t="shared" si="127"/>
        <v>45</v>
      </c>
      <c r="DH63" s="274">
        <v>0</v>
      </c>
      <c r="DI63" s="274">
        <f t="shared" si="101"/>
        <v>0</v>
      </c>
      <c r="DJ63" s="274">
        <v>0</v>
      </c>
      <c r="DK63" s="274">
        <v>0</v>
      </c>
      <c r="DL63" s="274">
        <v>0</v>
      </c>
      <c r="DM63" s="274">
        <v>0</v>
      </c>
    </row>
    <row r="64" spans="1:117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67"/>
        <v>4999</v>
      </c>
      <c r="E64" s="274">
        <f t="shared" si="68"/>
        <v>4139</v>
      </c>
      <c r="F64" s="274">
        <f t="shared" si="69"/>
        <v>0</v>
      </c>
      <c r="G64" s="274">
        <v>0</v>
      </c>
      <c r="H64" s="274">
        <v>0</v>
      </c>
      <c r="I64" s="274">
        <v>0</v>
      </c>
      <c r="J64" s="274">
        <f t="shared" si="70"/>
        <v>3418</v>
      </c>
      <c r="K64" s="274">
        <v>0</v>
      </c>
      <c r="L64" s="274">
        <v>3418</v>
      </c>
      <c r="M64" s="274">
        <v>0</v>
      </c>
      <c r="N64" s="274">
        <f t="shared" si="71"/>
        <v>0</v>
      </c>
      <c r="O64" s="274">
        <v>0</v>
      </c>
      <c r="P64" s="274">
        <v>0</v>
      </c>
      <c r="Q64" s="274">
        <v>0</v>
      </c>
      <c r="R64" s="274">
        <f t="shared" si="72"/>
        <v>233</v>
      </c>
      <c r="S64" s="274">
        <v>0</v>
      </c>
      <c r="T64" s="274">
        <v>233</v>
      </c>
      <c r="U64" s="274">
        <v>0</v>
      </c>
      <c r="V64" s="274">
        <f t="shared" si="73"/>
        <v>0</v>
      </c>
      <c r="W64" s="274">
        <v>0</v>
      </c>
      <c r="X64" s="274">
        <v>0</v>
      </c>
      <c r="Y64" s="274">
        <v>0</v>
      </c>
      <c r="Z64" s="274">
        <f t="shared" si="74"/>
        <v>488</v>
      </c>
      <c r="AA64" s="274">
        <v>0</v>
      </c>
      <c r="AB64" s="274">
        <v>488</v>
      </c>
      <c r="AC64" s="274">
        <v>0</v>
      </c>
      <c r="AD64" s="274">
        <f t="shared" si="75"/>
        <v>239</v>
      </c>
      <c r="AE64" s="274">
        <f t="shared" si="76"/>
        <v>0</v>
      </c>
      <c r="AF64" s="274">
        <v>0</v>
      </c>
      <c r="AG64" s="274">
        <v>0</v>
      </c>
      <c r="AH64" s="274">
        <v>0</v>
      </c>
      <c r="AI64" s="274">
        <f t="shared" si="77"/>
        <v>230</v>
      </c>
      <c r="AJ64" s="274">
        <v>0</v>
      </c>
      <c r="AK64" s="274">
        <v>0</v>
      </c>
      <c r="AL64" s="274">
        <v>230</v>
      </c>
      <c r="AM64" s="274">
        <f t="shared" si="78"/>
        <v>0</v>
      </c>
      <c r="AN64" s="274">
        <v>0</v>
      </c>
      <c r="AO64" s="274">
        <v>0</v>
      </c>
      <c r="AP64" s="274">
        <v>0</v>
      </c>
      <c r="AQ64" s="274">
        <f t="shared" si="79"/>
        <v>0</v>
      </c>
      <c r="AR64" s="274">
        <v>0</v>
      </c>
      <c r="AS64" s="274">
        <v>0</v>
      </c>
      <c r="AT64" s="274">
        <v>0</v>
      </c>
      <c r="AU64" s="274">
        <f t="shared" si="80"/>
        <v>0</v>
      </c>
      <c r="AV64" s="274">
        <v>0</v>
      </c>
      <c r="AW64" s="274">
        <v>0</v>
      </c>
      <c r="AX64" s="274">
        <v>0</v>
      </c>
      <c r="AY64" s="274">
        <f t="shared" si="81"/>
        <v>9</v>
      </c>
      <c r="AZ64" s="274">
        <v>0</v>
      </c>
      <c r="BA64" s="274">
        <v>0</v>
      </c>
      <c r="BB64" s="274">
        <v>9</v>
      </c>
      <c r="BC64" s="274">
        <f t="shared" si="82"/>
        <v>621</v>
      </c>
      <c r="BD64" s="274">
        <f t="shared" si="83"/>
        <v>221</v>
      </c>
      <c r="BE64" s="274">
        <v>0</v>
      </c>
      <c r="BF64" s="274">
        <v>2</v>
      </c>
      <c r="BG64" s="274">
        <v>0</v>
      </c>
      <c r="BH64" s="274">
        <v>0</v>
      </c>
      <c r="BI64" s="274">
        <v>0</v>
      </c>
      <c r="BJ64" s="274">
        <v>219</v>
      </c>
      <c r="BK64" s="274">
        <f t="shared" si="84"/>
        <v>400</v>
      </c>
      <c r="BL64" s="274">
        <v>0</v>
      </c>
      <c r="BM64" s="274">
        <v>85</v>
      </c>
      <c r="BN64" s="274">
        <v>0</v>
      </c>
      <c r="BO64" s="274">
        <v>0</v>
      </c>
      <c r="BP64" s="274">
        <v>0</v>
      </c>
      <c r="BQ64" s="274">
        <v>315</v>
      </c>
      <c r="BR64" s="274">
        <f t="shared" si="102"/>
        <v>4360</v>
      </c>
      <c r="BS64" s="274">
        <f t="shared" si="103"/>
        <v>0</v>
      </c>
      <c r="BT64" s="274">
        <f t="shared" si="104"/>
        <v>3420</v>
      </c>
      <c r="BU64" s="274">
        <f t="shared" si="105"/>
        <v>0</v>
      </c>
      <c r="BV64" s="274">
        <f t="shared" si="106"/>
        <v>233</v>
      </c>
      <c r="BW64" s="274">
        <f t="shared" si="107"/>
        <v>0</v>
      </c>
      <c r="BX64" s="274">
        <f t="shared" si="108"/>
        <v>707</v>
      </c>
      <c r="BY64" s="274">
        <f t="shared" si="85"/>
        <v>4139</v>
      </c>
      <c r="BZ64" s="274">
        <f t="shared" si="86"/>
        <v>0</v>
      </c>
      <c r="CA64" s="274">
        <f t="shared" si="87"/>
        <v>3418</v>
      </c>
      <c r="CB64" s="274">
        <f t="shared" si="88"/>
        <v>0</v>
      </c>
      <c r="CC64" s="274">
        <f t="shared" si="89"/>
        <v>233</v>
      </c>
      <c r="CD64" s="274">
        <f t="shared" si="90"/>
        <v>0</v>
      </c>
      <c r="CE64" s="274">
        <f t="shared" si="91"/>
        <v>488</v>
      </c>
      <c r="CF64" s="274">
        <f t="shared" si="92"/>
        <v>221</v>
      </c>
      <c r="CG64" s="274">
        <f t="shared" si="109"/>
        <v>0</v>
      </c>
      <c r="CH64" s="274">
        <f t="shared" si="110"/>
        <v>2</v>
      </c>
      <c r="CI64" s="274">
        <f t="shared" si="111"/>
        <v>0</v>
      </c>
      <c r="CJ64" s="274">
        <f t="shared" si="112"/>
        <v>0</v>
      </c>
      <c r="CK64" s="274">
        <f t="shared" si="113"/>
        <v>0</v>
      </c>
      <c r="CL64" s="274">
        <f t="shared" si="114"/>
        <v>219</v>
      </c>
      <c r="CM64" s="274">
        <f t="shared" si="115"/>
        <v>639</v>
      </c>
      <c r="CN64" s="274">
        <f t="shared" si="116"/>
        <v>0</v>
      </c>
      <c r="CO64" s="274">
        <f t="shared" si="117"/>
        <v>315</v>
      </c>
      <c r="CP64" s="274">
        <f t="shared" si="118"/>
        <v>0</v>
      </c>
      <c r="CQ64" s="274">
        <f t="shared" si="119"/>
        <v>0</v>
      </c>
      <c r="CR64" s="274">
        <f t="shared" si="120"/>
        <v>0</v>
      </c>
      <c r="CS64" s="274">
        <f t="shared" si="121"/>
        <v>324</v>
      </c>
      <c r="CT64" s="274">
        <f t="shared" si="93"/>
        <v>239</v>
      </c>
      <c r="CU64" s="274">
        <f t="shared" si="94"/>
        <v>0</v>
      </c>
      <c r="CV64" s="274">
        <f t="shared" si="95"/>
        <v>230</v>
      </c>
      <c r="CW64" s="274">
        <f t="shared" si="96"/>
        <v>0</v>
      </c>
      <c r="CX64" s="274">
        <f t="shared" si="97"/>
        <v>0</v>
      </c>
      <c r="CY64" s="274">
        <f t="shared" si="98"/>
        <v>0</v>
      </c>
      <c r="CZ64" s="274">
        <f t="shared" si="99"/>
        <v>9</v>
      </c>
      <c r="DA64" s="274">
        <f t="shared" si="100"/>
        <v>400</v>
      </c>
      <c r="DB64" s="274">
        <f t="shared" si="122"/>
        <v>0</v>
      </c>
      <c r="DC64" s="274">
        <f t="shared" si="123"/>
        <v>85</v>
      </c>
      <c r="DD64" s="274">
        <f t="shared" si="124"/>
        <v>0</v>
      </c>
      <c r="DE64" s="274">
        <f t="shared" si="125"/>
        <v>0</v>
      </c>
      <c r="DF64" s="274">
        <f t="shared" si="126"/>
        <v>0</v>
      </c>
      <c r="DG64" s="274">
        <f t="shared" si="127"/>
        <v>315</v>
      </c>
      <c r="DH64" s="274">
        <v>0</v>
      </c>
      <c r="DI64" s="274">
        <f t="shared" si="101"/>
        <v>0</v>
      </c>
      <c r="DJ64" s="274">
        <v>0</v>
      </c>
      <c r="DK64" s="274">
        <v>0</v>
      </c>
      <c r="DL64" s="274">
        <v>0</v>
      </c>
      <c r="DM64" s="274">
        <v>0</v>
      </c>
    </row>
    <row r="65" spans="1:117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67"/>
        <v>1862</v>
      </c>
      <c r="E65" s="274">
        <f t="shared" si="68"/>
        <v>1635</v>
      </c>
      <c r="F65" s="274">
        <f t="shared" si="69"/>
        <v>0</v>
      </c>
      <c r="G65" s="274">
        <v>0</v>
      </c>
      <c r="H65" s="274">
        <v>0</v>
      </c>
      <c r="I65" s="274">
        <v>0</v>
      </c>
      <c r="J65" s="274">
        <f t="shared" si="70"/>
        <v>1325</v>
      </c>
      <c r="K65" s="274">
        <v>0</v>
      </c>
      <c r="L65" s="274">
        <v>1325</v>
      </c>
      <c r="M65" s="274">
        <v>0</v>
      </c>
      <c r="N65" s="274">
        <f t="shared" si="71"/>
        <v>50</v>
      </c>
      <c r="O65" s="274">
        <v>0</v>
      </c>
      <c r="P65" s="274">
        <v>50</v>
      </c>
      <c r="Q65" s="274">
        <v>0</v>
      </c>
      <c r="R65" s="274">
        <f t="shared" si="72"/>
        <v>173</v>
      </c>
      <c r="S65" s="274">
        <v>0</v>
      </c>
      <c r="T65" s="274">
        <v>173</v>
      </c>
      <c r="U65" s="274">
        <v>0</v>
      </c>
      <c r="V65" s="274">
        <f t="shared" si="73"/>
        <v>0</v>
      </c>
      <c r="W65" s="274">
        <v>0</v>
      </c>
      <c r="X65" s="274">
        <v>0</v>
      </c>
      <c r="Y65" s="274">
        <v>0</v>
      </c>
      <c r="Z65" s="274">
        <f t="shared" si="74"/>
        <v>87</v>
      </c>
      <c r="AA65" s="274">
        <v>0</v>
      </c>
      <c r="AB65" s="274">
        <v>87</v>
      </c>
      <c r="AC65" s="274">
        <v>0</v>
      </c>
      <c r="AD65" s="274">
        <f t="shared" si="75"/>
        <v>0</v>
      </c>
      <c r="AE65" s="274">
        <f t="shared" si="76"/>
        <v>0</v>
      </c>
      <c r="AF65" s="274">
        <v>0</v>
      </c>
      <c r="AG65" s="274">
        <v>0</v>
      </c>
      <c r="AH65" s="274">
        <v>0</v>
      </c>
      <c r="AI65" s="274">
        <f t="shared" si="77"/>
        <v>0</v>
      </c>
      <c r="AJ65" s="274">
        <v>0</v>
      </c>
      <c r="AK65" s="274">
        <v>0</v>
      </c>
      <c r="AL65" s="274">
        <v>0</v>
      </c>
      <c r="AM65" s="274">
        <f t="shared" si="78"/>
        <v>0</v>
      </c>
      <c r="AN65" s="274">
        <v>0</v>
      </c>
      <c r="AO65" s="274">
        <v>0</v>
      </c>
      <c r="AP65" s="274">
        <v>0</v>
      </c>
      <c r="AQ65" s="274">
        <f t="shared" si="79"/>
        <v>0</v>
      </c>
      <c r="AR65" s="274">
        <v>0</v>
      </c>
      <c r="AS65" s="274">
        <v>0</v>
      </c>
      <c r="AT65" s="274">
        <v>0</v>
      </c>
      <c r="AU65" s="274">
        <f t="shared" si="80"/>
        <v>0</v>
      </c>
      <c r="AV65" s="274">
        <v>0</v>
      </c>
      <c r="AW65" s="274">
        <v>0</v>
      </c>
      <c r="AX65" s="274">
        <v>0</v>
      </c>
      <c r="AY65" s="274">
        <f t="shared" si="81"/>
        <v>0</v>
      </c>
      <c r="AZ65" s="274">
        <v>0</v>
      </c>
      <c r="BA65" s="274">
        <v>0</v>
      </c>
      <c r="BB65" s="274">
        <v>0</v>
      </c>
      <c r="BC65" s="274">
        <f t="shared" si="82"/>
        <v>227</v>
      </c>
      <c r="BD65" s="274">
        <f t="shared" si="83"/>
        <v>0</v>
      </c>
      <c r="BE65" s="274">
        <v>0</v>
      </c>
      <c r="BF65" s="274"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f t="shared" si="84"/>
        <v>227</v>
      </c>
      <c r="BL65" s="274">
        <v>0</v>
      </c>
      <c r="BM65" s="274">
        <v>214</v>
      </c>
      <c r="BN65" s="274">
        <v>0</v>
      </c>
      <c r="BO65" s="274">
        <v>0</v>
      </c>
      <c r="BP65" s="274">
        <v>0</v>
      </c>
      <c r="BQ65" s="274">
        <v>13</v>
      </c>
      <c r="BR65" s="274">
        <f t="shared" si="102"/>
        <v>1635</v>
      </c>
      <c r="BS65" s="274">
        <f t="shared" si="103"/>
        <v>0</v>
      </c>
      <c r="BT65" s="274">
        <f t="shared" si="104"/>
        <v>1325</v>
      </c>
      <c r="BU65" s="274">
        <f t="shared" si="105"/>
        <v>50</v>
      </c>
      <c r="BV65" s="274">
        <f t="shared" si="106"/>
        <v>173</v>
      </c>
      <c r="BW65" s="274">
        <f t="shared" si="107"/>
        <v>0</v>
      </c>
      <c r="BX65" s="274">
        <f t="shared" si="108"/>
        <v>87</v>
      </c>
      <c r="BY65" s="274">
        <f t="shared" si="85"/>
        <v>1635</v>
      </c>
      <c r="BZ65" s="274">
        <f t="shared" si="86"/>
        <v>0</v>
      </c>
      <c r="CA65" s="274">
        <f t="shared" si="87"/>
        <v>1325</v>
      </c>
      <c r="CB65" s="274">
        <f t="shared" si="88"/>
        <v>50</v>
      </c>
      <c r="CC65" s="274">
        <f t="shared" si="89"/>
        <v>173</v>
      </c>
      <c r="CD65" s="274">
        <f t="shared" si="90"/>
        <v>0</v>
      </c>
      <c r="CE65" s="274">
        <f t="shared" si="91"/>
        <v>87</v>
      </c>
      <c r="CF65" s="274">
        <f t="shared" si="92"/>
        <v>0</v>
      </c>
      <c r="CG65" s="274">
        <f t="shared" si="109"/>
        <v>0</v>
      </c>
      <c r="CH65" s="274">
        <f t="shared" si="110"/>
        <v>0</v>
      </c>
      <c r="CI65" s="274">
        <f t="shared" si="111"/>
        <v>0</v>
      </c>
      <c r="CJ65" s="274">
        <f t="shared" si="112"/>
        <v>0</v>
      </c>
      <c r="CK65" s="274">
        <f t="shared" si="113"/>
        <v>0</v>
      </c>
      <c r="CL65" s="274">
        <f t="shared" si="114"/>
        <v>0</v>
      </c>
      <c r="CM65" s="274">
        <f t="shared" si="115"/>
        <v>227</v>
      </c>
      <c r="CN65" s="274">
        <f t="shared" si="116"/>
        <v>0</v>
      </c>
      <c r="CO65" s="274">
        <f t="shared" si="117"/>
        <v>214</v>
      </c>
      <c r="CP65" s="274">
        <f t="shared" si="118"/>
        <v>0</v>
      </c>
      <c r="CQ65" s="274">
        <f t="shared" si="119"/>
        <v>0</v>
      </c>
      <c r="CR65" s="274">
        <f t="shared" si="120"/>
        <v>0</v>
      </c>
      <c r="CS65" s="274">
        <f t="shared" si="121"/>
        <v>13</v>
      </c>
      <c r="CT65" s="274">
        <f t="shared" si="93"/>
        <v>0</v>
      </c>
      <c r="CU65" s="274">
        <f t="shared" si="94"/>
        <v>0</v>
      </c>
      <c r="CV65" s="274">
        <f t="shared" si="95"/>
        <v>0</v>
      </c>
      <c r="CW65" s="274">
        <f t="shared" si="96"/>
        <v>0</v>
      </c>
      <c r="CX65" s="274">
        <f t="shared" si="97"/>
        <v>0</v>
      </c>
      <c r="CY65" s="274">
        <f t="shared" si="98"/>
        <v>0</v>
      </c>
      <c r="CZ65" s="274">
        <f t="shared" si="99"/>
        <v>0</v>
      </c>
      <c r="DA65" s="274">
        <f t="shared" si="100"/>
        <v>227</v>
      </c>
      <c r="DB65" s="274">
        <f t="shared" si="122"/>
        <v>0</v>
      </c>
      <c r="DC65" s="274">
        <f t="shared" si="123"/>
        <v>214</v>
      </c>
      <c r="DD65" s="274">
        <f t="shared" si="124"/>
        <v>0</v>
      </c>
      <c r="DE65" s="274">
        <f t="shared" si="125"/>
        <v>0</v>
      </c>
      <c r="DF65" s="274">
        <f t="shared" si="126"/>
        <v>0</v>
      </c>
      <c r="DG65" s="274">
        <f t="shared" si="127"/>
        <v>13</v>
      </c>
      <c r="DH65" s="274">
        <v>0</v>
      </c>
      <c r="DI65" s="274">
        <f t="shared" si="101"/>
        <v>0</v>
      </c>
      <c r="DJ65" s="274">
        <v>0</v>
      </c>
      <c r="DK65" s="274">
        <v>0</v>
      </c>
      <c r="DL65" s="274">
        <v>0</v>
      </c>
      <c r="DM65" s="274">
        <v>0</v>
      </c>
    </row>
    <row r="66" spans="1:117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67"/>
        <v>2451</v>
      </c>
      <c r="E66" s="274">
        <f t="shared" si="68"/>
        <v>1785</v>
      </c>
      <c r="F66" s="274">
        <f t="shared" si="69"/>
        <v>0</v>
      </c>
      <c r="G66" s="274">
        <v>0</v>
      </c>
      <c r="H66" s="274">
        <v>0</v>
      </c>
      <c r="I66" s="274">
        <v>0</v>
      </c>
      <c r="J66" s="274">
        <f t="shared" si="70"/>
        <v>1513</v>
      </c>
      <c r="K66" s="274">
        <v>0</v>
      </c>
      <c r="L66" s="274">
        <v>1513</v>
      </c>
      <c r="M66" s="274">
        <v>0</v>
      </c>
      <c r="N66" s="274">
        <f t="shared" si="71"/>
        <v>20</v>
      </c>
      <c r="O66" s="274">
        <v>0</v>
      </c>
      <c r="P66" s="274">
        <v>20</v>
      </c>
      <c r="Q66" s="274">
        <v>0</v>
      </c>
      <c r="R66" s="274">
        <f t="shared" si="72"/>
        <v>163</v>
      </c>
      <c r="S66" s="274">
        <v>0</v>
      </c>
      <c r="T66" s="274">
        <v>163</v>
      </c>
      <c r="U66" s="274">
        <v>0</v>
      </c>
      <c r="V66" s="274">
        <f t="shared" si="73"/>
        <v>0</v>
      </c>
      <c r="W66" s="274">
        <v>0</v>
      </c>
      <c r="X66" s="274">
        <v>0</v>
      </c>
      <c r="Y66" s="274">
        <v>0</v>
      </c>
      <c r="Z66" s="274">
        <f t="shared" si="74"/>
        <v>89</v>
      </c>
      <c r="AA66" s="274">
        <v>0</v>
      </c>
      <c r="AB66" s="274">
        <v>89</v>
      </c>
      <c r="AC66" s="274">
        <v>0</v>
      </c>
      <c r="AD66" s="274">
        <f t="shared" si="75"/>
        <v>0</v>
      </c>
      <c r="AE66" s="274">
        <f t="shared" si="76"/>
        <v>0</v>
      </c>
      <c r="AF66" s="274">
        <v>0</v>
      </c>
      <c r="AG66" s="274">
        <v>0</v>
      </c>
      <c r="AH66" s="274">
        <v>0</v>
      </c>
      <c r="AI66" s="274">
        <f t="shared" si="77"/>
        <v>0</v>
      </c>
      <c r="AJ66" s="274">
        <v>0</v>
      </c>
      <c r="AK66" s="274">
        <v>0</v>
      </c>
      <c r="AL66" s="274">
        <v>0</v>
      </c>
      <c r="AM66" s="274">
        <f t="shared" si="78"/>
        <v>0</v>
      </c>
      <c r="AN66" s="274">
        <v>0</v>
      </c>
      <c r="AO66" s="274">
        <v>0</v>
      </c>
      <c r="AP66" s="274">
        <v>0</v>
      </c>
      <c r="AQ66" s="274">
        <f t="shared" si="79"/>
        <v>0</v>
      </c>
      <c r="AR66" s="274">
        <v>0</v>
      </c>
      <c r="AS66" s="274">
        <v>0</v>
      </c>
      <c r="AT66" s="274">
        <v>0</v>
      </c>
      <c r="AU66" s="274">
        <f t="shared" si="80"/>
        <v>0</v>
      </c>
      <c r="AV66" s="274">
        <v>0</v>
      </c>
      <c r="AW66" s="274">
        <v>0</v>
      </c>
      <c r="AX66" s="274">
        <v>0</v>
      </c>
      <c r="AY66" s="274">
        <f t="shared" si="81"/>
        <v>0</v>
      </c>
      <c r="AZ66" s="274">
        <v>0</v>
      </c>
      <c r="BA66" s="274">
        <v>0</v>
      </c>
      <c r="BB66" s="274">
        <v>0</v>
      </c>
      <c r="BC66" s="274">
        <f t="shared" si="82"/>
        <v>666</v>
      </c>
      <c r="BD66" s="274">
        <f t="shared" si="83"/>
        <v>258</v>
      </c>
      <c r="BE66" s="274">
        <v>0</v>
      </c>
      <c r="BF66" s="274">
        <v>239</v>
      </c>
      <c r="BG66" s="274">
        <v>0</v>
      </c>
      <c r="BH66" s="274">
        <v>0</v>
      </c>
      <c r="BI66" s="274">
        <v>0</v>
      </c>
      <c r="BJ66" s="274">
        <v>19</v>
      </c>
      <c r="BK66" s="274">
        <f t="shared" si="84"/>
        <v>408</v>
      </c>
      <c r="BL66" s="274">
        <v>0</v>
      </c>
      <c r="BM66" s="274">
        <v>207</v>
      </c>
      <c r="BN66" s="274">
        <v>0</v>
      </c>
      <c r="BO66" s="274">
        <v>197</v>
      </c>
      <c r="BP66" s="274">
        <v>0</v>
      </c>
      <c r="BQ66" s="274">
        <v>4</v>
      </c>
      <c r="BR66" s="274">
        <f t="shared" si="102"/>
        <v>2043</v>
      </c>
      <c r="BS66" s="274">
        <f t="shared" si="103"/>
        <v>0</v>
      </c>
      <c r="BT66" s="274">
        <f t="shared" si="104"/>
        <v>1752</v>
      </c>
      <c r="BU66" s="274">
        <f t="shared" si="105"/>
        <v>20</v>
      </c>
      <c r="BV66" s="274">
        <f t="shared" si="106"/>
        <v>163</v>
      </c>
      <c r="BW66" s="274">
        <f t="shared" si="107"/>
        <v>0</v>
      </c>
      <c r="BX66" s="274">
        <f t="shared" si="108"/>
        <v>108</v>
      </c>
      <c r="BY66" s="274">
        <f t="shared" si="85"/>
        <v>1785</v>
      </c>
      <c r="BZ66" s="274">
        <f t="shared" si="86"/>
        <v>0</v>
      </c>
      <c r="CA66" s="274">
        <f t="shared" si="87"/>
        <v>1513</v>
      </c>
      <c r="CB66" s="274">
        <f t="shared" si="88"/>
        <v>20</v>
      </c>
      <c r="CC66" s="274">
        <f t="shared" si="89"/>
        <v>163</v>
      </c>
      <c r="CD66" s="274">
        <f t="shared" si="90"/>
        <v>0</v>
      </c>
      <c r="CE66" s="274">
        <f t="shared" si="91"/>
        <v>89</v>
      </c>
      <c r="CF66" s="274">
        <f t="shared" si="92"/>
        <v>258</v>
      </c>
      <c r="CG66" s="274">
        <f t="shared" si="109"/>
        <v>0</v>
      </c>
      <c r="CH66" s="274">
        <f t="shared" si="110"/>
        <v>239</v>
      </c>
      <c r="CI66" s="274">
        <f t="shared" si="111"/>
        <v>0</v>
      </c>
      <c r="CJ66" s="274">
        <f t="shared" si="112"/>
        <v>0</v>
      </c>
      <c r="CK66" s="274">
        <f t="shared" si="113"/>
        <v>0</v>
      </c>
      <c r="CL66" s="274">
        <f t="shared" si="114"/>
        <v>19</v>
      </c>
      <c r="CM66" s="274">
        <f t="shared" si="115"/>
        <v>408</v>
      </c>
      <c r="CN66" s="274">
        <f t="shared" si="116"/>
        <v>0</v>
      </c>
      <c r="CO66" s="274">
        <f t="shared" si="117"/>
        <v>207</v>
      </c>
      <c r="CP66" s="274">
        <f t="shared" si="118"/>
        <v>0</v>
      </c>
      <c r="CQ66" s="274">
        <f t="shared" si="119"/>
        <v>197</v>
      </c>
      <c r="CR66" s="274">
        <f t="shared" si="120"/>
        <v>0</v>
      </c>
      <c r="CS66" s="274">
        <f t="shared" si="121"/>
        <v>4</v>
      </c>
      <c r="CT66" s="274">
        <f t="shared" si="93"/>
        <v>0</v>
      </c>
      <c r="CU66" s="274">
        <f t="shared" si="94"/>
        <v>0</v>
      </c>
      <c r="CV66" s="274">
        <f t="shared" si="95"/>
        <v>0</v>
      </c>
      <c r="CW66" s="274">
        <f t="shared" si="96"/>
        <v>0</v>
      </c>
      <c r="CX66" s="274">
        <f t="shared" si="97"/>
        <v>0</v>
      </c>
      <c r="CY66" s="274">
        <f t="shared" si="98"/>
        <v>0</v>
      </c>
      <c r="CZ66" s="274">
        <f t="shared" si="99"/>
        <v>0</v>
      </c>
      <c r="DA66" s="274">
        <f t="shared" si="100"/>
        <v>408</v>
      </c>
      <c r="DB66" s="274">
        <f t="shared" si="122"/>
        <v>0</v>
      </c>
      <c r="DC66" s="274">
        <f t="shared" si="123"/>
        <v>207</v>
      </c>
      <c r="DD66" s="274">
        <f t="shared" si="124"/>
        <v>0</v>
      </c>
      <c r="DE66" s="274">
        <f t="shared" si="125"/>
        <v>197</v>
      </c>
      <c r="DF66" s="274">
        <f t="shared" si="126"/>
        <v>0</v>
      </c>
      <c r="DG66" s="274">
        <f t="shared" si="127"/>
        <v>4</v>
      </c>
      <c r="DH66" s="274">
        <v>0</v>
      </c>
      <c r="DI66" s="274">
        <f t="shared" si="101"/>
        <v>0</v>
      </c>
      <c r="DJ66" s="274">
        <v>0</v>
      </c>
      <c r="DK66" s="274">
        <v>0</v>
      </c>
      <c r="DL66" s="274">
        <v>0</v>
      </c>
      <c r="DM66" s="274">
        <v>0</v>
      </c>
    </row>
    <row r="67" spans="1:117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67"/>
        <v>5315</v>
      </c>
      <c r="E67" s="274">
        <f t="shared" si="68"/>
        <v>5103</v>
      </c>
      <c r="F67" s="274">
        <f t="shared" si="69"/>
        <v>0</v>
      </c>
      <c r="G67" s="274">
        <v>0</v>
      </c>
      <c r="H67" s="274">
        <v>0</v>
      </c>
      <c r="I67" s="274">
        <v>0</v>
      </c>
      <c r="J67" s="274">
        <f t="shared" si="70"/>
        <v>3876</v>
      </c>
      <c r="K67" s="274">
        <v>0</v>
      </c>
      <c r="L67" s="274">
        <v>3876</v>
      </c>
      <c r="M67" s="274">
        <v>0</v>
      </c>
      <c r="N67" s="274">
        <f t="shared" si="71"/>
        <v>501</v>
      </c>
      <c r="O67" s="274">
        <v>0</v>
      </c>
      <c r="P67" s="274">
        <v>501</v>
      </c>
      <c r="Q67" s="274">
        <v>0</v>
      </c>
      <c r="R67" s="274">
        <f t="shared" si="72"/>
        <v>495</v>
      </c>
      <c r="S67" s="274">
        <v>0</v>
      </c>
      <c r="T67" s="274">
        <v>84</v>
      </c>
      <c r="U67" s="274">
        <v>411</v>
      </c>
      <c r="V67" s="274">
        <f t="shared" si="73"/>
        <v>6</v>
      </c>
      <c r="W67" s="274">
        <v>0</v>
      </c>
      <c r="X67" s="274">
        <v>6</v>
      </c>
      <c r="Y67" s="274">
        <v>0</v>
      </c>
      <c r="Z67" s="274">
        <f t="shared" si="74"/>
        <v>225</v>
      </c>
      <c r="AA67" s="274">
        <v>0</v>
      </c>
      <c r="AB67" s="274">
        <v>225</v>
      </c>
      <c r="AC67" s="274">
        <v>0</v>
      </c>
      <c r="AD67" s="274">
        <f t="shared" si="75"/>
        <v>0</v>
      </c>
      <c r="AE67" s="274">
        <f t="shared" si="76"/>
        <v>0</v>
      </c>
      <c r="AF67" s="274">
        <v>0</v>
      </c>
      <c r="AG67" s="274">
        <v>0</v>
      </c>
      <c r="AH67" s="274">
        <v>0</v>
      </c>
      <c r="AI67" s="274">
        <f t="shared" si="77"/>
        <v>0</v>
      </c>
      <c r="AJ67" s="274">
        <v>0</v>
      </c>
      <c r="AK67" s="274">
        <v>0</v>
      </c>
      <c r="AL67" s="274">
        <v>0</v>
      </c>
      <c r="AM67" s="274">
        <f t="shared" si="78"/>
        <v>0</v>
      </c>
      <c r="AN67" s="274">
        <v>0</v>
      </c>
      <c r="AO67" s="274">
        <v>0</v>
      </c>
      <c r="AP67" s="274">
        <v>0</v>
      </c>
      <c r="AQ67" s="274">
        <f t="shared" si="79"/>
        <v>0</v>
      </c>
      <c r="AR67" s="274">
        <v>0</v>
      </c>
      <c r="AS67" s="274">
        <v>0</v>
      </c>
      <c r="AT67" s="274">
        <v>0</v>
      </c>
      <c r="AU67" s="274">
        <f t="shared" si="80"/>
        <v>0</v>
      </c>
      <c r="AV67" s="274">
        <v>0</v>
      </c>
      <c r="AW67" s="274">
        <v>0</v>
      </c>
      <c r="AX67" s="274">
        <v>0</v>
      </c>
      <c r="AY67" s="274">
        <f t="shared" si="81"/>
        <v>0</v>
      </c>
      <c r="AZ67" s="274">
        <v>0</v>
      </c>
      <c r="BA67" s="274">
        <v>0</v>
      </c>
      <c r="BB67" s="274">
        <v>0</v>
      </c>
      <c r="BC67" s="274">
        <f t="shared" si="82"/>
        <v>212</v>
      </c>
      <c r="BD67" s="274">
        <f t="shared" si="83"/>
        <v>72</v>
      </c>
      <c r="BE67" s="274">
        <v>0</v>
      </c>
      <c r="BF67" s="274">
        <v>1</v>
      </c>
      <c r="BG67" s="274">
        <v>13</v>
      </c>
      <c r="BH67" s="274">
        <v>3</v>
      </c>
      <c r="BI67" s="274">
        <v>0</v>
      </c>
      <c r="BJ67" s="274">
        <v>55</v>
      </c>
      <c r="BK67" s="274">
        <f t="shared" si="84"/>
        <v>140</v>
      </c>
      <c r="BL67" s="274">
        <v>0</v>
      </c>
      <c r="BM67" s="274">
        <v>102</v>
      </c>
      <c r="BN67" s="274">
        <v>16</v>
      </c>
      <c r="BO67" s="274">
        <v>0</v>
      </c>
      <c r="BP67" s="274">
        <v>1</v>
      </c>
      <c r="BQ67" s="274">
        <v>21</v>
      </c>
      <c r="BR67" s="274">
        <f t="shared" si="102"/>
        <v>5175</v>
      </c>
      <c r="BS67" s="274">
        <f t="shared" si="103"/>
        <v>0</v>
      </c>
      <c r="BT67" s="274">
        <f t="shared" si="104"/>
        <v>3877</v>
      </c>
      <c r="BU67" s="274">
        <f t="shared" si="105"/>
        <v>514</v>
      </c>
      <c r="BV67" s="274">
        <f t="shared" si="106"/>
        <v>498</v>
      </c>
      <c r="BW67" s="274">
        <f t="shared" si="107"/>
        <v>6</v>
      </c>
      <c r="BX67" s="274">
        <f t="shared" si="108"/>
        <v>280</v>
      </c>
      <c r="BY67" s="274">
        <f t="shared" si="85"/>
        <v>5103</v>
      </c>
      <c r="BZ67" s="274">
        <f t="shared" si="86"/>
        <v>0</v>
      </c>
      <c r="CA67" s="274">
        <f t="shared" si="87"/>
        <v>3876</v>
      </c>
      <c r="CB67" s="274">
        <f t="shared" si="88"/>
        <v>501</v>
      </c>
      <c r="CC67" s="274">
        <f t="shared" si="89"/>
        <v>495</v>
      </c>
      <c r="CD67" s="274">
        <f t="shared" si="90"/>
        <v>6</v>
      </c>
      <c r="CE67" s="274">
        <f t="shared" si="91"/>
        <v>225</v>
      </c>
      <c r="CF67" s="274">
        <f t="shared" si="92"/>
        <v>72</v>
      </c>
      <c r="CG67" s="274">
        <f t="shared" si="109"/>
        <v>0</v>
      </c>
      <c r="CH67" s="274">
        <f t="shared" si="110"/>
        <v>1</v>
      </c>
      <c r="CI67" s="274">
        <f t="shared" si="111"/>
        <v>13</v>
      </c>
      <c r="CJ67" s="274">
        <f t="shared" si="112"/>
        <v>3</v>
      </c>
      <c r="CK67" s="274">
        <f t="shared" si="113"/>
        <v>0</v>
      </c>
      <c r="CL67" s="274">
        <f t="shared" si="114"/>
        <v>55</v>
      </c>
      <c r="CM67" s="274">
        <f t="shared" si="115"/>
        <v>140</v>
      </c>
      <c r="CN67" s="274">
        <f t="shared" si="116"/>
        <v>0</v>
      </c>
      <c r="CO67" s="274">
        <f t="shared" si="117"/>
        <v>102</v>
      </c>
      <c r="CP67" s="274">
        <f t="shared" si="118"/>
        <v>16</v>
      </c>
      <c r="CQ67" s="274">
        <f t="shared" si="119"/>
        <v>0</v>
      </c>
      <c r="CR67" s="274">
        <f t="shared" si="120"/>
        <v>1</v>
      </c>
      <c r="CS67" s="274">
        <f t="shared" si="121"/>
        <v>21</v>
      </c>
      <c r="CT67" s="274">
        <f t="shared" si="93"/>
        <v>0</v>
      </c>
      <c r="CU67" s="274">
        <f t="shared" si="94"/>
        <v>0</v>
      </c>
      <c r="CV67" s="274">
        <f t="shared" si="95"/>
        <v>0</v>
      </c>
      <c r="CW67" s="274">
        <f t="shared" si="96"/>
        <v>0</v>
      </c>
      <c r="CX67" s="274">
        <f t="shared" si="97"/>
        <v>0</v>
      </c>
      <c r="CY67" s="274">
        <f t="shared" si="98"/>
        <v>0</v>
      </c>
      <c r="CZ67" s="274">
        <f t="shared" si="99"/>
        <v>0</v>
      </c>
      <c r="DA67" s="274">
        <f t="shared" si="100"/>
        <v>140</v>
      </c>
      <c r="DB67" s="274">
        <f t="shared" si="122"/>
        <v>0</v>
      </c>
      <c r="DC67" s="274">
        <f t="shared" si="123"/>
        <v>102</v>
      </c>
      <c r="DD67" s="274">
        <f t="shared" si="124"/>
        <v>16</v>
      </c>
      <c r="DE67" s="274">
        <f t="shared" si="125"/>
        <v>0</v>
      </c>
      <c r="DF67" s="274">
        <f t="shared" si="126"/>
        <v>1</v>
      </c>
      <c r="DG67" s="274">
        <f t="shared" si="127"/>
        <v>21</v>
      </c>
      <c r="DH67" s="274">
        <v>0</v>
      </c>
      <c r="DI67" s="274">
        <f t="shared" si="101"/>
        <v>0</v>
      </c>
      <c r="DJ67" s="274">
        <v>0</v>
      </c>
      <c r="DK67" s="274">
        <v>0</v>
      </c>
      <c r="DL67" s="274">
        <v>0</v>
      </c>
      <c r="DM67" s="274">
        <v>0</v>
      </c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67">
    <sortCondition ref="A8:A67"/>
    <sortCondition ref="B8:B67"/>
    <sortCondition ref="C8:C6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66" man="1"/>
    <brk id="25" min="1" max="66" man="1"/>
    <brk id="38" min="1" max="66" man="1"/>
    <brk id="50" min="1" max="66" man="1"/>
    <brk id="62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福岡県</v>
      </c>
      <c r="B7" s="284" t="str">
        <f>ごみ処理概要!B7</f>
        <v>40000</v>
      </c>
      <c r="C7" s="285" t="s">
        <v>3</v>
      </c>
      <c r="D7" s="286">
        <f t="shared" ref="D7:D38" si="0">SUM(E7,T7,AI7,AX7,BM7,CB7,CQ7,DF7,DU7,DZ7)</f>
        <v>1629020.52</v>
      </c>
      <c r="E7" s="286">
        <f t="shared" ref="E7:E38" si="1">SUM(F7,M7)</f>
        <v>1252770</v>
      </c>
      <c r="F7" s="286">
        <f t="shared" ref="F7:F38" si="2">SUM(G7:L7)</f>
        <v>1057465</v>
      </c>
      <c r="G7" s="286">
        <f t="shared" ref="G7:L7" si="3">SUM(G$8:G$207)</f>
        <v>165162</v>
      </c>
      <c r="H7" s="286">
        <f t="shared" si="3"/>
        <v>886983</v>
      </c>
      <c r="I7" s="286">
        <f t="shared" si="3"/>
        <v>0</v>
      </c>
      <c r="J7" s="286">
        <f t="shared" si="3"/>
        <v>252</v>
      </c>
      <c r="K7" s="286">
        <f t="shared" si="3"/>
        <v>18</v>
      </c>
      <c r="L7" s="286">
        <f t="shared" si="3"/>
        <v>5050</v>
      </c>
      <c r="M7" s="286">
        <f t="shared" ref="M7:M38" si="4">SUM(N7:S7)</f>
        <v>195305</v>
      </c>
      <c r="N7" s="286">
        <f t="shared" ref="N7:S7" si="5">SUM(N$8:N$207)</f>
        <v>127851</v>
      </c>
      <c r="O7" s="286">
        <f t="shared" si="5"/>
        <v>63805</v>
      </c>
      <c r="P7" s="286">
        <f t="shared" si="5"/>
        <v>0</v>
      </c>
      <c r="Q7" s="286">
        <f t="shared" si="5"/>
        <v>197</v>
      </c>
      <c r="R7" s="286">
        <f t="shared" si="5"/>
        <v>1425</v>
      </c>
      <c r="S7" s="286">
        <f t="shared" si="5"/>
        <v>2027</v>
      </c>
      <c r="T7" s="286">
        <f t="shared" ref="T7:T38" si="6">SUM(U7,AB7)</f>
        <v>64261</v>
      </c>
      <c r="U7" s="286">
        <f t="shared" ref="U7:U38" si="7">SUM(V7:AA7)</f>
        <v>41251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25706</v>
      </c>
      <c r="Y7" s="286">
        <f t="shared" si="8"/>
        <v>2022</v>
      </c>
      <c r="Z7" s="286">
        <f t="shared" si="8"/>
        <v>16</v>
      </c>
      <c r="AA7" s="286">
        <f t="shared" si="8"/>
        <v>13507</v>
      </c>
      <c r="AB7" s="286">
        <f t="shared" ref="AB7:AB38" si="9">SUM(AC7:AH7)</f>
        <v>23010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3075</v>
      </c>
      <c r="AF7" s="286">
        <f t="shared" si="10"/>
        <v>207</v>
      </c>
      <c r="AG7" s="286">
        <f t="shared" si="10"/>
        <v>23</v>
      </c>
      <c r="AH7" s="286">
        <f t="shared" si="10"/>
        <v>19705</v>
      </c>
      <c r="AI7" s="286">
        <f t="shared" ref="AI7:AI38" si="11">SUM(AJ7,AQ7)</f>
        <v>490</v>
      </c>
      <c r="AJ7" s="286">
        <f t="shared" ref="AJ7:AJ38" si="12">SUM(AK7:AP7)</f>
        <v>21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21</v>
      </c>
      <c r="AO7" s="286">
        <f t="shared" si="13"/>
        <v>0</v>
      </c>
      <c r="AP7" s="286">
        <f t="shared" si="13"/>
        <v>0</v>
      </c>
      <c r="AQ7" s="286">
        <f t="shared" ref="AQ7:AQ38" si="14">SUM(AR7:AW7)</f>
        <v>469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469</v>
      </c>
      <c r="AV7" s="286">
        <f t="shared" si="15"/>
        <v>0</v>
      </c>
      <c r="AW7" s="286">
        <f t="shared" si="15"/>
        <v>0</v>
      </c>
      <c r="AX7" s="286">
        <f t="shared" ref="AX7:AX38" si="16">SUM(AY7,BF7)</f>
        <v>0</v>
      </c>
      <c r="AY7" s="286">
        <f t="shared" ref="AY7:AY3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8" si="21">SUM(BN7,BU7)</f>
        <v>2660</v>
      </c>
      <c r="BN7" s="286">
        <f t="shared" ref="BN7:BN38" si="22">SUM(BO7:BT7)</f>
        <v>2169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2169</v>
      </c>
      <c r="BS7" s="286">
        <f t="shared" si="23"/>
        <v>0</v>
      </c>
      <c r="BT7" s="286">
        <f t="shared" si="23"/>
        <v>0</v>
      </c>
      <c r="BU7" s="286">
        <f t="shared" ref="BU7:BU38" si="24">SUM(BV7:CA7)</f>
        <v>491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491</v>
      </c>
      <c r="BZ7" s="286">
        <f t="shared" si="25"/>
        <v>0</v>
      </c>
      <c r="CA7" s="286">
        <f t="shared" si="25"/>
        <v>0</v>
      </c>
      <c r="CB7" s="286">
        <f t="shared" ref="CB7:CB38" si="26">SUM(CC7,CJ7)</f>
        <v>105415.48</v>
      </c>
      <c r="CC7" s="286">
        <f t="shared" ref="CC7:CC38" si="27">SUM(CD7:CI7)</f>
        <v>100267.01999999999</v>
      </c>
      <c r="CD7" s="286">
        <f t="shared" ref="CD7:CI7" si="28">SUM(CD$8:CD$207)</f>
        <v>0</v>
      </c>
      <c r="CE7" s="286">
        <f t="shared" si="28"/>
        <v>99690.73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576.29</v>
      </c>
      <c r="CJ7" s="286">
        <f t="shared" ref="CJ7:CJ38" si="29">SUM(CK7:CP7)</f>
        <v>5148.46</v>
      </c>
      <c r="CK7" s="286">
        <f t="shared" ref="CK7:CP7" si="30">SUM(CK$8:CK$207)</f>
        <v>0</v>
      </c>
      <c r="CL7" s="286">
        <f t="shared" si="30"/>
        <v>4494.67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653.79</v>
      </c>
      <c r="CQ7" s="286">
        <f t="shared" ref="CQ7:CQ38" si="31">SUM(CR7,CY7)</f>
        <v>76485.08</v>
      </c>
      <c r="CR7" s="286">
        <f t="shared" ref="CR7:CR38" si="32">SUM(CS7:CX7)</f>
        <v>64968.4</v>
      </c>
      <c r="CS7" s="286">
        <f t="shared" ref="CS7:CX7" si="33">SUM(CS$8:CS$207)</f>
        <v>0</v>
      </c>
      <c r="CT7" s="286">
        <f t="shared" si="33"/>
        <v>20.68</v>
      </c>
      <c r="CU7" s="286">
        <f t="shared" si="33"/>
        <v>7186.75</v>
      </c>
      <c r="CV7" s="286">
        <f t="shared" si="33"/>
        <v>55308.82</v>
      </c>
      <c r="CW7" s="286">
        <f t="shared" si="33"/>
        <v>57.65</v>
      </c>
      <c r="CX7" s="286">
        <f t="shared" si="33"/>
        <v>2394.5</v>
      </c>
      <c r="CY7" s="286">
        <f t="shared" ref="CY7:CY38" si="34">SUM(CZ7:DE7)</f>
        <v>11516.68</v>
      </c>
      <c r="CZ7" s="286">
        <f t="shared" ref="CZ7:DE7" si="35">SUM(CZ$8:CZ$207)</f>
        <v>0</v>
      </c>
      <c r="DA7" s="286">
        <f t="shared" si="35"/>
        <v>401.03</v>
      </c>
      <c r="DB7" s="286">
        <f t="shared" si="35"/>
        <v>2973.45</v>
      </c>
      <c r="DC7" s="286">
        <f t="shared" si="35"/>
        <v>3352.52</v>
      </c>
      <c r="DD7" s="286">
        <f t="shared" si="35"/>
        <v>5.93</v>
      </c>
      <c r="DE7" s="286">
        <f t="shared" si="35"/>
        <v>4783.75</v>
      </c>
      <c r="DF7" s="286">
        <f t="shared" ref="DF7:DF38" si="36">SUM(DG7,DN7)</f>
        <v>0</v>
      </c>
      <c r="DG7" s="286">
        <f t="shared" ref="DG7:DG38" si="37">SUM(DH7:DM7)</f>
        <v>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38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8" si="41">SUM(DV7:DY7)</f>
        <v>116490.95999999999</v>
      </c>
      <c r="DV7" s="286">
        <f>SUM(DV$8:DV$207)</f>
        <v>24246.959999999999</v>
      </c>
      <c r="DW7" s="286">
        <f>SUM(DW$8:DW$207)</f>
        <v>122</v>
      </c>
      <c r="DX7" s="286">
        <f>SUM(DX$8:DX$207)</f>
        <v>92109</v>
      </c>
      <c r="DY7" s="286">
        <f>SUM(DY$8:DY$207)</f>
        <v>13</v>
      </c>
      <c r="DZ7" s="286">
        <f t="shared" ref="DZ7:DZ38" si="42">SUM(EA7,EH7)</f>
        <v>10448</v>
      </c>
      <c r="EA7" s="286">
        <f t="shared" ref="EA7:EA38" si="43">SUM(EB7:EG7)</f>
        <v>2017</v>
      </c>
      <c r="EB7" s="286">
        <f t="shared" ref="EB7:EG7" si="44">SUM(EB$8:EB$207)</f>
        <v>0</v>
      </c>
      <c r="EC7" s="286">
        <f t="shared" si="44"/>
        <v>86</v>
      </c>
      <c r="ED7" s="286">
        <f t="shared" si="44"/>
        <v>1931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38" si="45">SUM(EI7:EN7)</f>
        <v>8431</v>
      </c>
      <c r="EI7" s="286">
        <f t="shared" ref="EI7:EN7" si="46">SUM(EI$8:EI$207)</f>
        <v>194</v>
      </c>
      <c r="EJ7" s="286">
        <f t="shared" si="46"/>
        <v>0</v>
      </c>
      <c r="EK7" s="286">
        <f t="shared" si="46"/>
        <v>8224</v>
      </c>
      <c r="EL7" s="286">
        <f t="shared" si="46"/>
        <v>0</v>
      </c>
      <c r="EM7" s="286">
        <f t="shared" si="46"/>
        <v>13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377892</v>
      </c>
      <c r="E8" s="274">
        <f t="shared" si="1"/>
        <v>295043</v>
      </c>
      <c r="F8" s="274">
        <f t="shared" si="2"/>
        <v>167192</v>
      </c>
      <c r="G8" s="274">
        <v>165162</v>
      </c>
      <c r="H8" s="274">
        <v>0</v>
      </c>
      <c r="I8" s="274">
        <v>0</v>
      </c>
      <c r="J8" s="274">
        <v>0</v>
      </c>
      <c r="K8" s="274">
        <v>0</v>
      </c>
      <c r="L8" s="274">
        <v>2030</v>
      </c>
      <c r="M8" s="274">
        <f t="shared" si="4"/>
        <v>127851</v>
      </c>
      <c r="N8" s="274">
        <v>127851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3984</v>
      </c>
      <c r="U8" s="274">
        <f t="shared" si="7"/>
        <v>1996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1996</v>
      </c>
      <c r="AB8" s="274">
        <f t="shared" si="9"/>
        <v>1988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1988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17487</v>
      </c>
      <c r="CR8" s="274">
        <f t="shared" si="32"/>
        <v>17487</v>
      </c>
      <c r="CS8" s="274">
        <v>0</v>
      </c>
      <c r="CT8" s="274">
        <v>0</v>
      </c>
      <c r="CU8" s="274">
        <v>0</v>
      </c>
      <c r="CV8" s="274">
        <v>17487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59698</v>
      </c>
      <c r="DV8" s="274">
        <v>239</v>
      </c>
      <c r="DW8" s="274">
        <v>0</v>
      </c>
      <c r="DX8" s="274">
        <v>59459</v>
      </c>
      <c r="DY8" s="274">
        <v>0</v>
      </c>
      <c r="DZ8" s="274">
        <f t="shared" si="42"/>
        <v>1680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1680</v>
      </c>
      <c r="EI8" s="274">
        <v>0</v>
      </c>
      <c r="EJ8" s="274">
        <v>0</v>
      </c>
      <c r="EK8" s="274">
        <v>1680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500645</v>
      </c>
      <c r="E9" s="274">
        <f t="shared" si="1"/>
        <v>423927</v>
      </c>
      <c r="F9" s="274">
        <f t="shared" si="2"/>
        <v>398677</v>
      </c>
      <c r="G9" s="274">
        <v>0</v>
      </c>
      <c r="H9" s="274">
        <v>396119</v>
      </c>
      <c r="I9" s="274">
        <v>0</v>
      </c>
      <c r="J9" s="274">
        <v>0</v>
      </c>
      <c r="K9" s="274">
        <v>0</v>
      </c>
      <c r="L9" s="274">
        <v>2558</v>
      </c>
      <c r="M9" s="274">
        <f t="shared" si="4"/>
        <v>25250</v>
      </c>
      <c r="N9" s="274">
        <v>0</v>
      </c>
      <c r="O9" s="274">
        <v>25250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25681</v>
      </c>
      <c r="U9" s="274">
        <f t="shared" si="7"/>
        <v>23525</v>
      </c>
      <c r="V9" s="274">
        <v>0</v>
      </c>
      <c r="W9" s="274">
        <v>0</v>
      </c>
      <c r="X9" s="274">
        <v>18799</v>
      </c>
      <c r="Y9" s="274">
        <v>0</v>
      </c>
      <c r="Z9" s="274">
        <v>0</v>
      </c>
      <c r="AA9" s="274">
        <v>4726</v>
      </c>
      <c r="AB9" s="274">
        <f t="shared" si="9"/>
        <v>2156</v>
      </c>
      <c r="AC9" s="274">
        <v>0</v>
      </c>
      <c r="AD9" s="274">
        <v>0</v>
      </c>
      <c r="AE9" s="274">
        <v>2156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12453</v>
      </c>
      <c r="CR9" s="274">
        <f t="shared" si="32"/>
        <v>12453</v>
      </c>
      <c r="CS9" s="274">
        <v>0</v>
      </c>
      <c r="CT9" s="274">
        <v>0</v>
      </c>
      <c r="CU9" s="274">
        <v>0</v>
      </c>
      <c r="CV9" s="274">
        <v>12453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32470</v>
      </c>
      <c r="DV9" s="274">
        <v>9381</v>
      </c>
      <c r="DW9" s="274">
        <v>0</v>
      </c>
      <c r="DX9" s="274">
        <v>23086</v>
      </c>
      <c r="DY9" s="274">
        <v>3</v>
      </c>
      <c r="DZ9" s="274">
        <f t="shared" si="42"/>
        <v>6114</v>
      </c>
      <c r="EA9" s="274">
        <f t="shared" si="43"/>
        <v>622</v>
      </c>
      <c r="EB9" s="274">
        <v>0</v>
      </c>
      <c r="EC9" s="274">
        <v>0</v>
      </c>
      <c r="ED9" s="274">
        <v>622</v>
      </c>
      <c r="EE9" s="274">
        <v>0</v>
      </c>
      <c r="EF9" s="274">
        <v>0</v>
      </c>
      <c r="EG9" s="274">
        <v>0</v>
      </c>
      <c r="EH9" s="274">
        <f t="shared" si="45"/>
        <v>5492</v>
      </c>
      <c r="EI9" s="274">
        <v>0</v>
      </c>
      <c r="EJ9" s="274">
        <v>0</v>
      </c>
      <c r="EK9" s="274">
        <v>5492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32805.519999999997</v>
      </c>
      <c r="E10" s="274">
        <f t="shared" si="1"/>
        <v>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28225.48</v>
      </c>
      <c r="CC10" s="274">
        <f t="shared" si="27"/>
        <v>26051.02</v>
      </c>
      <c r="CD10" s="274">
        <v>0</v>
      </c>
      <c r="CE10" s="274">
        <v>25474.73</v>
      </c>
      <c r="CF10" s="274">
        <v>0</v>
      </c>
      <c r="CG10" s="274">
        <v>0</v>
      </c>
      <c r="CH10" s="274">
        <v>0</v>
      </c>
      <c r="CI10" s="274">
        <v>576.29</v>
      </c>
      <c r="CJ10" s="274">
        <f t="shared" si="29"/>
        <v>2174.46</v>
      </c>
      <c r="CK10" s="274">
        <v>0</v>
      </c>
      <c r="CL10" s="274">
        <v>1520.67</v>
      </c>
      <c r="CM10" s="274">
        <v>0</v>
      </c>
      <c r="CN10" s="274">
        <v>0</v>
      </c>
      <c r="CO10" s="274">
        <v>0</v>
      </c>
      <c r="CP10" s="274">
        <v>653.79</v>
      </c>
      <c r="CQ10" s="274">
        <f t="shared" si="31"/>
        <v>2555.08</v>
      </c>
      <c r="CR10" s="274">
        <f t="shared" si="32"/>
        <v>2054.4</v>
      </c>
      <c r="CS10" s="274">
        <v>0</v>
      </c>
      <c r="CT10" s="274">
        <v>20.68</v>
      </c>
      <c r="CU10" s="274">
        <v>769.75</v>
      </c>
      <c r="CV10" s="274">
        <v>1048.82</v>
      </c>
      <c r="CW10" s="274">
        <v>22.65</v>
      </c>
      <c r="CX10" s="274">
        <v>192.5</v>
      </c>
      <c r="CY10" s="274">
        <f t="shared" si="34"/>
        <v>500.68</v>
      </c>
      <c r="CZ10" s="274">
        <v>0</v>
      </c>
      <c r="DA10" s="274">
        <v>0.03</v>
      </c>
      <c r="DB10" s="274">
        <v>117.45</v>
      </c>
      <c r="DC10" s="274">
        <v>281.52</v>
      </c>
      <c r="DD10" s="274">
        <v>1.93</v>
      </c>
      <c r="DE10" s="274">
        <v>99.75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2024.96</v>
      </c>
      <c r="DV10" s="274">
        <v>2024.96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92010</v>
      </c>
      <c r="E11" s="274">
        <f t="shared" si="1"/>
        <v>73808</v>
      </c>
      <c r="F11" s="274">
        <f t="shared" si="2"/>
        <v>64881</v>
      </c>
      <c r="G11" s="274">
        <v>0</v>
      </c>
      <c r="H11" s="274">
        <v>64881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8927</v>
      </c>
      <c r="N11" s="274">
        <v>0</v>
      </c>
      <c r="O11" s="274">
        <v>8927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5567</v>
      </c>
      <c r="U11" s="274">
        <f t="shared" si="7"/>
        <v>245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245</v>
      </c>
      <c r="AB11" s="274">
        <f t="shared" si="9"/>
        <v>5322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5322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3899</v>
      </c>
      <c r="CC11" s="274">
        <f t="shared" si="27"/>
        <v>3848</v>
      </c>
      <c r="CD11" s="274">
        <v>0</v>
      </c>
      <c r="CE11" s="274">
        <v>3848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51</v>
      </c>
      <c r="CK11" s="274">
        <v>0</v>
      </c>
      <c r="CL11" s="274">
        <v>51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4821</v>
      </c>
      <c r="CR11" s="274">
        <f t="shared" si="32"/>
        <v>3720</v>
      </c>
      <c r="CS11" s="274">
        <v>0</v>
      </c>
      <c r="CT11" s="274">
        <v>0</v>
      </c>
      <c r="CU11" s="274">
        <v>50</v>
      </c>
      <c r="CV11" s="274">
        <v>3659</v>
      </c>
      <c r="CW11" s="274">
        <v>0</v>
      </c>
      <c r="CX11" s="274">
        <v>11</v>
      </c>
      <c r="CY11" s="274">
        <f t="shared" si="34"/>
        <v>1101</v>
      </c>
      <c r="CZ11" s="274">
        <v>0</v>
      </c>
      <c r="DA11" s="274">
        <v>0</v>
      </c>
      <c r="DB11" s="274">
        <v>1024</v>
      </c>
      <c r="DC11" s="274">
        <v>77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3915</v>
      </c>
      <c r="DV11" s="274">
        <v>2812</v>
      </c>
      <c r="DW11" s="274">
        <v>0</v>
      </c>
      <c r="DX11" s="274">
        <v>1103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17793</v>
      </c>
      <c r="E12" s="274">
        <f t="shared" si="1"/>
        <v>15959</v>
      </c>
      <c r="F12" s="274">
        <f t="shared" si="2"/>
        <v>14506</v>
      </c>
      <c r="G12" s="274">
        <v>0</v>
      </c>
      <c r="H12" s="274">
        <v>14506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1453</v>
      </c>
      <c r="N12" s="274">
        <v>0</v>
      </c>
      <c r="O12" s="274">
        <v>1453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93</v>
      </c>
      <c r="U12" s="274">
        <f t="shared" si="7"/>
        <v>93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93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856</v>
      </c>
      <c r="CR12" s="274">
        <f t="shared" si="32"/>
        <v>669</v>
      </c>
      <c r="CS12" s="274">
        <v>0</v>
      </c>
      <c r="CT12" s="274">
        <v>0</v>
      </c>
      <c r="CU12" s="274">
        <v>379</v>
      </c>
      <c r="CV12" s="274">
        <v>290</v>
      </c>
      <c r="CW12" s="274">
        <v>0</v>
      </c>
      <c r="CX12" s="274">
        <v>0</v>
      </c>
      <c r="CY12" s="274">
        <f t="shared" si="34"/>
        <v>187</v>
      </c>
      <c r="CZ12" s="274">
        <v>0</v>
      </c>
      <c r="DA12" s="274">
        <v>0</v>
      </c>
      <c r="DB12" s="274">
        <v>187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885</v>
      </c>
      <c r="DV12" s="274">
        <v>885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39694</v>
      </c>
      <c r="E13" s="274">
        <f t="shared" si="1"/>
        <v>35645</v>
      </c>
      <c r="F13" s="274">
        <f t="shared" si="2"/>
        <v>32989</v>
      </c>
      <c r="G13" s="274">
        <v>0</v>
      </c>
      <c r="H13" s="274">
        <v>32989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2656</v>
      </c>
      <c r="N13" s="274">
        <v>0</v>
      </c>
      <c r="O13" s="274">
        <v>2656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2692</v>
      </c>
      <c r="U13" s="274">
        <f t="shared" si="7"/>
        <v>2114</v>
      </c>
      <c r="V13" s="274">
        <v>0</v>
      </c>
      <c r="W13" s="274">
        <v>0</v>
      </c>
      <c r="X13" s="274">
        <v>1443</v>
      </c>
      <c r="Y13" s="274">
        <v>89</v>
      </c>
      <c r="Z13" s="274">
        <v>0</v>
      </c>
      <c r="AA13" s="274">
        <v>582</v>
      </c>
      <c r="AB13" s="274">
        <f t="shared" si="9"/>
        <v>578</v>
      </c>
      <c r="AC13" s="274">
        <v>0</v>
      </c>
      <c r="AD13" s="274">
        <v>0</v>
      </c>
      <c r="AE13" s="274">
        <v>113</v>
      </c>
      <c r="AF13" s="274">
        <v>1</v>
      </c>
      <c r="AG13" s="274">
        <v>0</v>
      </c>
      <c r="AH13" s="274">
        <v>464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488</v>
      </c>
      <c r="CR13" s="274">
        <f t="shared" si="32"/>
        <v>475</v>
      </c>
      <c r="CS13" s="274">
        <v>0</v>
      </c>
      <c r="CT13" s="274">
        <v>0</v>
      </c>
      <c r="CU13" s="274">
        <v>0</v>
      </c>
      <c r="CV13" s="274">
        <v>475</v>
      </c>
      <c r="CW13" s="274">
        <v>0</v>
      </c>
      <c r="CX13" s="274">
        <v>0</v>
      </c>
      <c r="CY13" s="274">
        <f t="shared" si="34"/>
        <v>13</v>
      </c>
      <c r="CZ13" s="274">
        <v>0</v>
      </c>
      <c r="DA13" s="274">
        <v>0</v>
      </c>
      <c r="DB13" s="274">
        <v>0</v>
      </c>
      <c r="DC13" s="274">
        <v>13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869</v>
      </c>
      <c r="DV13" s="274">
        <v>783</v>
      </c>
      <c r="DW13" s="274">
        <v>48</v>
      </c>
      <c r="DX13" s="274">
        <v>34</v>
      </c>
      <c r="DY13" s="274">
        <v>4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16645</v>
      </c>
      <c r="E14" s="274">
        <f t="shared" si="1"/>
        <v>14875</v>
      </c>
      <c r="F14" s="274">
        <f t="shared" si="2"/>
        <v>13124</v>
      </c>
      <c r="G14" s="274">
        <v>0</v>
      </c>
      <c r="H14" s="274">
        <v>13124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1751</v>
      </c>
      <c r="N14" s="274">
        <v>0</v>
      </c>
      <c r="O14" s="274">
        <v>1751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685</v>
      </c>
      <c r="U14" s="274">
        <f t="shared" si="7"/>
        <v>209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209</v>
      </c>
      <c r="AB14" s="274">
        <f t="shared" si="9"/>
        <v>476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476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677</v>
      </c>
      <c r="CR14" s="274">
        <f t="shared" si="32"/>
        <v>670</v>
      </c>
      <c r="CS14" s="274">
        <v>0</v>
      </c>
      <c r="CT14" s="274">
        <v>0</v>
      </c>
      <c r="CU14" s="274">
        <v>0</v>
      </c>
      <c r="CV14" s="274">
        <v>670</v>
      </c>
      <c r="CW14" s="274">
        <v>0</v>
      </c>
      <c r="CX14" s="274">
        <v>0</v>
      </c>
      <c r="CY14" s="274">
        <f t="shared" si="34"/>
        <v>7</v>
      </c>
      <c r="CZ14" s="274">
        <v>0</v>
      </c>
      <c r="DA14" s="274">
        <v>0</v>
      </c>
      <c r="DB14" s="274">
        <v>0</v>
      </c>
      <c r="DC14" s="274">
        <v>7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408</v>
      </c>
      <c r="EA14" s="274">
        <f t="shared" si="43"/>
        <v>313</v>
      </c>
      <c r="EB14" s="274">
        <v>0</v>
      </c>
      <c r="EC14" s="274">
        <v>0</v>
      </c>
      <c r="ED14" s="274">
        <v>313</v>
      </c>
      <c r="EE14" s="274">
        <v>0</v>
      </c>
      <c r="EF14" s="274">
        <v>0</v>
      </c>
      <c r="EG14" s="274">
        <v>0</v>
      </c>
      <c r="EH14" s="274">
        <f t="shared" si="45"/>
        <v>95</v>
      </c>
      <c r="EI14" s="274">
        <v>0</v>
      </c>
      <c r="EJ14" s="274">
        <v>0</v>
      </c>
      <c r="EK14" s="274">
        <v>95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16104</v>
      </c>
      <c r="E15" s="274">
        <f t="shared" si="1"/>
        <v>13425</v>
      </c>
      <c r="F15" s="274">
        <f t="shared" si="2"/>
        <v>12475</v>
      </c>
      <c r="G15" s="274">
        <v>0</v>
      </c>
      <c r="H15" s="274">
        <v>12475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950</v>
      </c>
      <c r="N15" s="274">
        <v>0</v>
      </c>
      <c r="O15" s="274">
        <v>950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2247</v>
      </c>
      <c r="CR15" s="274">
        <f t="shared" si="32"/>
        <v>1657</v>
      </c>
      <c r="CS15" s="274">
        <v>0</v>
      </c>
      <c r="CT15" s="274">
        <v>0</v>
      </c>
      <c r="CU15" s="274">
        <v>644</v>
      </c>
      <c r="CV15" s="274">
        <v>1013</v>
      </c>
      <c r="CW15" s="274">
        <v>0</v>
      </c>
      <c r="CX15" s="274">
        <v>0</v>
      </c>
      <c r="CY15" s="274">
        <f t="shared" si="34"/>
        <v>590</v>
      </c>
      <c r="CZ15" s="274">
        <v>0</v>
      </c>
      <c r="DA15" s="274">
        <v>0</v>
      </c>
      <c r="DB15" s="274">
        <v>0</v>
      </c>
      <c r="DC15" s="274">
        <v>590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432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432</v>
      </c>
      <c r="EI15" s="274">
        <v>0</v>
      </c>
      <c r="EJ15" s="274">
        <v>0</v>
      </c>
      <c r="EK15" s="274">
        <v>432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16867</v>
      </c>
      <c r="E16" s="274">
        <f t="shared" si="1"/>
        <v>15758</v>
      </c>
      <c r="F16" s="274">
        <f t="shared" si="2"/>
        <v>13749</v>
      </c>
      <c r="G16" s="274">
        <v>0</v>
      </c>
      <c r="H16" s="274">
        <v>13724</v>
      </c>
      <c r="I16" s="274">
        <v>0</v>
      </c>
      <c r="J16" s="274">
        <v>0</v>
      </c>
      <c r="K16" s="274">
        <v>0</v>
      </c>
      <c r="L16" s="274">
        <v>25</v>
      </c>
      <c r="M16" s="274">
        <f t="shared" si="4"/>
        <v>2009</v>
      </c>
      <c r="N16" s="274">
        <v>0</v>
      </c>
      <c r="O16" s="274">
        <v>953</v>
      </c>
      <c r="P16" s="274">
        <v>0</v>
      </c>
      <c r="Q16" s="274">
        <v>0</v>
      </c>
      <c r="R16" s="274">
        <v>0</v>
      </c>
      <c r="S16" s="274">
        <v>1056</v>
      </c>
      <c r="T16" s="274">
        <f t="shared" si="6"/>
        <v>165</v>
      </c>
      <c r="U16" s="274">
        <f t="shared" si="7"/>
        <v>25</v>
      </c>
      <c r="V16" s="274">
        <v>0</v>
      </c>
      <c r="W16" s="274">
        <v>0</v>
      </c>
      <c r="X16" s="274">
        <v>18</v>
      </c>
      <c r="Y16" s="274">
        <v>0</v>
      </c>
      <c r="Z16" s="274">
        <v>0</v>
      </c>
      <c r="AA16" s="274">
        <v>7</v>
      </c>
      <c r="AB16" s="274">
        <f t="shared" si="9"/>
        <v>140</v>
      </c>
      <c r="AC16" s="274">
        <v>0</v>
      </c>
      <c r="AD16" s="274">
        <v>0</v>
      </c>
      <c r="AE16" s="274">
        <v>10</v>
      </c>
      <c r="AF16" s="274">
        <v>0</v>
      </c>
      <c r="AG16" s="274">
        <v>0</v>
      </c>
      <c r="AH16" s="274">
        <v>130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784</v>
      </c>
      <c r="CR16" s="274">
        <f t="shared" si="32"/>
        <v>595</v>
      </c>
      <c r="CS16" s="274">
        <v>0</v>
      </c>
      <c r="CT16" s="274">
        <v>0</v>
      </c>
      <c r="CU16" s="274">
        <v>0</v>
      </c>
      <c r="CV16" s="274">
        <v>595</v>
      </c>
      <c r="CW16" s="274">
        <v>0</v>
      </c>
      <c r="CX16" s="274">
        <v>0</v>
      </c>
      <c r="CY16" s="274">
        <f t="shared" si="34"/>
        <v>189</v>
      </c>
      <c r="CZ16" s="274">
        <v>0</v>
      </c>
      <c r="DA16" s="274">
        <v>0</v>
      </c>
      <c r="DB16" s="274">
        <v>0</v>
      </c>
      <c r="DC16" s="274">
        <v>189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160</v>
      </c>
      <c r="DV16" s="274">
        <v>95</v>
      </c>
      <c r="DW16" s="274">
        <v>0</v>
      </c>
      <c r="DX16" s="274">
        <v>65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14428</v>
      </c>
      <c r="E17" s="274">
        <f t="shared" si="1"/>
        <v>12364</v>
      </c>
      <c r="F17" s="274">
        <f t="shared" si="2"/>
        <v>11790</v>
      </c>
      <c r="G17" s="274">
        <v>0</v>
      </c>
      <c r="H17" s="274">
        <v>11790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574</v>
      </c>
      <c r="N17" s="274">
        <v>0</v>
      </c>
      <c r="O17" s="274">
        <v>574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795</v>
      </c>
      <c r="U17" s="274">
        <f t="shared" si="7"/>
        <v>75</v>
      </c>
      <c r="V17" s="274">
        <v>0</v>
      </c>
      <c r="W17" s="274">
        <v>0</v>
      </c>
      <c r="X17" s="274">
        <v>20</v>
      </c>
      <c r="Y17" s="274">
        <v>0</v>
      </c>
      <c r="Z17" s="274">
        <v>0</v>
      </c>
      <c r="AA17" s="274">
        <v>55</v>
      </c>
      <c r="AB17" s="274">
        <f t="shared" si="9"/>
        <v>720</v>
      </c>
      <c r="AC17" s="274">
        <v>0</v>
      </c>
      <c r="AD17" s="274">
        <v>0</v>
      </c>
      <c r="AE17" s="274">
        <v>5</v>
      </c>
      <c r="AF17" s="274">
        <v>0</v>
      </c>
      <c r="AG17" s="274">
        <v>0</v>
      </c>
      <c r="AH17" s="274">
        <v>715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1264</v>
      </c>
      <c r="CR17" s="274">
        <f t="shared" si="32"/>
        <v>703</v>
      </c>
      <c r="CS17" s="274">
        <v>0</v>
      </c>
      <c r="CT17" s="274">
        <v>0</v>
      </c>
      <c r="CU17" s="274">
        <v>0</v>
      </c>
      <c r="CV17" s="274">
        <v>703</v>
      </c>
      <c r="CW17" s="274">
        <v>0</v>
      </c>
      <c r="CX17" s="274">
        <v>0</v>
      </c>
      <c r="CY17" s="274">
        <f t="shared" si="34"/>
        <v>561</v>
      </c>
      <c r="CZ17" s="274">
        <v>0</v>
      </c>
      <c r="DA17" s="274">
        <v>0</v>
      </c>
      <c r="DB17" s="274">
        <v>0</v>
      </c>
      <c r="DC17" s="274">
        <v>561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5</v>
      </c>
      <c r="DV17" s="274">
        <v>5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8753</v>
      </c>
      <c r="E18" s="274">
        <f t="shared" si="1"/>
        <v>7596</v>
      </c>
      <c r="F18" s="274">
        <f t="shared" si="2"/>
        <v>6693</v>
      </c>
      <c r="G18" s="274">
        <v>0</v>
      </c>
      <c r="H18" s="274">
        <v>6678</v>
      </c>
      <c r="I18" s="274">
        <v>0</v>
      </c>
      <c r="J18" s="274">
        <v>0</v>
      </c>
      <c r="K18" s="274">
        <v>0</v>
      </c>
      <c r="L18" s="274">
        <v>15</v>
      </c>
      <c r="M18" s="274">
        <f t="shared" si="4"/>
        <v>903</v>
      </c>
      <c r="N18" s="274">
        <v>0</v>
      </c>
      <c r="O18" s="274">
        <v>903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20</v>
      </c>
      <c r="U18" s="274">
        <f t="shared" si="7"/>
        <v>20</v>
      </c>
      <c r="V18" s="274">
        <v>0</v>
      </c>
      <c r="W18" s="274">
        <v>0</v>
      </c>
      <c r="X18" s="274">
        <v>20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467</v>
      </c>
      <c r="CR18" s="274">
        <f t="shared" si="32"/>
        <v>467</v>
      </c>
      <c r="CS18" s="274">
        <v>0</v>
      </c>
      <c r="CT18" s="274">
        <v>0</v>
      </c>
      <c r="CU18" s="274">
        <v>0</v>
      </c>
      <c r="CV18" s="274">
        <v>467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670</v>
      </c>
      <c r="DV18" s="274">
        <v>0</v>
      </c>
      <c r="DW18" s="274">
        <v>0</v>
      </c>
      <c r="DX18" s="274">
        <v>670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23018</v>
      </c>
      <c r="E19" s="274">
        <f t="shared" si="1"/>
        <v>18722</v>
      </c>
      <c r="F19" s="274">
        <f t="shared" si="2"/>
        <v>17863</v>
      </c>
      <c r="G19" s="274">
        <v>0</v>
      </c>
      <c r="H19" s="274">
        <v>17848</v>
      </c>
      <c r="I19" s="274">
        <v>0</v>
      </c>
      <c r="J19" s="274">
        <v>15</v>
      </c>
      <c r="K19" s="274">
        <v>0</v>
      </c>
      <c r="L19" s="274">
        <v>0</v>
      </c>
      <c r="M19" s="274">
        <f t="shared" si="4"/>
        <v>859</v>
      </c>
      <c r="N19" s="274">
        <v>0</v>
      </c>
      <c r="O19" s="274">
        <v>859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2491</v>
      </c>
      <c r="U19" s="274">
        <f t="shared" si="7"/>
        <v>525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525</v>
      </c>
      <c r="AB19" s="274">
        <f t="shared" si="9"/>
        <v>1966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1966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1646</v>
      </c>
      <c r="CR19" s="274">
        <f t="shared" si="32"/>
        <v>1435</v>
      </c>
      <c r="CS19" s="274">
        <v>0</v>
      </c>
      <c r="CT19" s="274">
        <v>0</v>
      </c>
      <c r="CU19" s="274">
        <v>882</v>
      </c>
      <c r="CV19" s="274">
        <v>553</v>
      </c>
      <c r="CW19" s="274">
        <v>0</v>
      </c>
      <c r="CX19" s="274">
        <v>0</v>
      </c>
      <c r="CY19" s="274">
        <f t="shared" si="34"/>
        <v>211</v>
      </c>
      <c r="CZ19" s="274">
        <v>0</v>
      </c>
      <c r="DA19" s="274">
        <v>0</v>
      </c>
      <c r="DB19" s="274">
        <v>211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159</v>
      </c>
      <c r="DV19" s="274">
        <v>159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9376</v>
      </c>
      <c r="E20" s="274">
        <f t="shared" si="1"/>
        <v>8316</v>
      </c>
      <c r="F20" s="274">
        <f t="shared" si="2"/>
        <v>7765</v>
      </c>
      <c r="G20" s="274">
        <v>0</v>
      </c>
      <c r="H20" s="274">
        <v>7765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551</v>
      </c>
      <c r="N20" s="274">
        <v>0</v>
      </c>
      <c r="O20" s="274">
        <v>551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984</v>
      </c>
      <c r="CR20" s="274">
        <f t="shared" si="32"/>
        <v>913</v>
      </c>
      <c r="CS20" s="274">
        <v>0</v>
      </c>
      <c r="CT20" s="274">
        <v>0</v>
      </c>
      <c r="CU20" s="274">
        <v>221</v>
      </c>
      <c r="CV20" s="274">
        <v>678</v>
      </c>
      <c r="CW20" s="274">
        <v>14</v>
      </c>
      <c r="CX20" s="274">
        <v>0</v>
      </c>
      <c r="CY20" s="274">
        <f t="shared" si="34"/>
        <v>71</v>
      </c>
      <c r="CZ20" s="274">
        <v>0</v>
      </c>
      <c r="DA20" s="274">
        <v>0</v>
      </c>
      <c r="DB20" s="274">
        <v>71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76</v>
      </c>
      <c r="EA20" s="274">
        <f t="shared" si="43"/>
        <v>76</v>
      </c>
      <c r="EB20" s="274">
        <v>0</v>
      </c>
      <c r="EC20" s="274">
        <v>0</v>
      </c>
      <c r="ED20" s="274">
        <v>76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10766</v>
      </c>
      <c r="E21" s="274">
        <f t="shared" si="1"/>
        <v>9194</v>
      </c>
      <c r="F21" s="274">
        <f t="shared" si="2"/>
        <v>8895</v>
      </c>
      <c r="G21" s="274">
        <v>0</v>
      </c>
      <c r="H21" s="274">
        <v>8895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299</v>
      </c>
      <c r="N21" s="274">
        <v>0</v>
      </c>
      <c r="O21" s="274">
        <v>299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611</v>
      </c>
      <c r="U21" s="274">
        <f t="shared" si="7"/>
        <v>307</v>
      </c>
      <c r="V21" s="274">
        <v>0</v>
      </c>
      <c r="W21" s="274">
        <v>0</v>
      </c>
      <c r="X21" s="274">
        <v>221</v>
      </c>
      <c r="Y21" s="274">
        <v>0</v>
      </c>
      <c r="Z21" s="274">
        <v>0</v>
      </c>
      <c r="AA21" s="274">
        <v>86</v>
      </c>
      <c r="AB21" s="274">
        <f t="shared" si="9"/>
        <v>304</v>
      </c>
      <c r="AC21" s="274">
        <v>0</v>
      </c>
      <c r="AD21" s="274">
        <v>0</v>
      </c>
      <c r="AE21" s="274">
        <v>20</v>
      </c>
      <c r="AF21" s="274">
        <v>0</v>
      </c>
      <c r="AG21" s="274">
        <v>0</v>
      </c>
      <c r="AH21" s="274">
        <v>284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950</v>
      </c>
      <c r="CR21" s="274">
        <f t="shared" si="32"/>
        <v>685</v>
      </c>
      <c r="CS21" s="274">
        <v>0</v>
      </c>
      <c r="CT21" s="274">
        <v>0</v>
      </c>
      <c r="CU21" s="274">
        <v>0</v>
      </c>
      <c r="CV21" s="274">
        <v>685</v>
      </c>
      <c r="CW21" s="274">
        <v>0</v>
      </c>
      <c r="CX21" s="274">
        <v>0</v>
      </c>
      <c r="CY21" s="274">
        <f t="shared" si="34"/>
        <v>265</v>
      </c>
      <c r="CZ21" s="274">
        <v>0</v>
      </c>
      <c r="DA21" s="274">
        <v>121</v>
      </c>
      <c r="DB21" s="274">
        <v>0</v>
      </c>
      <c r="DC21" s="274">
        <v>0</v>
      </c>
      <c r="DD21" s="274">
        <v>0</v>
      </c>
      <c r="DE21" s="274">
        <v>144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11</v>
      </c>
      <c r="DV21" s="274">
        <v>11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17485</v>
      </c>
      <c r="E22" s="274">
        <f t="shared" si="1"/>
        <v>13191</v>
      </c>
      <c r="F22" s="274">
        <f t="shared" si="2"/>
        <v>11948</v>
      </c>
      <c r="G22" s="274">
        <v>0</v>
      </c>
      <c r="H22" s="274">
        <v>11948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1243</v>
      </c>
      <c r="N22" s="274">
        <v>0</v>
      </c>
      <c r="O22" s="274">
        <v>1243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1436</v>
      </c>
      <c r="U22" s="274">
        <f t="shared" si="7"/>
        <v>169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169</v>
      </c>
      <c r="AB22" s="274">
        <f t="shared" si="9"/>
        <v>1267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1267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888</v>
      </c>
      <c r="CR22" s="274">
        <f t="shared" si="32"/>
        <v>846</v>
      </c>
      <c r="CS22" s="274">
        <v>0</v>
      </c>
      <c r="CT22" s="274">
        <v>0</v>
      </c>
      <c r="CU22" s="274">
        <v>714</v>
      </c>
      <c r="CV22" s="274">
        <v>121</v>
      </c>
      <c r="CW22" s="274">
        <v>11</v>
      </c>
      <c r="CX22" s="274">
        <v>0</v>
      </c>
      <c r="CY22" s="274">
        <f t="shared" si="34"/>
        <v>42</v>
      </c>
      <c r="CZ22" s="274">
        <v>0</v>
      </c>
      <c r="DA22" s="274">
        <v>0</v>
      </c>
      <c r="DB22" s="274">
        <v>32</v>
      </c>
      <c r="DC22" s="274">
        <v>10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1970</v>
      </c>
      <c r="DV22" s="274">
        <v>1970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28710</v>
      </c>
      <c r="E23" s="274">
        <f t="shared" si="1"/>
        <v>24309</v>
      </c>
      <c r="F23" s="274">
        <f t="shared" si="2"/>
        <v>22588</v>
      </c>
      <c r="G23" s="274">
        <v>0</v>
      </c>
      <c r="H23" s="274">
        <v>22588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1721</v>
      </c>
      <c r="N23" s="274">
        <v>0</v>
      </c>
      <c r="O23" s="274">
        <v>1721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2704</v>
      </c>
      <c r="U23" s="274">
        <f t="shared" si="7"/>
        <v>169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169</v>
      </c>
      <c r="AB23" s="274">
        <f t="shared" si="9"/>
        <v>2535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2535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1697</v>
      </c>
      <c r="CR23" s="274">
        <f t="shared" si="32"/>
        <v>1656</v>
      </c>
      <c r="CS23" s="274">
        <v>0</v>
      </c>
      <c r="CT23" s="274">
        <v>0</v>
      </c>
      <c r="CU23" s="274">
        <v>668</v>
      </c>
      <c r="CV23" s="274">
        <v>988</v>
      </c>
      <c r="CW23" s="274">
        <v>0</v>
      </c>
      <c r="CX23" s="274">
        <v>0</v>
      </c>
      <c r="CY23" s="274">
        <f t="shared" si="34"/>
        <v>41</v>
      </c>
      <c r="CZ23" s="274">
        <v>0</v>
      </c>
      <c r="DA23" s="274">
        <v>0</v>
      </c>
      <c r="DB23" s="274">
        <v>39</v>
      </c>
      <c r="DC23" s="274">
        <v>2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26742</v>
      </c>
      <c r="E24" s="274">
        <f t="shared" si="1"/>
        <v>24577</v>
      </c>
      <c r="F24" s="274">
        <f t="shared" si="2"/>
        <v>22980</v>
      </c>
      <c r="G24" s="274">
        <v>0</v>
      </c>
      <c r="H24" s="274">
        <v>22980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1597</v>
      </c>
      <c r="N24" s="274">
        <v>0</v>
      </c>
      <c r="O24" s="274">
        <v>1597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1087</v>
      </c>
      <c r="U24" s="274">
        <f t="shared" si="7"/>
        <v>699</v>
      </c>
      <c r="V24" s="274">
        <v>0</v>
      </c>
      <c r="W24" s="274">
        <v>0</v>
      </c>
      <c r="X24" s="274">
        <v>525</v>
      </c>
      <c r="Y24" s="274">
        <v>0</v>
      </c>
      <c r="Z24" s="274">
        <v>0</v>
      </c>
      <c r="AA24" s="274">
        <v>174</v>
      </c>
      <c r="AB24" s="274">
        <f t="shared" si="9"/>
        <v>388</v>
      </c>
      <c r="AC24" s="274">
        <v>0</v>
      </c>
      <c r="AD24" s="274">
        <v>0</v>
      </c>
      <c r="AE24" s="274">
        <v>204</v>
      </c>
      <c r="AF24" s="274">
        <v>0</v>
      </c>
      <c r="AG24" s="274">
        <v>0</v>
      </c>
      <c r="AH24" s="274">
        <v>184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1051</v>
      </c>
      <c r="CR24" s="274">
        <f t="shared" si="32"/>
        <v>653</v>
      </c>
      <c r="CS24" s="274">
        <v>0</v>
      </c>
      <c r="CT24" s="274">
        <v>0</v>
      </c>
      <c r="CU24" s="274">
        <v>0</v>
      </c>
      <c r="CV24" s="274">
        <v>653</v>
      </c>
      <c r="CW24" s="274">
        <v>0</v>
      </c>
      <c r="CX24" s="274">
        <v>0</v>
      </c>
      <c r="CY24" s="274">
        <f t="shared" si="34"/>
        <v>398</v>
      </c>
      <c r="CZ24" s="274">
        <v>0</v>
      </c>
      <c r="DA24" s="274">
        <v>0</v>
      </c>
      <c r="DB24" s="274">
        <v>0</v>
      </c>
      <c r="DC24" s="274">
        <v>398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27</v>
      </c>
      <c r="DV24" s="274">
        <v>0</v>
      </c>
      <c r="DW24" s="274">
        <v>26</v>
      </c>
      <c r="DX24" s="274">
        <v>0</v>
      </c>
      <c r="DY24" s="274">
        <v>1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27365</v>
      </c>
      <c r="E25" s="274">
        <f t="shared" si="1"/>
        <v>23241</v>
      </c>
      <c r="F25" s="274">
        <f t="shared" si="2"/>
        <v>21705</v>
      </c>
      <c r="G25" s="274">
        <v>0</v>
      </c>
      <c r="H25" s="274">
        <v>21552</v>
      </c>
      <c r="I25" s="274">
        <v>0</v>
      </c>
      <c r="J25" s="274">
        <v>0</v>
      </c>
      <c r="K25" s="274">
        <v>0</v>
      </c>
      <c r="L25" s="274">
        <v>153</v>
      </c>
      <c r="M25" s="274">
        <f t="shared" si="4"/>
        <v>1536</v>
      </c>
      <c r="N25" s="274">
        <v>0</v>
      </c>
      <c r="O25" s="274">
        <v>1070</v>
      </c>
      <c r="P25" s="274">
        <v>0</v>
      </c>
      <c r="Q25" s="274">
        <v>0</v>
      </c>
      <c r="R25" s="274">
        <v>0</v>
      </c>
      <c r="S25" s="274">
        <v>466</v>
      </c>
      <c r="T25" s="274">
        <f t="shared" si="6"/>
        <v>924</v>
      </c>
      <c r="U25" s="274">
        <f t="shared" si="7"/>
        <v>554</v>
      </c>
      <c r="V25" s="274">
        <v>0</v>
      </c>
      <c r="W25" s="274">
        <v>0</v>
      </c>
      <c r="X25" s="274">
        <v>446</v>
      </c>
      <c r="Y25" s="274">
        <v>0</v>
      </c>
      <c r="Z25" s="274">
        <v>0</v>
      </c>
      <c r="AA25" s="274">
        <v>108</v>
      </c>
      <c r="AB25" s="274">
        <f t="shared" si="9"/>
        <v>370</v>
      </c>
      <c r="AC25" s="274">
        <v>0</v>
      </c>
      <c r="AD25" s="274">
        <v>0</v>
      </c>
      <c r="AE25" s="274">
        <v>182</v>
      </c>
      <c r="AF25" s="274">
        <v>0</v>
      </c>
      <c r="AG25" s="274">
        <v>0</v>
      </c>
      <c r="AH25" s="274">
        <v>188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737</v>
      </c>
      <c r="CR25" s="274">
        <f t="shared" si="32"/>
        <v>719</v>
      </c>
      <c r="CS25" s="274">
        <v>0</v>
      </c>
      <c r="CT25" s="274">
        <v>0</v>
      </c>
      <c r="CU25" s="274">
        <v>0</v>
      </c>
      <c r="CV25" s="274">
        <v>719</v>
      </c>
      <c r="CW25" s="274">
        <v>0</v>
      </c>
      <c r="CX25" s="274">
        <v>0</v>
      </c>
      <c r="CY25" s="274">
        <f t="shared" si="34"/>
        <v>18</v>
      </c>
      <c r="CZ25" s="274">
        <v>0</v>
      </c>
      <c r="DA25" s="274">
        <v>0</v>
      </c>
      <c r="DB25" s="274">
        <v>0</v>
      </c>
      <c r="DC25" s="274">
        <v>18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2463</v>
      </c>
      <c r="DV25" s="274">
        <v>28</v>
      </c>
      <c r="DW25" s="274">
        <v>25</v>
      </c>
      <c r="DX25" s="274">
        <v>2410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27881</v>
      </c>
      <c r="E26" s="274">
        <f t="shared" si="1"/>
        <v>25186</v>
      </c>
      <c r="F26" s="274">
        <f t="shared" si="2"/>
        <v>22941</v>
      </c>
      <c r="G26" s="274">
        <v>0</v>
      </c>
      <c r="H26" s="274">
        <v>22861</v>
      </c>
      <c r="I26" s="274">
        <v>0</v>
      </c>
      <c r="J26" s="274">
        <v>0</v>
      </c>
      <c r="K26" s="274">
        <v>0</v>
      </c>
      <c r="L26" s="274">
        <v>80</v>
      </c>
      <c r="M26" s="274">
        <f t="shared" si="4"/>
        <v>2245</v>
      </c>
      <c r="N26" s="274">
        <v>0</v>
      </c>
      <c r="O26" s="274">
        <v>2245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1782</v>
      </c>
      <c r="CR26" s="274">
        <f t="shared" si="32"/>
        <v>1691</v>
      </c>
      <c r="CS26" s="274">
        <v>0</v>
      </c>
      <c r="CT26" s="274">
        <v>0</v>
      </c>
      <c r="CU26" s="274">
        <v>787</v>
      </c>
      <c r="CV26" s="274">
        <v>897</v>
      </c>
      <c r="CW26" s="274">
        <v>0</v>
      </c>
      <c r="CX26" s="274">
        <v>7</v>
      </c>
      <c r="CY26" s="274">
        <f t="shared" si="34"/>
        <v>91</v>
      </c>
      <c r="CZ26" s="274">
        <v>0</v>
      </c>
      <c r="DA26" s="274">
        <v>0</v>
      </c>
      <c r="DB26" s="274">
        <v>91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465</v>
      </c>
      <c r="DV26" s="274">
        <v>465</v>
      </c>
      <c r="DW26" s="274">
        <v>0</v>
      </c>
      <c r="DX26" s="274">
        <v>0</v>
      </c>
      <c r="DY26" s="274">
        <v>0</v>
      </c>
      <c r="DZ26" s="274">
        <f t="shared" si="42"/>
        <v>448</v>
      </c>
      <c r="EA26" s="274">
        <f t="shared" si="43"/>
        <v>291</v>
      </c>
      <c r="EB26" s="274">
        <v>0</v>
      </c>
      <c r="EC26" s="274">
        <v>0</v>
      </c>
      <c r="ED26" s="274">
        <v>291</v>
      </c>
      <c r="EE26" s="274">
        <v>0</v>
      </c>
      <c r="EF26" s="274">
        <v>0</v>
      </c>
      <c r="EG26" s="274">
        <v>0</v>
      </c>
      <c r="EH26" s="274">
        <f t="shared" si="45"/>
        <v>157</v>
      </c>
      <c r="EI26" s="274">
        <v>0</v>
      </c>
      <c r="EJ26" s="274">
        <v>0</v>
      </c>
      <c r="EK26" s="274">
        <v>157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19112</v>
      </c>
      <c r="E27" s="274">
        <f t="shared" si="1"/>
        <v>16172</v>
      </c>
      <c r="F27" s="274">
        <f t="shared" si="2"/>
        <v>15720</v>
      </c>
      <c r="G27" s="274">
        <v>0</v>
      </c>
      <c r="H27" s="274">
        <v>15644</v>
      </c>
      <c r="I27" s="274">
        <v>0</v>
      </c>
      <c r="J27" s="274">
        <v>42</v>
      </c>
      <c r="K27" s="274">
        <v>0</v>
      </c>
      <c r="L27" s="274">
        <v>34</v>
      </c>
      <c r="M27" s="274">
        <f t="shared" si="4"/>
        <v>452</v>
      </c>
      <c r="N27" s="274">
        <v>0</v>
      </c>
      <c r="O27" s="274">
        <v>452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1346</v>
      </c>
      <c r="U27" s="274">
        <f t="shared" si="7"/>
        <v>1142</v>
      </c>
      <c r="V27" s="274">
        <v>0</v>
      </c>
      <c r="W27" s="274">
        <v>0</v>
      </c>
      <c r="X27" s="274">
        <v>984</v>
      </c>
      <c r="Y27" s="274">
        <v>0</v>
      </c>
      <c r="Z27" s="274">
        <v>0</v>
      </c>
      <c r="AA27" s="274">
        <v>158</v>
      </c>
      <c r="AB27" s="274">
        <f t="shared" si="9"/>
        <v>204</v>
      </c>
      <c r="AC27" s="274">
        <v>0</v>
      </c>
      <c r="AD27" s="274">
        <v>0</v>
      </c>
      <c r="AE27" s="274">
        <v>3</v>
      </c>
      <c r="AF27" s="274">
        <v>0</v>
      </c>
      <c r="AG27" s="274">
        <v>0</v>
      </c>
      <c r="AH27" s="274">
        <v>201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1594</v>
      </c>
      <c r="DV27" s="274">
        <v>229</v>
      </c>
      <c r="DW27" s="274">
        <v>17</v>
      </c>
      <c r="DX27" s="274">
        <v>1348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18544</v>
      </c>
      <c r="E28" s="274">
        <f t="shared" si="1"/>
        <v>16018</v>
      </c>
      <c r="F28" s="274">
        <f t="shared" si="2"/>
        <v>15324</v>
      </c>
      <c r="G28" s="274">
        <v>0</v>
      </c>
      <c r="H28" s="274">
        <v>15196</v>
      </c>
      <c r="I28" s="274">
        <v>0</v>
      </c>
      <c r="J28" s="274">
        <v>125</v>
      </c>
      <c r="K28" s="274">
        <v>0</v>
      </c>
      <c r="L28" s="274">
        <v>3</v>
      </c>
      <c r="M28" s="274">
        <f t="shared" si="4"/>
        <v>694</v>
      </c>
      <c r="N28" s="274">
        <v>0</v>
      </c>
      <c r="O28" s="274">
        <v>694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1489</v>
      </c>
      <c r="U28" s="274">
        <f t="shared" si="7"/>
        <v>945</v>
      </c>
      <c r="V28" s="274">
        <v>0</v>
      </c>
      <c r="W28" s="274">
        <v>0</v>
      </c>
      <c r="X28" s="274">
        <v>0</v>
      </c>
      <c r="Y28" s="274">
        <v>682</v>
      </c>
      <c r="Z28" s="274">
        <v>0</v>
      </c>
      <c r="AA28" s="274">
        <v>263</v>
      </c>
      <c r="AB28" s="274">
        <f t="shared" si="9"/>
        <v>544</v>
      </c>
      <c r="AC28" s="274">
        <v>0</v>
      </c>
      <c r="AD28" s="274">
        <v>0</v>
      </c>
      <c r="AE28" s="274">
        <v>0</v>
      </c>
      <c r="AF28" s="274">
        <v>195</v>
      </c>
      <c r="AG28" s="274">
        <v>0</v>
      </c>
      <c r="AH28" s="274">
        <v>349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468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468</v>
      </c>
      <c r="CZ28" s="274">
        <v>0</v>
      </c>
      <c r="DA28" s="274">
        <v>0</v>
      </c>
      <c r="DB28" s="274">
        <v>0</v>
      </c>
      <c r="DC28" s="274">
        <v>468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107</v>
      </c>
      <c r="DV28" s="274">
        <v>0</v>
      </c>
      <c r="DW28" s="274">
        <v>0</v>
      </c>
      <c r="DX28" s="274">
        <v>107</v>
      </c>
      <c r="DY28" s="274">
        <v>0</v>
      </c>
      <c r="DZ28" s="274">
        <f t="shared" si="42"/>
        <v>462</v>
      </c>
      <c r="EA28" s="274">
        <f t="shared" si="43"/>
        <v>266</v>
      </c>
      <c r="EB28" s="274">
        <v>0</v>
      </c>
      <c r="EC28" s="274">
        <v>0</v>
      </c>
      <c r="ED28" s="274">
        <v>266</v>
      </c>
      <c r="EE28" s="274">
        <v>0</v>
      </c>
      <c r="EF28" s="274">
        <v>0</v>
      </c>
      <c r="EG28" s="274">
        <v>0</v>
      </c>
      <c r="EH28" s="274">
        <f t="shared" si="45"/>
        <v>196</v>
      </c>
      <c r="EI28" s="274">
        <v>0</v>
      </c>
      <c r="EJ28" s="274">
        <v>0</v>
      </c>
      <c r="EK28" s="274">
        <v>196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19805</v>
      </c>
      <c r="E29" s="274">
        <f t="shared" si="1"/>
        <v>15676</v>
      </c>
      <c r="F29" s="274">
        <f t="shared" si="2"/>
        <v>15336</v>
      </c>
      <c r="G29" s="274">
        <v>0</v>
      </c>
      <c r="H29" s="274">
        <v>15251</v>
      </c>
      <c r="I29" s="274">
        <v>0</v>
      </c>
      <c r="J29" s="274">
        <v>69</v>
      </c>
      <c r="K29" s="274">
        <v>0</v>
      </c>
      <c r="L29" s="274">
        <v>16</v>
      </c>
      <c r="M29" s="274">
        <f t="shared" si="4"/>
        <v>340</v>
      </c>
      <c r="N29" s="274">
        <v>0</v>
      </c>
      <c r="O29" s="274">
        <v>340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1120</v>
      </c>
      <c r="U29" s="274">
        <f t="shared" si="7"/>
        <v>923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923</v>
      </c>
      <c r="AB29" s="274">
        <f t="shared" si="9"/>
        <v>197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197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915</v>
      </c>
      <c r="CR29" s="274">
        <f t="shared" si="32"/>
        <v>814</v>
      </c>
      <c r="CS29" s="274">
        <v>0</v>
      </c>
      <c r="CT29" s="274">
        <v>0</v>
      </c>
      <c r="CU29" s="274">
        <v>0</v>
      </c>
      <c r="CV29" s="274">
        <v>814</v>
      </c>
      <c r="CW29" s="274">
        <v>0</v>
      </c>
      <c r="CX29" s="274">
        <v>0</v>
      </c>
      <c r="CY29" s="274">
        <f t="shared" si="34"/>
        <v>101</v>
      </c>
      <c r="CZ29" s="274">
        <v>0</v>
      </c>
      <c r="DA29" s="274">
        <v>0</v>
      </c>
      <c r="DB29" s="274">
        <v>0</v>
      </c>
      <c r="DC29" s="274">
        <v>101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1876</v>
      </c>
      <c r="DV29" s="274">
        <v>716</v>
      </c>
      <c r="DW29" s="274">
        <v>0</v>
      </c>
      <c r="DX29" s="274">
        <v>1160</v>
      </c>
      <c r="DY29" s="274">
        <v>0</v>
      </c>
      <c r="DZ29" s="274">
        <f t="shared" si="42"/>
        <v>218</v>
      </c>
      <c r="EA29" s="274">
        <f t="shared" si="43"/>
        <v>130</v>
      </c>
      <c r="EB29" s="274">
        <v>0</v>
      </c>
      <c r="EC29" s="274">
        <v>0</v>
      </c>
      <c r="ED29" s="274">
        <v>130</v>
      </c>
      <c r="EE29" s="274">
        <v>0</v>
      </c>
      <c r="EF29" s="274">
        <v>0</v>
      </c>
      <c r="EG29" s="274">
        <v>0</v>
      </c>
      <c r="EH29" s="274">
        <f t="shared" si="45"/>
        <v>88</v>
      </c>
      <c r="EI29" s="274">
        <v>0</v>
      </c>
      <c r="EJ29" s="274">
        <v>0</v>
      </c>
      <c r="EK29" s="274">
        <v>88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8959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5861</v>
      </c>
      <c r="CC30" s="274">
        <f t="shared" si="27"/>
        <v>5760</v>
      </c>
      <c r="CD30" s="274">
        <v>0</v>
      </c>
      <c r="CE30" s="274">
        <v>5760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101</v>
      </c>
      <c r="CK30" s="274">
        <v>0</v>
      </c>
      <c r="CL30" s="274">
        <v>101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1274</v>
      </c>
      <c r="CR30" s="274">
        <f t="shared" si="32"/>
        <v>227</v>
      </c>
      <c r="CS30" s="274">
        <v>0</v>
      </c>
      <c r="CT30" s="274">
        <v>0</v>
      </c>
      <c r="CU30" s="274">
        <v>0</v>
      </c>
      <c r="CV30" s="274">
        <v>0</v>
      </c>
      <c r="CW30" s="274">
        <v>0</v>
      </c>
      <c r="CX30" s="274">
        <v>227</v>
      </c>
      <c r="CY30" s="274">
        <f t="shared" si="34"/>
        <v>1047</v>
      </c>
      <c r="CZ30" s="274">
        <v>0</v>
      </c>
      <c r="DA30" s="274">
        <v>0</v>
      </c>
      <c r="DB30" s="274">
        <v>1047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1824</v>
      </c>
      <c r="DV30" s="274">
        <v>743</v>
      </c>
      <c r="DW30" s="274">
        <v>0</v>
      </c>
      <c r="DX30" s="274">
        <v>1081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7578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417</v>
      </c>
      <c r="U31" s="274">
        <f t="shared" si="7"/>
        <v>417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417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6860</v>
      </c>
      <c r="CC31" s="274">
        <f t="shared" si="27"/>
        <v>6860</v>
      </c>
      <c r="CD31" s="274">
        <v>0</v>
      </c>
      <c r="CE31" s="274">
        <v>6860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301</v>
      </c>
      <c r="CR31" s="274">
        <f t="shared" si="32"/>
        <v>301</v>
      </c>
      <c r="CS31" s="274">
        <v>0</v>
      </c>
      <c r="CT31" s="274">
        <v>0</v>
      </c>
      <c r="CU31" s="274">
        <v>0</v>
      </c>
      <c r="CV31" s="274">
        <v>301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10253</v>
      </c>
      <c r="E32" s="274">
        <f t="shared" si="1"/>
        <v>9171</v>
      </c>
      <c r="F32" s="274">
        <f t="shared" si="2"/>
        <v>8981</v>
      </c>
      <c r="G32" s="274">
        <v>0</v>
      </c>
      <c r="H32" s="274">
        <v>8981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190</v>
      </c>
      <c r="N32" s="274">
        <v>0</v>
      </c>
      <c r="O32" s="274">
        <v>190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1009</v>
      </c>
      <c r="U32" s="274">
        <f t="shared" si="7"/>
        <v>804</v>
      </c>
      <c r="V32" s="274">
        <v>0</v>
      </c>
      <c r="W32" s="274">
        <v>0</v>
      </c>
      <c r="X32" s="274">
        <v>415</v>
      </c>
      <c r="Y32" s="274">
        <v>213</v>
      </c>
      <c r="Z32" s="274">
        <v>0</v>
      </c>
      <c r="AA32" s="274">
        <v>176</v>
      </c>
      <c r="AB32" s="274">
        <f t="shared" si="9"/>
        <v>205</v>
      </c>
      <c r="AC32" s="274">
        <v>0</v>
      </c>
      <c r="AD32" s="274">
        <v>0</v>
      </c>
      <c r="AE32" s="274">
        <v>41</v>
      </c>
      <c r="AF32" s="274">
        <v>6</v>
      </c>
      <c r="AG32" s="274">
        <v>0</v>
      </c>
      <c r="AH32" s="274">
        <v>158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0</v>
      </c>
      <c r="CR32" s="274">
        <f t="shared" si="32"/>
        <v>0</v>
      </c>
      <c r="CS32" s="274">
        <v>0</v>
      </c>
      <c r="CT32" s="274">
        <v>0</v>
      </c>
      <c r="CU32" s="274">
        <v>0</v>
      </c>
      <c r="CV32" s="274">
        <v>0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73</v>
      </c>
      <c r="DV32" s="274">
        <v>73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15487</v>
      </c>
      <c r="E33" s="274">
        <f t="shared" si="1"/>
        <v>13259</v>
      </c>
      <c r="F33" s="274">
        <f t="shared" si="2"/>
        <v>12787</v>
      </c>
      <c r="G33" s="274">
        <v>0</v>
      </c>
      <c r="H33" s="274">
        <v>12787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472</v>
      </c>
      <c r="N33" s="274">
        <v>0</v>
      </c>
      <c r="O33" s="274">
        <v>472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2186</v>
      </c>
      <c r="CR33" s="274">
        <f t="shared" si="32"/>
        <v>954</v>
      </c>
      <c r="CS33" s="274">
        <v>0</v>
      </c>
      <c r="CT33" s="274">
        <v>0</v>
      </c>
      <c r="CU33" s="274">
        <v>0</v>
      </c>
      <c r="CV33" s="274">
        <v>646</v>
      </c>
      <c r="CW33" s="274">
        <v>0</v>
      </c>
      <c r="CX33" s="274">
        <v>308</v>
      </c>
      <c r="CY33" s="274">
        <f t="shared" si="34"/>
        <v>1232</v>
      </c>
      <c r="CZ33" s="274">
        <v>0</v>
      </c>
      <c r="DA33" s="274">
        <v>0</v>
      </c>
      <c r="DB33" s="274">
        <v>0</v>
      </c>
      <c r="DC33" s="274">
        <v>152</v>
      </c>
      <c r="DD33" s="274">
        <v>0</v>
      </c>
      <c r="DE33" s="274">
        <v>1080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42</v>
      </c>
      <c r="DV33" s="274">
        <v>0</v>
      </c>
      <c r="DW33" s="274">
        <v>0</v>
      </c>
      <c r="DX33" s="274">
        <v>42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8532</v>
      </c>
      <c r="E34" s="274">
        <f t="shared" si="1"/>
        <v>4953</v>
      </c>
      <c r="F34" s="274">
        <f t="shared" si="2"/>
        <v>4452</v>
      </c>
      <c r="G34" s="274">
        <v>0</v>
      </c>
      <c r="H34" s="274">
        <v>4406</v>
      </c>
      <c r="I34" s="274">
        <v>0</v>
      </c>
      <c r="J34" s="274">
        <v>0</v>
      </c>
      <c r="K34" s="274">
        <v>0</v>
      </c>
      <c r="L34" s="274">
        <v>46</v>
      </c>
      <c r="M34" s="274">
        <f t="shared" si="4"/>
        <v>501</v>
      </c>
      <c r="N34" s="274">
        <v>0</v>
      </c>
      <c r="O34" s="274">
        <v>501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1517</v>
      </c>
      <c r="BN34" s="274">
        <f t="shared" si="22"/>
        <v>1026</v>
      </c>
      <c r="BO34" s="274">
        <v>0</v>
      </c>
      <c r="BP34" s="274">
        <v>0</v>
      </c>
      <c r="BQ34" s="274">
        <v>0</v>
      </c>
      <c r="BR34" s="274">
        <v>1026</v>
      </c>
      <c r="BS34" s="274">
        <v>0</v>
      </c>
      <c r="BT34" s="274">
        <v>0</v>
      </c>
      <c r="BU34" s="274">
        <f t="shared" si="24"/>
        <v>491</v>
      </c>
      <c r="BV34" s="274">
        <v>0</v>
      </c>
      <c r="BW34" s="274">
        <v>0</v>
      </c>
      <c r="BX34" s="274">
        <v>0</v>
      </c>
      <c r="BY34" s="274">
        <v>491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192</v>
      </c>
      <c r="CR34" s="274">
        <f t="shared" si="32"/>
        <v>177</v>
      </c>
      <c r="CS34" s="274">
        <v>0</v>
      </c>
      <c r="CT34" s="274">
        <v>0</v>
      </c>
      <c r="CU34" s="274">
        <v>0</v>
      </c>
      <c r="CV34" s="274">
        <v>116</v>
      </c>
      <c r="CW34" s="274">
        <v>0</v>
      </c>
      <c r="CX34" s="274">
        <v>61</v>
      </c>
      <c r="CY34" s="274">
        <f t="shared" si="34"/>
        <v>15</v>
      </c>
      <c r="CZ34" s="274">
        <v>0</v>
      </c>
      <c r="DA34" s="274">
        <v>0</v>
      </c>
      <c r="DB34" s="274">
        <v>0</v>
      </c>
      <c r="DC34" s="274">
        <v>8</v>
      </c>
      <c r="DD34" s="274">
        <v>0</v>
      </c>
      <c r="DE34" s="274">
        <v>7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1634</v>
      </c>
      <c r="DV34" s="274">
        <v>1224</v>
      </c>
      <c r="DW34" s="274">
        <v>0</v>
      </c>
      <c r="DX34" s="274">
        <v>410</v>
      </c>
      <c r="DY34" s="274">
        <v>0</v>
      </c>
      <c r="DZ34" s="274">
        <f t="shared" si="42"/>
        <v>236</v>
      </c>
      <c r="EA34" s="274">
        <f t="shared" si="43"/>
        <v>154</v>
      </c>
      <c r="EB34" s="274">
        <v>0</v>
      </c>
      <c r="EC34" s="274">
        <v>86</v>
      </c>
      <c r="ED34" s="274">
        <v>68</v>
      </c>
      <c r="EE34" s="274">
        <v>0</v>
      </c>
      <c r="EF34" s="274">
        <v>0</v>
      </c>
      <c r="EG34" s="274">
        <v>0</v>
      </c>
      <c r="EH34" s="274">
        <f t="shared" si="45"/>
        <v>82</v>
      </c>
      <c r="EI34" s="274">
        <v>0</v>
      </c>
      <c r="EJ34" s="274">
        <v>0</v>
      </c>
      <c r="EK34" s="274">
        <v>82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31622</v>
      </c>
      <c r="E35" s="274">
        <f t="shared" si="1"/>
        <v>27673</v>
      </c>
      <c r="F35" s="274">
        <f t="shared" si="2"/>
        <v>24796</v>
      </c>
      <c r="G35" s="274">
        <v>0</v>
      </c>
      <c r="H35" s="274">
        <v>24778</v>
      </c>
      <c r="I35" s="274">
        <v>0</v>
      </c>
      <c r="J35" s="274">
        <v>0</v>
      </c>
      <c r="K35" s="274">
        <v>18</v>
      </c>
      <c r="L35" s="274">
        <v>0</v>
      </c>
      <c r="M35" s="274">
        <f t="shared" si="4"/>
        <v>2877</v>
      </c>
      <c r="N35" s="274">
        <v>0</v>
      </c>
      <c r="O35" s="274">
        <v>1452</v>
      </c>
      <c r="P35" s="274">
        <v>0</v>
      </c>
      <c r="Q35" s="274">
        <v>0</v>
      </c>
      <c r="R35" s="274">
        <v>1425</v>
      </c>
      <c r="S35" s="274">
        <v>0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3949</v>
      </c>
      <c r="CR35" s="274">
        <f t="shared" si="32"/>
        <v>2189</v>
      </c>
      <c r="CS35" s="274">
        <v>0</v>
      </c>
      <c r="CT35" s="274">
        <v>0</v>
      </c>
      <c r="CU35" s="274">
        <v>1243</v>
      </c>
      <c r="CV35" s="274">
        <v>772</v>
      </c>
      <c r="CW35" s="274">
        <v>0</v>
      </c>
      <c r="CX35" s="274">
        <v>174</v>
      </c>
      <c r="CY35" s="274">
        <f t="shared" si="34"/>
        <v>1760</v>
      </c>
      <c r="CZ35" s="274">
        <v>0</v>
      </c>
      <c r="DA35" s="274">
        <v>0</v>
      </c>
      <c r="DB35" s="274">
        <v>0</v>
      </c>
      <c r="DC35" s="274">
        <v>4</v>
      </c>
      <c r="DD35" s="274">
        <v>0</v>
      </c>
      <c r="DE35" s="274">
        <v>1756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15437</v>
      </c>
      <c r="E36" s="274">
        <f t="shared" si="1"/>
        <v>13265</v>
      </c>
      <c r="F36" s="274">
        <f t="shared" si="2"/>
        <v>12844</v>
      </c>
      <c r="G36" s="274">
        <v>0</v>
      </c>
      <c r="H36" s="274">
        <v>12814</v>
      </c>
      <c r="I36" s="274">
        <v>0</v>
      </c>
      <c r="J36" s="274">
        <v>0</v>
      </c>
      <c r="K36" s="274">
        <v>0</v>
      </c>
      <c r="L36" s="274">
        <v>30</v>
      </c>
      <c r="M36" s="274">
        <f t="shared" si="4"/>
        <v>421</v>
      </c>
      <c r="N36" s="274">
        <v>0</v>
      </c>
      <c r="O36" s="274">
        <v>421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0</v>
      </c>
      <c r="U36" s="274">
        <f t="shared" si="7"/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490</v>
      </c>
      <c r="AJ36" s="274">
        <f t="shared" si="12"/>
        <v>21</v>
      </c>
      <c r="AK36" s="274">
        <v>0</v>
      </c>
      <c r="AL36" s="274">
        <v>0</v>
      </c>
      <c r="AM36" s="274">
        <v>0</v>
      </c>
      <c r="AN36" s="274">
        <v>21</v>
      </c>
      <c r="AO36" s="274">
        <v>0</v>
      </c>
      <c r="AP36" s="274">
        <v>0</v>
      </c>
      <c r="AQ36" s="274">
        <f t="shared" si="14"/>
        <v>469</v>
      </c>
      <c r="AR36" s="274">
        <v>0</v>
      </c>
      <c r="AS36" s="274">
        <v>0</v>
      </c>
      <c r="AT36" s="274">
        <v>0</v>
      </c>
      <c r="AU36" s="274">
        <v>469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1682</v>
      </c>
      <c r="CR36" s="274">
        <f t="shared" si="32"/>
        <v>1543</v>
      </c>
      <c r="CS36" s="274">
        <v>0</v>
      </c>
      <c r="CT36" s="274">
        <v>0</v>
      </c>
      <c r="CU36" s="274">
        <v>439</v>
      </c>
      <c r="CV36" s="274">
        <v>1080</v>
      </c>
      <c r="CW36" s="274">
        <v>0</v>
      </c>
      <c r="CX36" s="274">
        <v>24</v>
      </c>
      <c r="CY36" s="274">
        <f t="shared" si="34"/>
        <v>139</v>
      </c>
      <c r="CZ36" s="274">
        <v>0</v>
      </c>
      <c r="DA36" s="274">
        <v>0</v>
      </c>
      <c r="DB36" s="274">
        <v>9</v>
      </c>
      <c r="DC36" s="274">
        <v>130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10064</v>
      </c>
      <c r="E37" s="274">
        <f t="shared" si="1"/>
        <v>0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7396</v>
      </c>
      <c r="CC37" s="274">
        <f t="shared" si="27"/>
        <v>7396</v>
      </c>
      <c r="CD37" s="274">
        <v>0</v>
      </c>
      <c r="CE37" s="274">
        <v>7396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1869</v>
      </c>
      <c r="CR37" s="274">
        <f t="shared" si="32"/>
        <v>1841</v>
      </c>
      <c r="CS37" s="274">
        <v>0</v>
      </c>
      <c r="CT37" s="274">
        <v>0</v>
      </c>
      <c r="CU37" s="274">
        <v>85</v>
      </c>
      <c r="CV37" s="274">
        <v>1596</v>
      </c>
      <c r="CW37" s="274">
        <v>0</v>
      </c>
      <c r="CX37" s="274">
        <v>160</v>
      </c>
      <c r="CY37" s="274">
        <f t="shared" si="34"/>
        <v>28</v>
      </c>
      <c r="CZ37" s="274">
        <v>0</v>
      </c>
      <c r="DA37" s="274">
        <v>0</v>
      </c>
      <c r="DB37" s="274">
        <v>0</v>
      </c>
      <c r="DC37" s="274">
        <v>25</v>
      </c>
      <c r="DD37" s="274">
        <v>3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605</v>
      </c>
      <c r="DV37" s="274">
        <v>0</v>
      </c>
      <c r="DW37" s="274">
        <v>0</v>
      </c>
      <c r="DX37" s="274">
        <v>605</v>
      </c>
      <c r="DY37" s="274">
        <v>0</v>
      </c>
      <c r="DZ37" s="274">
        <f t="shared" si="42"/>
        <v>194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194</v>
      </c>
      <c r="EI37" s="274">
        <v>194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7805</v>
      </c>
      <c r="E38" s="274">
        <f t="shared" si="1"/>
        <v>0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0</v>
      </c>
      <c r="N38" s="274">
        <v>0</v>
      </c>
      <c r="O38" s="274">
        <v>0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783</v>
      </c>
      <c r="U38" s="274">
        <f t="shared" si="7"/>
        <v>586</v>
      </c>
      <c r="V38" s="274">
        <v>0</v>
      </c>
      <c r="W38" s="274">
        <v>0</v>
      </c>
      <c r="X38" s="274">
        <v>235</v>
      </c>
      <c r="Y38" s="274">
        <v>297</v>
      </c>
      <c r="Z38" s="274">
        <v>7</v>
      </c>
      <c r="AA38" s="274">
        <v>47</v>
      </c>
      <c r="AB38" s="274">
        <f t="shared" si="9"/>
        <v>197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197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6601</v>
      </c>
      <c r="CC38" s="274">
        <f t="shared" si="27"/>
        <v>6414</v>
      </c>
      <c r="CD38" s="274">
        <v>0</v>
      </c>
      <c r="CE38" s="274">
        <v>6414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187</v>
      </c>
      <c r="CK38" s="274">
        <v>0</v>
      </c>
      <c r="CL38" s="274">
        <v>187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0</v>
      </c>
      <c r="CR38" s="274">
        <f t="shared" si="32"/>
        <v>0</v>
      </c>
      <c r="CS38" s="274">
        <v>0</v>
      </c>
      <c r="CT38" s="274">
        <v>0</v>
      </c>
      <c r="CU38" s="274">
        <v>0</v>
      </c>
      <c r="CV38" s="274">
        <v>0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421</v>
      </c>
      <c r="DV38" s="274">
        <v>0</v>
      </c>
      <c r="DW38" s="274">
        <v>0</v>
      </c>
      <c r="DX38" s="274">
        <v>421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ref="D39:D67" si="47">SUM(E39,T39,AI39,AX39,BM39,CB39,CQ39,DF39,DU39,DZ39)</f>
        <v>11490</v>
      </c>
      <c r="E39" s="274">
        <f t="shared" ref="E39:E67" si="48">SUM(F39,M39)</f>
        <v>0</v>
      </c>
      <c r="F39" s="274">
        <f t="shared" ref="F39:F67" si="49">SUM(G39:L39)</f>
        <v>0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ref="M39:M67" si="50">SUM(N39:S39)</f>
        <v>0</v>
      </c>
      <c r="N39" s="274">
        <v>0</v>
      </c>
      <c r="O39" s="274">
        <v>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ref="T39:T67" si="51">SUM(U39,AB39)</f>
        <v>0</v>
      </c>
      <c r="U39" s="274">
        <f t="shared" ref="U39:U67" si="52">SUM(V39:AA39)</f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ref="AB39:AB67" si="53">SUM(AC39:AH39)</f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ref="AI39:AI67" si="54">SUM(AJ39,AQ39)</f>
        <v>0</v>
      </c>
      <c r="AJ39" s="274">
        <f t="shared" ref="AJ39:AJ67" si="55">SUM(AK39:AP39)</f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ref="AQ39:AQ67" si="56">SUM(AR39:AW39)</f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ref="AX39:AX67" si="57">SUM(AY39,BF39)</f>
        <v>0</v>
      </c>
      <c r="AY39" s="274">
        <f t="shared" ref="AY39:AY67" si="58">SUM(AZ39:BE39)</f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ref="BF39:BF67" si="59">SUM(BG39:BL39)</f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ref="BM39:BM67" si="60">SUM(BN39,BU39)</f>
        <v>0</v>
      </c>
      <c r="BN39" s="274">
        <f t="shared" ref="BN39:BN67" si="61">SUM(BO39:BT39)</f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ref="BU39:BU67" si="62">SUM(BV39:CA39)</f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ref="CB39:CB67" si="63">SUM(CC39,CJ39)</f>
        <v>10411</v>
      </c>
      <c r="CC39" s="274">
        <f t="shared" ref="CC39:CC67" si="64">SUM(CD39:CI39)</f>
        <v>10391</v>
      </c>
      <c r="CD39" s="274">
        <v>0</v>
      </c>
      <c r="CE39" s="274">
        <v>10391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ref="CJ39:CJ67" si="65">SUM(CK39:CP39)</f>
        <v>20</v>
      </c>
      <c r="CK39" s="274">
        <v>0</v>
      </c>
      <c r="CL39" s="274">
        <v>20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ref="CQ39:CQ67" si="66">SUM(CR39,CY39)</f>
        <v>1042</v>
      </c>
      <c r="CR39" s="274">
        <f t="shared" ref="CR39:CR67" si="67">SUM(CS39:CX39)</f>
        <v>1026</v>
      </c>
      <c r="CS39" s="274">
        <v>0</v>
      </c>
      <c r="CT39" s="274">
        <v>0</v>
      </c>
      <c r="CU39" s="274">
        <v>79</v>
      </c>
      <c r="CV39" s="274">
        <v>768</v>
      </c>
      <c r="CW39" s="274">
        <v>10</v>
      </c>
      <c r="CX39" s="274">
        <v>169</v>
      </c>
      <c r="CY39" s="274">
        <f t="shared" ref="CY39:CY67" si="68">SUM(CZ39:DE39)</f>
        <v>16</v>
      </c>
      <c r="CZ39" s="274">
        <v>0</v>
      </c>
      <c r="DA39" s="274">
        <v>0</v>
      </c>
      <c r="DB39" s="274">
        <v>0</v>
      </c>
      <c r="DC39" s="274">
        <v>15</v>
      </c>
      <c r="DD39" s="274">
        <v>1</v>
      </c>
      <c r="DE39" s="274">
        <v>0</v>
      </c>
      <c r="DF39" s="274">
        <f t="shared" ref="DF39:DF67" si="69">SUM(DG39,DN39)</f>
        <v>0</v>
      </c>
      <c r="DG39" s="274">
        <f t="shared" ref="DG39:DG67" si="70">SUM(DH39:DM39)</f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ref="DN39:DN67" si="71">SUM(DO39:DT39)</f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ref="DU39:DU67" si="72">SUM(DV39:DY39)</f>
        <v>37</v>
      </c>
      <c r="DV39" s="274">
        <v>0</v>
      </c>
      <c r="DW39" s="274">
        <v>0</v>
      </c>
      <c r="DX39" s="274">
        <v>37</v>
      </c>
      <c r="DY39" s="274">
        <v>0</v>
      </c>
      <c r="DZ39" s="274">
        <f t="shared" ref="DZ39:DZ67" si="73">SUM(EA39,EH39)</f>
        <v>0</v>
      </c>
      <c r="EA39" s="274">
        <f t="shared" ref="EA39:EA67" si="74">SUM(EB39:EG39)</f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ref="EH39:EH67" si="75">SUM(EI39:EN39)</f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47"/>
        <v>7421</v>
      </c>
      <c r="E40" s="274">
        <f t="shared" si="48"/>
        <v>0</v>
      </c>
      <c r="F40" s="274">
        <f t="shared" si="49"/>
        <v>0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50"/>
        <v>0</v>
      </c>
      <c r="N40" s="274">
        <v>0</v>
      </c>
      <c r="O40" s="274">
        <v>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51"/>
        <v>887</v>
      </c>
      <c r="U40" s="274">
        <f t="shared" si="52"/>
        <v>567</v>
      </c>
      <c r="V40" s="274">
        <v>0</v>
      </c>
      <c r="W40" s="274">
        <v>0</v>
      </c>
      <c r="X40" s="274">
        <v>256</v>
      </c>
      <c r="Y40" s="274">
        <v>274</v>
      </c>
      <c r="Z40" s="274">
        <v>0</v>
      </c>
      <c r="AA40" s="274">
        <v>37</v>
      </c>
      <c r="AB40" s="274">
        <f t="shared" si="53"/>
        <v>320</v>
      </c>
      <c r="AC40" s="274">
        <v>0</v>
      </c>
      <c r="AD40" s="274">
        <v>0</v>
      </c>
      <c r="AE40" s="274">
        <v>1</v>
      </c>
      <c r="AF40" s="274">
        <v>5</v>
      </c>
      <c r="AG40" s="274">
        <v>2</v>
      </c>
      <c r="AH40" s="274">
        <v>312</v>
      </c>
      <c r="AI40" s="274">
        <f t="shared" si="54"/>
        <v>0</v>
      </c>
      <c r="AJ40" s="274">
        <f t="shared" si="55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56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57"/>
        <v>0</v>
      </c>
      <c r="AY40" s="274">
        <f t="shared" si="58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5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60"/>
        <v>0</v>
      </c>
      <c r="BN40" s="274">
        <f t="shared" si="61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62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63"/>
        <v>6297</v>
      </c>
      <c r="CC40" s="274">
        <f t="shared" si="64"/>
        <v>6276</v>
      </c>
      <c r="CD40" s="274">
        <v>0</v>
      </c>
      <c r="CE40" s="274">
        <v>6276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65"/>
        <v>21</v>
      </c>
      <c r="CK40" s="274">
        <v>0</v>
      </c>
      <c r="CL40" s="274">
        <v>21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66"/>
        <v>0</v>
      </c>
      <c r="CR40" s="274">
        <f t="shared" si="67"/>
        <v>0</v>
      </c>
      <c r="CS40" s="274">
        <v>0</v>
      </c>
      <c r="CT40" s="274">
        <v>0</v>
      </c>
      <c r="CU40" s="274">
        <v>0</v>
      </c>
      <c r="CV40" s="274">
        <v>0</v>
      </c>
      <c r="CW40" s="274">
        <v>0</v>
      </c>
      <c r="CX40" s="274">
        <v>0</v>
      </c>
      <c r="CY40" s="274">
        <f t="shared" si="68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69"/>
        <v>0</v>
      </c>
      <c r="DG40" s="274">
        <f t="shared" si="70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71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72"/>
        <v>237</v>
      </c>
      <c r="DV40" s="274">
        <v>237</v>
      </c>
      <c r="DW40" s="274">
        <v>0</v>
      </c>
      <c r="DX40" s="274">
        <v>0</v>
      </c>
      <c r="DY40" s="274">
        <v>0</v>
      </c>
      <c r="DZ40" s="274">
        <f t="shared" si="73"/>
        <v>0</v>
      </c>
      <c r="EA40" s="274">
        <f t="shared" si="74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7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47"/>
        <v>9771</v>
      </c>
      <c r="E41" s="274">
        <f t="shared" si="48"/>
        <v>8771</v>
      </c>
      <c r="F41" s="274">
        <f t="shared" si="49"/>
        <v>8463</v>
      </c>
      <c r="G41" s="274">
        <v>0</v>
      </c>
      <c r="H41" s="274">
        <v>8463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50"/>
        <v>308</v>
      </c>
      <c r="N41" s="274">
        <v>0</v>
      </c>
      <c r="O41" s="274">
        <v>308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51"/>
        <v>0</v>
      </c>
      <c r="U41" s="274">
        <f t="shared" si="52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53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54"/>
        <v>0</v>
      </c>
      <c r="AJ41" s="274">
        <f t="shared" si="55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56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57"/>
        <v>0</v>
      </c>
      <c r="AY41" s="274">
        <f t="shared" si="58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5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60"/>
        <v>0</v>
      </c>
      <c r="BN41" s="274">
        <f t="shared" si="61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62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63"/>
        <v>0</v>
      </c>
      <c r="CC41" s="274">
        <f t="shared" si="64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65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66"/>
        <v>880</v>
      </c>
      <c r="CR41" s="274">
        <f t="shared" si="67"/>
        <v>605</v>
      </c>
      <c r="CS41" s="274">
        <v>0</v>
      </c>
      <c r="CT41" s="274">
        <v>0</v>
      </c>
      <c r="CU41" s="274">
        <v>79</v>
      </c>
      <c r="CV41" s="274">
        <v>195</v>
      </c>
      <c r="CW41" s="274">
        <v>0</v>
      </c>
      <c r="CX41" s="274">
        <v>331</v>
      </c>
      <c r="CY41" s="274">
        <f t="shared" si="68"/>
        <v>275</v>
      </c>
      <c r="CZ41" s="274">
        <v>0</v>
      </c>
      <c r="DA41" s="274">
        <v>0</v>
      </c>
      <c r="DB41" s="274">
        <v>100</v>
      </c>
      <c r="DC41" s="274">
        <v>0</v>
      </c>
      <c r="DD41" s="274">
        <v>0</v>
      </c>
      <c r="DE41" s="274">
        <v>175</v>
      </c>
      <c r="DF41" s="274">
        <f t="shared" si="69"/>
        <v>0</v>
      </c>
      <c r="DG41" s="274">
        <f t="shared" si="70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71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72"/>
        <v>81</v>
      </c>
      <c r="DV41" s="274">
        <v>81</v>
      </c>
      <c r="DW41" s="274">
        <v>0</v>
      </c>
      <c r="DX41" s="274">
        <v>0</v>
      </c>
      <c r="DY41" s="274">
        <v>0</v>
      </c>
      <c r="DZ41" s="274">
        <f t="shared" si="73"/>
        <v>39</v>
      </c>
      <c r="EA41" s="274">
        <f t="shared" si="74"/>
        <v>37</v>
      </c>
      <c r="EB41" s="274">
        <v>0</v>
      </c>
      <c r="EC41" s="274">
        <v>0</v>
      </c>
      <c r="ED41" s="274">
        <v>37</v>
      </c>
      <c r="EE41" s="274">
        <v>0</v>
      </c>
      <c r="EF41" s="274">
        <v>0</v>
      </c>
      <c r="EG41" s="274">
        <v>0</v>
      </c>
      <c r="EH41" s="274">
        <f t="shared" si="75"/>
        <v>2</v>
      </c>
      <c r="EI41" s="274">
        <v>0</v>
      </c>
      <c r="EJ41" s="274">
        <v>0</v>
      </c>
      <c r="EK41" s="274">
        <v>2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47"/>
        <v>4428</v>
      </c>
      <c r="E42" s="274">
        <f t="shared" si="48"/>
        <v>4174</v>
      </c>
      <c r="F42" s="274">
        <f t="shared" si="49"/>
        <v>4174</v>
      </c>
      <c r="G42" s="274">
        <v>0</v>
      </c>
      <c r="H42" s="274">
        <v>4174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50"/>
        <v>0</v>
      </c>
      <c r="N42" s="274">
        <v>0</v>
      </c>
      <c r="O42" s="274">
        <v>0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51"/>
        <v>87</v>
      </c>
      <c r="U42" s="274">
        <f t="shared" si="52"/>
        <v>87</v>
      </c>
      <c r="V42" s="274">
        <v>0</v>
      </c>
      <c r="W42" s="274">
        <v>0</v>
      </c>
      <c r="X42" s="274">
        <v>70</v>
      </c>
      <c r="Y42" s="274">
        <v>0</v>
      </c>
      <c r="Z42" s="274">
        <v>0</v>
      </c>
      <c r="AA42" s="274">
        <v>17</v>
      </c>
      <c r="AB42" s="274">
        <f t="shared" si="53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54"/>
        <v>0</v>
      </c>
      <c r="AJ42" s="274">
        <f t="shared" si="55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56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57"/>
        <v>0</v>
      </c>
      <c r="AY42" s="274">
        <f t="shared" si="58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5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60"/>
        <v>0</v>
      </c>
      <c r="BN42" s="274">
        <f t="shared" si="61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62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63"/>
        <v>0</v>
      </c>
      <c r="CC42" s="274">
        <f t="shared" si="64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65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66"/>
        <v>0</v>
      </c>
      <c r="CR42" s="274">
        <f t="shared" si="67"/>
        <v>0</v>
      </c>
      <c r="CS42" s="274">
        <v>0</v>
      </c>
      <c r="CT42" s="274">
        <v>0</v>
      </c>
      <c r="CU42" s="274">
        <v>0</v>
      </c>
      <c r="CV42" s="274">
        <v>0</v>
      </c>
      <c r="CW42" s="274">
        <v>0</v>
      </c>
      <c r="CX42" s="274">
        <v>0</v>
      </c>
      <c r="CY42" s="274">
        <f t="shared" si="68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69"/>
        <v>0</v>
      </c>
      <c r="DG42" s="274">
        <f t="shared" si="70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71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72"/>
        <v>39</v>
      </c>
      <c r="DV42" s="274">
        <v>39</v>
      </c>
      <c r="DW42" s="274">
        <v>0</v>
      </c>
      <c r="DX42" s="274">
        <v>0</v>
      </c>
      <c r="DY42" s="274">
        <v>0</v>
      </c>
      <c r="DZ42" s="274">
        <f t="shared" si="73"/>
        <v>128</v>
      </c>
      <c r="EA42" s="274">
        <f t="shared" si="74"/>
        <v>128</v>
      </c>
      <c r="EB42" s="274">
        <v>0</v>
      </c>
      <c r="EC42" s="274">
        <v>0</v>
      </c>
      <c r="ED42" s="274">
        <v>128</v>
      </c>
      <c r="EE42" s="274">
        <v>0</v>
      </c>
      <c r="EF42" s="274">
        <v>0</v>
      </c>
      <c r="EG42" s="274">
        <v>0</v>
      </c>
      <c r="EH42" s="274">
        <f t="shared" si="7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47"/>
        <v>11850</v>
      </c>
      <c r="E43" s="274">
        <f t="shared" si="48"/>
        <v>0</v>
      </c>
      <c r="F43" s="274">
        <f t="shared" si="49"/>
        <v>0</v>
      </c>
      <c r="G43" s="274"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50"/>
        <v>0</v>
      </c>
      <c r="N43" s="274">
        <v>0</v>
      </c>
      <c r="O43" s="274">
        <v>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51"/>
        <v>1143</v>
      </c>
      <c r="U43" s="274">
        <f t="shared" si="52"/>
        <v>801</v>
      </c>
      <c r="V43" s="274">
        <v>0</v>
      </c>
      <c r="W43" s="274">
        <v>0</v>
      </c>
      <c r="X43" s="274">
        <v>273</v>
      </c>
      <c r="Y43" s="274">
        <v>427</v>
      </c>
      <c r="Z43" s="274">
        <v>9</v>
      </c>
      <c r="AA43" s="274">
        <v>92</v>
      </c>
      <c r="AB43" s="274">
        <f t="shared" si="53"/>
        <v>342</v>
      </c>
      <c r="AC43" s="274">
        <v>0</v>
      </c>
      <c r="AD43" s="274">
        <v>0</v>
      </c>
      <c r="AE43" s="274">
        <v>0</v>
      </c>
      <c r="AF43" s="274">
        <v>0</v>
      </c>
      <c r="AG43" s="274">
        <v>21</v>
      </c>
      <c r="AH43" s="274">
        <v>321</v>
      </c>
      <c r="AI43" s="274">
        <f t="shared" si="54"/>
        <v>0</v>
      </c>
      <c r="AJ43" s="274">
        <f t="shared" si="55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56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57"/>
        <v>0</v>
      </c>
      <c r="AY43" s="274">
        <f t="shared" si="58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5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60"/>
        <v>0</v>
      </c>
      <c r="BN43" s="274">
        <f t="shared" si="61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62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63"/>
        <v>10707</v>
      </c>
      <c r="CC43" s="274">
        <f t="shared" si="64"/>
        <v>10637</v>
      </c>
      <c r="CD43" s="274">
        <v>0</v>
      </c>
      <c r="CE43" s="274">
        <v>10637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65"/>
        <v>70</v>
      </c>
      <c r="CK43" s="274">
        <v>0</v>
      </c>
      <c r="CL43" s="274">
        <v>70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66"/>
        <v>0</v>
      </c>
      <c r="CR43" s="274">
        <f t="shared" si="67"/>
        <v>0</v>
      </c>
      <c r="CS43" s="274">
        <v>0</v>
      </c>
      <c r="CT43" s="274">
        <v>0</v>
      </c>
      <c r="CU43" s="274">
        <v>0</v>
      </c>
      <c r="CV43" s="274">
        <v>0</v>
      </c>
      <c r="CW43" s="274">
        <v>0</v>
      </c>
      <c r="CX43" s="274">
        <v>0</v>
      </c>
      <c r="CY43" s="274">
        <f t="shared" si="68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69"/>
        <v>0</v>
      </c>
      <c r="DG43" s="274">
        <f t="shared" si="70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71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72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73"/>
        <v>0</v>
      </c>
      <c r="EA43" s="274">
        <f t="shared" si="74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7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47"/>
        <v>3505</v>
      </c>
      <c r="E44" s="274">
        <f t="shared" si="48"/>
        <v>2941</v>
      </c>
      <c r="F44" s="274">
        <f t="shared" si="49"/>
        <v>2818</v>
      </c>
      <c r="G44" s="274">
        <v>0</v>
      </c>
      <c r="H44" s="274">
        <v>2818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50"/>
        <v>123</v>
      </c>
      <c r="N44" s="274">
        <v>0</v>
      </c>
      <c r="O44" s="274">
        <v>123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51"/>
        <v>247</v>
      </c>
      <c r="U44" s="274">
        <f t="shared" si="52"/>
        <v>99</v>
      </c>
      <c r="V44" s="274">
        <v>0</v>
      </c>
      <c r="W44" s="274">
        <v>0</v>
      </c>
      <c r="X44" s="274">
        <v>82</v>
      </c>
      <c r="Y44" s="274">
        <v>0</v>
      </c>
      <c r="Z44" s="274">
        <v>0</v>
      </c>
      <c r="AA44" s="274">
        <v>17</v>
      </c>
      <c r="AB44" s="274">
        <f t="shared" si="53"/>
        <v>148</v>
      </c>
      <c r="AC44" s="274">
        <v>0</v>
      </c>
      <c r="AD44" s="274">
        <v>0</v>
      </c>
      <c r="AE44" s="274">
        <v>12</v>
      </c>
      <c r="AF44" s="274">
        <v>0</v>
      </c>
      <c r="AG44" s="274">
        <v>0</v>
      </c>
      <c r="AH44" s="274">
        <v>136</v>
      </c>
      <c r="AI44" s="274">
        <f t="shared" si="54"/>
        <v>0</v>
      </c>
      <c r="AJ44" s="274">
        <f t="shared" si="55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56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57"/>
        <v>0</v>
      </c>
      <c r="AY44" s="274">
        <f t="shared" si="58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5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60"/>
        <v>0</v>
      </c>
      <c r="BN44" s="274">
        <f t="shared" si="61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62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63"/>
        <v>0</v>
      </c>
      <c r="CC44" s="274">
        <f t="shared" si="64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65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66"/>
        <v>310</v>
      </c>
      <c r="CR44" s="274">
        <f t="shared" si="67"/>
        <v>213</v>
      </c>
      <c r="CS44" s="274">
        <v>0</v>
      </c>
      <c r="CT44" s="274">
        <v>0</v>
      </c>
      <c r="CU44" s="274">
        <v>0</v>
      </c>
      <c r="CV44" s="274">
        <v>213</v>
      </c>
      <c r="CW44" s="274">
        <v>0</v>
      </c>
      <c r="CX44" s="274">
        <v>0</v>
      </c>
      <c r="CY44" s="274">
        <f t="shared" si="68"/>
        <v>97</v>
      </c>
      <c r="CZ44" s="274">
        <v>0</v>
      </c>
      <c r="DA44" s="274">
        <v>39</v>
      </c>
      <c r="DB44" s="274">
        <v>0</v>
      </c>
      <c r="DC44" s="274">
        <v>0</v>
      </c>
      <c r="DD44" s="274">
        <v>0</v>
      </c>
      <c r="DE44" s="274">
        <v>58</v>
      </c>
      <c r="DF44" s="274">
        <f t="shared" si="69"/>
        <v>0</v>
      </c>
      <c r="DG44" s="274">
        <f t="shared" si="70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71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72"/>
        <v>7</v>
      </c>
      <c r="DV44" s="274">
        <v>7</v>
      </c>
      <c r="DW44" s="274">
        <v>0</v>
      </c>
      <c r="DX44" s="274">
        <v>0</v>
      </c>
      <c r="DY44" s="274">
        <v>0</v>
      </c>
      <c r="DZ44" s="274">
        <f t="shared" si="73"/>
        <v>0</v>
      </c>
      <c r="EA44" s="274">
        <f t="shared" si="74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7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47"/>
        <v>8050</v>
      </c>
      <c r="E45" s="274">
        <f t="shared" si="48"/>
        <v>6812</v>
      </c>
      <c r="F45" s="274">
        <f t="shared" si="49"/>
        <v>6574</v>
      </c>
      <c r="G45" s="274">
        <v>0</v>
      </c>
      <c r="H45" s="274">
        <v>6574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50"/>
        <v>238</v>
      </c>
      <c r="N45" s="274">
        <v>0</v>
      </c>
      <c r="O45" s="274">
        <v>238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51"/>
        <v>480</v>
      </c>
      <c r="U45" s="274">
        <f t="shared" si="52"/>
        <v>230</v>
      </c>
      <c r="V45" s="274">
        <v>0</v>
      </c>
      <c r="W45" s="274">
        <v>0</v>
      </c>
      <c r="X45" s="274">
        <v>170</v>
      </c>
      <c r="Y45" s="274">
        <v>0</v>
      </c>
      <c r="Z45" s="274">
        <v>0</v>
      </c>
      <c r="AA45" s="274">
        <v>60</v>
      </c>
      <c r="AB45" s="274">
        <f t="shared" si="53"/>
        <v>250</v>
      </c>
      <c r="AC45" s="274">
        <v>0</v>
      </c>
      <c r="AD45" s="274">
        <v>0</v>
      </c>
      <c r="AE45" s="274">
        <v>16</v>
      </c>
      <c r="AF45" s="274">
        <v>0</v>
      </c>
      <c r="AG45" s="274">
        <v>0</v>
      </c>
      <c r="AH45" s="274">
        <v>234</v>
      </c>
      <c r="AI45" s="274">
        <f t="shared" si="54"/>
        <v>0</v>
      </c>
      <c r="AJ45" s="274">
        <f t="shared" si="55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56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57"/>
        <v>0</v>
      </c>
      <c r="AY45" s="274">
        <f t="shared" si="58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5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60"/>
        <v>0</v>
      </c>
      <c r="BN45" s="274">
        <f t="shared" si="61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62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63"/>
        <v>0</v>
      </c>
      <c r="CC45" s="274">
        <f t="shared" si="64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65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66"/>
        <v>719</v>
      </c>
      <c r="CR45" s="274">
        <f t="shared" si="67"/>
        <v>515</v>
      </c>
      <c r="CS45" s="274">
        <v>0</v>
      </c>
      <c r="CT45" s="274">
        <v>0</v>
      </c>
      <c r="CU45" s="274">
        <v>0</v>
      </c>
      <c r="CV45" s="274">
        <v>515</v>
      </c>
      <c r="CW45" s="274">
        <v>0</v>
      </c>
      <c r="CX45" s="274">
        <v>0</v>
      </c>
      <c r="CY45" s="274">
        <f t="shared" si="68"/>
        <v>204</v>
      </c>
      <c r="CZ45" s="274">
        <v>0</v>
      </c>
      <c r="DA45" s="274">
        <v>90</v>
      </c>
      <c r="DB45" s="274">
        <v>0</v>
      </c>
      <c r="DC45" s="274">
        <v>0</v>
      </c>
      <c r="DD45" s="274">
        <v>0</v>
      </c>
      <c r="DE45" s="274">
        <v>114</v>
      </c>
      <c r="DF45" s="274">
        <f t="shared" si="69"/>
        <v>0</v>
      </c>
      <c r="DG45" s="274">
        <f t="shared" si="70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71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72"/>
        <v>39</v>
      </c>
      <c r="DV45" s="274">
        <v>39</v>
      </c>
      <c r="DW45" s="274">
        <v>0</v>
      </c>
      <c r="DX45" s="274">
        <v>0</v>
      </c>
      <c r="DY45" s="274">
        <v>0</v>
      </c>
      <c r="DZ45" s="274">
        <f t="shared" si="73"/>
        <v>0</v>
      </c>
      <c r="EA45" s="274">
        <f t="shared" si="74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7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47"/>
        <v>8328</v>
      </c>
      <c r="E46" s="274">
        <f t="shared" si="48"/>
        <v>6882</v>
      </c>
      <c r="F46" s="274">
        <f t="shared" si="49"/>
        <v>6421</v>
      </c>
      <c r="G46" s="274">
        <v>0</v>
      </c>
      <c r="H46" s="274">
        <v>6421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50"/>
        <v>461</v>
      </c>
      <c r="N46" s="274">
        <v>0</v>
      </c>
      <c r="O46" s="274">
        <v>461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51"/>
        <v>680</v>
      </c>
      <c r="U46" s="274">
        <f t="shared" si="52"/>
        <v>239</v>
      </c>
      <c r="V46" s="274">
        <v>0</v>
      </c>
      <c r="W46" s="274">
        <v>0</v>
      </c>
      <c r="X46" s="274">
        <v>184</v>
      </c>
      <c r="Y46" s="274">
        <v>0</v>
      </c>
      <c r="Z46" s="274">
        <v>0</v>
      </c>
      <c r="AA46" s="274">
        <v>55</v>
      </c>
      <c r="AB46" s="274">
        <f t="shared" si="53"/>
        <v>441</v>
      </c>
      <c r="AC46" s="274">
        <v>0</v>
      </c>
      <c r="AD46" s="274">
        <v>0</v>
      </c>
      <c r="AE46" s="274">
        <v>38</v>
      </c>
      <c r="AF46" s="274">
        <v>0</v>
      </c>
      <c r="AG46" s="274">
        <v>0</v>
      </c>
      <c r="AH46" s="274">
        <v>403</v>
      </c>
      <c r="AI46" s="274">
        <f t="shared" si="54"/>
        <v>0</v>
      </c>
      <c r="AJ46" s="274">
        <f t="shared" si="55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56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57"/>
        <v>0</v>
      </c>
      <c r="AY46" s="274">
        <f t="shared" si="58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5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60"/>
        <v>0</v>
      </c>
      <c r="BN46" s="274">
        <f t="shared" si="61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62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63"/>
        <v>0</v>
      </c>
      <c r="CC46" s="274">
        <f t="shared" si="64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65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66"/>
        <v>756</v>
      </c>
      <c r="CR46" s="274">
        <f t="shared" si="67"/>
        <v>506</v>
      </c>
      <c r="CS46" s="274">
        <v>0</v>
      </c>
      <c r="CT46" s="274">
        <v>0</v>
      </c>
      <c r="CU46" s="274">
        <v>0</v>
      </c>
      <c r="CV46" s="274">
        <v>506</v>
      </c>
      <c r="CW46" s="274">
        <v>0</v>
      </c>
      <c r="CX46" s="274">
        <v>0</v>
      </c>
      <c r="CY46" s="274">
        <f t="shared" si="68"/>
        <v>250</v>
      </c>
      <c r="CZ46" s="274">
        <v>0</v>
      </c>
      <c r="DA46" s="274">
        <v>90</v>
      </c>
      <c r="DB46" s="274">
        <v>0</v>
      </c>
      <c r="DC46" s="274">
        <v>0</v>
      </c>
      <c r="DD46" s="274">
        <v>0</v>
      </c>
      <c r="DE46" s="274">
        <v>160</v>
      </c>
      <c r="DF46" s="274">
        <f t="shared" si="69"/>
        <v>0</v>
      </c>
      <c r="DG46" s="274">
        <f t="shared" si="70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71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72"/>
        <v>10</v>
      </c>
      <c r="DV46" s="274">
        <v>10</v>
      </c>
      <c r="DW46" s="274">
        <v>0</v>
      </c>
      <c r="DX46" s="274">
        <v>0</v>
      </c>
      <c r="DY46" s="274">
        <v>0</v>
      </c>
      <c r="DZ46" s="274">
        <f t="shared" si="73"/>
        <v>0</v>
      </c>
      <c r="EA46" s="274">
        <f t="shared" si="74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7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47"/>
        <v>5622</v>
      </c>
      <c r="E47" s="274">
        <f t="shared" si="48"/>
        <v>4689</v>
      </c>
      <c r="F47" s="274">
        <f t="shared" si="49"/>
        <v>4367</v>
      </c>
      <c r="G47" s="274">
        <v>0</v>
      </c>
      <c r="H47" s="274">
        <v>4367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50"/>
        <v>322</v>
      </c>
      <c r="N47" s="274">
        <v>0</v>
      </c>
      <c r="O47" s="274">
        <v>322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51"/>
        <v>419</v>
      </c>
      <c r="U47" s="274">
        <f t="shared" si="52"/>
        <v>159</v>
      </c>
      <c r="V47" s="274">
        <v>0</v>
      </c>
      <c r="W47" s="274">
        <v>0</v>
      </c>
      <c r="X47" s="274">
        <v>119</v>
      </c>
      <c r="Y47" s="274">
        <v>0</v>
      </c>
      <c r="Z47" s="274">
        <v>0</v>
      </c>
      <c r="AA47" s="274">
        <v>40</v>
      </c>
      <c r="AB47" s="274">
        <f t="shared" si="53"/>
        <v>260</v>
      </c>
      <c r="AC47" s="274">
        <v>0</v>
      </c>
      <c r="AD47" s="274">
        <v>0</v>
      </c>
      <c r="AE47" s="274">
        <v>19</v>
      </c>
      <c r="AF47" s="274">
        <v>0</v>
      </c>
      <c r="AG47" s="274">
        <v>0</v>
      </c>
      <c r="AH47" s="274">
        <v>241</v>
      </c>
      <c r="AI47" s="274">
        <f t="shared" si="54"/>
        <v>0</v>
      </c>
      <c r="AJ47" s="274">
        <f t="shared" si="55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56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57"/>
        <v>0</v>
      </c>
      <c r="AY47" s="274">
        <f t="shared" si="58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5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60"/>
        <v>0</v>
      </c>
      <c r="BN47" s="274">
        <f t="shared" si="61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62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63"/>
        <v>0</v>
      </c>
      <c r="CC47" s="274">
        <f t="shared" si="64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65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66"/>
        <v>495</v>
      </c>
      <c r="CR47" s="274">
        <f t="shared" si="67"/>
        <v>336</v>
      </c>
      <c r="CS47" s="274">
        <v>0</v>
      </c>
      <c r="CT47" s="274">
        <v>0</v>
      </c>
      <c r="CU47" s="274">
        <v>0</v>
      </c>
      <c r="CV47" s="274">
        <v>336</v>
      </c>
      <c r="CW47" s="274">
        <v>0</v>
      </c>
      <c r="CX47" s="274">
        <v>0</v>
      </c>
      <c r="CY47" s="274">
        <f t="shared" si="68"/>
        <v>159</v>
      </c>
      <c r="CZ47" s="274">
        <v>0</v>
      </c>
      <c r="DA47" s="274">
        <v>61</v>
      </c>
      <c r="DB47" s="274">
        <v>0</v>
      </c>
      <c r="DC47" s="274">
        <v>0</v>
      </c>
      <c r="DD47" s="274">
        <v>0</v>
      </c>
      <c r="DE47" s="274">
        <v>98</v>
      </c>
      <c r="DF47" s="274">
        <f t="shared" si="69"/>
        <v>0</v>
      </c>
      <c r="DG47" s="274">
        <f t="shared" si="70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71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72"/>
        <v>19</v>
      </c>
      <c r="DV47" s="274">
        <v>14</v>
      </c>
      <c r="DW47" s="274">
        <v>0</v>
      </c>
      <c r="DX47" s="274">
        <v>5</v>
      </c>
      <c r="DY47" s="274">
        <v>0</v>
      </c>
      <c r="DZ47" s="274">
        <f t="shared" si="73"/>
        <v>0</v>
      </c>
      <c r="EA47" s="274">
        <f t="shared" si="74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7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47"/>
        <v>1980</v>
      </c>
      <c r="E48" s="274">
        <f t="shared" si="48"/>
        <v>0</v>
      </c>
      <c r="F48" s="274">
        <f t="shared" si="49"/>
        <v>0</v>
      </c>
      <c r="G48" s="274">
        <v>0</v>
      </c>
      <c r="H48" s="274">
        <v>0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50"/>
        <v>0</v>
      </c>
      <c r="N48" s="274">
        <v>0</v>
      </c>
      <c r="O48" s="274">
        <v>0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51"/>
        <v>125</v>
      </c>
      <c r="U48" s="274">
        <f t="shared" si="52"/>
        <v>125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125</v>
      </c>
      <c r="AB48" s="274">
        <f t="shared" si="53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54"/>
        <v>0</v>
      </c>
      <c r="AJ48" s="274">
        <f t="shared" si="55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56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57"/>
        <v>0</v>
      </c>
      <c r="AY48" s="274">
        <f t="shared" si="58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5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60"/>
        <v>0</v>
      </c>
      <c r="BN48" s="274">
        <f t="shared" si="61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62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63"/>
        <v>1778</v>
      </c>
      <c r="CC48" s="274">
        <f t="shared" si="64"/>
        <v>1778</v>
      </c>
      <c r="CD48" s="274">
        <v>0</v>
      </c>
      <c r="CE48" s="274">
        <v>1778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65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66"/>
        <v>77</v>
      </c>
      <c r="CR48" s="274">
        <f t="shared" si="67"/>
        <v>77</v>
      </c>
      <c r="CS48" s="274">
        <v>0</v>
      </c>
      <c r="CT48" s="274">
        <v>0</v>
      </c>
      <c r="CU48" s="274">
        <v>0</v>
      </c>
      <c r="CV48" s="274">
        <v>77</v>
      </c>
      <c r="CW48" s="274">
        <v>0</v>
      </c>
      <c r="CX48" s="274">
        <v>0</v>
      </c>
      <c r="CY48" s="274">
        <f t="shared" si="68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69"/>
        <v>0</v>
      </c>
      <c r="DG48" s="274">
        <f t="shared" si="70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71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72"/>
        <v>0</v>
      </c>
      <c r="DV48" s="274">
        <v>0</v>
      </c>
      <c r="DW48" s="274">
        <v>0</v>
      </c>
      <c r="DX48" s="274">
        <v>0</v>
      </c>
      <c r="DY48" s="274">
        <v>0</v>
      </c>
      <c r="DZ48" s="274">
        <f t="shared" si="73"/>
        <v>0</v>
      </c>
      <c r="EA48" s="274">
        <f t="shared" si="74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7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47"/>
        <v>4082</v>
      </c>
      <c r="E49" s="274">
        <f t="shared" si="48"/>
        <v>0</v>
      </c>
      <c r="F49" s="274">
        <f t="shared" si="49"/>
        <v>0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50"/>
        <v>0</v>
      </c>
      <c r="N49" s="274">
        <v>0</v>
      </c>
      <c r="O49" s="274">
        <v>0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51"/>
        <v>231</v>
      </c>
      <c r="U49" s="274">
        <f t="shared" si="52"/>
        <v>231</v>
      </c>
      <c r="V49" s="274">
        <v>0</v>
      </c>
      <c r="W49" s="274">
        <v>0</v>
      </c>
      <c r="X49" s="274">
        <v>0</v>
      </c>
      <c r="Y49" s="274">
        <v>0</v>
      </c>
      <c r="Z49" s="274">
        <v>0</v>
      </c>
      <c r="AA49" s="274">
        <v>231</v>
      </c>
      <c r="AB49" s="274">
        <f t="shared" si="53"/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f t="shared" si="54"/>
        <v>0</v>
      </c>
      <c r="AJ49" s="274">
        <f t="shared" si="55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56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57"/>
        <v>0</v>
      </c>
      <c r="AY49" s="274">
        <f t="shared" si="58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5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60"/>
        <v>0</v>
      </c>
      <c r="BN49" s="274">
        <f t="shared" si="61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62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63"/>
        <v>3692</v>
      </c>
      <c r="CC49" s="274">
        <f t="shared" si="64"/>
        <v>3692</v>
      </c>
      <c r="CD49" s="274">
        <v>0</v>
      </c>
      <c r="CE49" s="274">
        <v>3692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65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66"/>
        <v>146</v>
      </c>
      <c r="CR49" s="274">
        <f t="shared" si="67"/>
        <v>146</v>
      </c>
      <c r="CS49" s="274">
        <v>0</v>
      </c>
      <c r="CT49" s="274">
        <v>0</v>
      </c>
      <c r="CU49" s="274">
        <v>0</v>
      </c>
      <c r="CV49" s="274">
        <v>146</v>
      </c>
      <c r="CW49" s="274">
        <v>0</v>
      </c>
      <c r="CX49" s="274">
        <v>0</v>
      </c>
      <c r="CY49" s="274">
        <f t="shared" si="68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69"/>
        <v>0</v>
      </c>
      <c r="DG49" s="274">
        <f t="shared" si="70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71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72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73"/>
        <v>13</v>
      </c>
      <c r="EA49" s="274">
        <f t="shared" si="74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75"/>
        <v>13</v>
      </c>
      <c r="EI49" s="274">
        <v>0</v>
      </c>
      <c r="EJ49" s="274">
        <v>0</v>
      </c>
      <c r="EK49" s="274">
        <v>0</v>
      </c>
      <c r="EL49" s="274">
        <v>0</v>
      </c>
      <c r="EM49" s="274">
        <v>13</v>
      </c>
      <c r="EN49" s="274">
        <v>0</v>
      </c>
    </row>
    <row r="50" spans="1:144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47"/>
        <v>4081</v>
      </c>
      <c r="E50" s="274">
        <f t="shared" si="48"/>
        <v>3659</v>
      </c>
      <c r="F50" s="274">
        <f t="shared" si="49"/>
        <v>3399</v>
      </c>
      <c r="G50" s="274">
        <v>0</v>
      </c>
      <c r="H50" s="274">
        <v>3399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50"/>
        <v>260</v>
      </c>
      <c r="N50" s="274">
        <v>0</v>
      </c>
      <c r="O50" s="274">
        <v>260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51"/>
        <v>338</v>
      </c>
      <c r="U50" s="274">
        <f t="shared" si="52"/>
        <v>253</v>
      </c>
      <c r="V50" s="274">
        <v>0</v>
      </c>
      <c r="W50" s="274">
        <v>0</v>
      </c>
      <c r="X50" s="274">
        <v>126</v>
      </c>
      <c r="Y50" s="274">
        <v>40</v>
      </c>
      <c r="Z50" s="274">
        <v>0</v>
      </c>
      <c r="AA50" s="274">
        <v>87</v>
      </c>
      <c r="AB50" s="274">
        <f t="shared" si="53"/>
        <v>85</v>
      </c>
      <c r="AC50" s="274">
        <v>0</v>
      </c>
      <c r="AD50" s="274">
        <v>0</v>
      </c>
      <c r="AE50" s="274">
        <v>15</v>
      </c>
      <c r="AF50" s="274">
        <v>0</v>
      </c>
      <c r="AG50" s="274">
        <v>0</v>
      </c>
      <c r="AH50" s="274">
        <v>70</v>
      </c>
      <c r="AI50" s="274">
        <f t="shared" si="54"/>
        <v>0</v>
      </c>
      <c r="AJ50" s="274">
        <f t="shared" si="55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56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57"/>
        <v>0</v>
      </c>
      <c r="AY50" s="274">
        <f t="shared" si="58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5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60"/>
        <v>0</v>
      </c>
      <c r="BN50" s="274">
        <f t="shared" si="61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62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63"/>
        <v>0</v>
      </c>
      <c r="CC50" s="274">
        <f t="shared" si="64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65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66"/>
        <v>0</v>
      </c>
      <c r="CR50" s="274">
        <f t="shared" si="67"/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f t="shared" si="68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69"/>
        <v>0</v>
      </c>
      <c r="DG50" s="274">
        <f t="shared" si="70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71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72"/>
        <v>84</v>
      </c>
      <c r="DV50" s="274">
        <v>80</v>
      </c>
      <c r="DW50" s="274">
        <v>0</v>
      </c>
      <c r="DX50" s="274">
        <v>0</v>
      </c>
      <c r="DY50" s="274">
        <v>4</v>
      </c>
      <c r="DZ50" s="274">
        <f t="shared" si="73"/>
        <v>0</v>
      </c>
      <c r="EA50" s="274">
        <f t="shared" si="74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7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47"/>
        <v>8143</v>
      </c>
      <c r="E51" s="274">
        <f t="shared" si="48"/>
        <v>6684</v>
      </c>
      <c r="F51" s="274">
        <f t="shared" si="49"/>
        <v>6539</v>
      </c>
      <c r="G51" s="274">
        <v>0</v>
      </c>
      <c r="H51" s="274">
        <v>6539</v>
      </c>
      <c r="I51" s="274">
        <v>0</v>
      </c>
      <c r="J51" s="274">
        <v>0</v>
      </c>
      <c r="K51" s="274">
        <v>0</v>
      </c>
      <c r="L51" s="274">
        <v>0</v>
      </c>
      <c r="M51" s="274">
        <f t="shared" si="50"/>
        <v>145</v>
      </c>
      <c r="N51" s="274">
        <v>0</v>
      </c>
      <c r="O51" s="274">
        <v>145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51"/>
        <v>0</v>
      </c>
      <c r="U51" s="274">
        <f t="shared" si="52"/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v>0</v>
      </c>
      <c r="AA51" s="274">
        <v>0</v>
      </c>
      <c r="AB51" s="274">
        <f t="shared" si="53"/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f t="shared" si="54"/>
        <v>0</v>
      </c>
      <c r="AJ51" s="274">
        <f t="shared" si="55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56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57"/>
        <v>0</v>
      </c>
      <c r="AY51" s="274">
        <f t="shared" si="58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5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60"/>
        <v>0</v>
      </c>
      <c r="BN51" s="274">
        <f t="shared" si="61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62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63"/>
        <v>0</v>
      </c>
      <c r="CC51" s="274">
        <f t="shared" si="64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65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66"/>
        <v>1163</v>
      </c>
      <c r="CR51" s="274">
        <f t="shared" si="67"/>
        <v>459</v>
      </c>
      <c r="CS51" s="274">
        <v>0</v>
      </c>
      <c r="CT51" s="274">
        <v>0</v>
      </c>
      <c r="CU51" s="274">
        <v>0</v>
      </c>
      <c r="CV51" s="274">
        <v>338</v>
      </c>
      <c r="CW51" s="274">
        <v>0</v>
      </c>
      <c r="CX51" s="274">
        <v>121</v>
      </c>
      <c r="CY51" s="274">
        <f t="shared" si="68"/>
        <v>704</v>
      </c>
      <c r="CZ51" s="274">
        <v>0</v>
      </c>
      <c r="DA51" s="274">
        <v>0</v>
      </c>
      <c r="DB51" s="274">
        <v>0</v>
      </c>
      <c r="DC51" s="274">
        <v>82</v>
      </c>
      <c r="DD51" s="274">
        <v>0</v>
      </c>
      <c r="DE51" s="274">
        <v>622</v>
      </c>
      <c r="DF51" s="274">
        <f t="shared" si="69"/>
        <v>0</v>
      </c>
      <c r="DG51" s="274">
        <f t="shared" si="70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71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72"/>
        <v>296</v>
      </c>
      <c r="DV51" s="274">
        <v>296</v>
      </c>
      <c r="DW51" s="274">
        <v>0</v>
      </c>
      <c r="DX51" s="274">
        <v>0</v>
      </c>
      <c r="DY51" s="274">
        <v>0</v>
      </c>
      <c r="DZ51" s="274">
        <f t="shared" si="73"/>
        <v>0</v>
      </c>
      <c r="EA51" s="274">
        <f t="shared" si="74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7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47"/>
        <v>530</v>
      </c>
      <c r="E52" s="274">
        <f t="shared" si="48"/>
        <v>404</v>
      </c>
      <c r="F52" s="274">
        <f t="shared" si="49"/>
        <v>401</v>
      </c>
      <c r="G52" s="274">
        <v>0</v>
      </c>
      <c r="H52" s="274">
        <v>401</v>
      </c>
      <c r="I52" s="274">
        <v>0</v>
      </c>
      <c r="J52" s="274">
        <v>0</v>
      </c>
      <c r="K52" s="274">
        <v>0</v>
      </c>
      <c r="L52" s="274">
        <v>0</v>
      </c>
      <c r="M52" s="274">
        <f t="shared" si="50"/>
        <v>3</v>
      </c>
      <c r="N52" s="274">
        <v>0</v>
      </c>
      <c r="O52" s="274">
        <v>3</v>
      </c>
      <c r="P52" s="274">
        <v>0</v>
      </c>
      <c r="Q52" s="274">
        <v>0</v>
      </c>
      <c r="R52" s="274">
        <v>0</v>
      </c>
      <c r="S52" s="274">
        <v>0</v>
      </c>
      <c r="T52" s="274">
        <f t="shared" si="51"/>
        <v>0</v>
      </c>
      <c r="U52" s="274">
        <f t="shared" si="52"/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v>0</v>
      </c>
      <c r="AA52" s="274">
        <v>0</v>
      </c>
      <c r="AB52" s="274">
        <f t="shared" si="53"/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f t="shared" si="54"/>
        <v>0</v>
      </c>
      <c r="AJ52" s="274">
        <f t="shared" si="55"/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f t="shared" si="56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57"/>
        <v>0</v>
      </c>
      <c r="AY52" s="274">
        <f t="shared" si="58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5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60"/>
        <v>0</v>
      </c>
      <c r="BN52" s="274">
        <f t="shared" si="61"/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62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63"/>
        <v>0</v>
      </c>
      <c r="CC52" s="274">
        <f t="shared" si="64"/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</v>
      </c>
      <c r="CJ52" s="274">
        <f t="shared" si="65"/>
        <v>0</v>
      </c>
      <c r="CK52" s="274">
        <v>0</v>
      </c>
      <c r="CL52" s="274">
        <v>0</v>
      </c>
      <c r="CM52" s="274">
        <v>0</v>
      </c>
      <c r="CN52" s="274">
        <v>0</v>
      </c>
      <c r="CO52" s="274">
        <v>0</v>
      </c>
      <c r="CP52" s="274">
        <v>0</v>
      </c>
      <c r="CQ52" s="274">
        <f t="shared" si="66"/>
        <v>126</v>
      </c>
      <c r="CR52" s="274">
        <f t="shared" si="67"/>
        <v>114</v>
      </c>
      <c r="CS52" s="274">
        <v>0</v>
      </c>
      <c r="CT52" s="274">
        <v>0</v>
      </c>
      <c r="CU52" s="274">
        <v>0</v>
      </c>
      <c r="CV52" s="274">
        <v>63</v>
      </c>
      <c r="CW52" s="274">
        <v>0</v>
      </c>
      <c r="CX52" s="274">
        <v>51</v>
      </c>
      <c r="CY52" s="274">
        <f t="shared" si="68"/>
        <v>12</v>
      </c>
      <c r="CZ52" s="274">
        <v>0</v>
      </c>
      <c r="DA52" s="274">
        <v>0</v>
      </c>
      <c r="DB52" s="274">
        <v>0</v>
      </c>
      <c r="DC52" s="274">
        <v>2</v>
      </c>
      <c r="DD52" s="274">
        <v>0</v>
      </c>
      <c r="DE52" s="274">
        <v>10</v>
      </c>
      <c r="DF52" s="274">
        <f t="shared" si="69"/>
        <v>0</v>
      </c>
      <c r="DG52" s="274">
        <f t="shared" si="70"/>
        <v>0</v>
      </c>
      <c r="DH52" s="274">
        <v>0</v>
      </c>
      <c r="DI52" s="274">
        <v>0</v>
      </c>
      <c r="DJ52" s="274">
        <v>0</v>
      </c>
      <c r="DK52" s="274">
        <v>0</v>
      </c>
      <c r="DL52" s="274">
        <v>0</v>
      </c>
      <c r="DM52" s="274">
        <v>0</v>
      </c>
      <c r="DN52" s="274">
        <f t="shared" si="71"/>
        <v>0</v>
      </c>
      <c r="DO52" s="274">
        <v>0</v>
      </c>
      <c r="DP52" s="274">
        <v>0</v>
      </c>
      <c r="DQ52" s="274">
        <v>0</v>
      </c>
      <c r="DR52" s="274">
        <v>0</v>
      </c>
      <c r="DS52" s="274">
        <v>0</v>
      </c>
      <c r="DT52" s="274">
        <v>0</v>
      </c>
      <c r="DU52" s="274">
        <f t="shared" si="72"/>
        <v>0</v>
      </c>
      <c r="DV52" s="274">
        <v>0</v>
      </c>
      <c r="DW52" s="274">
        <v>0</v>
      </c>
      <c r="DX52" s="274">
        <v>0</v>
      </c>
      <c r="DY52" s="274">
        <v>0</v>
      </c>
      <c r="DZ52" s="274">
        <f t="shared" si="73"/>
        <v>0</v>
      </c>
      <c r="EA52" s="274">
        <f t="shared" si="74"/>
        <v>0</v>
      </c>
      <c r="EB52" s="274">
        <v>0</v>
      </c>
      <c r="EC52" s="274">
        <v>0</v>
      </c>
      <c r="ED52" s="274">
        <v>0</v>
      </c>
      <c r="EE52" s="274">
        <v>0</v>
      </c>
      <c r="EF52" s="274">
        <v>0</v>
      </c>
      <c r="EG52" s="274">
        <v>0</v>
      </c>
      <c r="EH52" s="274">
        <f t="shared" si="7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47"/>
        <v>4165</v>
      </c>
      <c r="E53" s="274">
        <f t="shared" si="48"/>
        <v>3198</v>
      </c>
      <c r="F53" s="274">
        <f t="shared" si="49"/>
        <v>3135</v>
      </c>
      <c r="G53" s="274">
        <v>0</v>
      </c>
      <c r="H53" s="274">
        <v>3134</v>
      </c>
      <c r="I53" s="274">
        <v>0</v>
      </c>
      <c r="J53" s="274">
        <v>1</v>
      </c>
      <c r="K53" s="274">
        <v>0</v>
      </c>
      <c r="L53" s="274">
        <v>0</v>
      </c>
      <c r="M53" s="274">
        <f t="shared" si="50"/>
        <v>63</v>
      </c>
      <c r="N53" s="274">
        <v>0</v>
      </c>
      <c r="O53" s="274">
        <v>63</v>
      </c>
      <c r="P53" s="274">
        <v>0</v>
      </c>
      <c r="Q53" s="274">
        <v>0</v>
      </c>
      <c r="R53" s="274">
        <v>0</v>
      </c>
      <c r="S53" s="274">
        <v>0</v>
      </c>
      <c r="T53" s="274">
        <f t="shared" si="51"/>
        <v>0</v>
      </c>
      <c r="U53" s="274">
        <f t="shared" si="52"/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v>0</v>
      </c>
      <c r="AA53" s="274">
        <v>0</v>
      </c>
      <c r="AB53" s="274">
        <f t="shared" si="53"/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f t="shared" si="54"/>
        <v>0</v>
      </c>
      <c r="AJ53" s="274">
        <f t="shared" si="55"/>
        <v>0</v>
      </c>
      <c r="AK53" s="274">
        <v>0</v>
      </c>
      <c r="AL53" s="274">
        <v>0</v>
      </c>
      <c r="AM53" s="274">
        <v>0</v>
      </c>
      <c r="AN53" s="274">
        <v>0</v>
      </c>
      <c r="AO53" s="274">
        <v>0</v>
      </c>
      <c r="AP53" s="274">
        <v>0</v>
      </c>
      <c r="AQ53" s="274">
        <f t="shared" si="56"/>
        <v>0</v>
      </c>
      <c r="AR53" s="274">
        <v>0</v>
      </c>
      <c r="AS53" s="274">
        <v>0</v>
      </c>
      <c r="AT53" s="274">
        <v>0</v>
      </c>
      <c r="AU53" s="274">
        <v>0</v>
      </c>
      <c r="AV53" s="274">
        <v>0</v>
      </c>
      <c r="AW53" s="274">
        <v>0</v>
      </c>
      <c r="AX53" s="274">
        <f t="shared" si="57"/>
        <v>0</v>
      </c>
      <c r="AY53" s="274">
        <f t="shared" si="58"/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f t="shared" si="59"/>
        <v>0</v>
      </c>
      <c r="BG53" s="274">
        <v>0</v>
      </c>
      <c r="BH53" s="274">
        <v>0</v>
      </c>
      <c r="BI53" s="274">
        <v>0</v>
      </c>
      <c r="BJ53" s="274">
        <v>0</v>
      </c>
      <c r="BK53" s="274">
        <v>0</v>
      </c>
      <c r="BL53" s="274">
        <v>0</v>
      </c>
      <c r="BM53" s="274">
        <f t="shared" si="60"/>
        <v>0</v>
      </c>
      <c r="BN53" s="274">
        <f t="shared" si="61"/>
        <v>0</v>
      </c>
      <c r="BO53" s="274">
        <v>0</v>
      </c>
      <c r="BP53" s="274">
        <v>0</v>
      </c>
      <c r="BQ53" s="274">
        <v>0</v>
      </c>
      <c r="BR53" s="274">
        <v>0</v>
      </c>
      <c r="BS53" s="274">
        <v>0</v>
      </c>
      <c r="BT53" s="274">
        <v>0</v>
      </c>
      <c r="BU53" s="274">
        <f t="shared" si="62"/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f t="shared" si="63"/>
        <v>0</v>
      </c>
      <c r="CC53" s="274">
        <f t="shared" si="64"/>
        <v>0</v>
      </c>
      <c r="CD53" s="274">
        <v>0</v>
      </c>
      <c r="CE53" s="274">
        <v>0</v>
      </c>
      <c r="CF53" s="274">
        <v>0</v>
      </c>
      <c r="CG53" s="274">
        <v>0</v>
      </c>
      <c r="CH53" s="274">
        <v>0</v>
      </c>
      <c r="CI53" s="274">
        <v>0</v>
      </c>
      <c r="CJ53" s="274">
        <f t="shared" si="65"/>
        <v>0</v>
      </c>
      <c r="CK53" s="274">
        <v>0</v>
      </c>
      <c r="CL53" s="274">
        <v>0</v>
      </c>
      <c r="CM53" s="274">
        <v>0</v>
      </c>
      <c r="CN53" s="274">
        <v>0</v>
      </c>
      <c r="CO53" s="274">
        <v>0</v>
      </c>
      <c r="CP53" s="274">
        <v>0</v>
      </c>
      <c r="CQ53" s="274">
        <f t="shared" si="66"/>
        <v>536</v>
      </c>
      <c r="CR53" s="274">
        <f t="shared" si="67"/>
        <v>282</v>
      </c>
      <c r="CS53" s="274">
        <v>0</v>
      </c>
      <c r="CT53" s="274">
        <v>0</v>
      </c>
      <c r="CU53" s="274">
        <v>0</v>
      </c>
      <c r="CV53" s="274">
        <v>180</v>
      </c>
      <c r="CW53" s="274">
        <v>0</v>
      </c>
      <c r="CX53" s="274">
        <v>102</v>
      </c>
      <c r="CY53" s="274">
        <f t="shared" si="68"/>
        <v>254</v>
      </c>
      <c r="CZ53" s="274">
        <v>0</v>
      </c>
      <c r="DA53" s="274">
        <v>0</v>
      </c>
      <c r="DB53" s="274">
        <v>0</v>
      </c>
      <c r="DC53" s="274">
        <v>24</v>
      </c>
      <c r="DD53" s="274">
        <v>0</v>
      </c>
      <c r="DE53" s="274">
        <v>230</v>
      </c>
      <c r="DF53" s="274">
        <f t="shared" si="69"/>
        <v>0</v>
      </c>
      <c r="DG53" s="274">
        <f t="shared" si="70"/>
        <v>0</v>
      </c>
      <c r="DH53" s="274">
        <v>0</v>
      </c>
      <c r="DI53" s="274">
        <v>0</v>
      </c>
      <c r="DJ53" s="274">
        <v>0</v>
      </c>
      <c r="DK53" s="274">
        <v>0</v>
      </c>
      <c r="DL53" s="274">
        <v>0</v>
      </c>
      <c r="DM53" s="274">
        <v>0</v>
      </c>
      <c r="DN53" s="274">
        <f t="shared" si="71"/>
        <v>0</v>
      </c>
      <c r="DO53" s="274">
        <v>0</v>
      </c>
      <c r="DP53" s="274">
        <v>0</v>
      </c>
      <c r="DQ53" s="274">
        <v>0</v>
      </c>
      <c r="DR53" s="274">
        <v>0</v>
      </c>
      <c r="DS53" s="274">
        <v>0</v>
      </c>
      <c r="DT53" s="274">
        <v>0</v>
      </c>
      <c r="DU53" s="274">
        <f t="shared" si="72"/>
        <v>431</v>
      </c>
      <c r="DV53" s="274">
        <v>431</v>
      </c>
      <c r="DW53" s="274">
        <v>0</v>
      </c>
      <c r="DX53" s="274">
        <v>0</v>
      </c>
      <c r="DY53" s="274">
        <v>0</v>
      </c>
      <c r="DZ53" s="274">
        <f t="shared" si="73"/>
        <v>0</v>
      </c>
      <c r="EA53" s="274">
        <f t="shared" si="74"/>
        <v>0</v>
      </c>
      <c r="EB53" s="274">
        <v>0</v>
      </c>
      <c r="EC53" s="274">
        <v>0</v>
      </c>
      <c r="ED53" s="274">
        <v>0</v>
      </c>
      <c r="EE53" s="274">
        <v>0</v>
      </c>
      <c r="EF53" s="274">
        <v>0</v>
      </c>
      <c r="EG53" s="274">
        <v>0</v>
      </c>
      <c r="EH53" s="274">
        <f t="shared" si="75"/>
        <v>0</v>
      </c>
      <c r="EI53" s="274">
        <v>0</v>
      </c>
      <c r="EJ53" s="274">
        <v>0</v>
      </c>
      <c r="EK53" s="274">
        <v>0</v>
      </c>
      <c r="EL53" s="274">
        <v>0</v>
      </c>
      <c r="EM53" s="274">
        <v>0</v>
      </c>
      <c r="EN53" s="274">
        <v>0</v>
      </c>
    </row>
    <row r="54" spans="1:144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47"/>
        <v>3063</v>
      </c>
      <c r="E54" s="274">
        <f t="shared" si="48"/>
        <v>1183</v>
      </c>
      <c r="F54" s="274">
        <f t="shared" si="49"/>
        <v>1183</v>
      </c>
      <c r="G54" s="274">
        <v>0</v>
      </c>
      <c r="H54" s="274">
        <v>1136</v>
      </c>
      <c r="I54" s="274">
        <v>0</v>
      </c>
      <c r="J54" s="274">
        <v>0</v>
      </c>
      <c r="K54" s="274">
        <v>0</v>
      </c>
      <c r="L54" s="274">
        <v>47</v>
      </c>
      <c r="M54" s="274">
        <f t="shared" si="50"/>
        <v>0</v>
      </c>
      <c r="N54" s="274">
        <v>0</v>
      </c>
      <c r="O54" s="274">
        <v>0</v>
      </c>
      <c r="P54" s="274">
        <v>0</v>
      </c>
      <c r="Q54" s="274">
        <v>0</v>
      </c>
      <c r="R54" s="274">
        <v>0</v>
      </c>
      <c r="S54" s="274">
        <v>0</v>
      </c>
      <c r="T54" s="274">
        <f t="shared" si="51"/>
        <v>3</v>
      </c>
      <c r="U54" s="274">
        <f t="shared" si="52"/>
        <v>3</v>
      </c>
      <c r="V54" s="274">
        <v>0</v>
      </c>
      <c r="W54" s="274">
        <v>0</v>
      </c>
      <c r="X54" s="274">
        <v>3</v>
      </c>
      <c r="Y54" s="274">
        <v>0</v>
      </c>
      <c r="Z54" s="274">
        <v>0</v>
      </c>
      <c r="AA54" s="274">
        <v>0</v>
      </c>
      <c r="AB54" s="274">
        <f t="shared" si="53"/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f t="shared" si="54"/>
        <v>0</v>
      </c>
      <c r="AJ54" s="274">
        <f t="shared" si="55"/>
        <v>0</v>
      </c>
      <c r="AK54" s="274">
        <v>0</v>
      </c>
      <c r="AL54" s="274">
        <v>0</v>
      </c>
      <c r="AM54" s="274">
        <v>0</v>
      </c>
      <c r="AN54" s="274">
        <v>0</v>
      </c>
      <c r="AO54" s="274">
        <v>0</v>
      </c>
      <c r="AP54" s="274">
        <v>0</v>
      </c>
      <c r="AQ54" s="274">
        <f t="shared" si="56"/>
        <v>0</v>
      </c>
      <c r="AR54" s="274">
        <v>0</v>
      </c>
      <c r="AS54" s="274">
        <v>0</v>
      </c>
      <c r="AT54" s="274">
        <v>0</v>
      </c>
      <c r="AU54" s="274">
        <v>0</v>
      </c>
      <c r="AV54" s="274">
        <v>0</v>
      </c>
      <c r="AW54" s="274">
        <v>0</v>
      </c>
      <c r="AX54" s="274">
        <f t="shared" si="57"/>
        <v>0</v>
      </c>
      <c r="AY54" s="274">
        <f t="shared" si="58"/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f t="shared" si="59"/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v>0</v>
      </c>
      <c r="BL54" s="274">
        <v>0</v>
      </c>
      <c r="BM54" s="274">
        <f t="shared" si="60"/>
        <v>1143</v>
      </c>
      <c r="BN54" s="274">
        <f t="shared" si="61"/>
        <v>1143</v>
      </c>
      <c r="BO54" s="274">
        <v>0</v>
      </c>
      <c r="BP54" s="274">
        <v>0</v>
      </c>
      <c r="BQ54" s="274">
        <v>0</v>
      </c>
      <c r="BR54" s="274">
        <v>1143</v>
      </c>
      <c r="BS54" s="274">
        <v>0</v>
      </c>
      <c r="BT54" s="274">
        <v>0</v>
      </c>
      <c r="BU54" s="274">
        <f t="shared" si="62"/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f t="shared" si="63"/>
        <v>0</v>
      </c>
      <c r="CC54" s="274">
        <f t="shared" si="64"/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</v>
      </c>
      <c r="CJ54" s="274">
        <f t="shared" si="65"/>
        <v>0</v>
      </c>
      <c r="CK54" s="274">
        <v>0</v>
      </c>
      <c r="CL54" s="274">
        <v>0</v>
      </c>
      <c r="CM54" s="274">
        <v>0</v>
      </c>
      <c r="CN54" s="274">
        <v>0</v>
      </c>
      <c r="CO54" s="274">
        <v>0</v>
      </c>
      <c r="CP54" s="274">
        <v>0</v>
      </c>
      <c r="CQ54" s="274">
        <f t="shared" si="66"/>
        <v>106</v>
      </c>
      <c r="CR54" s="274">
        <f t="shared" si="67"/>
        <v>106</v>
      </c>
      <c r="CS54" s="274">
        <v>0</v>
      </c>
      <c r="CT54" s="274">
        <v>0</v>
      </c>
      <c r="CU54" s="274">
        <v>0</v>
      </c>
      <c r="CV54" s="274">
        <v>106</v>
      </c>
      <c r="CW54" s="274">
        <v>0</v>
      </c>
      <c r="CX54" s="274">
        <v>0</v>
      </c>
      <c r="CY54" s="274">
        <f t="shared" si="68"/>
        <v>0</v>
      </c>
      <c r="CZ54" s="274">
        <v>0</v>
      </c>
      <c r="DA54" s="274">
        <v>0</v>
      </c>
      <c r="DB54" s="274">
        <v>0</v>
      </c>
      <c r="DC54" s="274">
        <v>0</v>
      </c>
      <c r="DD54" s="274">
        <v>0</v>
      </c>
      <c r="DE54" s="274">
        <v>0</v>
      </c>
      <c r="DF54" s="274">
        <f t="shared" si="69"/>
        <v>0</v>
      </c>
      <c r="DG54" s="274">
        <f t="shared" si="70"/>
        <v>0</v>
      </c>
      <c r="DH54" s="274">
        <v>0</v>
      </c>
      <c r="DI54" s="274">
        <v>0</v>
      </c>
      <c r="DJ54" s="274">
        <v>0</v>
      </c>
      <c r="DK54" s="274">
        <v>0</v>
      </c>
      <c r="DL54" s="274">
        <v>0</v>
      </c>
      <c r="DM54" s="274">
        <v>0</v>
      </c>
      <c r="DN54" s="274">
        <f t="shared" si="71"/>
        <v>0</v>
      </c>
      <c r="DO54" s="274">
        <v>0</v>
      </c>
      <c r="DP54" s="274">
        <v>0</v>
      </c>
      <c r="DQ54" s="274">
        <v>0</v>
      </c>
      <c r="DR54" s="274">
        <v>0</v>
      </c>
      <c r="DS54" s="274">
        <v>0</v>
      </c>
      <c r="DT54" s="274">
        <v>0</v>
      </c>
      <c r="DU54" s="274">
        <f t="shared" si="72"/>
        <v>628</v>
      </c>
      <c r="DV54" s="274">
        <v>628</v>
      </c>
      <c r="DW54" s="274">
        <v>0</v>
      </c>
      <c r="DX54" s="274">
        <v>0</v>
      </c>
      <c r="DY54" s="274">
        <v>0</v>
      </c>
      <c r="DZ54" s="274">
        <f t="shared" si="73"/>
        <v>0</v>
      </c>
      <c r="EA54" s="274">
        <f t="shared" si="74"/>
        <v>0</v>
      </c>
      <c r="EB54" s="274">
        <v>0</v>
      </c>
      <c r="EC54" s="274">
        <v>0</v>
      </c>
      <c r="ED54" s="274">
        <v>0</v>
      </c>
      <c r="EE54" s="274">
        <v>0</v>
      </c>
      <c r="EF54" s="274">
        <v>0</v>
      </c>
      <c r="EG54" s="274">
        <v>0</v>
      </c>
      <c r="EH54" s="274">
        <f t="shared" si="75"/>
        <v>0</v>
      </c>
      <c r="EI54" s="274">
        <v>0</v>
      </c>
      <c r="EJ54" s="274">
        <v>0</v>
      </c>
      <c r="EK54" s="274">
        <v>0</v>
      </c>
      <c r="EL54" s="274">
        <v>0</v>
      </c>
      <c r="EM54" s="274">
        <v>0</v>
      </c>
      <c r="EN54" s="274">
        <v>0</v>
      </c>
    </row>
    <row r="55" spans="1:144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47"/>
        <v>5597</v>
      </c>
      <c r="E55" s="274">
        <f t="shared" si="48"/>
        <v>5243</v>
      </c>
      <c r="F55" s="274">
        <f t="shared" si="49"/>
        <v>4597</v>
      </c>
      <c r="G55" s="274">
        <v>0</v>
      </c>
      <c r="H55" s="274">
        <v>4584</v>
      </c>
      <c r="I55" s="274">
        <v>0</v>
      </c>
      <c r="J55" s="274">
        <v>0</v>
      </c>
      <c r="K55" s="274">
        <v>0</v>
      </c>
      <c r="L55" s="274">
        <v>13</v>
      </c>
      <c r="M55" s="274">
        <f t="shared" si="50"/>
        <v>646</v>
      </c>
      <c r="N55" s="274">
        <v>0</v>
      </c>
      <c r="O55" s="274">
        <v>141</v>
      </c>
      <c r="P55" s="274">
        <v>0</v>
      </c>
      <c r="Q55" s="274">
        <v>0</v>
      </c>
      <c r="R55" s="274">
        <v>0</v>
      </c>
      <c r="S55" s="274">
        <v>505</v>
      </c>
      <c r="T55" s="274">
        <f t="shared" si="51"/>
        <v>84</v>
      </c>
      <c r="U55" s="274">
        <f t="shared" si="52"/>
        <v>12</v>
      </c>
      <c r="V55" s="274">
        <v>0</v>
      </c>
      <c r="W55" s="274">
        <v>0</v>
      </c>
      <c r="X55" s="274">
        <v>8</v>
      </c>
      <c r="Y55" s="274">
        <v>0</v>
      </c>
      <c r="Z55" s="274">
        <v>0</v>
      </c>
      <c r="AA55" s="274">
        <v>4</v>
      </c>
      <c r="AB55" s="274">
        <f t="shared" si="53"/>
        <v>72</v>
      </c>
      <c r="AC55" s="274">
        <v>0</v>
      </c>
      <c r="AD55" s="274">
        <v>0</v>
      </c>
      <c r="AE55" s="274">
        <v>5</v>
      </c>
      <c r="AF55" s="274">
        <v>0</v>
      </c>
      <c r="AG55" s="274">
        <v>0</v>
      </c>
      <c r="AH55" s="274">
        <v>67</v>
      </c>
      <c r="AI55" s="274">
        <f t="shared" si="54"/>
        <v>0</v>
      </c>
      <c r="AJ55" s="274">
        <f t="shared" si="55"/>
        <v>0</v>
      </c>
      <c r="AK55" s="274">
        <v>0</v>
      </c>
      <c r="AL55" s="274">
        <v>0</v>
      </c>
      <c r="AM55" s="274">
        <v>0</v>
      </c>
      <c r="AN55" s="274">
        <v>0</v>
      </c>
      <c r="AO55" s="274">
        <v>0</v>
      </c>
      <c r="AP55" s="274">
        <v>0</v>
      </c>
      <c r="AQ55" s="274">
        <f t="shared" si="56"/>
        <v>0</v>
      </c>
      <c r="AR55" s="274">
        <v>0</v>
      </c>
      <c r="AS55" s="274">
        <v>0</v>
      </c>
      <c r="AT55" s="274">
        <v>0</v>
      </c>
      <c r="AU55" s="274">
        <v>0</v>
      </c>
      <c r="AV55" s="274">
        <v>0</v>
      </c>
      <c r="AW55" s="274">
        <v>0</v>
      </c>
      <c r="AX55" s="274">
        <f t="shared" si="57"/>
        <v>0</v>
      </c>
      <c r="AY55" s="274">
        <f t="shared" si="58"/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f t="shared" si="59"/>
        <v>0</v>
      </c>
      <c r="BG55" s="274">
        <v>0</v>
      </c>
      <c r="BH55" s="274">
        <v>0</v>
      </c>
      <c r="BI55" s="274">
        <v>0</v>
      </c>
      <c r="BJ55" s="274">
        <v>0</v>
      </c>
      <c r="BK55" s="274">
        <v>0</v>
      </c>
      <c r="BL55" s="274">
        <v>0</v>
      </c>
      <c r="BM55" s="274">
        <f t="shared" si="60"/>
        <v>0</v>
      </c>
      <c r="BN55" s="274">
        <f t="shared" si="61"/>
        <v>0</v>
      </c>
      <c r="BO55" s="274">
        <v>0</v>
      </c>
      <c r="BP55" s="274">
        <v>0</v>
      </c>
      <c r="BQ55" s="274">
        <v>0</v>
      </c>
      <c r="BR55" s="274">
        <v>0</v>
      </c>
      <c r="BS55" s="274">
        <v>0</v>
      </c>
      <c r="BT55" s="274">
        <v>0</v>
      </c>
      <c r="BU55" s="274">
        <f t="shared" si="62"/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f t="shared" si="63"/>
        <v>0</v>
      </c>
      <c r="CC55" s="274">
        <f t="shared" si="64"/>
        <v>0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f t="shared" si="65"/>
        <v>0</v>
      </c>
      <c r="CK55" s="274">
        <v>0</v>
      </c>
      <c r="CL55" s="274">
        <v>0</v>
      </c>
      <c r="CM55" s="274">
        <v>0</v>
      </c>
      <c r="CN55" s="274">
        <v>0</v>
      </c>
      <c r="CO55" s="274">
        <v>0</v>
      </c>
      <c r="CP55" s="274">
        <v>0</v>
      </c>
      <c r="CQ55" s="274">
        <f t="shared" si="66"/>
        <v>269</v>
      </c>
      <c r="CR55" s="274">
        <f t="shared" si="67"/>
        <v>163</v>
      </c>
      <c r="CS55" s="274">
        <v>0</v>
      </c>
      <c r="CT55" s="274">
        <v>0</v>
      </c>
      <c r="CU55" s="274">
        <v>0</v>
      </c>
      <c r="CV55" s="274">
        <v>163</v>
      </c>
      <c r="CW55" s="274">
        <v>0</v>
      </c>
      <c r="CX55" s="274">
        <v>0</v>
      </c>
      <c r="CY55" s="274">
        <f t="shared" si="68"/>
        <v>106</v>
      </c>
      <c r="CZ55" s="274">
        <v>0</v>
      </c>
      <c r="DA55" s="274">
        <v>0</v>
      </c>
      <c r="DB55" s="274">
        <v>0</v>
      </c>
      <c r="DC55" s="274">
        <v>106</v>
      </c>
      <c r="DD55" s="274">
        <v>0</v>
      </c>
      <c r="DE55" s="274">
        <v>0</v>
      </c>
      <c r="DF55" s="274">
        <f t="shared" si="69"/>
        <v>0</v>
      </c>
      <c r="DG55" s="274">
        <f t="shared" si="70"/>
        <v>0</v>
      </c>
      <c r="DH55" s="274">
        <v>0</v>
      </c>
      <c r="DI55" s="274">
        <v>0</v>
      </c>
      <c r="DJ55" s="274">
        <v>0</v>
      </c>
      <c r="DK55" s="274">
        <v>0</v>
      </c>
      <c r="DL55" s="274">
        <v>0</v>
      </c>
      <c r="DM55" s="274">
        <v>0</v>
      </c>
      <c r="DN55" s="274">
        <f t="shared" si="71"/>
        <v>0</v>
      </c>
      <c r="DO55" s="274">
        <v>0</v>
      </c>
      <c r="DP55" s="274">
        <v>0</v>
      </c>
      <c r="DQ55" s="274">
        <v>0</v>
      </c>
      <c r="DR55" s="274">
        <v>0</v>
      </c>
      <c r="DS55" s="274">
        <v>0</v>
      </c>
      <c r="DT55" s="274">
        <v>0</v>
      </c>
      <c r="DU55" s="274">
        <f t="shared" si="72"/>
        <v>1</v>
      </c>
      <c r="DV55" s="274">
        <v>0</v>
      </c>
      <c r="DW55" s="274">
        <v>0</v>
      </c>
      <c r="DX55" s="274">
        <v>1</v>
      </c>
      <c r="DY55" s="274">
        <v>0</v>
      </c>
      <c r="DZ55" s="274">
        <f t="shared" si="73"/>
        <v>0</v>
      </c>
      <c r="EA55" s="274">
        <f t="shared" si="74"/>
        <v>0</v>
      </c>
      <c r="EB55" s="274">
        <v>0</v>
      </c>
      <c r="EC55" s="274">
        <v>0</v>
      </c>
      <c r="ED55" s="274">
        <v>0</v>
      </c>
      <c r="EE55" s="274">
        <v>0</v>
      </c>
      <c r="EF55" s="274">
        <v>0</v>
      </c>
      <c r="EG55" s="274">
        <v>0</v>
      </c>
      <c r="EH55" s="274">
        <f t="shared" si="75"/>
        <v>0</v>
      </c>
      <c r="EI55" s="274">
        <v>0</v>
      </c>
      <c r="EJ55" s="274">
        <v>0</v>
      </c>
      <c r="EK55" s="274">
        <v>0</v>
      </c>
      <c r="EL55" s="274">
        <v>0</v>
      </c>
      <c r="EM55" s="274">
        <v>0</v>
      </c>
      <c r="EN55" s="274">
        <v>0</v>
      </c>
    </row>
    <row r="56" spans="1:144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47"/>
        <v>2786</v>
      </c>
      <c r="E56" s="274">
        <f t="shared" si="48"/>
        <v>2411</v>
      </c>
      <c r="F56" s="274">
        <f t="shared" si="49"/>
        <v>1979</v>
      </c>
      <c r="G56" s="274">
        <v>0</v>
      </c>
      <c r="H56" s="274">
        <v>1979</v>
      </c>
      <c r="I56" s="274">
        <v>0</v>
      </c>
      <c r="J56" s="274">
        <v>0</v>
      </c>
      <c r="K56" s="274">
        <v>0</v>
      </c>
      <c r="L56" s="274">
        <v>0</v>
      </c>
      <c r="M56" s="274">
        <f t="shared" si="50"/>
        <v>432</v>
      </c>
      <c r="N56" s="274">
        <v>0</v>
      </c>
      <c r="O56" s="274">
        <v>432</v>
      </c>
      <c r="P56" s="274">
        <v>0</v>
      </c>
      <c r="Q56" s="274">
        <v>0</v>
      </c>
      <c r="R56" s="274">
        <v>0</v>
      </c>
      <c r="S56" s="274">
        <v>0</v>
      </c>
      <c r="T56" s="274">
        <f t="shared" si="51"/>
        <v>261</v>
      </c>
      <c r="U56" s="274">
        <f t="shared" si="52"/>
        <v>242</v>
      </c>
      <c r="V56" s="274">
        <v>0</v>
      </c>
      <c r="W56" s="274">
        <v>0</v>
      </c>
      <c r="X56" s="274">
        <v>155</v>
      </c>
      <c r="Y56" s="274">
        <v>0</v>
      </c>
      <c r="Z56" s="274">
        <v>0</v>
      </c>
      <c r="AA56" s="274">
        <v>87</v>
      </c>
      <c r="AB56" s="274">
        <f t="shared" si="53"/>
        <v>19</v>
      </c>
      <c r="AC56" s="274">
        <v>0</v>
      </c>
      <c r="AD56" s="274">
        <v>0</v>
      </c>
      <c r="AE56" s="274">
        <v>14</v>
      </c>
      <c r="AF56" s="274">
        <v>0</v>
      </c>
      <c r="AG56" s="274">
        <v>0</v>
      </c>
      <c r="AH56" s="274">
        <v>5</v>
      </c>
      <c r="AI56" s="274">
        <f t="shared" si="54"/>
        <v>0</v>
      </c>
      <c r="AJ56" s="274">
        <f t="shared" si="55"/>
        <v>0</v>
      </c>
      <c r="AK56" s="274">
        <v>0</v>
      </c>
      <c r="AL56" s="274">
        <v>0</v>
      </c>
      <c r="AM56" s="274">
        <v>0</v>
      </c>
      <c r="AN56" s="274">
        <v>0</v>
      </c>
      <c r="AO56" s="274">
        <v>0</v>
      </c>
      <c r="AP56" s="274">
        <v>0</v>
      </c>
      <c r="AQ56" s="274">
        <f t="shared" si="56"/>
        <v>0</v>
      </c>
      <c r="AR56" s="274">
        <v>0</v>
      </c>
      <c r="AS56" s="274">
        <v>0</v>
      </c>
      <c r="AT56" s="274">
        <v>0</v>
      </c>
      <c r="AU56" s="274">
        <v>0</v>
      </c>
      <c r="AV56" s="274">
        <v>0</v>
      </c>
      <c r="AW56" s="274">
        <v>0</v>
      </c>
      <c r="AX56" s="274">
        <f t="shared" si="57"/>
        <v>0</v>
      </c>
      <c r="AY56" s="274">
        <f t="shared" si="58"/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f t="shared" si="59"/>
        <v>0</v>
      </c>
      <c r="BG56" s="274">
        <v>0</v>
      </c>
      <c r="BH56" s="274">
        <v>0</v>
      </c>
      <c r="BI56" s="274">
        <v>0</v>
      </c>
      <c r="BJ56" s="274">
        <v>0</v>
      </c>
      <c r="BK56" s="274">
        <v>0</v>
      </c>
      <c r="BL56" s="274">
        <v>0</v>
      </c>
      <c r="BM56" s="274">
        <f t="shared" si="60"/>
        <v>0</v>
      </c>
      <c r="BN56" s="274">
        <f t="shared" si="61"/>
        <v>0</v>
      </c>
      <c r="BO56" s="274">
        <v>0</v>
      </c>
      <c r="BP56" s="274">
        <v>0</v>
      </c>
      <c r="BQ56" s="274">
        <v>0</v>
      </c>
      <c r="BR56" s="274">
        <v>0</v>
      </c>
      <c r="BS56" s="274">
        <v>0</v>
      </c>
      <c r="BT56" s="274">
        <v>0</v>
      </c>
      <c r="BU56" s="274">
        <f t="shared" si="62"/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f t="shared" si="63"/>
        <v>0</v>
      </c>
      <c r="CC56" s="274">
        <f t="shared" si="64"/>
        <v>0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f t="shared" si="65"/>
        <v>0</v>
      </c>
      <c r="CK56" s="274">
        <v>0</v>
      </c>
      <c r="CL56" s="274">
        <v>0</v>
      </c>
      <c r="CM56" s="274">
        <v>0</v>
      </c>
      <c r="CN56" s="274">
        <v>0</v>
      </c>
      <c r="CO56" s="274">
        <v>0</v>
      </c>
      <c r="CP56" s="274">
        <v>0</v>
      </c>
      <c r="CQ56" s="274">
        <f t="shared" si="66"/>
        <v>114</v>
      </c>
      <c r="CR56" s="274">
        <f t="shared" si="67"/>
        <v>105</v>
      </c>
      <c r="CS56" s="274">
        <v>0</v>
      </c>
      <c r="CT56" s="274">
        <v>0</v>
      </c>
      <c r="CU56" s="274">
        <v>0</v>
      </c>
      <c r="CV56" s="274">
        <v>105</v>
      </c>
      <c r="CW56" s="274">
        <v>0</v>
      </c>
      <c r="CX56" s="274">
        <v>0</v>
      </c>
      <c r="CY56" s="274">
        <f t="shared" si="68"/>
        <v>9</v>
      </c>
      <c r="CZ56" s="274">
        <v>0</v>
      </c>
      <c r="DA56" s="274">
        <v>0</v>
      </c>
      <c r="DB56" s="274">
        <v>0</v>
      </c>
      <c r="DC56" s="274">
        <v>9</v>
      </c>
      <c r="DD56" s="274">
        <v>0</v>
      </c>
      <c r="DE56" s="274">
        <v>0</v>
      </c>
      <c r="DF56" s="274">
        <f t="shared" si="69"/>
        <v>0</v>
      </c>
      <c r="DG56" s="274">
        <f t="shared" si="70"/>
        <v>0</v>
      </c>
      <c r="DH56" s="274">
        <v>0</v>
      </c>
      <c r="DI56" s="274">
        <v>0</v>
      </c>
      <c r="DJ56" s="274">
        <v>0</v>
      </c>
      <c r="DK56" s="274">
        <v>0</v>
      </c>
      <c r="DL56" s="274">
        <v>0</v>
      </c>
      <c r="DM56" s="274">
        <v>0</v>
      </c>
      <c r="DN56" s="274">
        <f t="shared" si="71"/>
        <v>0</v>
      </c>
      <c r="DO56" s="274">
        <v>0</v>
      </c>
      <c r="DP56" s="274">
        <v>0</v>
      </c>
      <c r="DQ56" s="274">
        <v>0</v>
      </c>
      <c r="DR56" s="274">
        <v>0</v>
      </c>
      <c r="DS56" s="274">
        <v>0</v>
      </c>
      <c r="DT56" s="274">
        <v>0</v>
      </c>
      <c r="DU56" s="274">
        <f t="shared" si="72"/>
        <v>0</v>
      </c>
      <c r="DV56" s="274">
        <v>0</v>
      </c>
      <c r="DW56" s="274">
        <v>0</v>
      </c>
      <c r="DX56" s="274">
        <v>0</v>
      </c>
      <c r="DY56" s="274">
        <v>0</v>
      </c>
      <c r="DZ56" s="274">
        <f t="shared" si="73"/>
        <v>0</v>
      </c>
      <c r="EA56" s="274">
        <f t="shared" si="74"/>
        <v>0</v>
      </c>
      <c r="EB56" s="274">
        <v>0</v>
      </c>
      <c r="EC56" s="274">
        <v>0</v>
      </c>
      <c r="ED56" s="274">
        <v>0</v>
      </c>
      <c r="EE56" s="274">
        <v>0</v>
      </c>
      <c r="EF56" s="274">
        <v>0</v>
      </c>
      <c r="EG56" s="274">
        <v>0</v>
      </c>
      <c r="EH56" s="274">
        <f t="shared" si="75"/>
        <v>0</v>
      </c>
      <c r="EI56" s="274">
        <v>0</v>
      </c>
      <c r="EJ56" s="274">
        <v>0</v>
      </c>
      <c r="EK56" s="274">
        <v>0</v>
      </c>
      <c r="EL56" s="274">
        <v>0</v>
      </c>
      <c r="EM56" s="274">
        <v>0</v>
      </c>
      <c r="EN56" s="274">
        <v>0</v>
      </c>
    </row>
    <row r="57" spans="1:144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47"/>
        <v>2492</v>
      </c>
      <c r="E57" s="274">
        <f t="shared" si="48"/>
        <v>2181</v>
      </c>
      <c r="F57" s="274">
        <f t="shared" si="49"/>
        <v>1669</v>
      </c>
      <c r="G57" s="274">
        <v>0</v>
      </c>
      <c r="H57" s="274">
        <v>1669</v>
      </c>
      <c r="I57" s="274">
        <v>0</v>
      </c>
      <c r="J57" s="274">
        <v>0</v>
      </c>
      <c r="K57" s="274">
        <v>0</v>
      </c>
      <c r="L57" s="274">
        <v>0</v>
      </c>
      <c r="M57" s="274">
        <f t="shared" si="50"/>
        <v>512</v>
      </c>
      <c r="N57" s="274">
        <v>0</v>
      </c>
      <c r="O57" s="274">
        <v>512</v>
      </c>
      <c r="P57" s="274">
        <v>0</v>
      </c>
      <c r="Q57" s="274">
        <v>0</v>
      </c>
      <c r="R57" s="274">
        <v>0</v>
      </c>
      <c r="S57" s="274">
        <v>0</v>
      </c>
      <c r="T57" s="274">
        <f t="shared" si="51"/>
        <v>211</v>
      </c>
      <c r="U57" s="274">
        <f t="shared" si="52"/>
        <v>161</v>
      </c>
      <c r="V57" s="274">
        <v>0</v>
      </c>
      <c r="W57" s="274">
        <v>0</v>
      </c>
      <c r="X57" s="274">
        <v>97</v>
      </c>
      <c r="Y57" s="274">
        <v>0</v>
      </c>
      <c r="Z57" s="274">
        <v>0</v>
      </c>
      <c r="AA57" s="274">
        <v>64</v>
      </c>
      <c r="AB57" s="274">
        <f t="shared" si="53"/>
        <v>50</v>
      </c>
      <c r="AC57" s="274">
        <v>0</v>
      </c>
      <c r="AD57" s="274">
        <v>0</v>
      </c>
      <c r="AE57" s="274">
        <v>30</v>
      </c>
      <c r="AF57" s="274">
        <v>0</v>
      </c>
      <c r="AG57" s="274">
        <v>0</v>
      </c>
      <c r="AH57" s="274">
        <v>20</v>
      </c>
      <c r="AI57" s="274">
        <f t="shared" si="54"/>
        <v>0</v>
      </c>
      <c r="AJ57" s="274">
        <f t="shared" si="55"/>
        <v>0</v>
      </c>
      <c r="AK57" s="274">
        <v>0</v>
      </c>
      <c r="AL57" s="274">
        <v>0</v>
      </c>
      <c r="AM57" s="274">
        <v>0</v>
      </c>
      <c r="AN57" s="274">
        <v>0</v>
      </c>
      <c r="AO57" s="274">
        <v>0</v>
      </c>
      <c r="AP57" s="274">
        <v>0</v>
      </c>
      <c r="AQ57" s="274">
        <f t="shared" si="56"/>
        <v>0</v>
      </c>
      <c r="AR57" s="274">
        <v>0</v>
      </c>
      <c r="AS57" s="274">
        <v>0</v>
      </c>
      <c r="AT57" s="274">
        <v>0</v>
      </c>
      <c r="AU57" s="274">
        <v>0</v>
      </c>
      <c r="AV57" s="274">
        <v>0</v>
      </c>
      <c r="AW57" s="274">
        <v>0</v>
      </c>
      <c r="AX57" s="274">
        <f t="shared" si="57"/>
        <v>0</v>
      </c>
      <c r="AY57" s="274">
        <f t="shared" si="58"/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f t="shared" si="59"/>
        <v>0</v>
      </c>
      <c r="BG57" s="274">
        <v>0</v>
      </c>
      <c r="BH57" s="274">
        <v>0</v>
      </c>
      <c r="BI57" s="274">
        <v>0</v>
      </c>
      <c r="BJ57" s="274">
        <v>0</v>
      </c>
      <c r="BK57" s="274">
        <v>0</v>
      </c>
      <c r="BL57" s="274">
        <v>0</v>
      </c>
      <c r="BM57" s="274">
        <f t="shared" si="60"/>
        <v>0</v>
      </c>
      <c r="BN57" s="274">
        <f t="shared" si="61"/>
        <v>0</v>
      </c>
      <c r="BO57" s="274">
        <v>0</v>
      </c>
      <c r="BP57" s="274">
        <v>0</v>
      </c>
      <c r="BQ57" s="274">
        <v>0</v>
      </c>
      <c r="BR57" s="274">
        <v>0</v>
      </c>
      <c r="BS57" s="274">
        <v>0</v>
      </c>
      <c r="BT57" s="274">
        <v>0</v>
      </c>
      <c r="BU57" s="274">
        <f t="shared" si="62"/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f t="shared" si="63"/>
        <v>0</v>
      </c>
      <c r="CC57" s="274">
        <f t="shared" si="64"/>
        <v>0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f t="shared" si="65"/>
        <v>0</v>
      </c>
      <c r="CK57" s="274">
        <v>0</v>
      </c>
      <c r="CL57" s="274">
        <v>0</v>
      </c>
      <c r="CM57" s="274">
        <v>0</v>
      </c>
      <c r="CN57" s="274">
        <v>0</v>
      </c>
      <c r="CO57" s="274">
        <v>0</v>
      </c>
      <c r="CP57" s="274">
        <v>0</v>
      </c>
      <c r="CQ57" s="274">
        <f t="shared" si="66"/>
        <v>100</v>
      </c>
      <c r="CR57" s="274">
        <f t="shared" si="67"/>
        <v>100</v>
      </c>
      <c r="CS57" s="274">
        <v>0</v>
      </c>
      <c r="CT57" s="274">
        <v>0</v>
      </c>
      <c r="CU57" s="274">
        <v>0</v>
      </c>
      <c r="CV57" s="274">
        <v>100</v>
      </c>
      <c r="CW57" s="274">
        <v>0</v>
      </c>
      <c r="CX57" s="274">
        <v>0</v>
      </c>
      <c r="CY57" s="274">
        <f t="shared" si="68"/>
        <v>0</v>
      </c>
      <c r="CZ57" s="274">
        <v>0</v>
      </c>
      <c r="DA57" s="274">
        <v>0</v>
      </c>
      <c r="DB57" s="274">
        <v>0</v>
      </c>
      <c r="DC57" s="274">
        <v>0</v>
      </c>
      <c r="DD57" s="274">
        <v>0</v>
      </c>
      <c r="DE57" s="274">
        <v>0</v>
      </c>
      <c r="DF57" s="274">
        <f t="shared" si="69"/>
        <v>0</v>
      </c>
      <c r="DG57" s="274">
        <f t="shared" si="70"/>
        <v>0</v>
      </c>
      <c r="DH57" s="274">
        <v>0</v>
      </c>
      <c r="DI57" s="274">
        <v>0</v>
      </c>
      <c r="DJ57" s="274">
        <v>0</v>
      </c>
      <c r="DK57" s="274">
        <v>0</v>
      </c>
      <c r="DL57" s="274">
        <v>0</v>
      </c>
      <c r="DM57" s="274">
        <v>0</v>
      </c>
      <c r="DN57" s="274">
        <f t="shared" si="71"/>
        <v>0</v>
      </c>
      <c r="DO57" s="274">
        <v>0</v>
      </c>
      <c r="DP57" s="274">
        <v>0</v>
      </c>
      <c r="DQ57" s="274">
        <v>0</v>
      </c>
      <c r="DR57" s="274">
        <v>0</v>
      </c>
      <c r="DS57" s="274">
        <v>0</v>
      </c>
      <c r="DT57" s="274">
        <v>0</v>
      </c>
      <c r="DU57" s="274">
        <f t="shared" si="72"/>
        <v>0</v>
      </c>
      <c r="DV57" s="274">
        <v>0</v>
      </c>
      <c r="DW57" s="274">
        <v>0</v>
      </c>
      <c r="DX57" s="274">
        <v>0</v>
      </c>
      <c r="DY57" s="274">
        <v>0</v>
      </c>
      <c r="DZ57" s="274">
        <f t="shared" si="73"/>
        <v>0</v>
      </c>
      <c r="EA57" s="274">
        <f t="shared" si="74"/>
        <v>0</v>
      </c>
      <c r="EB57" s="274">
        <v>0</v>
      </c>
      <c r="EC57" s="274">
        <v>0</v>
      </c>
      <c r="ED57" s="274">
        <v>0</v>
      </c>
      <c r="EE57" s="274">
        <v>0</v>
      </c>
      <c r="EF57" s="274">
        <v>0</v>
      </c>
      <c r="EG57" s="274">
        <v>0</v>
      </c>
      <c r="EH57" s="274">
        <f t="shared" si="75"/>
        <v>0</v>
      </c>
      <c r="EI57" s="274">
        <v>0</v>
      </c>
      <c r="EJ57" s="274">
        <v>0</v>
      </c>
      <c r="EK57" s="274">
        <v>0</v>
      </c>
      <c r="EL57" s="274">
        <v>0</v>
      </c>
      <c r="EM57" s="274">
        <v>0</v>
      </c>
      <c r="EN57" s="274">
        <v>0</v>
      </c>
    </row>
    <row r="58" spans="1:144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47"/>
        <v>2298</v>
      </c>
      <c r="E58" s="274">
        <f t="shared" si="48"/>
        <v>2024</v>
      </c>
      <c r="F58" s="274">
        <f t="shared" si="49"/>
        <v>1817</v>
      </c>
      <c r="G58" s="274">
        <v>0</v>
      </c>
      <c r="H58" s="274">
        <v>1817</v>
      </c>
      <c r="I58" s="274">
        <v>0</v>
      </c>
      <c r="J58" s="274">
        <v>0</v>
      </c>
      <c r="K58" s="274">
        <v>0</v>
      </c>
      <c r="L58" s="274">
        <v>0</v>
      </c>
      <c r="M58" s="274">
        <f t="shared" si="50"/>
        <v>207</v>
      </c>
      <c r="N58" s="274">
        <v>0</v>
      </c>
      <c r="O58" s="274">
        <v>207</v>
      </c>
      <c r="P58" s="274">
        <v>0</v>
      </c>
      <c r="Q58" s="274">
        <v>0</v>
      </c>
      <c r="R58" s="274">
        <v>0</v>
      </c>
      <c r="S58" s="274">
        <v>0</v>
      </c>
      <c r="T58" s="274">
        <f t="shared" si="51"/>
        <v>0</v>
      </c>
      <c r="U58" s="274">
        <f t="shared" si="52"/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v>0</v>
      </c>
      <c r="AA58" s="274">
        <v>0</v>
      </c>
      <c r="AB58" s="274">
        <f t="shared" si="53"/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f t="shared" si="54"/>
        <v>0</v>
      </c>
      <c r="AJ58" s="274">
        <f t="shared" si="55"/>
        <v>0</v>
      </c>
      <c r="AK58" s="274">
        <v>0</v>
      </c>
      <c r="AL58" s="274">
        <v>0</v>
      </c>
      <c r="AM58" s="274">
        <v>0</v>
      </c>
      <c r="AN58" s="274">
        <v>0</v>
      </c>
      <c r="AO58" s="274">
        <v>0</v>
      </c>
      <c r="AP58" s="274">
        <v>0</v>
      </c>
      <c r="AQ58" s="274">
        <f t="shared" si="56"/>
        <v>0</v>
      </c>
      <c r="AR58" s="274">
        <v>0</v>
      </c>
      <c r="AS58" s="274">
        <v>0</v>
      </c>
      <c r="AT58" s="274">
        <v>0</v>
      </c>
      <c r="AU58" s="274">
        <v>0</v>
      </c>
      <c r="AV58" s="274">
        <v>0</v>
      </c>
      <c r="AW58" s="274">
        <v>0</v>
      </c>
      <c r="AX58" s="274">
        <f t="shared" si="57"/>
        <v>0</v>
      </c>
      <c r="AY58" s="274">
        <f t="shared" si="58"/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f t="shared" si="59"/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v>0</v>
      </c>
      <c r="BL58" s="274">
        <v>0</v>
      </c>
      <c r="BM58" s="274">
        <f t="shared" si="60"/>
        <v>0</v>
      </c>
      <c r="BN58" s="274">
        <f t="shared" si="61"/>
        <v>0</v>
      </c>
      <c r="BO58" s="274">
        <v>0</v>
      </c>
      <c r="BP58" s="274">
        <v>0</v>
      </c>
      <c r="BQ58" s="274">
        <v>0</v>
      </c>
      <c r="BR58" s="274">
        <v>0</v>
      </c>
      <c r="BS58" s="274">
        <v>0</v>
      </c>
      <c r="BT58" s="274">
        <v>0</v>
      </c>
      <c r="BU58" s="274">
        <f t="shared" si="62"/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f t="shared" si="63"/>
        <v>0</v>
      </c>
      <c r="CC58" s="274">
        <f t="shared" si="64"/>
        <v>0</v>
      </c>
      <c r="CD58" s="274">
        <v>0</v>
      </c>
      <c r="CE58" s="274">
        <v>0</v>
      </c>
      <c r="CF58" s="274">
        <v>0</v>
      </c>
      <c r="CG58" s="274">
        <v>0</v>
      </c>
      <c r="CH58" s="274">
        <v>0</v>
      </c>
      <c r="CI58" s="274">
        <v>0</v>
      </c>
      <c r="CJ58" s="274">
        <f t="shared" si="65"/>
        <v>0</v>
      </c>
      <c r="CK58" s="274">
        <v>0</v>
      </c>
      <c r="CL58" s="274">
        <v>0</v>
      </c>
      <c r="CM58" s="274">
        <v>0</v>
      </c>
      <c r="CN58" s="274">
        <v>0</v>
      </c>
      <c r="CO58" s="274">
        <v>0</v>
      </c>
      <c r="CP58" s="274">
        <v>0</v>
      </c>
      <c r="CQ58" s="274">
        <f t="shared" si="66"/>
        <v>274</v>
      </c>
      <c r="CR58" s="274">
        <f t="shared" si="67"/>
        <v>234</v>
      </c>
      <c r="CS58" s="274">
        <v>0</v>
      </c>
      <c r="CT58" s="274">
        <v>0</v>
      </c>
      <c r="CU58" s="274">
        <v>0</v>
      </c>
      <c r="CV58" s="274">
        <v>177</v>
      </c>
      <c r="CW58" s="274">
        <v>0</v>
      </c>
      <c r="CX58" s="274">
        <v>57</v>
      </c>
      <c r="CY58" s="274">
        <f t="shared" si="68"/>
        <v>40</v>
      </c>
      <c r="CZ58" s="274">
        <v>0</v>
      </c>
      <c r="DA58" s="274">
        <v>0</v>
      </c>
      <c r="DB58" s="274">
        <v>0</v>
      </c>
      <c r="DC58" s="274">
        <v>12</v>
      </c>
      <c r="DD58" s="274">
        <v>0</v>
      </c>
      <c r="DE58" s="274">
        <v>28</v>
      </c>
      <c r="DF58" s="274">
        <f t="shared" si="69"/>
        <v>0</v>
      </c>
      <c r="DG58" s="274">
        <f t="shared" si="70"/>
        <v>0</v>
      </c>
      <c r="DH58" s="274">
        <v>0</v>
      </c>
      <c r="DI58" s="274">
        <v>0</v>
      </c>
      <c r="DJ58" s="274">
        <v>0</v>
      </c>
      <c r="DK58" s="274">
        <v>0</v>
      </c>
      <c r="DL58" s="274">
        <v>0</v>
      </c>
      <c r="DM58" s="274">
        <v>0</v>
      </c>
      <c r="DN58" s="274">
        <f t="shared" si="71"/>
        <v>0</v>
      </c>
      <c r="DO58" s="274">
        <v>0</v>
      </c>
      <c r="DP58" s="274">
        <v>0</v>
      </c>
      <c r="DQ58" s="274">
        <v>0</v>
      </c>
      <c r="DR58" s="274">
        <v>0</v>
      </c>
      <c r="DS58" s="274">
        <v>0</v>
      </c>
      <c r="DT58" s="274">
        <v>0</v>
      </c>
      <c r="DU58" s="274">
        <f t="shared" si="72"/>
        <v>0</v>
      </c>
      <c r="DV58" s="274">
        <v>0</v>
      </c>
      <c r="DW58" s="274">
        <v>0</v>
      </c>
      <c r="DX58" s="274">
        <v>0</v>
      </c>
      <c r="DY58" s="274">
        <v>0</v>
      </c>
      <c r="DZ58" s="274">
        <f t="shared" si="73"/>
        <v>0</v>
      </c>
      <c r="EA58" s="274">
        <f t="shared" si="74"/>
        <v>0</v>
      </c>
      <c r="EB58" s="274">
        <v>0</v>
      </c>
      <c r="EC58" s="274">
        <v>0</v>
      </c>
      <c r="ED58" s="274">
        <v>0</v>
      </c>
      <c r="EE58" s="274">
        <v>0</v>
      </c>
      <c r="EF58" s="274">
        <v>0</v>
      </c>
      <c r="EG58" s="274">
        <v>0</v>
      </c>
      <c r="EH58" s="274">
        <f t="shared" si="75"/>
        <v>0</v>
      </c>
      <c r="EI58" s="274">
        <v>0</v>
      </c>
      <c r="EJ58" s="274">
        <v>0</v>
      </c>
      <c r="EK58" s="274">
        <v>0</v>
      </c>
      <c r="EL58" s="274">
        <v>0</v>
      </c>
      <c r="EM58" s="274">
        <v>0</v>
      </c>
      <c r="EN58" s="274">
        <v>0</v>
      </c>
    </row>
    <row r="59" spans="1:144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47"/>
        <v>5157</v>
      </c>
      <c r="E59" s="274">
        <f t="shared" si="48"/>
        <v>4646</v>
      </c>
      <c r="F59" s="274">
        <f t="shared" si="49"/>
        <v>3297</v>
      </c>
      <c r="G59" s="274">
        <v>0</v>
      </c>
      <c r="H59" s="274">
        <v>3297</v>
      </c>
      <c r="I59" s="274">
        <v>0</v>
      </c>
      <c r="J59" s="274">
        <v>0</v>
      </c>
      <c r="K59" s="274">
        <v>0</v>
      </c>
      <c r="L59" s="274">
        <v>0</v>
      </c>
      <c r="M59" s="274">
        <f t="shared" si="50"/>
        <v>1349</v>
      </c>
      <c r="N59" s="274">
        <v>0</v>
      </c>
      <c r="O59" s="274">
        <v>1349</v>
      </c>
      <c r="P59" s="274">
        <v>0</v>
      </c>
      <c r="Q59" s="274">
        <v>0</v>
      </c>
      <c r="R59" s="274">
        <v>0</v>
      </c>
      <c r="S59" s="274">
        <v>0</v>
      </c>
      <c r="T59" s="274">
        <f t="shared" si="51"/>
        <v>208</v>
      </c>
      <c r="U59" s="274">
        <f t="shared" si="52"/>
        <v>28</v>
      </c>
      <c r="V59" s="274">
        <v>0</v>
      </c>
      <c r="W59" s="274">
        <v>0</v>
      </c>
      <c r="X59" s="274">
        <v>0</v>
      </c>
      <c r="Y59" s="274">
        <v>0</v>
      </c>
      <c r="Z59" s="274">
        <v>0</v>
      </c>
      <c r="AA59" s="274">
        <v>28</v>
      </c>
      <c r="AB59" s="274">
        <f t="shared" si="53"/>
        <v>180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180</v>
      </c>
      <c r="AI59" s="274">
        <f t="shared" si="54"/>
        <v>0</v>
      </c>
      <c r="AJ59" s="274">
        <f t="shared" si="55"/>
        <v>0</v>
      </c>
      <c r="AK59" s="274">
        <v>0</v>
      </c>
      <c r="AL59" s="274">
        <v>0</v>
      </c>
      <c r="AM59" s="274">
        <v>0</v>
      </c>
      <c r="AN59" s="274">
        <v>0</v>
      </c>
      <c r="AO59" s="274">
        <v>0</v>
      </c>
      <c r="AP59" s="274">
        <v>0</v>
      </c>
      <c r="AQ59" s="274">
        <f t="shared" si="56"/>
        <v>0</v>
      </c>
      <c r="AR59" s="274">
        <v>0</v>
      </c>
      <c r="AS59" s="274">
        <v>0</v>
      </c>
      <c r="AT59" s="274">
        <v>0</v>
      </c>
      <c r="AU59" s="274">
        <v>0</v>
      </c>
      <c r="AV59" s="274">
        <v>0</v>
      </c>
      <c r="AW59" s="274">
        <v>0</v>
      </c>
      <c r="AX59" s="274">
        <f t="shared" si="57"/>
        <v>0</v>
      </c>
      <c r="AY59" s="274">
        <f t="shared" si="58"/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f t="shared" si="59"/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f t="shared" si="60"/>
        <v>0</v>
      </c>
      <c r="BN59" s="274">
        <f t="shared" si="61"/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f t="shared" si="62"/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f t="shared" si="63"/>
        <v>0</v>
      </c>
      <c r="CC59" s="274">
        <f t="shared" si="64"/>
        <v>0</v>
      </c>
      <c r="CD59" s="274">
        <v>0</v>
      </c>
      <c r="CE59" s="274">
        <v>0</v>
      </c>
      <c r="CF59" s="274">
        <v>0</v>
      </c>
      <c r="CG59" s="274">
        <v>0</v>
      </c>
      <c r="CH59" s="274">
        <v>0</v>
      </c>
      <c r="CI59" s="274">
        <v>0</v>
      </c>
      <c r="CJ59" s="274">
        <f t="shared" si="65"/>
        <v>0</v>
      </c>
      <c r="CK59" s="274">
        <v>0</v>
      </c>
      <c r="CL59" s="274">
        <v>0</v>
      </c>
      <c r="CM59" s="274">
        <v>0</v>
      </c>
      <c r="CN59" s="274">
        <v>0</v>
      </c>
      <c r="CO59" s="274">
        <v>0</v>
      </c>
      <c r="CP59" s="274">
        <v>0</v>
      </c>
      <c r="CQ59" s="274">
        <f t="shared" si="66"/>
        <v>256</v>
      </c>
      <c r="CR59" s="274">
        <f t="shared" si="67"/>
        <v>203</v>
      </c>
      <c r="CS59" s="274">
        <v>0</v>
      </c>
      <c r="CT59" s="274">
        <v>0</v>
      </c>
      <c r="CU59" s="274">
        <v>77</v>
      </c>
      <c r="CV59" s="274">
        <v>126</v>
      </c>
      <c r="CW59" s="274">
        <v>0</v>
      </c>
      <c r="CX59" s="274">
        <v>0</v>
      </c>
      <c r="CY59" s="274">
        <f t="shared" si="68"/>
        <v>53</v>
      </c>
      <c r="CZ59" s="274">
        <v>0</v>
      </c>
      <c r="DA59" s="274">
        <v>0</v>
      </c>
      <c r="DB59" s="274">
        <v>45</v>
      </c>
      <c r="DC59" s="274">
        <v>8</v>
      </c>
      <c r="DD59" s="274">
        <v>0</v>
      </c>
      <c r="DE59" s="274">
        <v>0</v>
      </c>
      <c r="DF59" s="274">
        <f t="shared" si="69"/>
        <v>0</v>
      </c>
      <c r="DG59" s="274">
        <f t="shared" si="70"/>
        <v>0</v>
      </c>
      <c r="DH59" s="274">
        <v>0</v>
      </c>
      <c r="DI59" s="274">
        <v>0</v>
      </c>
      <c r="DJ59" s="274">
        <v>0</v>
      </c>
      <c r="DK59" s="274">
        <v>0</v>
      </c>
      <c r="DL59" s="274">
        <v>0</v>
      </c>
      <c r="DM59" s="274">
        <v>0</v>
      </c>
      <c r="DN59" s="274">
        <f t="shared" si="71"/>
        <v>0</v>
      </c>
      <c r="DO59" s="274">
        <v>0</v>
      </c>
      <c r="DP59" s="274">
        <v>0</v>
      </c>
      <c r="DQ59" s="274">
        <v>0</v>
      </c>
      <c r="DR59" s="274">
        <v>0</v>
      </c>
      <c r="DS59" s="274">
        <v>0</v>
      </c>
      <c r="DT59" s="274">
        <v>0</v>
      </c>
      <c r="DU59" s="274">
        <f t="shared" si="72"/>
        <v>47</v>
      </c>
      <c r="DV59" s="274">
        <v>47</v>
      </c>
      <c r="DW59" s="274">
        <v>0</v>
      </c>
      <c r="DX59" s="274">
        <v>0</v>
      </c>
      <c r="DY59" s="274">
        <v>0</v>
      </c>
      <c r="DZ59" s="274">
        <f t="shared" si="73"/>
        <v>0</v>
      </c>
      <c r="EA59" s="274">
        <f t="shared" si="74"/>
        <v>0</v>
      </c>
      <c r="EB59" s="274">
        <v>0</v>
      </c>
      <c r="EC59" s="274">
        <v>0</v>
      </c>
      <c r="ED59" s="274">
        <v>0</v>
      </c>
      <c r="EE59" s="274">
        <v>0</v>
      </c>
      <c r="EF59" s="274">
        <v>0</v>
      </c>
      <c r="EG59" s="274">
        <v>0</v>
      </c>
      <c r="EH59" s="274">
        <f t="shared" si="75"/>
        <v>0</v>
      </c>
      <c r="EI59" s="274">
        <v>0</v>
      </c>
      <c r="EJ59" s="274">
        <v>0</v>
      </c>
      <c r="EK59" s="274">
        <v>0</v>
      </c>
      <c r="EL59" s="274">
        <v>0</v>
      </c>
      <c r="EM59" s="274">
        <v>0</v>
      </c>
      <c r="EN59" s="274">
        <v>0</v>
      </c>
    </row>
    <row r="60" spans="1:144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47"/>
        <v>1486</v>
      </c>
      <c r="E60" s="274">
        <f t="shared" si="48"/>
        <v>1358</v>
      </c>
      <c r="F60" s="274">
        <f t="shared" si="49"/>
        <v>1020</v>
      </c>
      <c r="G60" s="274">
        <v>0</v>
      </c>
      <c r="H60" s="274">
        <v>1020</v>
      </c>
      <c r="I60" s="274">
        <v>0</v>
      </c>
      <c r="J60" s="274">
        <v>0</v>
      </c>
      <c r="K60" s="274">
        <v>0</v>
      </c>
      <c r="L60" s="274">
        <v>0</v>
      </c>
      <c r="M60" s="274">
        <f t="shared" si="50"/>
        <v>338</v>
      </c>
      <c r="N60" s="274">
        <v>0</v>
      </c>
      <c r="O60" s="274">
        <v>338</v>
      </c>
      <c r="P60" s="274">
        <v>0</v>
      </c>
      <c r="Q60" s="274">
        <v>0</v>
      </c>
      <c r="R60" s="274">
        <v>0</v>
      </c>
      <c r="S60" s="274">
        <v>0</v>
      </c>
      <c r="T60" s="274">
        <f t="shared" si="51"/>
        <v>96</v>
      </c>
      <c r="U60" s="274">
        <f t="shared" si="52"/>
        <v>78</v>
      </c>
      <c r="V60" s="274">
        <v>0</v>
      </c>
      <c r="W60" s="274">
        <v>0</v>
      </c>
      <c r="X60" s="274">
        <v>55</v>
      </c>
      <c r="Y60" s="274">
        <v>0</v>
      </c>
      <c r="Z60" s="274">
        <v>0</v>
      </c>
      <c r="AA60" s="274">
        <v>23</v>
      </c>
      <c r="AB60" s="274">
        <f t="shared" si="53"/>
        <v>18</v>
      </c>
      <c r="AC60" s="274">
        <v>0</v>
      </c>
      <c r="AD60" s="274">
        <v>0</v>
      </c>
      <c r="AE60" s="274">
        <v>12</v>
      </c>
      <c r="AF60" s="274">
        <v>0</v>
      </c>
      <c r="AG60" s="274">
        <v>0</v>
      </c>
      <c r="AH60" s="274">
        <v>6</v>
      </c>
      <c r="AI60" s="274">
        <f t="shared" si="54"/>
        <v>0</v>
      </c>
      <c r="AJ60" s="274">
        <f t="shared" si="55"/>
        <v>0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f t="shared" si="56"/>
        <v>0</v>
      </c>
      <c r="AR60" s="274">
        <v>0</v>
      </c>
      <c r="AS60" s="274">
        <v>0</v>
      </c>
      <c r="AT60" s="274">
        <v>0</v>
      </c>
      <c r="AU60" s="274">
        <v>0</v>
      </c>
      <c r="AV60" s="274">
        <v>0</v>
      </c>
      <c r="AW60" s="274">
        <v>0</v>
      </c>
      <c r="AX60" s="274">
        <f t="shared" si="57"/>
        <v>0</v>
      </c>
      <c r="AY60" s="274">
        <f t="shared" si="58"/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f t="shared" si="59"/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v>0</v>
      </c>
      <c r="BL60" s="274">
        <v>0</v>
      </c>
      <c r="BM60" s="274">
        <f t="shared" si="60"/>
        <v>0</v>
      </c>
      <c r="BN60" s="274">
        <f t="shared" si="61"/>
        <v>0</v>
      </c>
      <c r="BO60" s="274">
        <v>0</v>
      </c>
      <c r="BP60" s="274">
        <v>0</v>
      </c>
      <c r="BQ60" s="274">
        <v>0</v>
      </c>
      <c r="BR60" s="274">
        <v>0</v>
      </c>
      <c r="BS60" s="274">
        <v>0</v>
      </c>
      <c r="BT60" s="274">
        <v>0</v>
      </c>
      <c r="BU60" s="274">
        <f t="shared" si="62"/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f t="shared" si="63"/>
        <v>0</v>
      </c>
      <c r="CC60" s="274">
        <f t="shared" si="64"/>
        <v>0</v>
      </c>
      <c r="CD60" s="274">
        <v>0</v>
      </c>
      <c r="CE60" s="274">
        <v>0</v>
      </c>
      <c r="CF60" s="274">
        <v>0</v>
      </c>
      <c r="CG60" s="274">
        <v>0</v>
      </c>
      <c r="CH60" s="274">
        <v>0</v>
      </c>
      <c r="CI60" s="274">
        <v>0</v>
      </c>
      <c r="CJ60" s="274">
        <f t="shared" si="65"/>
        <v>0</v>
      </c>
      <c r="CK60" s="274">
        <v>0</v>
      </c>
      <c r="CL60" s="274">
        <v>0</v>
      </c>
      <c r="CM60" s="274">
        <v>0</v>
      </c>
      <c r="CN60" s="274">
        <v>0</v>
      </c>
      <c r="CO60" s="274">
        <v>0</v>
      </c>
      <c r="CP60" s="274">
        <v>0</v>
      </c>
      <c r="CQ60" s="274">
        <f t="shared" si="66"/>
        <v>32</v>
      </c>
      <c r="CR60" s="274">
        <f t="shared" si="67"/>
        <v>20</v>
      </c>
      <c r="CS60" s="274">
        <v>0</v>
      </c>
      <c r="CT60" s="274">
        <v>0</v>
      </c>
      <c r="CU60" s="274">
        <v>0</v>
      </c>
      <c r="CV60" s="274">
        <v>20</v>
      </c>
      <c r="CW60" s="274">
        <v>0</v>
      </c>
      <c r="CX60" s="274">
        <v>0</v>
      </c>
      <c r="CY60" s="274">
        <f t="shared" si="68"/>
        <v>12</v>
      </c>
      <c r="CZ60" s="274">
        <v>0</v>
      </c>
      <c r="DA60" s="274">
        <v>0</v>
      </c>
      <c r="DB60" s="274">
        <v>0</v>
      </c>
      <c r="DC60" s="274">
        <v>12</v>
      </c>
      <c r="DD60" s="274">
        <v>0</v>
      </c>
      <c r="DE60" s="274">
        <v>0</v>
      </c>
      <c r="DF60" s="274">
        <f t="shared" si="69"/>
        <v>0</v>
      </c>
      <c r="DG60" s="274">
        <f t="shared" si="70"/>
        <v>0</v>
      </c>
      <c r="DH60" s="274">
        <v>0</v>
      </c>
      <c r="DI60" s="274">
        <v>0</v>
      </c>
      <c r="DJ60" s="274">
        <v>0</v>
      </c>
      <c r="DK60" s="274">
        <v>0</v>
      </c>
      <c r="DL60" s="274">
        <v>0</v>
      </c>
      <c r="DM60" s="274">
        <v>0</v>
      </c>
      <c r="DN60" s="274">
        <f t="shared" si="71"/>
        <v>0</v>
      </c>
      <c r="DO60" s="274">
        <v>0</v>
      </c>
      <c r="DP60" s="274">
        <v>0</v>
      </c>
      <c r="DQ60" s="274">
        <v>0</v>
      </c>
      <c r="DR60" s="274">
        <v>0</v>
      </c>
      <c r="DS60" s="274">
        <v>0</v>
      </c>
      <c r="DT60" s="274">
        <v>0</v>
      </c>
      <c r="DU60" s="274">
        <f t="shared" si="72"/>
        <v>0</v>
      </c>
      <c r="DV60" s="274">
        <v>0</v>
      </c>
      <c r="DW60" s="274">
        <v>0</v>
      </c>
      <c r="DX60" s="274">
        <v>0</v>
      </c>
      <c r="DY60" s="274">
        <v>0</v>
      </c>
      <c r="DZ60" s="274">
        <f t="shared" si="73"/>
        <v>0</v>
      </c>
      <c r="EA60" s="274">
        <f t="shared" si="74"/>
        <v>0</v>
      </c>
      <c r="EB60" s="274">
        <v>0</v>
      </c>
      <c r="EC60" s="274">
        <v>0</v>
      </c>
      <c r="ED60" s="274">
        <v>0</v>
      </c>
      <c r="EE60" s="274">
        <v>0</v>
      </c>
      <c r="EF60" s="274">
        <v>0</v>
      </c>
      <c r="EG60" s="274">
        <v>0</v>
      </c>
      <c r="EH60" s="274">
        <f t="shared" si="75"/>
        <v>0</v>
      </c>
      <c r="EI60" s="274">
        <v>0</v>
      </c>
      <c r="EJ60" s="274">
        <v>0</v>
      </c>
      <c r="EK60" s="274">
        <v>0</v>
      </c>
      <c r="EL60" s="274">
        <v>0</v>
      </c>
      <c r="EM60" s="274">
        <v>0</v>
      </c>
      <c r="EN60" s="274">
        <v>0</v>
      </c>
    </row>
    <row r="61" spans="1:144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47"/>
        <v>729</v>
      </c>
      <c r="E61" s="274">
        <f t="shared" si="48"/>
        <v>623</v>
      </c>
      <c r="F61" s="274">
        <f t="shared" si="49"/>
        <v>559</v>
      </c>
      <c r="G61" s="274">
        <v>0</v>
      </c>
      <c r="H61" s="274">
        <v>559</v>
      </c>
      <c r="I61" s="274">
        <v>0</v>
      </c>
      <c r="J61" s="274">
        <v>0</v>
      </c>
      <c r="K61" s="274">
        <v>0</v>
      </c>
      <c r="L61" s="274">
        <v>0</v>
      </c>
      <c r="M61" s="274">
        <f t="shared" si="50"/>
        <v>64</v>
      </c>
      <c r="N61" s="274">
        <v>0</v>
      </c>
      <c r="O61" s="274">
        <v>64</v>
      </c>
      <c r="P61" s="274">
        <v>0</v>
      </c>
      <c r="Q61" s="274">
        <v>0</v>
      </c>
      <c r="R61" s="274">
        <v>0</v>
      </c>
      <c r="S61" s="274">
        <v>0</v>
      </c>
      <c r="T61" s="274">
        <f t="shared" si="51"/>
        <v>77</v>
      </c>
      <c r="U61" s="274">
        <f t="shared" si="52"/>
        <v>69</v>
      </c>
      <c r="V61" s="274">
        <v>0</v>
      </c>
      <c r="W61" s="274">
        <v>0</v>
      </c>
      <c r="X61" s="274">
        <v>62</v>
      </c>
      <c r="Y61" s="274">
        <v>0</v>
      </c>
      <c r="Z61" s="274">
        <v>0</v>
      </c>
      <c r="AA61" s="274">
        <v>7</v>
      </c>
      <c r="AB61" s="274">
        <f t="shared" si="53"/>
        <v>8</v>
      </c>
      <c r="AC61" s="274">
        <v>0</v>
      </c>
      <c r="AD61" s="274">
        <v>0</v>
      </c>
      <c r="AE61" s="274">
        <v>6</v>
      </c>
      <c r="AF61" s="274">
        <v>0</v>
      </c>
      <c r="AG61" s="274">
        <v>0</v>
      </c>
      <c r="AH61" s="274">
        <v>2</v>
      </c>
      <c r="AI61" s="274">
        <f t="shared" si="54"/>
        <v>0</v>
      </c>
      <c r="AJ61" s="274">
        <f t="shared" si="55"/>
        <v>0</v>
      </c>
      <c r="AK61" s="274">
        <v>0</v>
      </c>
      <c r="AL61" s="274">
        <v>0</v>
      </c>
      <c r="AM61" s="274">
        <v>0</v>
      </c>
      <c r="AN61" s="274">
        <v>0</v>
      </c>
      <c r="AO61" s="274">
        <v>0</v>
      </c>
      <c r="AP61" s="274">
        <v>0</v>
      </c>
      <c r="AQ61" s="274">
        <f t="shared" si="56"/>
        <v>0</v>
      </c>
      <c r="AR61" s="274">
        <v>0</v>
      </c>
      <c r="AS61" s="274">
        <v>0</v>
      </c>
      <c r="AT61" s="274">
        <v>0</v>
      </c>
      <c r="AU61" s="274">
        <v>0</v>
      </c>
      <c r="AV61" s="274">
        <v>0</v>
      </c>
      <c r="AW61" s="274">
        <v>0</v>
      </c>
      <c r="AX61" s="274">
        <f t="shared" si="57"/>
        <v>0</v>
      </c>
      <c r="AY61" s="274">
        <f t="shared" si="58"/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f t="shared" si="59"/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v>0</v>
      </c>
      <c r="BL61" s="274">
        <v>0</v>
      </c>
      <c r="BM61" s="274">
        <f t="shared" si="60"/>
        <v>0</v>
      </c>
      <c r="BN61" s="274">
        <f t="shared" si="61"/>
        <v>0</v>
      </c>
      <c r="BO61" s="274">
        <v>0</v>
      </c>
      <c r="BP61" s="274">
        <v>0</v>
      </c>
      <c r="BQ61" s="274">
        <v>0</v>
      </c>
      <c r="BR61" s="274">
        <v>0</v>
      </c>
      <c r="BS61" s="274">
        <v>0</v>
      </c>
      <c r="BT61" s="274">
        <v>0</v>
      </c>
      <c r="BU61" s="274">
        <f t="shared" si="62"/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f t="shared" si="63"/>
        <v>0</v>
      </c>
      <c r="CC61" s="274">
        <f t="shared" si="64"/>
        <v>0</v>
      </c>
      <c r="CD61" s="274">
        <v>0</v>
      </c>
      <c r="CE61" s="274">
        <v>0</v>
      </c>
      <c r="CF61" s="274">
        <v>0</v>
      </c>
      <c r="CG61" s="274">
        <v>0</v>
      </c>
      <c r="CH61" s="274">
        <v>0</v>
      </c>
      <c r="CI61" s="274">
        <v>0</v>
      </c>
      <c r="CJ61" s="274">
        <f t="shared" si="65"/>
        <v>0</v>
      </c>
      <c r="CK61" s="274">
        <v>0</v>
      </c>
      <c r="CL61" s="274">
        <v>0</v>
      </c>
      <c r="CM61" s="274">
        <v>0</v>
      </c>
      <c r="CN61" s="274">
        <v>0</v>
      </c>
      <c r="CO61" s="274">
        <v>0</v>
      </c>
      <c r="CP61" s="274">
        <v>0</v>
      </c>
      <c r="CQ61" s="274">
        <f t="shared" si="66"/>
        <v>29</v>
      </c>
      <c r="CR61" s="274">
        <f t="shared" si="67"/>
        <v>29</v>
      </c>
      <c r="CS61" s="274">
        <v>0</v>
      </c>
      <c r="CT61" s="274">
        <v>0</v>
      </c>
      <c r="CU61" s="274">
        <v>0</v>
      </c>
      <c r="CV61" s="274">
        <v>29</v>
      </c>
      <c r="CW61" s="274">
        <v>0</v>
      </c>
      <c r="CX61" s="274">
        <v>0</v>
      </c>
      <c r="CY61" s="274">
        <f t="shared" si="68"/>
        <v>0</v>
      </c>
      <c r="CZ61" s="274">
        <v>0</v>
      </c>
      <c r="DA61" s="274">
        <v>0</v>
      </c>
      <c r="DB61" s="274">
        <v>0</v>
      </c>
      <c r="DC61" s="274">
        <v>0</v>
      </c>
      <c r="DD61" s="274">
        <v>0</v>
      </c>
      <c r="DE61" s="274">
        <v>0</v>
      </c>
      <c r="DF61" s="274">
        <f t="shared" si="69"/>
        <v>0</v>
      </c>
      <c r="DG61" s="274">
        <f t="shared" si="70"/>
        <v>0</v>
      </c>
      <c r="DH61" s="274">
        <v>0</v>
      </c>
      <c r="DI61" s="274">
        <v>0</v>
      </c>
      <c r="DJ61" s="274">
        <v>0</v>
      </c>
      <c r="DK61" s="274">
        <v>0</v>
      </c>
      <c r="DL61" s="274">
        <v>0</v>
      </c>
      <c r="DM61" s="274">
        <v>0</v>
      </c>
      <c r="DN61" s="274">
        <f t="shared" si="71"/>
        <v>0</v>
      </c>
      <c r="DO61" s="274">
        <v>0</v>
      </c>
      <c r="DP61" s="274">
        <v>0</v>
      </c>
      <c r="DQ61" s="274">
        <v>0</v>
      </c>
      <c r="DR61" s="274">
        <v>0</v>
      </c>
      <c r="DS61" s="274">
        <v>0</v>
      </c>
      <c r="DT61" s="274">
        <v>0</v>
      </c>
      <c r="DU61" s="274">
        <f t="shared" si="72"/>
        <v>0</v>
      </c>
      <c r="DV61" s="274">
        <v>0</v>
      </c>
      <c r="DW61" s="274">
        <v>0</v>
      </c>
      <c r="DX61" s="274">
        <v>0</v>
      </c>
      <c r="DY61" s="274">
        <v>0</v>
      </c>
      <c r="DZ61" s="274">
        <f t="shared" si="73"/>
        <v>0</v>
      </c>
      <c r="EA61" s="274">
        <f t="shared" si="74"/>
        <v>0</v>
      </c>
      <c r="EB61" s="274">
        <v>0</v>
      </c>
      <c r="EC61" s="274">
        <v>0</v>
      </c>
      <c r="ED61" s="274">
        <v>0</v>
      </c>
      <c r="EE61" s="274">
        <v>0</v>
      </c>
      <c r="EF61" s="274">
        <v>0</v>
      </c>
      <c r="EG61" s="274">
        <v>0</v>
      </c>
      <c r="EH61" s="274">
        <f t="shared" si="75"/>
        <v>0</v>
      </c>
      <c r="EI61" s="274">
        <v>0</v>
      </c>
      <c r="EJ61" s="274">
        <v>0</v>
      </c>
      <c r="EK61" s="274">
        <v>0</v>
      </c>
      <c r="EL61" s="274">
        <v>0</v>
      </c>
      <c r="EM61" s="274">
        <v>0</v>
      </c>
      <c r="EN61" s="274">
        <v>0</v>
      </c>
    </row>
    <row r="62" spans="1:144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47"/>
        <v>7102</v>
      </c>
      <c r="E62" s="274">
        <f t="shared" si="48"/>
        <v>6134</v>
      </c>
      <c r="F62" s="274">
        <f t="shared" si="49"/>
        <v>5566</v>
      </c>
      <c r="G62" s="274">
        <v>0</v>
      </c>
      <c r="H62" s="274">
        <v>5566</v>
      </c>
      <c r="I62" s="274">
        <v>0</v>
      </c>
      <c r="J62" s="274">
        <v>0</v>
      </c>
      <c r="K62" s="274">
        <v>0</v>
      </c>
      <c r="L62" s="274">
        <v>0</v>
      </c>
      <c r="M62" s="274">
        <f t="shared" si="50"/>
        <v>568</v>
      </c>
      <c r="N62" s="274">
        <v>0</v>
      </c>
      <c r="O62" s="274">
        <v>568</v>
      </c>
      <c r="P62" s="274">
        <v>0</v>
      </c>
      <c r="Q62" s="274">
        <v>0</v>
      </c>
      <c r="R62" s="274">
        <v>0</v>
      </c>
      <c r="S62" s="274">
        <v>0</v>
      </c>
      <c r="T62" s="274">
        <f t="shared" si="51"/>
        <v>0</v>
      </c>
      <c r="U62" s="274">
        <f t="shared" si="52"/>
        <v>0</v>
      </c>
      <c r="V62" s="274">
        <v>0</v>
      </c>
      <c r="W62" s="274">
        <v>0</v>
      </c>
      <c r="X62" s="274">
        <v>0</v>
      </c>
      <c r="Y62" s="274">
        <v>0</v>
      </c>
      <c r="Z62" s="274">
        <v>0</v>
      </c>
      <c r="AA62" s="274">
        <v>0</v>
      </c>
      <c r="AB62" s="274">
        <f t="shared" si="53"/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f t="shared" si="54"/>
        <v>0</v>
      </c>
      <c r="AJ62" s="274">
        <f t="shared" si="55"/>
        <v>0</v>
      </c>
      <c r="AK62" s="274">
        <v>0</v>
      </c>
      <c r="AL62" s="274">
        <v>0</v>
      </c>
      <c r="AM62" s="274">
        <v>0</v>
      </c>
      <c r="AN62" s="274">
        <v>0</v>
      </c>
      <c r="AO62" s="274">
        <v>0</v>
      </c>
      <c r="AP62" s="274">
        <v>0</v>
      </c>
      <c r="AQ62" s="274">
        <f t="shared" si="56"/>
        <v>0</v>
      </c>
      <c r="AR62" s="274">
        <v>0</v>
      </c>
      <c r="AS62" s="274">
        <v>0</v>
      </c>
      <c r="AT62" s="274">
        <v>0</v>
      </c>
      <c r="AU62" s="274">
        <v>0</v>
      </c>
      <c r="AV62" s="274">
        <v>0</v>
      </c>
      <c r="AW62" s="274">
        <v>0</v>
      </c>
      <c r="AX62" s="274">
        <f t="shared" si="57"/>
        <v>0</v>
      </c>
      <c r="AY62" s="274">
        <f t="shared" si="58"/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f t="shared" si="59"/>
        <v>0</v>
      </c>
      <c r="BG62" s="274">
        <v>0</v>
      </c>
      <c r="BH62" s="274">
        <v>0</v>
      </c>
      <c r="BI62" s="274">
        <v>0</v>
      </c>
      <c r="BJ62" s="274">
        <v>0</v>
      </c>
      <c r="BK62" s="274">
        <v>0</v>
      </c>
      <c r="BL62" s="274">
        <v>0</v>
      </c>
      <c r="BM62" s="274">
        <f t="shared" si="60"/>
        <v>0</v>
      </c>
      <c r="BN62" s="274">
        <f t="shared" si="61"/>
        <v>0</v>
      </c>
      <c r="BO62" s="274">
        <v>0</v>
      </c>
      <c r="BP62" s="274">
        <v>0</v>
      </c>
      <c r="BQ62" s="274">
        <v>0</v>
      </c>
      <c r="BR62" s="274">
        <v>0</v>
      </c>
      <c r="BS62" s="274">
        <v>0</v>
      </c>
      <c r="BT62" s="274">
        <v>0</v>
      </c>
      <c r="BU62" s="274">
        <f t="shared" si="62"/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f t="shared" si="63"/>
        <v>0</v>
      </c>
      <c r="CC62" s="274">
        <f t="shared" si="64"/>
        <v>0</v>
      </c>
      <c r="CD62" s="274">
        <v>0</v>
      </c>
      <c r="CE62" s="274">
        <v>0</v>
      </c>
      <c r="CF62" s="274">
        <v>0</v>
      </c>
      <c r="CG62" s="274">
        <v>0</v>
      </c>
      <c r="CH62" s="274">
        <v>0</v>
      </c>
      <c r="CI62" s="274">
        <v>0</v>
      </c>
      <c r="CJ62" s="274">
        <f t="shared" si="65"/>
        <v>0</v>
      </c>
      <c r="CK62" s="274">
        <v>0</v>
      </c>
      <c r="CL62" s="274">
        <v>0</v>
      </c>
      <c r="CM62" s="274">
        <v>0</v>
      </c>
      <c r="CN62" s="274">
        <v>0</v>
      </c>
      <c r="CO62" s="274">
        <v>0</v>
      </c>
      <c r="CP62" s="274">
        <v>0</v>
      </c>
      <c r="CQ62" s="274">
        <f t="shared" si="66"/>
        <v>968</v>
      </c>
      <c r="CR62" s="274">
        <f t="shared" si="67"/>
        <v>807</v>
      </c>
      <c r="CS62" s="274">
        <v>0</v>
      </c>
      <c r="CT62" s="274">
        <v>0</v>
      </c>
      <c r="CU62" s="274">
        <v>0</v>
      </c>
      <c r="CV62" s="274">
        <v>584</v>
      </c>
      <c r="CW62" s="274">
        <v>0</v>
      </c>
      <c r="CX62" s="274">
        <v>223</v>
      </c>
      <c r="CY62" s="274">
        <f t="shared" si="68"/>
        <v>161</v>
      </c>
      <c r="CZ62" s="274">
        <v>0</v>
      </c>
      <c r="DA62" s="274">
        <v>0</v>
      </c>
      <c r="DB62" s="274">
        <v>0</v>
      </c>
      <c r="DC62" s="274">
        <v>48</v>
      </c>
      <c r="DD62" s="274">
        <v>0</v>
      </c>
      <c r="DE62" s="274">
        <v>113</v>
      </c>
      <c r="DF62" s="274">
        <f t="shared" si="69"/>
        <v>0</v>
      </c>
      <c r="DG62" s="274">
        <f t="shared" si="70"/>
        <v>0</v>
      </c>
      <c r="DH62" s="274">
        <v>0</v>
      </c>
      <c r="DI62" s="274">
        <v>0</v>
      </c>
      <c r="DJ62" s="274">
        <v>0</v>
      </c>
      <c r="DK62" s="274">
        <v>0</v>
      </c>
      <c r="DL62" s="274">
        <v>0</v>
      </c>
      <c r="DM62" s="274">
        <v>0</v>
      </c>
      <c r="DN62" s="274">
        <f t="shared" si="71"/>
        <v>0</v>
      </c>
      <c r="DO62" s="274">
        <v>0</v>
      </c>
      <c r="DP62" s="274">
        <v>0</v>
      </c>
      <c r="DQ62" s="274">
        <v>0</v>
      </c>
      <c r="DR62" s="274">
        <v>0</v>
      </c>
      <c r="DS62" s="274">
        <v>0</v>
      </c>
      <c r="DT62" s="274">
        <v>0</v>
      </c>
      <c r="DU62" s="274">
        <f t="shared" si="72"/>
        <v>0</v>
      </c>
      <c r="DV62" s="274">
        <v>0</v>
      </c>
      <c r="DW62" s="274">
        <v>0</v>
      </c>
      <c r="DX62" s="274">
        <v>0</v>
      </c>
      <c r="DY62" s="274">
        <v>0</v>
      </c>
      <c r="DZ62" s="274">
        <f t="shared" si="73"/>
        <v>0</v>
      </c>
      <c r="EA62" s="274">
        <f t="shared" si="74"/>
        <v>0</v>
      </c>
      <c r="EB62" s="274">
        <v>0</v>
      </c>
      <c r="EC62" s="274">
        <v>0</v>
      </c>
      <c r="ED62" s="274">
        <v>0</v>
      </c>
      <c r="EE62" s="274">
        <v>0</v>
      </c>
      <c r="EF62" s="274">
        <v>0</v>
      </c>
      <c r="EG62" s="274">
        <v>0</v>
      </c>
      <c r="EH62" s="274">
        <f t="shared" si="75"/>
        <v>0</v>
      </c>
      <c r="EI62" s="274">
        <v>0</v>
      </c>
      <c r="EJ62" s="274">
        <v>0</v>
      </c>
      <c r="EK62" s="274">
        <v>0</v>
      </c>
      <c r="EL62" s="274">
        <v>0</v>
      </c>
      <c r="EM62" s="274">
        <v>0</v>
      </c>
      <c r="EN62" s="274">
        <v>0</v>
      </c>
    </row>
    <row r="63" spans="1:144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47"/>
        <v>12060</v>
      </c>
      <c r="E63" s="274">
        <f t="shared" si="48"/>
        <v>0</v>
      </c>
      <c r="F63" s="274">
        <f t="shared" si="49"/>
        <v>0</v>
      </c>
      <c r="G63" s="274">
        <v>0</v>
      </c>
      <c r="H63" s="274">
        <v>0</v>
      </c>
      <c r="I63" s="274">
        <v>0</v>
      </c>
      <c r="J63" s="274">
        <v>0</v>
      </c>
      <c r="K63" s="274">
        <v>0</v>
      </c>
      <c r="L63" s="274">
        <v>0</v>
      </c>
      <c r="M63" s="274">
        <f t="shared" si="50"/>
        <v>0</v>
      </c>
      <c r="N63" s="274">
        <v>0</v>
      </c>
      <c r="O63" s="274">
        <v>0</v>
      </c>
      <c r="P63" s="274">
        <v>0</v>
      </c>
      <c r="Q63" s="274">
        <v>0</v>
      </c>
      <c r="R63" s="274">
        <v>0</v>
      </c>
      <c r="S63" s="274">
        <v>0</v>
      </c>
      <c r="T63" s="274">
        <f t="shared" si="51"/>
        <v>1723</v>
      </c>
      <c r="U63" s="274">
        <f t="shared" si="52"/>
        <v>1102</v>
      </c>
      <c r="V63" s="274">
        <v>0</v>
      </c>
      <c r="W63" s="274">
        <v>0</v>
      </c>
      <c r="X63" s="274">
        <v>419</v>
      </c>
      <c r="Y63" s="274">
        <v>0</v>
      </c>
      <c r="Z63" s="274">
        <v>0</v>
      </c>
      <c r="AA63" s="274">
        <v>683</v>
      </c>
      <c r="AB63" s="274">
        <f t="shared" si="53"/>
        <v>621</v>
      </c>
      <c r="AC63" s="274">
        <v>0</v>
      </c>
      <c r="AD63" s="274">
        <v>0</v>
      </c>
      <c r="AE63" s="274">
        <v>144</v>
      </c>
      <c r="AF63" s="274">
        <v>0</v>
      </c>
      <c r="AG63" s="274">
        <v>0</v>
      </c>
      <c r="AH63" s="274">
        <v>477</v>
      </c>
      <c r="AI63" s="274">
        <f t="shared" si="54"/>
        <v>0</v>
      </c>
      <c r="AJ63" s="274">
        <f t="shared" si="55"/>
        <v>0</v>
      </c>
      <c r="AK63" s="274">
        <v>0</v>
      </c>
      <c r="AL63" s="274">
        <v>0</v>
      </c>
      <c r="AM63" s="274">
        <v>0</v>
      </c>
      <c r="AN63" s="274">
        <v>0</v>
      </c>
      <c r="AO63" s="274">
        <v>0</v>
      </c>
      <c r="AP63" s="274">
        <v>0</v>
      </c>
      <c r="AQ63" s="274">
        <f t="shared" si="56"/>
        <v>0</v>
      </c>
      <c r="AR63" s="274">
        <v>0</v>
      </c>
      <c r="AS63" s="274">
        <v>0</v>
      </c>
      <c r="AT63" s="274">
        <v>0</v>
      </c>
      <c r="AU63" s="274">
        <v>0</v>
      </c>
      <c r="AV63" s="274">
        <v>0</v>
      </c>
      <c r="AW63" s="274">
        <v>0</v>
      </c>
      <c r="AX63" s="274">
        <f t="shared" si="57"/>
        <v>0</v>
      </c>
      <c r="AY63" s="274">
        <f t="shared" si="58"/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f t="shared" si="59"/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v>0</v>
      </c>
      <c r="BL63" s="274">
        <v>0</v>
      </c>
      <c r="BM63" s="274">
        <f t="shared" si="60"/>
        <v>0</v>
      </c>
      <c r="BN63" s="274">
        <f t="shared" si="61"/>
        <v>0</v>
      </c>
      <c r="BO63" s="274">
        <v>0</v>
      </c>
      <c r="BP63" s="274">
        <v>0</v>
      </c>
      <c r="BQ63" s="274">
        <v>0</v>
      </c>
      <c r="BR63" s="274">
        <v>0</v>
      </c>
      <c r="BS63" s="274">
        <v>0</v>
      </c>
      <c r="BT63" s="274">
        <v>0</v>
      </c>
      <c r="BU63" s="274">
        <f t="shared" si="62"/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f t="shared" si="63"/>
        <v>9709</v>
      </c>
      <c r="CC63" s="274">
        <f t="shared" si="64"/>
        <v>7288</v>
      </c>
      <c r="CD63" s="274">
        <v>0</v>
      </c>
      <c r="CE63" s="274">
        <v>7288</v>
      </c>
      <c r="CF63" s="274">
        <v>0</v>
      </c>
      <c r="CG63" s="274">
        <v>0</v>
      </c>
      <c r="CH63" s="274">
        <v>0</v>
      </c>
      <c r="CI63" s="274">
        <v>0</v>
      </c>
      <c r="CJ63" s="274">
        <f t="shared" si="65"/>
        <v>2421</v>
      </c>
      <c r="CK63" s="274">
        <v>0</v>
      </c>
      <c r="CL63" s="274">
        <v>2421</v>
      </c>
      <c r="CM63" s="274">
        <v>0</v>
      </c>
      <c r="CN63" s="274">
        <v>0</v>
      </c>
      <c r="CO63" s="274">
        <v>0</v>
      </c>
      <c r="CP63" s="274">
        <v>0</v>
      </c>
      <c r="CQ63" s="274">
        <f t="shared" si="66"/>
        <v>566</v>
      </c>
      <c r="CR63" s="274">
        <f t="shared" si="67"/>
        <v>513</v>
      </c>
      <c r="CS63" s="274">
        <v>0</v>
      </c>
      <c r="CT63" s="274">
        <v>0</v>
      </c>
      <c r="CU63" s="274">
        <v>0</v>
      </c>
      <c r="CV63" s="274">
        <v>513</v>
      </c>
      <c r="CW63" s="274">
        <v>0</v>
      </c>
      <c r="CX63" s="274">
        <v>0</v>
      </c>
      <c r="CY63" s="274">
        <f t="shared" si="68"/>
        <v>53</v>
      </c>
      <c r="CZ63" s="274">
        <v>0</v>
      </c>
      <c r="DA63" s="274">
        <v>0</v>
      </c>
      <c r="DB63" s="274">
        <v>0</v>
      </c>
      <c r="DC63" s="274">
        <v>0</v>
      </c>
      <c r="DD63" s="274">
        <v>0</v>
      </c>
      <c r="DE63" s="274">
        <v>53</v>
      </c>
      <c r="DF63" s="274">
        <f t="shared" si="69"/>
        <v>0</v>
      </c>
      <c r="DG63" s="274">
        <f t="shared" si="70"/>
        <v>0</v>
      </c>
      <c r="DH63" s="274">
        <v>0</v>
      </c>
      <c r="DI63" s="274">
        <v>0</v>
      </c>
      <c r="DJ63" s="274">
        <v>0</v>
      </c>
      <c r="DK63" s="274">
        <v>0</v>
      </c>
      <c r="DL63" s="274">
        <v>0</v>
      </c>
      <c r="DM63" s="274">
        <v>0</v>
      </c>
      <c r="DN63" s="274">
        <f t="shared" si="71"/>
        <v>0</v>
      </c>
      <c r="DO63" s="274">
        <v>0</v>
      </c>
      <c r="DP63" s="274">
        <v>0</v>
      </c>
      <c r="DQ63" s="274">
        <v>0</v>
      </c>
      <c r="DR63" s="274">
        <v>0</v>
      </c>
      <c r="DS63" s="274">
        <v>0</v>
      </c>
      <c r="DT63" s="274">
        <v>0</v>
      </c>
      <c r="DU63" s="274">
        <f t="shared" si="72"/>
        <v>62</v>
      </c>
      <c r="DV63" s="274">
        <v>0</v>
      </c>
      <c r="DW63" s="274">
        <v>0</v>
      </c>
      <c r="DX63" s="274">
        <v>62</v>
      </c>
      <c r="DY63" s="274">
        <v>0</v>
      </c>
      <c r="DZ63" s="274">
        <f t="shared" si="73"/>
        <v>0</v>
      </c>
      <c r="EA63" s="274">
        <f t="shared" si="74"/>
        <v>0</v>
      </c>
      <c r="EB63" s="274">
        <v>0</v>
      </c>
      <c r="EC63" s="274">
        <v>0</v>
      </c>
      <c r="ED63" s="274">
        <v>0</v>
      </c>
      <c r="EE63" s="274">
        <v>0</v>
      </c>
      <c r="EF63" s="274">
        <v>0</v>
      </c>
      <c r="EG63" s="274">
        <v>0</v>
      </c>
      <c r="EH63" s="274">
        <f t="shared" si="75"/>
        <v>0</v>
      </c>
      <c r="EI63" s="274">
        <v>0</v>
      </c>
      <c r="EJ63" s="274">
        <v>0</v>
      </c>
      <c r="EK63" s="274">
        <v>0</v>
      </c>
      <c r="EL63" s="274">
        <v>0</v>
      </c>
      <c r="EM63" s="274">
        <v>0</v>
      </c>
      <c r="EN63" s="274">
        <v>0</v>
      </c>
    </row>
    <row r="64" spans="1:144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47"/>
        <v>4999</v>
      </c>
      <c r="E64" s="274">
        <f t="shared" si="48"/>
        <v>3735</v>
      </c>
      <c r="F64" s="274">
        <f t="shared" si="49"/>
        <v>3648</v>
      </c>
      <c r="G64" s="274">
        <v>0</v>
      </c>
      <c r="H64" s="274">
        <v>3648</v>
      </c>
      <c r="I64" s="274">
        <v>0</v>
      </c>
      <c r="J64" s="274">
        <v>0</v>
      </c>
      <c r="K64" s="274">
        <v>0</v>
      </c>
      <c r="L64" s="274">
        <v>0</v>
      </c>
      <c r="M64" s="274">
        <f t="shared" si="50"/>
        <v>87</v>
      </c>
      <c r="N64" s="274">
        <v>0</v>
      </c>
      <c r="O64" s="274">
        <v>87</v>
      </c>
      <c r="P64" s="274">
        <v>0</v>
      </c>
      <c r="Q64" s="274">
        <v>0</v>
      </c>
      <c r="R64" s="274">
        <v>0</v>
      </c>
      <c r="S64" s="274">
        <v>0</v>
      </c>
      <c r="T64" s="274">
        <f t="shared" si="51"/>
        <v>1031</v>
      </c>
      <c r="U64" s="274">
        <f t="shared" si="52"/>
        <v>497</v>
      </c>
      <c r="V64" s="274">
        <v>0</v>
      </c>
      <c r="W64" s="274">
        <v>0</v>
      </c>
      <c r="X64" s="274">
        <v>0</v>
      </c>
      <c r="Y64" s="274">
        <v>0</v>
      </c>
      <c r="Z64" s="274">
        <v>0</v>
      </c>
      <c r="AA64" s="274">
        <v>497</v>
      </c>
      <c r="AB64" s="274">
        <f t="shared" si="53"/>
        <v>534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534</v>
      </c>
      <c r="AI64" s="274">
        <f t="shared" si="54"/>
        <v>0</v>
      </c>
      <c r="AJ64" s="274">
        <f t="shared" si="55"/>
        <v>0</v>
      </c>
      <c r="AK64" s="274">
        <v>0</v>
      </c>
      <c r="AL64" s="274">
        <v>0</v>
      </c>
      <c r="AM64" s="274">
        <v>0</v>
      </c>
      <c r="AN64" s="274">
        <v>0</v>
      </c>
      <c r="AO64" s="274">
        <v>0</v>
      </c>
      <c r="AP64" s="274">
        <v>0</v>
      </c>
      <c r="AQ64" s="274">
        <f t="shared" si="56"/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f t="shared" si="57"/>
        <v>0</v>
      </c>
      <c r="AY64" s="274">
        <f t="shared" si="58"/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f t="shared" si="59"/>
        <v>0</v>
      </c>
      <c r="BG64" s="274">
        <v>0</v>
      </c>
      <c r="BH64" s="274">
        <v>0</v>
      </c>
      <c r="BI64" s="274">
        <v>0</v>
      </c>
      <c r="BJ64" s="274">
        <v>0</v>
      </c>
      <c r="BK64" s="274">
        <v>0</v>
      </c>
      <c r="BL64" s="274">
        <v>0</v>
      </c>
      <c r="BM64" s="274">
        <f t="shared" si="60"/>
        <v>0</v>
      </c>
      <c r="BN64" s="274">
        <f t="shared" si="61"/>
        <v>0</v>
      </c>
      <c r="BO64" s="274">
        <v>0</v>
      </c>
      <c r="BP64" s="274">
        <v>0</v>
      </c>
      <c r="BQ64" s="274">
        <v>0</v>
      </c>
      <c r="BR64" s="274">
        <v>0</v>
      </c>
      <c r="BS64" s="274">
        <v>0</v>
      </c>
      <c r="BT64" s="274">
        <v>0</v>
      </c>
      <c r="BU64" s="274">
        <f t="shared" si="62"/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f t="shared" si="63"/>
        <v>0</v>
      </c>
      <c r="CC64" s="274">
        <f t="shared" si="64"/>
        <v>0</v>
      </c>
      <c r="CD64" s="274">
        <v>0</v>
      </c>
      <c r="CE64" s="274">
        <v>0</v>
      </c>
      <c r="CF64" s="274">
        <v>0</v>
      </c>
      <c r="CG64" s="274">
        <v>0</v>
      </c>
      <c r="CH64" s="274">
        <v>0</v>
      </c>
      <c r="CI64" s="274">
        <v>0</v>
      </c>
      <c r="CJ64" s="274">
        <f t="shared" si="65"/>
        <v>0</v>
      </c>
      <c r="CK64" s="274">
        <v>0</v>
      </c>
      <c r="CL64" s="274">
        <v>0</v>
      </c>
      <c r="CM64" s="274">
        <v>0</v>
      </c>
      <c r="CN64" s="274">
        <v>0</v>
      </c>
      <c r="CO64" s="274">
        <v>0</v>
      </c>
      <c r="CP64" s="274">
        <v>0</v>
      </c>
      <c r="CQ64" s="274">
        <f t="shared" si="66"/>
        <v>233</v>
      </c>
      <c r="CR64" s="274">
        <f t="shared" si="67"/>
        <v>233</v>
      </c>
      <c r="CS64" s="274">
        <v>0</v>
      </c>
      <c r="CT64" s="274">
        <v>0</v>
      </c>
      <c r="CU64" s="274">
        <v>0</v>
      </c>
      <c r="CV64" s="274">
        <v>233</v>
      </c>
      <c r="CW64" s="274">
        <v>0</v>
      </c>
      <c r="CX64" s="274">
        <v>0</v>
      </c>
      <c r="CY64" s="274">
        <f t="shared" si="68"/>
        <v>0</v>
      </c>
      <c r="CZ64" s="274">
        <v>0</v>
      </c>
      <c r="DA64" s="274">
        <v>0</v>
      </c>
      <c r="DB64" s="274">
        <v>0</v>
      </c>
      <c r="DC64" s="274">
        <v>0</v>
      </c>
      <c r="DD64" s="274">
        <v>0</v>
      </c>
      <c r="DE64" s="274">
        <v>0</v>
      </c>
      <c r="DF64" s="274">
        <f t="shared" si="69"/>
        <v>0</v>
      </c>
      <c r="DG64" s="274">
        <f t="shared" si="70"/>
        <v>0</v>
      </c>
      <c r="DH64" s="274">
        <v>0</v>
      </c>
      <c r="DI64" s="274">
        <v>0</v>
      </c>
      <c r="DJ64" s="274">
        <v>0</v>
      </c>
      <c r="DK64" s="274">
        <v>0</v>
      </c>
      <c r="DL64" s="274">
        <v>0</v>
      </c>
      <c r="DM64" s="274">
        <v>0</v>
      </c>
      <c r="DN64" s="274">
        <f t="shared" si="71"/>
        <v>0</v>
      </c>
      <c r="DO64" s="274">
        <v>0</v>
      </c>
      <c r="DP64" s="274">
        <v>0</v>
      </c>
      <c r="DQ64" s="274">
        <v>0</v>
      </c>
      <c r="DR64" s="274">
        <v>0</v>
      </c>
      <c r="DS64" s="274">
        <v>0</v>
      </c>
      <c r="DT64" s="274">
        <v>0</v>
      </c>
      <c r="DU64" s="274">
        <f t="shared" si="72"/>
        <v>0</v>
      </c>
      <c r="DV64" s="274">
        <v>0</v>
      </c>
      <c r="DW64" s="274">
        <v>0</v>
      </c>
      <c r="DX64" s="274">
        <v>0</v>
      </c>
      <c r="DY64" s="274">
        <v>0</v>
      </c>
      <c r="DZ64" s="274">
        <f t="shared" si="73"/>
        <v>0</v>
      </c>
      <c r="EA64" s="274">
        <f t="shared" si="74"/>
        <v>0</v>
      </c>
      <c r="EB64" s="274">
        <v>0</v>
      </c>
      <c r="EC64" s="274">
        <v>0</v>
      </c>
      <c r="ED64" s="274">
        <v>0</v>
      </c>
      <c r="EE64" s="274">
        <v>0</v>
      </c>
      <c r="EF64" s="274">
        <v>0</v>
      </c>
      <c r="EG64" s="274">
        <v>0</v>
      </c>
      <c r="EH64" s="274">
        <f t="shared" si="75"/>
        <v>0</v>
      </c>
      <c r="EI64" s="274">
        <v>0</v>
      </c>
      <c r="EJ64" s="274">
        <v>0</v>
      </c>
      <c r="EK64" s="274">
        <v>0</v>
      </c>
      <c r="EL64" s="274">
        <v>0</v>
      </c>
      <c r="EM64" s="274">
        <v>0</v>
      </c>
      <c r="EN64" s="274">
        <v>0</v>
      </c>
    </row>
    <row r="65" spans="1:144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47"/>
        <v>1862</v>
      </c>
      <c r="E65" s="274">
        <f t="shared" si="48"/>
        <v>1539</v>
      </c>
      <c r="F65" s="274">
        <f t="shared" si="49"/>
        <v>1325</v>
      </c>
      <c r="G65" s="274">
        <v>0</v>
      </c>
      <c r="H65" s="274">
        <v>1325</v>
      </c>
      <c r="I65" s="274">
        <v>0</v>
      </c>
      <c r="J65" s="274">
        <v>0</v>
      </c>
      <c r="K65" s="274">
        <v>0</v>
      </c>
      <c r="L65" s="274">
        <v>0</v>
      </c>
      <c r="M65" s="274">
        <f t="shared" si="50"/>
        <v>214</v>
      </c>
      <c r="N65" s="274">
        <v>0</v>
      </c>
      <c r="O65" s="274">
        <v>214</v>
      </c>
      <c r="P65" s="274">
        <v>0</v>
      </c>
      <c r="Q65" s="274">
        <v>0</v>
      </c>
      <c r="R65" s="274">
        <v>0</v>
      </c>
      <c r="S65" s="274">
        <v>0</v>
      </c>
      <c r="T65" s="274">
        <f t="shared" si="51"/>
        <v>0</v>
      </c>
      <c r="U65" s="274">
        <f t="shared" si="52"/>
        <v>0</v>
      </c>
      <c r="V65" s="274">
        <v>0</v>
      </c>
      <c r="W65" s="274">
        <v>0</v>
      </c>
      <c r="X65" s="274">
        <v>0</v>
      </c>
      <c r="Y65" s="274">
        <v>0</v>
      </c>
      <c r="Z65" s="274">
        <v>0</v>
      </c>
      <c r="AA65" s="274">
        <v>0</v>
      </c>
      <c r="AB65" s="274">
        <f t="shared" si="53"/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f t="shared" si="54"/>
        <v>0</v>
      </c>
      <c r="AJ65" s="274">
        <f t="shared" si="55"/>
        <v>0</v>
      </c>
      <c r="AK65" s="274">
        <v>0</v>
      </c>
      <c r="AL65" s="274">
        <v>0</v>
      </c>
      <c r="AM65" s="274">
        <v>0</v>
      </c>
      <c r="AN65" s="274">
        <v>0</v>
      </c>
      <c r="AO65" s="274">
        <v>0</v>
      </c>
      <c r="AP65" s="274">
        <v>0</v>
      </c>
      <c r="AQ65" s="274">
        <f t="shared" si="56"/>
        <v>0</v>
      </c>
      <c r="AR65" s="274">
        <v>0</v>
      </c>
      <c r="AS65" s="274">
        <v>0</v>
      </c>
      <c r="AT65" s="274">
        <v>0</v>
      </c>
      <c r="AU65" s="274">
        <v>0</v>
      </c>
      <c r="AV65" s="274">
        <v>0</v>
      </c>
      <c r="AW65" s="274">
        <v>0</v>
      </c>
      <c r="AX65" s="274">
        <f t="shared" si="57"/>
        <v>0</v>
      </c>
      <c r="AY65" s="274">
        <f t="shared" si="58"/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f t="shared" si="59"/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v>0</v>
      </c>
      <c r="BL65" s="274">
        <v>0</v>
      </c>
      <c r="BM65" s="274">
        <f t="shared" si="60"/>
        <v>0</v>
      </c>
      <c r="BN65" s="274">
        <f t="shared" si="61"/>
        <v>0</v>
      </c>
      <c r="BO65" s="274">
        <v>0</v>
      </c>
      <c r="BP65" s="274">
        <v>0</v>
      </c>
      <c r="BQ65" s="274">
        <v>0</v>
      </c>
      <c r="BR65" s="274">
        <v>0</v>
      </c>
      <c r="BS65" s="274">
        <v>0</v>
      </c>
      <c r="BT65" s="274">
        <v>0</v>
      </c>
      <c r="BU65" s="274">
        <f t="shared" si="62"/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f t="shared" si="63"/>
        <v>0</v>
      </c>
      <c r="CC65" s="274">
        <f t="shared" si="64"/>
        <v>0</v>
      </c>
      <c r="CD65" s="274">
        <v>0</v>
      </c>
      <c r="CE65" s="274">
        <v>0</v>
      </c>
      <c r="CF65" s="274">
        <v>0</v>
      </c>
      <c r="CG65" s="274">
        <v>0</v>
      </c>
      <c r="CH65" s="274">
        <v>0</v>
      </c>
      <c r="CI65" s="274">
        <v>0</v>
      </c>
      <c r="CJ65" s="274">
        <f t="shared" si="65"/>
        <v>0</v>
      </c>
      <c r="CK65" s="274">
        <v>0</v>
      </c>
      <c r="CL65" s="274">
        <v>0</v>
      </c>
      <c r="CM65" s="274">
        <v>0</v>
      </c>
      <c r="CN65" s="274">
        <v>0</v>
      </c>
      <c r="CO65" s="274">
        <v>0</v>
      </c>
      <c r="CP65" s="274">
        <v>0</v>
      </c>
      <c r="CQ65" s="274">
        <f t="shared" si="66"/>
        <v>323</v>
      </c>
      <c r="CR65" s="274">
        <f t="shared" si="67"/>
        <v>310</v>
      </c>
      <c r="CS65" s="274">
        <v>0</v>
      </c>
      <c r="CT65" s="274">
        <v>0</v>
      </c>
      <c r="CU65" s="274">
        <v>50</v>
      </c>
      <c r="CV65" s="274">
        <v>173</v>
      </c>
      <c r="CW65" s="274">
        <v>0</v>
      </c>
      <c r="CX65" s="274">
        <v>87</v>
      </c>
      <c r="CY65" s="274">
        <f t="shared" si="68"/>
        <v>13</v>
      </c>
      <c r="CZ65" s="274">
        <v>0</v>
      </c>
      <c r="DA65" s="274">
        <v>0</v>
      </c>
      <c r="DB65" s="274">
        <v>0</v>
      </c>
      <c r="DC65" s="274">
        <v>0</v>
      </c>
      <c r="DD65" s="274">
        <v>0</v>
      </c>
      <c r="DE65" s="274">
        <v>13</v>
      </c>
      <c r="DF65" s="274">
        <f t="shared" si="69"/>
        <v>0</v>
      </c>
      <c r="DG65" s="274">
        <f t="shared" si="70"/>
        <v>0</v>
      </c>
      <c r="DH65" s="274">
        <v>0</v>
      </c>
      <c r="DI65" s="274">
        <v>0</v>
      </c>
      <c r="DJ65" s="274">
        <v>0</v>
      </c>
      <c r="DK65" s="274">
        <v>0</v>
      </c>
      <c r="DL65" s="274">
        <v>0</v>
      </c>
      <c r="DM65" s="274">
        <v>0</v>
      </c>
      <c r="DN65" s="274">
        <f t="shared" si="71"/>
        <v>0</v>
      </c>
      <c r="DO65" s="274">
        <v>0</v>
      </c>
      <c r="DP65" s="274">
        <v>0</v>
      </c>
      <c r="DQ65" s="274">
        <v>0</v>
      </c>
      <c r="DR65" s="274">
        <v>0</v>
      </c>
      <c r="DS65" s="274">
        <v>0</v>
      </c>
      <c r="DT65" s="274">
        <v>0</v>
      </c>
      <c r="DU65" s="274">
        <f t="shared" si="72"/>
        <v>0</v>
      </c>
      <c r="DV65" s="274">
        <v>0</v>
      </c>
      <c r="DW65" s="274">
        <v>0</v>
      </c>
      <c r="DX65" s="274">
        <v>0</v>
      </c>
      <c r="DY65" s="274">
        <v>0</v>
      </c>
      <c r="DZ65" s="274">
        <f t="shared" si="73"/>
        <v>0</v>
      </c>
      <c r="EA65" s="274">
        <f t="shared" si="74"/>
        <v>0</v>
      </c>
      <c r="EB65" s="274">
        <v>0</v>
      </c>
      <c r="EC65" s="274">
        <v>0</v>
      </c>
      <c r="ED65" s="274">
        <v>0</v>
      </c>
      <c r="EE65" s="274">
        <v>0</v>
      </c>
      <c r="EF65" s="274">
        <v>0</v>
      </c>
      <c r="EG65" s="274">
        <v>0</v>
      </c>
      <c r="EH65" s="274">
        <f t="shared" si="75"/>
        <v>0</v>
      </c>
      <c r="EI65" s="274">
        <v>0</v>
      </c>
      <c r="EJ65" s="274">
        <v>0</v>
      </c>
      <c r="EK65" s="274">
        <v>0</v>
      </c>
      <c r="EL65" s="274">
        <v>0</v>
      </c>
      <c r="EM65" s="274">
        <v>0</v>
      </c>
      <c r="EN65" s="274">
        <v>0</v>
      </c>
    </row>
    <row r="66" spans="1:144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47"/>
        <v>2451</v>
      </c>
      <c r="E66" s="274">
        <f t="shared" si="48"/>
        <v>2156</v>
      </c>
      <c r="F66" s="274">
        <f t="shared" si="49"/>
        <v>1513</v>
      </c>
      <c r="G66" s="274">
        <v>0</v>
      </c>
      <c r="H66" s="274">
        <v>1513</v>
      </c>
      <c r="I66" s="274">
        <v>0</v>
      </c>
      <c r="J66" s="274">
        <v>0</v>
      </c>
      <c r="K66" s="274">
        <v>0</v>
      </c>
      <c r="L66" s="274">
        <v>0</v>
      </c>
      <c r="M66" s="274">
        <f t="shared" si="50"/>
        <v>643</v>
      </c>
      <c r="N66" s="274">
        <v>0</v>
      </c>
      <c r="O66" s="274">
        <v>446</v>
      </c>
      <c r="P66" s="274">
        <v>0</v>
      </c>
      <c r="Q66" s="274">
        <v>197</v>
      </c>
      <c r="R66" s="274">
        <v>0</v>
      </c>
      <c r="S66" s="274">
        <v>0</v>
      </c>
      <c r="T66" s="274">
        <f t="shared" si="51"/>
        <v>0</v>
      </c>
      <c r="U66" s="274">
        <f t="shared" si="52"/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v>0</v>
      </c>
      <c r="AA66" s="274">
        <v>0</v>
      </c>
      <c r="AB66" s="274">
        <f t="shared" si="53"/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f t="shared" si="54"/>
        <v>0</v>
      </c>
      <c r="AJ66" s="274">
        <f t="shared" si="55"/>
        <v>0</v>
      </c>
      <c r="AK66" s="274">
        <v>0</v>
      </c>
      <c r="AL66" s="274">
        <v>0</v>
      </c>
      <c r="AM66" s="274">
        <v>0</v>
      </c>
      <c r="AN66" s="274">
        <v>0</v>
      </c>
      <c r="AO66" s="274">
        <v>0</v>
      </c>
      <c r="AP66" s="274">
        <v>0</v>
      </c>
      <c r="AQ66" s="274">
        <f t="shared" si="56"/>
        <v>0</v>
      </c>
      <c r="AR66" s="274">
        <v>0</v>
      </c>
      <c r="AS66" s="274">
        <v>0</v>
      </c>
      <c r="AT66" s="274">
        <v>0</v>
      </c>
      <c r="AU66" s="274">
        <v>0</v>
      </c>
      <c r="AV66" s="274">
        <v>0</v>
      </c>
      <c r="AW66" s="274">
        <v>0</v>
      </c>
      <c r="AX66" s="274">
        <f t="shared" si="57"/>
        <v>0</v>
      </c>
      <c r="AY66" s="274">
        <f t="shared" si="58"/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f t="shared" si="59"/>
        <v>0</v>
      </c>
      <c r="BG66" s="274">
        <v>0</v>
      </c>
      <c r="BH66" s="274">
        <v>0</v>
      </c>
      <c r="BI66" s="274">
        <v>0</v>
      </c>
      <c r="BJ66" s="274">
        <v>0</v>
      </c>
      <c r="BK66" s="274">
        <v>0</v>
      </c>
      <c r="BL66" s="274">
        <v>0</v>
      </c>
      <c r="BM66" s="274">
        <f t="shared" si="60"/>
        <v>0</v>
      </c>
      <c r="BN66" s="274">
        <f t="shared" si="61"/>
        <v>0</v>
      </c>
      <c r="BO66" s="274">
        <v>0</v>
      </c>
      <c r="BP66" s="274">
        <v>0</v>
      </c>
      <c r="BQ66" s="274">
        <v>0</v>
      </c>
      <c r="BR66" s="274">
        <v>0</v>
      </c>
      <c r="BS66" s="274">
        <v>0</v>
      </c>
      <c r="BT66" s="274">
        <v>0</v>
      </c>
      <c r="BU66" s="274">
        <f t="shared" si="62"/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f t="shared" si="63"/>
        <v>0</v>
      </c>
      <c r="CC66" s="274">
        <f t="shared" si="64"/>
        <v>0</v>
      </c>
      <c r="CD66" s="274">
        <v>0</v>
      </c>
      <c r="CE66" s="274">
        <v>0</v>
      </c>
      <c r="CF66" s="274">
        <v>0</v>
      </c>
      <c r="CG66" s="274">
        <v>0</v>
      </c>
      <c r="CH66" s="274">
        <v>0</v>
      </c>
      <c r="CI66" s="274">
        <v>0</v>
      </c>
      <c r="CJ66" s="274">
        <f t="shared" si="65"/>
        <v>0</v>
      </c>
      <c r="CK66" s="274">
        <v>0</v>
      </c>
      <c r="CL66" s="274">
        <v>0</v>
      </c>
      <c r="CM66" s="274">
        <v>0</v>
      </c>
      <c r="CN66" s="274">
        <v>0</v>
      </c>
      <c r="CO66" s="274">
        <v>0</v>
      </c>
      <c r="CP66" s="274">
        <v>0</v>
      </c>
      <c r="CQ66" s="274">
        <f t="shared" si="66"/>
        <v>295</v>
      </c>
      <c r="CR66" s="274">
        <f t="shared" si="67"/>
        <v>272</v>
      </c>
      <c r="CS66" s="274">
        <v>0</v>
      </c>
      <c r="CT66" s="274">
        <v>0</v>
      </c>
      <c r="CU66" s="274">
        <v>20</v>
      </c>
      <c r="CV66" s="274">
        <v>163</v>
      </c>
      <c r="CW66" s="274">
        <v>0</v>
      </c>
      <c r="CX66" s="274">
        <v>89</v>
      </c>
      <c r="CY66" s="274">
        <f t="shared" si="68"/>
        <v>23</v>
      </c>
      <c r="CZ66" s="274">
        <v>0</v>
      </c>
      <c r="DA66" s="274">
        <v>0</v>
      </c>
      <c r="DB66" s="274">
        <v>0</v>
      </c>
      <c r="DC66" s="274">
        <v>0</v>
      </c>
      <c r="DD66" s="274">
        <v>0</v>
      </c>
      <c r="DE66" s="274">
        <v>23</v>
      </c>
      <c r="DF66" s="274">
        <f t="shared" si="69"/>
        <v>0</v>
      </c>
      <c r="DG66" s="274">
        <f t="shared" si="70"/>
        <v>0</v>
      </c>
      <c r="DH66" s="274">
        <v>0</v>
      </c>
      <c r="DI66" s="274">
        <v>0</v>
      </c>
      <c r="DJ66" s="274">
        <v>0</v>
      </c>
      <c r="DK66" s="274">
        <v>0</v>
      </c>
      <c r="DL66" s="274">
        <v>0</v>
      </c>
      <c r="DM66" s="274">
        <v>0</v>
      </c>
      <c r="DN66" s="274">
        <f t="shared" si="71"/>
        <v>0</v>
      </c>
      <c r="DO66" s="274">
        <v>0</v>
      </c>
      <c r="DP66" s="274">
        <v>0</v>
      </c>
      <c r="DQ66" s="274">
        <v>0</v>
      </c>
      <c r="DR66" s="274">
        <v>0</v>
      </c>
      <c r="DS66" s="274">
        <v>0</v>
      </c>
      <c r="DT66" s="274">
        <v>0</v>
      </c>
      <c r="DU66" s="274">
        <f t="shared" si="72"/>
        <v>0</v>
      </c>
      <c r="DV66" s="274">
        <v>0</v>
      </c>
      <c r="DW66" s="274">
        <v>0</v>
      </c>
      <c r="DX66" s="274">
        <v>0</v>
      </c>
      <c r="DY66" s="274">
        <v>0</v>
      </c>
      <c r="DZ66" s="274">
        <f t="shared" si="73"/>
        <v>0</v>
      </c>
      <c r="EA66" s="274">
        <f t="shared" si="74"/>
        <v>0</v>
      </c>
      <c r="EB66" s="274">
        <v>0</v>
      </c>
      <c r="EC66" s="274">
        <v>0</v>
      </c>
      <c r="ED66" s="274">
        <v>0</v>
      </c>
      <c r="EE66" s="274">
        <v>0</v>
      </c>
      <c r="EF66" s="274">
        <v>0</v>
      </c>
      <c r="EG66" s="274">
        <v>0</v>
      </c>
      <c r="EH66" s="274">
        <f t="shared" si="75"/>
        <v>0</v>
      </c>
      <c r="EI66" s="274">
        <v>0</v>
      </c>
      <c r="EJ66" s="274">
        <v>0</v>
      </c>
      <c r="EK66" s="274">
        <v>0</v>
      </c>
      <c r="EL66" s="274">
        <v>0</v>
      </c>
      <c r="EM66" s="274">
        <v>0</v>
      </c>
      <c r="EN66" s="274">
        <v>0</v>
      </c>
    </row>
    <row r="67" spans="1:144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47"/>
        <v>5315</v>
      </c>
      <c r="E67" s="274">
        <f t="shared" si="48"/>
        <v>0</v>
      </c>
      <c r="F67" s="274">
        <f t="shared" si="49"/>
        <v>0</v>
      </c>
      <c r="G67" s="274">
        <v>0</v>
      </c>
      <c r="H67" s="274">
        <v>0</v>
      </c>
      <c r="I67" s="274">
        <v>0</v>
      </c>
      <c r="J67" s="274">
        <v>0</v>
      </c>
      <c r="K67" s="274">
        <v>0</v>
      </c>
      <c r="L67" s="274">
        <v>0</v>
      </c>
      <c r="M67" s="274">
        <f t="shared" si="50"/>
        <v>0</v>
      </c>
      <c r="N67" s="274">
        <v>0</v>
      </c>
      <c r="O67" s="274">
        <v>0</v>
      </c>
      <c r="P67" s="274">
        <v>0</v>
      </c>
      <c r="Q67" s="274">
        <v>0</v>
      </c>
      <c r="R67" s="274">
        <v>0</v>
      </c>
      <c r="S67" s="274">
        <v>0</v>
      </c>
      <c r="T67" s="274">
        <f t="shared" si="51"/>
        <v>831</v>
      </c>
      <c r="U67" s="274">
        <f t="shared" si="52"/>
        <v>726</v>
      </c>
      <c r="V67" s="274">
        <v>0</v>
      </c>
      <c r="W67" s="274">
        <v>0</v>
      </c>
      <c r="X67" s="274">
        <v>501</v>
      </c>
      <c r="Y67" s="274">
        <v>0</v>
      </c>
      <c r="Z67" s="274">
        <v>0</v>
      </c>
      <c r="AA67" s="274">
        <v>225</v>
      </c>
      <c r="AB67" s="274">
        <f t="shared" si="53"/>
        <v>105</v>
      </c>
      <c r="AC67" s="274">
        <v>0</v>
      </c>
      <c r="AD67" s="274">
        <v>0</v>
      </c>
      <c r="AE67" s="274">
        <v>29</v>
      </c>
      <c r="AF67" s="274">
        <v>0</v>
      </c>
      <c r="AG67" s="274">
        <v>0</v>
      </c>
      <c r="AH67" s="274">
        <v>76</v>
      </c>
      <c r="AI67" s="274">
        <f t="shared" si="54"/>
        <v>0</v>
      </c>
      <c r="AJ67" s="274">
        <f t="shared" si="55"/>
        <v>0</v>
      </c>
      <c r="AK67" s="274">
        <v>0</v>
      </c>
      <c r="AL67" s="274">
        <v>0</v>
      </c>
      <c r="AM67" s="274">
        <v>0</v>
      </c>
      <c r="AN67" s="274">
        <v>0</v>
      </c>
      <c r="AO67" s="274">
        <v>0</v>
      </c>
      <c r="AP67" s="274">
        <v>0</v>
      </c>
      <c r="AQ67" s="274">
        <f t="shared" si="56"/>
        <v>0</v>
      </c>
      <c r="AR67" s="274">
        <v>0</v>
      </c>
      <c r="AS67" s="274">
        <v>0</v>
      </c>
      <c r="AT67" s="274">
        <v>0</v>
      </c>
      <c r="AU67" s="274">
        <v>0</v>
      </c>
      <c r="AV67" s="274">
        <v>0</v>
      </c>
      <c r="AW67" s="274">
        <v>0</v>
      </c>
      <c r="AX67" s="274">
        <f t="shared" si="57"/>
        <v>0</v>
      </c>
      <c r="AY67" s="274">
        <f t="shared" si="58"/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f t="shared" si="59"/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v>0</v>
      </c>
      <c r="BL67" s="274">
        <v>0</v>
      </c>
      <c r="BM67" s="274">
        <f t="shared" si="60"/>
        <v>0</v>
      </c>
      <c r="BN67" s="274">
        <f t="shared" si="61"/>
        <v>0</v>
      </c>
      <c r="BO67" s="274">
        <v>0</v>
      </c>
      <c r="BP67" s="274">
        <v>0</v>
      </c>
      <c r="BQ67" s="274">
        <v>0</v>
      </c>
      <c r="BR67" s="274">
        <v>0</v>
      </c>
      <c r="BS67" s="274">
        <v>0</v>
      </c>
      <c r="BT67" s="274">
        <v>0</v>
      </c>
      <c r="BU67" s="274">
        <f t="shared" si="62"/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f t="shared" si="63"/>
        <v>3979</v>
      </c>
      <c r="CC67" s="274">
        <f t="shared" si="64"/>
        <v>3876</v>
      </c>
      <c r="CD67" s="274">
        <v>0</v>
      </c>
      <c r="CE67" s="274">
        <v>3876</v>
      </c>
      <c r="CF67" s="274">
        <v>0</v>
      </c>
      <c r="CG67" s="274">
        <v>0</v>
      </c>
      <c r="CH67" s="274">
        <v>0</v>
      </c>
      <c r="CI67" s="274">
        <v>0</v>
      </c>
      <c r="CJ67" s="274">
        <f t="shared" si="65"/>
        <v>103</v>
      </c>
      <c r="CK67" s="274">
        <v>0</v>
      </c>
      <c r="CL67" s="274">
        <v>103</v>
      </c>
      <c r="CM67" s="274">
        <v>0</v>
      </c>
      <c r="CN67" s="274">
        <v>0</v>
      </c>
      <c r="CO67" s="274">
        <v>0</v>
      </c>
      <c r="CP67" s="274">
        <v>0</v>
      </c>
      <c r="CQ67" s="274">
        <f t="shared" si="66"/>
        <v>0</v>
      </c>
      <c r="CR67" s="274">
        <f t="shared" si="67"/>
        <v>0</v>
      </c>
      <c r="CS67" s="274">
        <v>0</v>
      </c>
      <c r="CT67" s="274">
        <v>0</v>
      </c>
      <c r="CU67" s="274">
        <v>0</v>
      </c>
      <c r="CV67" s="274">
        <v>0</v>
      </c>
      <c r="CW67" s="274">
        <v>0</v>
      </c>
      <c r="CX67" s="274">
        <v>0</v>
      </c>
      <c r="CY67" s="274">
        <f t="shared" si="68"/>
        <v>0</v>
      </c>
      <c r="CZ67" s="274">
        <v>0</v>
      </c>
      <c r="DA67" s="274">
        <v>0</v>
      </c>
      <c r="DB67" s="274">
        <v>0</v>
      </c>
      <c r="DC67" s="274">
        <v>0</v>
      </c>
      <c r="DD67" s="274">
        <v>0</v>
      </c>
      <c r="DE67" s="274">
        <v>0</v>
      </c>
      <c r="DF67" s="274">
        <f t="shared" si="69"/>
        <v>0</v>
      </c>
      <c r="DG67" s="274">
        <f t="shared" si="70"/>
        <v>0</v>
      </c>
      <c r="DH67" s="274">
        <v>0</v>
      </c>
      <c r="DI67" s="274">
        <v>0</v>
      </c>
      <c r="DJ67" s="274">
        <v>0</v>
      </c>
      <c r="DK67" s="274">
        <v>0</v>
      </c>
      <c r="DL67" s="274">
        <v>0</v>
      </c>
      <c r="DM67" s="274">
        <v>0</v>
      </c>
      <c r="DN67" s="274">
        <f t="shared" si="71"/>
        <v>0</v>
      </c>
      <c r="DO67" s="274">
        <v>0</v>
      </c>
      <c r="DP67" s="274">
        <v>0</v>
      </c>
      <c r="DQ67" s="274">
        <v>0</v>
      </c>
      <c r="DR67" s="274">
        <v>0</v>
      </c>
      <c r="DS67" s="274">
        <v>0</v>
      </c>
      <c r="DT67" s="274">
        <v>0</v>
      </c>
      <c r="DU67" s="274">
        <f t="shared" si="72"/>
        <v>505</v>
      </c>
      <c r="DV67" s="274">
        <v>495</v>
      </c>
      <c r="DW67" s="274">
        <v>6</v>
      </c>
      <c r="DX67" s="274">
        <v>3</v>
      </c>
      <c r="DY67" s="274">
        <v>1</v>
      </c>
      <c r="DZ67" s="274">
        <f t="shared" si="73"/>
        <v>0</v>
      </c>
      <c r="EA67" s="274">
        <f t="shared" si="74"/>
        <v>0</v>
      </c>
      <c r="EB67" s="274">
        <v>0</v>
      </c>
      <c r="EC67" s="274">
        <v>0</v>
      </c>
      <c r="ED67" s="274">
        <v>0</v>
      </c>
      <c r="EE67" s="274">
        <v>0</v>
      </c>
      <c r="EF67" s="274">
        <v>0</v>
      </c>
      <c r="EG67" s="274">
        <v>0</v>
      </c>
      <c r="EH67" s="274">
        <f t="shared" si="75"/>
        <v>0</v>
      </c>
      <c r="EI67" s="274">
        <v>0</v>
      </c>
      <c r="EJ67" s="274">
        <v>0</v>
      </c>
      <c r="EK67" s="274">
        <v>0</v>
      </c>
      <c r="EL67" s="274">
        <v>0</v>
      </c>
      <c r="EM67" s="274">
        <v>0</v>
      </c>
      <c r="EN67" s="274">
        <v>0</v>
      </c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66" man="1"/>
    <brk id="34" min="1" max="66" man="1"/>
    <brk id="49" min="1" max="66" man="1"/>
    <brk id="64" min="1" max="66" man="1"/>
    <brk id="79" min="1" max="66" man="1"/>
    <brk id="94" min="1" max="66" man="1"/>
    <brk id="109" min="1" max="66" man="1"/>
    <brk id="124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福岡県</v>
      </c>
      <c r="B7" s="284" t="str">
        <f>ごみ処理概要!B7</f>
        <v>40000</v>
      </c>
      <c r="C7" s="285" t="s">
        <v>3</v>
      </c>
      <c r="D7" s="286">
        <f t="shared" ref="D7:D38" si="0">SUM(E7,F7,N7,O7)</f>
        <v>1627385.1</v>
      </c>
      <c r="E7" s="286">
        <f t="shared" ref="E7:E38" si="1">+Q7</f>
        <v>1252049</v>
      </c>
      <c r="F7" s="286">
        <f t="shared" ref="F7:F38" si="2">SUM(G7:M7)</f>
        <v>249262</v>
      </c>
      <c r="G7" s="286">
        <f t="shared" ref="G7:M7" si="3">SUM(G$8:G$207)</f>
        <v>63397</v>
      </c>
      <c r="H7" s="286">
        <f t="shared" si="3"/>
        <v>490</v>
      </c>
      <c r="I7" s="286">
        <f t="shared" si="3"/>
        <v>0</v>
      </c>
      <c r="J7" s="286">
        <f t="shared" si="3"/>
        <v>2770</v>
      </c>
      <c r="K7" s="286">
        <f t="shared" si="3"/>
        <v>105416</v>
      </c>
      <c r="L7" s="286">
        <f t="shared" si="3"/>
        <v>77172</v>
      </c>
      <c r="M7" s="286">
        <f t="shared" si="3"/>
        <v>17</v>
      </c>
      <c r="N7" s="286">
        <f t="shared" ref="N7:N38" si="4">+AA7</f>
        <v>10361</v>
      </c>
      <c r="O7" s="286">
        <f>+資源化量内訳!Z7</f>
        <v>115713.1</v>
      </c>
      <c r="P7" s="286">
        <f t="shared" ref="P7:P38" si="5">+SUM(Q7,R7)</f>
        <v>1294364.5656755881</v>
      </c>
      <c r="Q7" s="286">
        <f>SUM(Q$8:Q$207)</f>
        <v>1252049</v>
      </c>
      <c r="R7" s="286">
        <f t="shared" ref="R7:R38" si="6">+SUM(S7,T7,U7,V7,W7,X7,Y7)</f>
        <v>42315.565675588092</v>
      </c>
      <c r="S7" s="286">
        <f t="shared" ref="S7:Y7" si="7">SUM(S$8:S$207)</f>
        <v>26454.342838270069</v>
      </c>
      <c r="T7" s="286">
        <f t="shared" si="7"/>
        <v>0</v>
      </c>
      <c r="U7" s="286">
        <f t="shared" si="7"/>
        <v>0</v>
      </c>
      <c r="V7" s="286">
        <f t="shared" si="7"/>
        <v>78</v>
      </c>
      <c r="W7" s="286">
        <f t="shared" si="7"/>
        <v>0</v>
      </c>
      <c r="X7" s="286">
        <f t="shared" si="7"/>
        <v>15783.222837318022</v>
      </c>
      <c r="Y7" s="286">
        <f t="shared" si="7"/>
        <v>0</v>
      </c>
      <c r="Z7" s="286">
        <f t="shared" ref="Z7:Z38" si="8">SUM(AA7:AC7)</f>
        <v>149261.06442687154</v>
      </c>
      <c r="AA7" s="286">
        <f>SUM(AA$8:AA$207)</f>
        <v>10361</v>
      </c>
      <c r="AB7" s="286">
        <f>SUM(AB$8:AB$207)</f>
        <v>116816.47939267248</v>
      </c>
      <c r="AC7" s="286">
        <f t="shared" ref="AC7:AC38" si="9">SUM(AD7:AJ7)</f>
        <v>22083.585034199074</v>
      </c>
      <c r="AD7" s="286">
        <f t="shared" ref="AD7:AJ7" si="10">SUM(AD$8:AD$207)</f>
        <v>12618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1016</v>
      </c>
      <c r="AI7" s="286">
        <f t="shared" si="10"/>
        <v>8432.5850341990717</v>
      </c>
      <c r="AJ7" s="286">
        <f t="shared" si="10"/>
        <v>17</v>
      </c>
      <c r="AK7" s="286">
        <f t="shared" ref="AK7:AK38" si="11">SUM(AL7:AS7)</f>
        <v>23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23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377892</v>
      </c>
      <c r="E8" s="274">
        <f t="shared" si="1"/>
        <v>295043</v>
      </c>
      <c r="F8" s="274">
        <f t="shared" si="2"/>
        <v>21471</v>
      </c>
      <c r="G8" s="274">
        <v>3984</v>
      </c>
      <c r="H8" s="274">
        <v>0</v>
      </c>
      <c r="I8" s="274">
        <v>0</v>
      </c>
      <c r="J8" s="274">
        <v>0</v>
      </c>
      <c r="K8" s="274">
        <v>0</v>
      </c>
      <c r="L8" s="274">
        <v>17487</v>
      </c>
      <c r="M8" s="274">
        <v>0</v>
      </c>
      <c r="N8" s="274">
        <f t="shared" si="4"/>
        <v>1680</v>
      </c>
      <c r="O8" s="274">
        <f>+資源化量内訳!Z8</f>
        <v>59698</v>
      </c>
      <c r="P8" s="274">
        <f t="shared" si="5"/>
        <v>300848.56567558809</v>
      </c>
      <c r="Q8" s="274">
        <v>295043</v>
      </c>
      <c r="R8" s="274">
        <f t="shared" si="6"/>
        <v>5805.56567558809</v>
      </c>
      <c r="S8" s="274">
        <v>2537.3428382700686</v>
      </c>
      <c r="T8" s="274">
        <v>0</v>
      </c>
      <c r="U8" s="274">
        <v>0</v>
      </c>
      <c r="V8" s="274">
        <v>0</v>
      </c>
      <c r="W8" s="274">
        <v>0</v>
      </c>
      <c r="X8" s="274">
        <v>3268.2228373180219</v>
      </c>
      <c r="Y8" s="274">
        <v>0</v>
      </c>
      <c r="Z8" s="274">
        <f t="shared" si="8"/>
        <v>39649.064426871555</v>
      </c>
      <c r="AA8" s="274">
        <v>1680</v>
      </c>
      <c r="AB8" s="274">
        <v>35849.479392672481</v>
      </c>
      <c r="AC8" s="274">
        <f t="shared" si="9"/>
        <v>2119.5850341990722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2119.5850341990722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500645</v>
      </c>
      <c r="E9" s="274">
        <f t="shared" si="1"/>
        <v>423927</v>
      </c>
      <c r="F9" s="274">
        <f t="shared" si="2"/>
        <v>38134</v>
      </c>
      <c r="G9" s="274">
        <v>25681</v>
      </c>
      <c r="H9" s="274">
        <v>0</v>
      </c>
      <c r="I9" s="274">
        <v>0</v>
      </c>
      <c r="J9" s="274">
        <v>0</v>
      </c>
      <c r="K9" s="274">
        <v>0</v>
      </c>
      <c r="L9" s="274">
        <v>12453</v>
      </c>
      <c r="M9" s="274">
        <v>0</v>
      </c>
      <c r="N9" s="274">
        <f t="shared" si="4"/>
        <v>6114</v>
      </c>
      <c r="O9" s="274">
        <f>+資源化量内訳!Z9</f>
        <v>32470</v>
      </c>
      <c r="P9" s="274">
        <f t="shared" si="5"/>
        <v>431111</v>
      </c>
      <c r="Q9" s="274">
        <v>423927</v>
      </c>
      <c r="R9" s="274">
        <f t="shared" si="6"/>
        <v>7184</v>
      </c>
      <c r="S9" s="274">
        <v>6011</v>
      </c>
      <c r="T9" s="274">
        <v>0</v>
      </c>
      <c r="U9" s="274">
        <v>0</v>
      </c>
      <c r="V9" s="274">
        <v>0</v>
      </c>
      <c r="W9" s="274">
        <v>0</v>
      </c>
      <c r="X9" s="274">
        <v>1173</v>
      </c>
      <c r="Y9" s="274">
        <v>0</v>
      </c>
      <c r="Z9" s="274">
        <f t="shared" si="8"/>
        <v>74845</v>
      </c>
      <c r="AA9" s="274">
        <v>6114</v>
      </c>
      <c r="AB9" s="274">
        <v>55258</v>
      </c>
      <c r="AC9" s="274">
        <f t="shared" si="9"/>
        <v>13473</v>
      </c>
      <c r="AD9" s="274">
        <v>9785</v>
      </c>
      <c r="AE9" s="274">
        <v>0</v>
      </c>
      <c r="AF9" s="274">
        <v>0</v>
      </c>
      <c r="AG9" s="274">
        <v>0</v>
      </c>
      <c r="AH9" s="274">
        <v>0</v>
      </c>
      <c r="AI9" s="274">
        <v>3688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32797.1</v>
      </c>
      <c r="E10" s="274">
        <f t="shared" si="1"/>
        <v>0</v>
      </c>
      <c r="F10" s="274">
        <f t="shared" si="2"/>
        <v>30780</v>
      </c>
      <c r="G10" s="274">
        <v>0</v>
      </c>
      <c r="H10" s="274">
        <v>0</v>
      </c>
      <c r="I10" s="274">
        <v>0</v>
      </c>
      <c r="J10" s="274">
        <v>0</v>
      </c>
      <c r="K10" s="274">
        <v>28225</v>
      </c>
      <c r="L10" s="274">
        <v>2555</v>
      </c>
      <c r="M10" s="274">
        <v>0</v>
      </c>
      <c r="N10" s="274">
        <f t="shared" si="4"/>
        <v>0</v>
      </c>
      <c r="O10" s="274">
        <f>+資源化量内訳!Z10</f>
        <v>2017.1</v>
      </c>
      <c r="P10" s="274">
        <f t="shared" si="5"/>
        <v>0</v>
      </c>
      <c r="Q10" s="274">
        <v>0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1309</v>
      </c>
      <c r="AA10" s="274">
        <v>0</v>
      </c>
      <c r="AB10" s="274">
        <v>0</v>
      </c>
      <c r="AC10" s="274">
        <f t="shared" si="9"/>
        <v>1309</v>
      </c>
      <c r="AD10" s="274">
        <v>0</v>
      </c>
      <c r="AE10" s="274">
        <v>0</v>
      </c>
      <c r="AF10" s="274">
        <v>0</v>
      </c>
      <c r="AG10" s="274">
        <v>0</v>
      </c>
      <c r="AH10" s="274">
        <v>601</v>
      </c>
      <c r="AI10" s="274">
        <v>708</v>
      </c>
      <c r="AJ10" s="274">
        <v>0</v>
      </c>
      <c r="AK10" s="272">
        <f t="shared" si="11"/>
        <v>23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23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91134</v>
      </c>
      <c r="E11" s="274">
        <f t="shared" si="1"/>
        <v>73807</v>
      </c>
      <c r="F11" s="274">
        <f t="shared" si="2"/>
        <v>14286</v>
      </c>
      <c r="G11" s="274">
        <v>5567</v>
      </c>
      <c r="H11" s="274">
        <v>0</v>
      </c>
      <c r="I11" s="274">
        <v>0</v>
      </c>
      <c r="J11" s="274">
        <v>0</v>
      </c>
      <c r="K11" s="274">
        <v>3899</v>
      </c>
      <c r="L11" s="274">
        <v>4820</v>
      </c>
      <c r="M11" s="274">
        <v>0</v>
      </c>
      <c r="N11" s="274">
        <f t="shared" si="4"/>
        <v>0</v>
      </c>
      <c r="O11" s="274">
        <f>+資源化量内訳!Z11</f>
        <v>3041</v>
      </c>
      <c r="P11" s="274">
        <f t="shared" si="5"/>
        <v>79346</v>
      </c>
      <c r="Q11" s="274">
        <v>73807</v>
      </c>
      <c r="R11" s="274">
        <f t="shared" si="6"/>
        <v>5539</v>
      </c>
      <c r="S11" s="274">
        <v>5215</v>
      </c>
      <c r="T11" s="274">
        <v>0</v>
      </c>
      <c r="U11" s="274">
        <v>0</v>
      </c>
      <c r="V11" s="274">
        <v>0</v>
      </c>
      <c r="W11" s="274">
        <v>0</v>
      </c>
      <c r="X11" s="274">
        <v>324</v>
      </c>
      <c r="Y11" s="274">
        <v>0</v>
      </c>
      <c r="Z11" s="274">
        <f t="shared" si="8"/>
        <v>2154</v>
      </c>
      <c r="AA11" s="274">
        <v>0</v>
      </c>
      <c r="AB11" s="274">
        <v>1959</v>
      </c>
      <c r="AC11" s="274">
        <f t="shared" si="9"/>
        <v>195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195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17793</v>
      </c>
      <c r="E12" s="274">
        <f t="shared" si="1"/>
        <v>15959</v>
      </c>
      <c r="F12" s="274">
        <f t="shared" si="2"/>
        <v>949</v>
      </c>
      <c r="G12" s="274">
        <v>93</v>
      </c>
      <c r="H12" s="274">
        <v>0</v>
      </c>
      <c r="I12" s="274">
        <v>0</v>
      </c>
      <c r="J12" s="274">
        <v>0</v>
      </c>
      <c r="K12" s="274">
        <v>0</v>
      </c>
      <c r="L12" s="274">
        <v>856</v>
      </c>
      <c r="M12" s="274">
        <v>0</v>
      </c>
      <c r="N12" s="274">
        <f t="shared" si="4"/>
        <v>0</v>
      </c>
      <c r="O12" s="274">
        <f>+資源化量内訳!Z12</f>
        <v>885</v>
      </c>
      <c r="P12" s="274">
        <f t="shared" si="5"/>
        <v>16282</v>
      </c>
      <c r="Q12" s="274">
        <v>15959</v>
      </c>
      <c r="R12" s="274">
        <f t="shared" si="6"/>
        <v>323</v>
      </c>
      <c r="S12" s="274">
        <v>75</v>
      </c>
      <c r="T12" s="274">
        <v>0</v>
      </c>
      <c r="U12" s="274">
        <v>0</v>
      </c>
      <c r="V12" s="274">
        <v>0</v>
      </c>
      <c r="W12" s="274">
        <v>0</v>
      </c>
      <c r="X12" s="274">
        <v>248</v>
      </c>
      <c r="Y12" s="274">
        <v>0</v>
      </c>
      <c r="Z12" s="274">
        <f t="shared" si="8"/>
        <v>1935</v>
      </c>
      <c r="AA12" s="274">
        <v>0</v>
      </c>
      <c r="AB12" s="274">
        <v>1810</v>
      </c>
      <c r="AC12" s="274">
        <f t="shared" si="9"/>
        <v>125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125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39694</v>
      </c>
      <c r="E13" s="274">
        <f t="shared" si="1"/>
        <v>35645</v>
      </c>
      <c r="F13" s="274">
        <f t="shared" si="2"/>
        <v>3180</v>
      </c>
      <c r="G13" s="274">
        <v>2692</v>
      </c>
      <c r="H13" s="274">
        <v>0</v>
      </c>
      <c r="I13" s="274">
        <v>0</v>
      </c>
      <c r="J13" s="274">
        <v>0</v>
      </c>
      <c r="K13" s="274">
        <v>0</v>
      </c>
      <c r="L13" s="274">
        <v>488</v>
      </c>
      <c r="M13" s="274">
        <v>0</v>
      </c>
      <c r="N13" s="274">
        <f t="shared" si="4"/>
        <v>0</v>
      </c>
      <c r="O13" s="274">
        <f>+資源化量内訳!Z13</f>
        <v>869</v>
      </c>
      <c r="P13" s="274">
        <f t="shared" si="5"/>
        <v>36933</v>
      </c>
      <c r="Q13" s="274">
        <v>35645</v>
      </c>
      <c r="R13" s="274">
        <f t="shared" si="6"/>
        <v>1288</v>
      </c>
      <c r="S13" s="274">
        <v>1164</v>
      </c>
      <c r="T13" s="274">
        <v>0</v>
      </c>
      <c r="U13" s="274">
        <v>0</v>
      </c>
      <c r="V13" s="274">
        <v>0</v>
      </c>
      <c r="W13" s="274">
        <v>0</v>
      </c>
      <c r="X13" s="274">
        <v>124</v>
      </c>
      <c r="Y13" s="274">
        <v>0</v>
      </c>
      <c r="Z13" s="274">
        <f t="shared" si="8"/>
        <v>0</v>
      </c>
      <c r="AA13" s="274">
        <v>0</v>
      </c>
      <c r="AB13" s="274">
        <v>0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16004</v>
      </c>
      <c r="E14" s="274">
        <f t="shared" si="1"/>
        <v>13334</v>
      </c>
      <c r="F14" s="274">
        <f t="shared" si="2"/>
        <v>2262</v>
      </c>
      <c r="G14" s="274">
        <v>681</v>
      </c>
      <c r="H14" s="274">
        <v>0</v>
      </c>
      <c r="I14" s="274">
        <v>0</v>
      </c>
      <c r="J14" s="274">
        <v>0</v>
      </c>
      <c r="K14" s="274">
        <v>0</v>
      </c>
      <c r="L14" s="274">
        <v>1581</v>
      </c>
      <c r="M14" s="274">
        <v>0</v>
      </c>
      <c r="N14" s="274">
        <f t="shared" si="4"/>
        <v>408</v>
      </c>
      <c r="O14" s="274">
        <f>+資源化量内訳!Z14</f>
        <v>0</v>
      </c>
      <c r="P14" s="274">
        <f t="shared" si="5"/>
        <v>14260</v>
      </c>
      <c r="Q14" s="274">
        <v>13334</v>
      </c>
      <c r="R14" s="274">
        <f t="shared" si="6"/>
        <v>926</v>
      </c>
      <c r="S14" s="274">
        <v>303</v>
      </c>
      <c r="T14" s="274">
        <v>0</v>
      </c>
      <c r="U14" s="274">
        <v>0</v>
      </c>
      <c r="V14" s="274">
        <v>0</v>
      </c>
      <c r="W14" s="274">
        <v>0</v>
      </c>
      <c r="X14" s="274">
        <v>623</v>
      </c>
      <c r="Y14" s="274">
        <v>0</v>
      </c>
      <c r="Z14" s="274">
        <f t="shared" si="8"/>
        <v>2015</v>
      </c>
      <c r="AA14" s="274">
        <v>408</v>
      </c>
      <c r="AB14" s="274">
        <v>1607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16104</v>
      </c>
      <c r="E15" s="274">
        <f t="shared" si="1"/>
        <v>13425</v>
      </c>
      <c r="F15" s="274">
        <f t="shared" si="2"/>
        <v>2247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2247</v>
      </c>
      <c r="M15" s="274">
        <v>0</v>
      </c>
      <c r="N15" s="274">
        <f t="shared" si="4"/>
        <v>432</v>
      </c>
      <c r="O15" s="274">
        <f>+資源化量内訳!Z15</f>
        <v>0</v>
      </c>
      <c r="P15" s="274">
        <f t="shared" si="5"/>
        <v>13488</v>
      </c>
      <c r="Q15" s="274">
        <v>13425</v>
      </c>
      <c r="R15" s="274">
        <f t="shared" si="6"/>
        <v>63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63</v>
      </c>
      <c r="Y15" s="274">
        <v>0</v>
      </c>
      <c r="Z15" s="274">
        <f t="shared" si="8"/>
        <v>494</v>
      </c>
      <c r="AA15" s="274">
        <v>432</v>
      </c>
      <c r="AB15" s="274">
        <v>0</v>
      </c>
      <c r="AC15" s="274">
        <f t="shared" si="9"/>
        <v>62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62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16869</v>
      </c>
      <c r="E16" s="274">
        <f t="shared" si="1"/>
        <v>15758</v>
      </c>
      <c r="F16" s="274">
        <f t="shared" si="2"/>
        <v>950</v>
      </c>
      <c r="G16" s="274">
        <v>165</v>
      </c>
      <c r="H16" s="274">
        <v>0</v>
      </c>
      <c r="I16" s="274">
        <v>0</v>
      </c>
      <c r="J16" s="274">
        <v>0</v>
      </c>
      <c r="K16" s="274">
        <v>0</v>
      </c>
      <c r="L16" s="274">
        <v>785</v>
      </c>
      <c r="M16" s="274">
        <v>0</v>
      </c>
      <c r="N16" s="274">
        <f t="shared" si="4"/>
        <v>0</v>
      </c>
      <c r="O16" s="274">
        <f>+資源化量内訳!Z16</f>
        <v>161</v>
      </c>
      <c r="P16" s="274">
        <f t="shared" si="5"/>
        <v>15899</v>
      </c>
      <c r="Q16" s="274">
        <v>15758</v>
      </c>
      <c r="R16" s="274">
        <f t="shared" si="6"/>
        <v>141</v>
      </c>
      <c r="S16" s="274">
        <v>139</v>
      </c>
      <c r="T16" s="274">
        <v>0</v>
      </c>
      <c r="U16" s="274">
        <v>0</v>
      </c>
      <c r="V16" s="274">
        <v>0</v>
      </c>
      <c r="W16" s="274">
        <v>0</v>
      </c>
      <c r="X16" s="274">
        <v>2</v>
      </c>
      <c r="Y16" s="274">
        <v>0</v>
      </c>
      <c r="Z16" s="274">
        <f t="shared" si="8"/>
        <v>169</v>
      </c>
      <c r="AA16" s="274">
        <v>0</v>
      </c>
      <c r="AB16" s="274">
        <v>169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14274</v>
      </c>
      <c r="E17" s="274">
        <f t="shared" si="1"/>
        <v>13016</v>
      </c>
      <c r="F17" s="274">
        <f t="shared" si="2"/>
        <v>1253</v>
      </c>
      <c r="G17" s="274">
        <v>143</v>
      </c>
      <c r="H17" s="274">
        <v>0</v>
      </c>
      <c r="I17" s="274">
        <v>0</v>
      </c>
      <c r="J17" s="274">
        <v>0</v>
      </c>
      <c r="K17" s="274">
        <v>0</v>
      </c>
      <c r="L17" s="274">
        <v>1110</v>
      </c>
      <c r="M17" s="274">
        <v>0</v>
      </c>
      <c r="N17" s="274">
        <f t="shared" si="4"/>
        <v>0</v>
      </c>
      <c r="O17" s="274">
        <f>+資源化量内訳!Z17</f>
        <v>5</v>
      </c>
      <c r="P17" s="274">
        <f t="shared" si="5"/>
        <v>13110</v>
      </c>
      <c r="Q17" s="274">
        <v>13016</v>
      </c>
      <c r="R17" s="274">
        <f t="shared" si="6"/>
        <v>94</v>
      </c>
      <c r="S17" s="274">
        <v>92</v>
      </c>
      <c r="T17" s="274">
        <v>0</v>
      </c>
      <c r="U17" s="274">
        <v>0</v>
      </c>
      <c r="V17" s="274">
        <v>0</v>
      </c>
      <c r="W17" s="274">
        <v>0</v>
      </c>
      <c r="X17" s="274">
        <v>2</v>
      </c>
      <c r="Y17" s="274">
        <v>0</v>
      </c>
      <c r="Z17" s="274">
        <f t="shared" si="8"/>
        <v>146</v>
      </c>
      <c r="AA17" s="274">
        <v>0</v>
      </c>
      <c r="AB17" s="274">
        <v>146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8753</v>
      </c>
      <c r="E18" s="274">
        <f t="shared" si="1"/>
        <v>7596</v>
      </c>
      <c r="F18" s="274">
        <f t="shared" si="2"/>
        <v>487</v>
      </c>
      <c r="G18" s="274">
        <v>20</v>
      </c>
      <c r="H18" s="274">
        <v>0</v>
      </c>
      <c r="I18" s="274">
        <v>0</v>
      </c>
      <c r="J18" s="274">
        <v>0</v>
      </c>
      <c r="K18" s="274">
        <v>0</v>
      </c>
      <c r="L18" s="274">
        <v>467</v>
      </c>
      <c r="M18" s="274">
        <v>0</v>
      </c>
      <c r="N18" s="274">
        <f t="shared" si="4"/>
        <v>0</v>
      </c>
      <c r="O18" s="274">
        <f>+資源化量内訳!Z18</f>
        <v>670</v>
      </c>
      <c r="P18" s="274">
        <f t="shared" si="5"/>
        <v>7597</v>
      </c>
      <c r="Q18" s="274">
        <v>7596</v>
      </c>
      <c r="R18" s="274">
        <f t="shared" si="6"/>
        <v>1</v>
      </c>
      <c r="S18" s="274">
        <v>1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0</v>
      </c>
      <c r="AA18" s="274">
        <v>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23290</v>
      </c>
      <c r="E19" s="274">
        <f t="shared" si="1"/>
        <v>18994</v>
      </c>
      <c r="F19" s="274">
        <f t="shared" si="2"/>
        <v>4137</v>
      </c>
      <c r="G19" s="274">
        <v>2491</v>
      </c>
      <c r="H19" s="274">
        <v>0</v>
      </c>
      <c r="I19" s="274">
        <v>0</v>
      </c>
      <c r="J19" s="274">
        <v>0</v>
      </c>
      <c r="K19" s="274">
        <v>0</v>
      </c>
      <c r="L19" s="274">
        <v>1646</v>
      </c>
      <c r="M19" s="274">
        <v>0</v>
      </c>
      <c r="N19" s="274">
        <f t="shared" si="4"/>
        <v>0</v>
      </c>
      <c r="O19" s="274">
        <f>+資源化量内訳!Z19</f>
        <v>159</v>
      </c>
      <c r="P19" s="274">
        <f t="shared" si="5"/>
        <v>21629</v>
      </c>
      <c r="Q19" s="274">
        <v>18994</v>
      </c>
      <c r="R19" s="274">
        <f t="shared" si="6"/>
        <v>2635</v>
      </c>
      <c r="S19" s="274">
        <v>2491</v>
      </c>
      <c r="T19" s="274">
        <v>0</v>
      </c>
      <c r="U19" s="274">
        <v>0</v>
      </c>
      <c r="V19" s="274">
        <v>0</v>
      </c>
      <c r="W19" s="274">
        <v>0</v>
      </c>
      <c r="X19" s="274">
        <v>144</v>
      </c>
      <c r="Y19" s="274">
        <v>0</v>
      </c>
      <c r="Z19" s="274">
        <f t="shared" si="8"/>
        <v>2623</v>
      </c>
      <c r="AA19" s="274">
        <v>0</v>
      </c>
      <c r="AB19" s="274">
        <v>2414</v>
      </c>
      <c r="AC19" s="274">
        <f t="shared" si="9"/>
        <v>209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209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9376</v>
      </c>
      <c r="E20" s="274">
        <f t="shared" si="1"/>
        <v>8316</v>
      </c>
      <c r="F20" s="274">
        <f t="shared" si="2"/>
        <v>984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984</v>
      </c>
      <c r="M20" s="274">
        <v>0</v>
      </c>
      <c r="N20" s="274">
        <f t="shared" si="4"/>
        <v>76</v>
      </c>
      <c r="O20" s="274">
        <f>+資源化量内訳!Z20</f>
        <v>0</v>
      </c>
      <c r="P20" s="274">
        <f t="shared" si="5"/>
        <v>8351</v>
      </c>
      <c r="Q20" s="274">
        <v>8316</v>
      </c>
      <c r="R20" s="274">
        <f t="shared" si="6"/>
        <v>35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35</v>
      </c>
      <c r="Y20" s="274">
        <v>0</v>
      </c>
      <c r="Z20" s="274">
        <f t="shared" si="8"/>
        <v>821</v>
      </c>
      <c r="AA20" s="274">
        <v>76</v>
      </c>
      <c r="AB20" s="274">
        <v>679</v>
      </c>
      <c r="AC20" s="274">
        <f t="shared" si="9"/>
        <v>66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66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10908</v>
      </c>
      <c r="E21" s="274">
        <f t="shared" si="1"/>
        <v>9340</v>
      </c>
      <c r="F21" s="274">
        <f t="shared" si="2"/>
        <v>1557</v>
      </c>
      <c r="G21" s="274">
        <v>637</v>
      </c>
      <c r="H21" s="274">
        <v>0</v>
      </c>
      <c r="I21" s="274">
        <v>0</v>
      </c>
      <c r="J21" s="274">
        <v>0</v>
      </c>
      <c r="K21" s="274">
        <v>0</v>
      </c>
      <c r="L21" s="274">
        <v>920</v>
      </c>
      <c r="M21" s="274">
        <v>0</v>
      </c>
      <c r="N21" s="274">
        <f t="shared" si="4"/>
        <v>0</v>
      </c>
      <c r="O21" s="274">
        <f>+資源化量内訳!Z21</f>
        <v>11</v>
      </c>
      <c r="P21" s="274">
        <f t="shared" si="5"/>
        <v>9735</v>
      </c>
      <c r="Q21" s="274">
        <v>9340</v>
      </c>
      <c r="R21" s="274">
        <f t="shared" si="6"/>
        <v>395</v>
      </c>
      <c r="S21" s="274">
        <v>335</v>
      </c>
      <c r="T21" s="274">
        <v>0</v>
      </c>
      <c r="U21" s="274">
        <v>0</v>
      </c>
      <c r="V21" s="274">
        <v>0</v>
      </c>
      <c r="W21" s="274">
        <v>0</v>
      </c>
      <c r="X21" s="274">
        <v>60</v>
      </c>
      <c r="Y21" s="274">
        <v>0</v>
      </c>
      <c r="Z21" s="274">
        <f t="shared" si="8"/>
        <v>1384</v>
      </c>
      <c r="AA21" s="274">
        <v>0</v>
      </c>
      <c r="AB21" s="274">
        <v>1081</v>
      </c>
      <c r="AC21" s="274">
        <f t="shared" si="9"/>
        <v>303</v>
      </c>
      <c r="AD21" s="274">
        <v>167</v>
      </c>
      <c r="AE21" s="274">
        <v>0</v>
      </c>
      <c r="AF21" s="274">
        <v>0</v>
      </c>
      <c r="AG21" s="274">
        <v>0</v>
      </c>
      <c r="AH21" s="274">
        <v>0</v>
      </c>
      <c r="AI21" s="274">
        <v>136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17486</v>
      </c>
      <c r="E22" s="274">
        <f t="shared" si="1"/>
        <v>13191</v>
      </c>
      <c r="F22" s="274">
        <f t="shared" si="2"/>
        <v>2325</v>
      </c>
      <c r="G22" s="274">
        <v>1436</v>
      </c>
      <c r="H22" s="274">
        <v>0</v>
      </c>
      <c r="I22" s="274">
        <v>0</v>
      </c>
      <c r="J22" s="274">
        <v>0</v>
      </c>
      <c r="K22" s="274">
        <v>0</v>
      </c>
      <c r="L22" s="274">
        <v>889</v>
      </c>
      <c r="M22" s="274">
        <v>0</v>
      </c>
      <c r="N22" s="274">
        <f t="shared" si="4"/>
        <v>0</v>
      </c>
      <c r="O22" s="274">
        <f>+資源化量内訳!Z22</f>
        <v>1970</v>
      </c>
      <c r="P22" s="274">
        <f t="shared" si="5"/>
        <v>14918</v>
      </c>
      <c r="Q22" s="274">
        <v>13191</v>
      </c>
      <c r="R22" s="274">
        <f t="shared" si="6"/>
        <v>1727</v>
      </c>
      <c r="S22" s="274">
        <v>1205</v>
      </c>
      <c r="T22" s="274">
        <v>0</v>
      </c>
      <c r="U22" s="274">
        <v>0</v>
      </c>
      <c r="V22" s="274">
        <v>0</v>
      </c>
      <c r="W22" s="274">
        <v>0</v>
      </c>
      <c r="X22" s="274">
        <v>522</v>
      </c>
      <c r="Y22" s="274">
        <v>0</v>
      </c>
      <c r="Z22" s="274">
        <f t="shared" si="8"/>
        <v>0</v>
      </c>
      <c r="AA22" s="274">
        <v>0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28711</v>
      </c>
      <c r="E23" s="274">
        <f t="shared" si="1"/>
        <v>24309</v>
      </c>
      <c r="F23" s="274">
        <f t="shared" si="2"/>
        <v>4402</v>
      </c>
      <c r="G23" s="274">
        <v>2703</v>
      </c>
      <c r="H23" s="274">
        <v>0</v>
      </c>
      <c r="I23" s="274">
        <v>0</v>
      </c>
      <c r="J23" s="274">
        <v>0</v>
      </c>
      <c r="K23" s="274">
        <v>0</v>
      </c>
      <c r="L23" s="274">
        <v>1699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27587</v>
      </c>
      <c r="Q23" s="274">
        <v>24309</v>
      </c>
      <c r="R23" s="274">
        <f t="shared" si="6"/>
        <v>3278</v>
      </c>
      <c r="S23" s="274">
        <v>2253</v>
      </c>
      <c r="T23" s="274">
        <v>0</v>
      </c>
      <c r="U23" s="274">
        <v>0</v>
      </c>
      <c r="V23" s="274">
        <v>0</v>
      </c>
      <c r="W23" s="274">
        <v>0</v>
      </c>
      <c r="X23" s="274">
        <v>1025</v>
      </c>
      <c r="Y23" s="274">
        <v>0</v>
      </c>
      <c r="Z23" s="274">
        <f t="shared" si="8"/>
        <v>0</v>
      </c>
      <c r="AA23" s="274">
        <v>0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26742</v>
      </c>
      <c r="E24" s="274">
        <f t="shared" si="1"/>
        <v>24577</v>
      </c>
      <c r="F24" s="274">
        <f t="shared" si="2"/>
        <v>2138</v>
      </c>
      <c r="G24" s="274">
        <v>1087</v>
      </c>
      <c r="H24" s="274">
        <v>0</v>
      </c>
      <c r="I24" s="274">
        <v>0</v>
      </c>
      <c r="J24" s="274">
        <v>0</v>
      </c>
      <c r="K24" s="274">
        <v>0</v>
      </c>
      <c r="L24" s="274">
        <v>1051</v>
      </c>
      <c r="M24" s="274">
        <v>0</v>
      </c>
      <c r="N24" s="274">
        <f t="shared" si="4"/>
        <v>0</v>
      </c>
      <c r="O24" s="274">
        <f>+資源化量内訳!Z24</f>
        <v>27</v>
      </c>
      <c r="P24" s="274">
        <f t="shared" si="5"/>
        <v>24577</v>
      </c>
      <c r="Q24" s="274">
        <v>24577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3057</v>
      </c>
      <c r="AA24" s="274">
        <v>0</v>
      </c>
      <c r="AB24" s="274">
        <v>2642</v>
      </c>
      <c r="AC24" s="274">
        <f t="shared" si="9"/>
        <v>415</v>
      </c>
      <c r="AD24" s="274">
        <v>415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27529</v>
      </c>
      <c r="E25" s="274">
        <f t="shared" si="1"/>
        <v>23241</v>
      </c>
      <c r="F25" s="274">
        <f t="shared" si="2"/>
        <v>1661</v>
      </c>
      <c r="G25" s="274">
        <v>924</v>
      </c>
      <c r="H25" s="274">
        <v>0</v>
      </c>
      <c r="I25" s="274">
        <v>0</v>
      </c>
      <c r="J25" s="274">
        <v>0</v>
      </c>
      <c r="K25" s="274">
        <v>0</v>
      </c>
      <c r="L25" s="274">
        <v>737</v>
      </c>
      <c r="M25" s="274">
        <v>0</v>
      </c>
      <c r="N25" s="274">
        <f t="shared" si="4"/>
        <v>0</v>
      </c>
      <c r="O25" s="274">
        <f>+資源化量内訳!Z25</f>
        <v>2627</v>
      </c>
      <c r="P25" s="274">
        <f t="shared" si="5"/>
        <v>23241</v>
      </c>
      <c r="Q25" s="274">
        <v>23241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2851</v>
      </c>
      <c r="AA25" s="274">
        <v>0</v>
      </c>
      <c r="AB25" s="274">
        <v>2499</v>
      </c>
      <c r="AC25" s="274">
        <f t="shared" si="9"/>
        <v>352</v>
      </c>
      <c r="AD25" s="274">
        <v>352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27881</v>
      </c>
      <c r="E26" s="274">
        <f t="shared" si="1"/>
        <v>25186</v>
      </c>
      <c r="F26" s="274">
        <f t="shared" si="2"/>
        <v>1782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1782</v>
      </c>
      <c r="M26" s="274">
        <v>0</v>
      </c>
      <c r="N26" s="274">
        <f t="shared" si="4"/>
        <v>448</v>
      </c>
      <c r="O26" s="274">
        <f>+資源化量内訳!Z26</f>
        <v>465</v>
      </c>
      <c r="P26" s="274">
        <f t="shared" si="5"/>
        <v>25619</v>
      </c>
      <c r="Q26" s="274">
        <v>25186</v>
      </c>
      <c r="R26" s="274">
        <f t="shared" si="6"/>
        <v>433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433</v>
      </c>
      <c r="Y26" s="274">
        <v>0</v>
      </c>
      <c r="Z26" s="274">
        <f t="shared" si="8"/>
        <v>448</v>
      </c>
      <c r="AA26" s="274">
        <v>448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19103</v>
      </c>
      <c r="E27" s="274">
        <f t="shared" si="1"/>
        <v>16138</v>
      </c>
      <c r="F27" s="274">
        <f t="shared" si="2"/>
        <v>1371</v>
      </c>
      <c r="G27" s="274">
        <v>1371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1594</v>
      </c>
      <c r="P27" s="274">
        <f t="shared" si="5"/>
        <v>16381</v>
      </c>
      <c r="Q27" s="274">
        <v>16138</v>
      </c>
      <c r="R27" s="274">
        <f t="shared" si="6"/>
        <v>243</v>
      </c>
      <c r="S27" s="274">
        <v>243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1971</v>
      </c>
      <c r="AA27" s="274">
        <v>0</v>
      </c>
      <c r="AB27" s="274">
        <v>1759</v>
      </c>
      <c r="AC27" s="274">
        <f t="shared" si="9"/>
        <v>212</v>
      </c>
      <c r="AD27" s="274">
        <v>212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18544</v>
      </c>
      <c r="E28" s="274">
        <f t="shared" si="1"/>
        <v>16018</v>
      </c>
      <c r="F28" s="274">
        <f t="shared" si="2"/>
        <v>1957</v>
      </c>
      <c r="G28" s="274">
        <v>1489</v>
      </c>
      <c r="H28" s="274">
        <v>0</v>
      </c>
      <c r="I28" s="274">
        <v>0</v>
      </c>
      <c r="J28" s="274">
        <v>0</v>
      </c>
      <c r="K28" s="274">
        <v>0</v>
      </c>
      <c r="L28" s="274">
        <v>468</v>
      </c>
      <c r="M28" s="274">
        <v>0</v>
      </c>
      <c r="N28" s="274">
        <f t="shared" si="4"/>
        <v>462</v>
      </c>
      <c r="O28" s="274">
        <f>+資源化量内訳!Z28</f>
        <v>107</v>
      </c>
      <c r="P28" s="274">
        <f t="shared" si="5"/>
        <v>16738</v>
      </c>
      <c r="Q28" s="274">
        <v>16018</v>
      </c>
      <c r="R28" s="274">
        <f t="shared" si="6"/>
        <v>720</v>
      </c>
      <c r="S28" s="274">
        <v>720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498</v>
      </c>
      <c r="AA28" s="274">
        <v>462</v>
      </c>
      <c r="AB28" s="274">
        <v>36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19877</v>
      </c>
      <c r="E29" s="274">
        <f t="shared" si="1"/>
        <v>15670</v>
      </c>
      <c r="F29" s="274">
        <f t="shared" si="2"/>
        <v>2112</v>
      </c>
      <c r="G29" s="274">
        <v>1125</v>
      </c>
      <c r="H29" s="274">
        <v>0</v>
      </c>
      <c r="I29" s="274">
        <v>0</v>
      </c>
      <c r="J29" s="274">
        <v>0</v>
      </c>
      <c r="K29" s="274">
        <v>0</v>
      </c>
      <c r="L29" s="274">
        <v>987</v>
      </c>
      <c r="M29" s="274">
        <v>0</v>
      </c>
      <c r="N29" s="274">
        <f t="shared" si="4"/>
        <v>218</v>
      </c>
      <c r="O29" s="274">
        <f>+資源化量内訳!Z29</f>
        <v>1877</v>
      </c>
      <c r="P29" s="274">
        <f t="shared" si="5"/>
        <v>16942</v>
      </c>
      <c r="Q29" s="274">
        <v>15670</v>
      </c>
      <c r="R29" s="274">
        <f t="shared" si="6"/>
        <v>1272</v>
      </c>
      <c r="S29" s="274">
        <v>1125</v>
      </c>
      <c r="T29" s="274">
        <v>0</v>
      </c>
      <c r="U29" s="274">
        <v>0</v>
      </c>
      <c r="V29" s="274">
        <v>0</v>
      </c>
      <c r="W29" s="274">
        <v>0</v>
      </c>
      <c r="X29" s="274">
        <v>147</v>
      </c>
      <c r="Y29" s="274">
        <v>0</v>
      </c>
      <c r="Z29" s="274">
        <f t="shared" si="8"/>
        <v>254</v>
      </c>
      <c r="AA29" s="274">
        <v>218</v>
      </c>
      <c r="AB29" s="274">
        <v>36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8919</v>
      </c>
      <c r="E30" s="274">
        <f t="shared" si="1"/>
        <v>0</v>
      </c>
      <c r="F30" s="274">
        <f t="shared" si="2"/>
        <v>7157</v>
      </c>
      <c r="G30" s="274">
        <v>0</v>
      </c>
      <c r="H30" s="274">
        <v>0</v>
      </c>
      <c r="I30" s="274">
        <v>0</v>
      </c>
      <c r="J30" s="274">
        <v>0</v>
      </c>
      <c r="K30" s="274">
        <v>5861</v>
      </c>
      <c r="L30" s="274">
        <v>1296</v>
      </c>
      <c r="M30" s="274">
        <v>0</v>
      </c>
      <c r="N30" s="274">
        <f t="shared" si="4"/>
        <v>0</v>
      </c>
      <c r="O30" s="274">
        <f>+資源化量内訳!Z30</f>
        <v>1762</v>
      </c>
      <c r="P30" s="274">
        <f t="shared" si="5"/>
        <v>0</v>
      </c>
      <c r="Q30" s="274">
        <v>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0</v>
      </c>
      <c r="AA30" s="274">
        <v>0</v>
      </c>
      <c r="AB30" s="274">
        <v>0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7578</v>
      </c>
      <c r="E31" s="274">
        <f t="shared" si="1"/>
        <v>0</v>
      </c>
      <c r="F31" s="274">
        <f t="shared" si="2"/>
        <v>7578</v>
      </c>
      <c r="G31" s="274">
        <v>417</v>
      </c>
      <c r="H31" s="274">
        <v>0</v>
      </c>
      <c r="I31" s="274">
        <v>0</v>
      </c>
      <c r="J31" s="274">
        <v>0</v>
      </c>
      <c r="K31" s="274">
        <v>6860</v>
      </c>
      <c r="L31" s="274">
        <v>301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0</v>
      </c>
      <c r="Q31" s="274">
        <v>0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412</v>
      </c>
      <c r="AA31" s="274">
        <v>0</v>
      </c>
      <c r="AB31" s="274">
        <v>0</v>
      </c>
      <c r="AC31" s="274">
        <f t="shared" si="9"/>
        <v>412</v>
      </c>
      <c r="AD31" s="274">
        <v>262</v>
      </c>
      <c r="AE31" s="274">
        <v>0</v>
      </c>
      <c r="AF31" s="274">
        <v>0</v>
      </c>
      <c r="AG31" s="274">
        <v>0</v>
      </c>
      <c r="AH31" s="274">
        <v>52</v>
      </c>
      <c r="AI31" s="274">
        <v>98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10104</v>
      </c>
      <c r="E32" s="274">
        <f t="shared" si="1"/>
        <v>9006</v>
      </c>
      <c r="F32" s="274">
        <f t="shared" si="2"/>
        <v>1025</v>
      </c>
      <c r="G32" s="274">
        <v>1008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17</v>
      </c>
      <c r="N32" s="274">
        <f t="shared" si="4"/>
        <v>0</v>
      </c>
      <c r="O32" s="274">
        <f>+資源化量内訳!Z32</f>
        <v>73</v>
      </c>
      <c r="P32" s="274">
        <f t="shared" si="5"/>
        <v>9006</v>
      </c>
      <c r="Q32" s="274">
        <v>9006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1441</v>
      </c>
      <c r="AA32" s="274">
        <v>0</v>
      </c>
      <c r="AB32" s="274">
        <v>1304</v>
      </c>
      <c r="AC32" s="274">
        <f t="shared" si="9"/>
        <v>137</v>
      </c>
      <c r="AD32" s="274">
        <v>120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17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15487</v>
      </c>
      <c r="E33" s="274">
        <f t="shared" si="1"/>
        <v>13259</v>
      </c>
      <c r="F33" s="274">
        <f t="shared" si="2"/>
        <v>2186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2186</v>
      </c>
      <c r="M33" s="274">
        <v>0</v>
      </c>
      <c r="N33" s="274">
        <f t="shared" si="4"/>
        <v>0</v>
      </c>
      <c r="O33" s="274">
        <f>+資源化量内訳!Z33</f>
        <v>42</v>
      </c>
      <c r="P33" s="274">
        <f t="shared" si="5"/>
        <v>14819</v>
      </c>
      <c r="Q33" s="274">
        <v>13259</v>
      </c>
      <c r="R33" s="274">
        <f t="shared" si="6"/>
        <v>1560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1560</v>
      </c>
      <c r="Y33" s="274">
        <v>0</v>
      </c>
      <c r="Z33" s="274">
        <f t="shared" si="8"/>
        <v>0</v>
      </c>
      <c r="AA33" s="274">
        <v>0</v>
      </c>
      <c r="AB33" s="274">
        <v>0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8533</v>
      </c>
      <c r="E34" s="274">
        <f t="shared" si="1"/>
        <v>4929</v>
      </c>
      <c r="F34" s="274">
        <f t="shared" si="2"/>
        <v>1819</v>
      </c>
      <c r="G34" s="274">
        <v>0</v>
      </c>
      <c r="H34" s="274">
        <v>0</v>
      </c>
      <c r="I34" s="274">
        <v>0</v>
      </c>
      <c r="J34" s="274">
        <v>1627</v>
      </c>
      <c r="K34" s="274">
        <v>0</v>
      </c>
      <c r="L34" s="274">
        <v>192</v>
      </c>
      <c r="M34" s="274">
        <v>0</v>
      </c>
      <c r="N34" s="274">
        <f t="shared" si="4"/>
        <v>151</v>
      </c>
      <c r="O34" s="274">
        <f>+資源化量内訳!Z34</f>
        <v>1634</v>
      </c>
      <c r="P34" s="274">
        <f t="shared" si="5"/>
        <v>4953</v>
      </c>
      <c r="Q34" s="274">
        <v>4929</v>
      </c>
      <c r="R34" s="274">
        <f t="shared" si="6"/>
        <v>24</v>
      </c>
      <c r="S34" s="274">
        <v>0</v>
      </c>
      <c r="T34" s="274">
        <v>0</v>
      </c>
      <c r="U34" s="274">
        <v>0</v>
      </c>
      <c r="V34" s="274">
        <v>24</v>
      </c>
      <c r="W34" s="274">
        <v>0</v>
      </c>
      <c r="X34" s="274">
        <v>0</v>
      </c>
      <c r="Y34" s="274">
        <v>0</v>
      </c>
      <c r="Z34" s="274">
        <f t="shared" si="8"/>
        <v>822</v>
      </c>
      <c r="AA34" s="274">
        <v>151</v>
      </c>
      <c r="AB34" s="274">
        <v>671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0"/>
        <v>31622</v>
      </c>
      <c r="E35" s="274">
        <f t="shared" si="1"/>
        <v>27673</v>
      </c>
      <c r="F35" s="274">
        <f t="shared" si="2"/>
        <v>3949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3949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30613</v>
      </c>
      <c r="Q35" s="274">
        <v>27673</v>
      </c>
      <c r="R35" s="274">
        <f t="shared" si="6"/>
        <v>2940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2940</v>
      </c>
      <c r="Y35" s="274">
        <v>0</v>
      </c>
      <c r="Z35" s="274">
        <f t="shared" si="8"/>
        <v>0</v>
      </c>
      <c r="AA35" s="274">
        <v>0</v>
      </c>
      <c r="AB35" s="274">
        <v>0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0"/>
        <v>15435</v>
      </c>
      <c r="E36" s="274">
        <f t="shared" si="1"/>
        <v>13265</v>
      </c>
      <c r="F36" s="274">
        <f t="shared" si="2"/>
        <v>2170</v>
      </c>
      <c r="G36" s="274">
        <v>0</v>
      </c>
      <c r="H36" s="274">
        <v>490</v>
      </c>
      <c r="I36" s="274">
        <v>0</v>
      </c>
      <c r="J36" s="274">
        <v>0</v>
      </c>
      <c r="K36" s="274">
        <v>0</v>
      </c>
      <c r="L36" s="274">
        <v>1680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13441</v>
      </c>
      <c r="Q36" s="274">
        <v>13265</v>
      </c>
      <c r="R36" s="274">
        <f t="shared" si="6"/>
        <v>176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176</v>
      </c>
      <c r="Y36" s="274">
        <v>0</v>
      </c>
      <c r="Z36" s="274">
        <f t="shared" si="8"/>
        <v>1783</v>
      </c>
      <c r="AA36" s="274">
        <v>0</v>
      </c>
      <c r="AB36" s="274">
        <v>1478</v>
      </c>
      <c r="AC36" s="274">
        <f t="shared" si="9"/>
        <v>305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305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0"/>
        <v>10064</v>
      </c>
      <c r="E37" s="274">
        <f t="shared" si="1"/>
        <v>0</v>
      </c>
      <c r="F37" s="274">
        <f t="shared" si="2"/>
        <v>9265</v>
      </c>
      <c r="G37" s="274">
        <v>0</v>
      </c>
      <c r="H37" s="274">
        <v>0</v>
      </c>
      <c r="I37" s="274">
        <v>0</v>
      </c>
      <c r="J37" s="274">
        <v>0</v>
      </c>
      <c r="K37" s="274">
        <v>7396</v>
      </c>
      <c r="L37" s="274">
        <v>1869</v>
      </c>
      <c r="M37" s="274">
        <v>0</v>
      </c>
      <c r="N37" s="274">
        <f t="shared" si="4"/>
        <v>194</v>
      </c>
      <c r="O37" s="274">
        <f>+資源化量内訳!Z37</f>
        <v>605</v>
      </c>
      <c r="P37" s="274">
        <f t="shared" si="5"/>
        <v>0</v>
      </c>
      <c r="Q37" s="274">
        <v>0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404</v>
      </c>
      <c r="AA37" s="274">
        <v>194</v>
      </c>
      <c r="AB37" s="274">
        <v>0</v>
      </c>
      <c r="AC37" s="274">
        <f t="shared" si="9"/>
        <v>210</v>
      </c>
      <c r="AD37" s="274">
        <v>0</v>
      </c>
      <c r="AE37" s="274">
        <v>0</v>
      </c>
      <c r="AF37" s="274">
        <v>0</v>
      </c>
      <c r="AG37" s="274">
        <v>0</v>
      </c>
      <c r="AH37" s="274">
        <v>57</v>
      </c>
      <c r="AI37" s="274">
        <v>153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0"/>
        <v>7817</v>
      </c>
      <c r="E38" s="274">
        <f t="shared" si="1"/>
        <v>0</v>
      </c>
      <c r="F38" s="274">
        <f t="shared" si="2"/>
        <v>7396</v>
      </c>
      <c r="G38" s="274">
        <v>794</v>
      </c>
      <c r="H38" s="274">
        <v>0</v>
      </c>
      <c r="I38" s="274">
        <v>0</v>
      </c>
      <c r="J38" s="274">
        <v>0</v>
      </c>
      <c r="K38" s="274">
        <v>6602</v>
      </c>
      <c r="L38" s="274">
        <v>0</v>
      </c>
      <c r="M38" s="274">
        <v>0</v>
      </c>
      <c r="N38" s="274">
        <f t="shared" si="4"/>
        <v>0</v>
      </c>
      <c r="O38" s="274">
        <f>+資源化量内訳!Z38</f>
        <v>421</v>
      </c>
      <c r="P38" s="274">
        <f t="shared" si="5"/>
        <v>0</v>
      </c>
      <c r="Q38" s="274">
        <v>0</v>
      </c>
      <c r="R38" s="274">
        <f t="shared" si="6"/>
        <v>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133</v>
      </c>
      <c r="AA38" s="274">
        <v>0</v>
      </c>
      <c r="AB38" s="274">
        <v>0</v>
      </c>
      <c r="AC38" s="274">
        <f t="shared" si="9"/>
        <v>133</v>
      </c>
      <c r="AD38" s="274">
        <v>82</v>
      </c>
      <c r="AE38" s="274">
        <v>0</v>
      </c>
      <c r="AF38" s="274">
        <v>0</v>
      </c>
      <c r="AG38" s="274">
        <v>0</v>
      </c>
      <c r="AH38" s="274">
        <v>51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ref="D39:D67" si="13">SUM(E39,F39,N39,O39)</f>
        <v>11490</v>
      </c>
      <c r="E39" s="274">
        <f t="shared" ref="E39:E67" si="14">+Q39</f>
        <v>0</v>
      </c>
      <c r="F39" s="274">
        <f t="shared" ref="F39:F67" si="15">SUM(G39:M39)</f>
        <v>11453</v>
      </c>
      <c r="G39" s="274">
        <v>0</v>
      </c>
      <c r="H39" s="274">
        <v>0</v>
      </c>
      <c r="I39" s="274">
        <v>0</v>
      </c>
      <c r="J39" s="274">
        <v>0</v>
      </c>
      <c r="K39" s="274">
        <v>10411</v>
      </c>
      <c r="L39" s="274">
        <v>1042</v>
      </c>
      <c r="M39" s="274">
        <v>0</v>
      </c>
      <c r="N39" s="274">
        <f t="shared" ref="N39:N67" si="16">+AA39</f>
        <v>0</v>
      </c>
      <c r="O39" s="274">
        <f>+資源化量内訳!Z39</f>
        <v>37</v>
      </c>
      <c r="P39" s="274">
        <f t="shared" ref="P39:P67" si="17">+SUM(Q39,R39)</f>
        <v>0</v>
      </c>
      <c r="Q39" s="274">
        <v>0</v>
      </c>
      <c r="R39" s="274">
        <f t="shared" ref="R39:R67" si="18">+SUM(S39,T39,U39,V39,W39,X39,Y39)</f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ref="Z39:Z67" si="19">SUM(AA39:AC39)</f>
        <v>241</v>
      </c>
      <c r="AA39" s="274">
        <v>0</v>
      </c>
      <c r="AB39" s="274">
        <v>0</v>
      </c>
      <c r="AC39" s="274">
        <f t="shared" ref="AC39:AC67" si="20">SUM(AD39:AJ39)</f>
        <v>241</v>
      </c>
      <c r="AD39" s="274">
        <v>0</v>
      </c>
      <c r="AE39" s="274">
        <v>0</v>
      </c>
      <c r="AF39" s="274">
        <v>0</v>
      </c>
      <c r="AG39" s="274">
        <v>0</v>
      </c>
      <c r="AH39" s="274">
        <v>81</v>
      </c>
      <c r="AI39" s="274">
        <v>160</v>
      </c>
      <c r="AJ39" s="274">
        <v>0</v>
      </c>
      <c r="AK39" s="272">
        <f t="shared" ref="AK39:AK67" si="21">SUM(AL39:AS39)</f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si="13"/>
        <v>7421</v>
      </c>
      <c r="E40" s="274">
        <f t="shared" si="14"/>
        <v>0</v>
      </c>
      <c r="F40" s="274">
        <f t="shared" si="15"/>
        <v>7184</v>
      </c>
      <c r="G40" s="274">
        <v>887</v>
      </c>
      <c r="H40" s="274">
        <v>0</v>
      </c>
      <c r="I40" s="274">
        <v>0</v>
      </c>
      <c r="J40" s="274">
        <v>0</v>
      </c>
      <c r="K40" s="274">
        <v>6297</v>
      </c>
      <c r="L40" s="274">
        <v>0</v>
      </c>
      <c r="M40" s="274">
        <v>0</v>
      </c>
      <c r="N40" s="274">
        <f t="shared" si="16"/>
        <v>0</v>
      </c>
      <c r="O40" s="274">
        <f>+資源化量内訳!Z40</f>
        <v>237</v>
      </c>
      <c r="P40" s="274">
        <f t="shared" si="17"/>
        <v>0</v>
      </c>
      <c r="Q40" s="274">
        <v>0</v>
      </c>
      <c r="R40" s="274">
        <f t="shared" si="18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19"/>
        <v>124</v>
      </c>
      <c r="AA40" s="274">
        <v>0</v>
      </c>
      <c r="AB40" s="274">
        <v>0</v>
      </c>
      <c r="AC40" s="274">
        <f t="shared" si="20"/>
        <v>124</v>
      </c>
      <c r="AD40" s="274">
        <v>75</v>
      </c>
      <c r="AE40" s="274">
        <v>0</v>
      </c>
      <c r="AF40" s="274">
        <v>0</v>
      </c>
      <c r="AG40" s="274">
        <v>0</v>
      </c>
      <c r="AH40" s="274">
        <v>49</v>
      </c>
      <c r="AI40" s="274">
        <v>0</v>
      </c>
      <c r="AJ40" s="274">
        <v>0</v>
      </c>
      <c r="AK40" s="272">
        <f t="shared" si="2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13"/>
        <v>9769</v>
      </c>
      <c r="E41" s="274">
        <f t="shared" si="14"/>
        <v>8784</v>
      </c>
      <c r="F41" s="274">
        <f t="shared" si="15"/>
        <v>867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867</v>
      </c>
      <c r="M41" s="274">
        <v>0</v>
      </c>
      <c r="N41" s="274">
        <f t="shared" si="16"/>
        <v>37</v>
      </c>
      <c r="O41" s="274">
        <f>+資源化量内訳!Z41</f>
        <v>81</v>
      </c>
      <c r="P41" s="274">
        <f t="shared" si="17"/>
        <v>9346</v>
      </c>
      <c r="Q41" s="274">
        <v>8784</v>
      </c>
      <c r="R41" s="274">
        <f t="shared" si="18"/>
        <v>562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562</v>
      </c>
      <c r="Y41" s="274">
        <v>0</v>
      </c>
      <c r="Z41" s="274">
        <f t="shared" si="19"/>
        <v>311</v>
      </c>
      <c r="AA41" s="274">
        <v>37</v>
      </c>
      <c r="AB41" s="274">
        <v>274</v>
      </c>
      <c r="AC41" s="274">
        <f t="shared" si="20"/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2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13"/>
        <v>4428</v>
      </c>
      <c r="E42" s="274">
        <f t="shared" si="14"/>
        <v>4174</v>
      </c>
      <c r="F42" s="274">
        <f t="shared" si="15"/>
        <v>87</v>
      </c>
      <c r="G42" s="274">
        <v>87</v>
      </c>
      <c r="H42" s="274">
        <v>0</v>
      </c>
      <c r="I42" s="274">
        <v>0</v>
      </c>
      <c r="J42" s="274">
        <v>0</v>
      </c>
      <c r="K42" s="274">
        <v>0</v>
      </c>
      <c r="L42" s="274">
        <v>0</v>
      </c>
      <c r="M42" s="274">
        <v>0</v>
      </c>
      <c r="N42" s="274">
        <f t="shared" si="16"/>
        <v>128</v>
      </c>
      <c r="O42" s="274">
        <f>+資源化量内訳!Z42</f>
        <v>39</v>
      </c>
      <c r="P42" s="274">
        <f t="shared" si="17"/>
        <v>4213</v>
      </c>
      <c r="Q42" s="274">
        <v>4174</v>
      </c>
      <c r="R42" s="274">
        <f t="shared" si="18"/>
        <v>39</v>
      </c>
      <c r="S42" s="274">
        <v>39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19"/>
        <v>731</v>
      </c>
      <c r="AA42" s="274">
        <v>128</v>
      </c>
      <c r="AB42" s="274">
        <v>555</v>
      </c>
      <c r="AC42" s="274">
        <f t="shared" si="20"/>
        <v>48</v>
      </c>
      <c r="AD42" s="274">
        <v>48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2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13"/>
        <v>11850</v>
      </c>
      <c r="E43" s="274">
        <f t="shared" si="14"/>
        <v>0</v>
      </c>
      <c r="F43" s="274">
        <f t="shared" si="15"/>
        <v>11850</v>
      </c>
      <c r="G43" s="274">
        <v>1143</v>
      </c>
      <c r="H43" s="274">
        <v>0</v>
      </c>
      <c r="I43" s="274">
        <v>0</v>
      </c>
      <c r="J43" s="274">
        <v>0</v>
      </c>
      <c r="K43" s="274">
        <v>10707</v>
      </c>
      <c r="L43" s="274">
        <v>0</v>
      </c>
      <c r="M43" s="274">
        <v>0</v>
      </c>
      <c r="N43" s="274">
        <f t="shared" si="16"/>
        <v>0</v>
      </c>
      <c r="O43" s="274">
        <f>+資源化量内訳!Z43</f>
        <v>0</v>
      </c>
      <c r="P43" s="274">
        <f t="shared" si="17"/>
        <v>0</v>
      </c>
      <c r="Q43" s="274">
        <v>0</v>
      </c>
      <c r="R43" s="274">
        <f t="shared" si="18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19"/>
        <v>201</v>
      </c>
      <c r="AA43" s="274">
        <v>0</v>
      </c>
      <c r="AB43" s="274">
        <v>0</v>
      </c>
      <c r="AC43" s="274">
        <f t="shared" si="20"/>
        <v>201</v>
      </c>
      <c r="AD43" s="274">
        <v>117</v>
      </c>
      <c r="AE43" s="274">
        <v>0</v>
      </c>
      <c r="AF43" s="274">
        <v>0</v>
      </c>
      <c r="AG43" s="274">
        <v>0</v>
      </c>
      <c r="AH43" s="274">
        <v>84</v>
      </c>
      <c r="AI43" s="274">
        <v>0</v>
      </c>
      <c r="AJ43" s="274">
        <v>0</v>
      </c>
      <c r="AK43" s="272">
        <f t="shared" si="2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13"/>
        <v>3547</v>
      </c>
      <c r="E44" s="274">
        <f t="shared" si="14"/>
        <v>2989</v>
      </c>
      <c r="F44" s="274">
        <f t="shared" si="15"/>
        <v>551</v>
      </c>
      <c r="G44" s="274">
        <v>253</v>
      </c>
      <c r="H44" s="274">
        <v>0</v>
      </c>
      <c r="I44" s="274">
        <v>0</v>
      </c>
      <c r="J44" s="274">
        <v>0</v>
      </c>
      <c r="K44" s="274">
        <v>0</v>
      </c>
      <c r="L44" s="274">
        <v>298</v>
      </c>
      <c r="M44" s="274">
        <v>0</v>
      </c>
      <c r="N44" s="274">
        <f t="shared" si="16"/>
        <v>0</v>
      </c>
      <c r="O44" s="274">
        <f>+資源化量内訳!Z44</f>
        <v>7</v>
      </c>
      <c r="P44" s="274">
        <f t="shared" si="17"/>
        <v>3142</v>
      </c>
      <c r="Q44" s="274">
        <v>2989</v>
      </c>
      <c r="R44" s="274">
        <f t="shared" si="18"/>
        <v>153</v>
      </c>
      <c r="S44" s="274">
        <v>135</v>
      </c>
      <c r="T44" s="274">
        <v>0</v>
      </c>
      <c r="U44" s="274">
        <v>0</v>
      </c>
      <c r="V44" s="274">
        <v>0</v>
      </c>
      <c r="W44" s="274">
        <v>0</v>
      </c>
      <c r="X44" s="274">
        <v>18</v>
      </c>
      <c r="Y44" s="274">
        <v>0</v>
      </c>
      <c r="Z44" s="274">
        <f t="shared" si="19"/>
        <v>456</v>
      </c>
      <c r="AA44" s="274">
        <v>0</v>
      </c>
      <c r="AB44" s="274">
        <v>349</v>
      </c>
      <c r="AC44" s="274">
        <f t="shared" si="20"/>
        <v>107</v>
      </c>
      <c r="AD44" s="274">
        <v>65</v>
      </c>
      <c r="AE44" s="274">
        <v>0</v>
      </c>
      <c r="AF44" s="274">
        <v>0</v>
      </c>
      <c r="AG44" s="274">
        <v>0</v>
      </c>
      <c r="AH44" s="274">
        <v>0</v>
      </c>
      <c r="AI44" s="274">
        <v>42</v>
      </c>
      <c r="AJ44" s="274">
        <v>0</v>
      </c>
      <c r="AK44" s="272">
        <f t="shared" si="2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13"/>
        <v>8158</v>
      </c>
      <c r="E45" s="274">
        <f t="shared" si="14"/>
        <v>6922</v>
      </c>
      <c r="F45" s="274">
        <f t="shared" si="15"/>
        <v>1197</v>
      </c>
      <c r="G45" s="274">
        <v>496</v>
      </c>
      <c r="H45" s="274">
        <v>0</v>
      </c>
      <c r="I45" s="274">
        <v>0</v>
      </c>
      <c r="J45" s="274">
        <v>0</v>
      </c>
      <c r="K45" s="274">
        <v>0</v>
      </c>
      <c r="L45" s="274">
        <v>701</v>
      </c>
      <c r="M45" s="274">
        <v>0</v>
      </c>
      <c r="N45" s="274">
        <f t="shared" si="16"/>
        <v>0</v>
      </c>
      <c r="O45" s="274">
        <f>+資源化量内訳!Z45</f>
        <v>39</v>
      </c>
      <c r="P45" s="274">
        <f t="shared" si="17"/>
        <v>7230</v>
      </c>
      <c r="Q45" s="274">
        <v>6922</v>
      </c>
      <c r="R45" s="274">
        <f t="shared" si="18"/>
        <v>308</v>
      </c>
      <c r="S45" s="274">
        <v>263</v>
      </c>
      <c r="T45" s="274">
        <v>0</v>
      </c>
      <c r="U45" s="274">
        <v>0</v>
      </c>
      <c r="V45" s="274">
        <v>0</v>
      </c>
      <c r="W45" s="274">
        <v>0</v>
      </c>
      <c r="X45" s="274">
        <v>45</v>
      </c>
      <c r="Y45" s="274">
        <v>0</v>
      </c>
      <c r="Z45" s="274">
        <f t="shared" si="19"/>
        <v>1034</v>
      </c>
      <c r="AA45" s="274">
        <v>0</v>
      </c>
      <c r="AB45" s="274">
        <v>803</v>
      </c>
      <c r="AC45" s="274">
        <f t="shared" si="20"/>
        <v>231</v>
      </c>
      <c r="AD45" s="274">
        <v>129</v>
      </c>
      <c r="AE45" s="274">
        <v>0</v>
      </c>
      <c r="AF45" s="274">
        <v>0</v>
      </c>
      <c r="AG45" s="274">
        <v>0</v>
      </c>
      <c r="AH45" s="274">
        <v>0</v>
      </c>
      <c r="AI45" s="274">
        <v>102</v>
      </c>
      <c r="AJ45" s="274">
        <v>0</v>
      </c>
      <c r="AK45" s="272">
        <f t="shared" si="2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13"/>
        <v>8389</v>
      </c>
      <c r="E46" s="274">
        <f t="shared" si="14"/>
        <v>6994</v>
      </c>
      <c r="F46" s="274">
        <f t="shared" si="15"/>
        <v>1385</v>
      </c>
      <c r="G46" s="274">
        <v>652</v>
      </c>
      <c r="H46" s="274">
        <v>0</v>
      </c>
      <c r="I46" s="274">
        <v>0</v>
      </c>
      <c r="J46" s="274">
        <v>0</v>
      </c>
      <c r="K46" s="274">
        <v>0</v>
      </c>
      <c r="L46" s="274">
        <v>733</v>
      </c>
      <c r="M46" s="274">
        <v>0</v>
      </c>
      <c r="N46" s="274">
        <f t="shared" si="16"/>
        <v>0</v>
      </c>
      <c r="O46" s="274">
        <f>+資源化量内訳!Z46</f>
        <v>10</v>
      </c>
      <c r="P46" s="274">
        <f t="shared" si="17"/>
        <v>7410</v>
      </c>
      <c r="Q46" s="274">
        <v>6994</v>
      </c>
      <c r="R46" s="274">
        <f t="shared" si="18"/>
        <v>416</v>
      </c>
      <c r="S46" s="274">
        <v>372</v>
      </c>
      <c r="T46" s="274">
        <v>0</v>
      </c>
      <c r="U46" s="274">
        <v>0</v>
      </c>
      <c r="V46" s="274">
        <v>0</v>
      </c>
      <c r="W46" s="274">
        <v>0</v>
      </c>
      <c r="X46" s="274">
        <v>44</v>
      </c>
      <c r="Y46" s="274">
        <v>0</v>
      </c>
      <c r="Z46" s="274">
        <f t="shared" si="19"/>
        <v>1078</v>
      </c>
      <c r="AA46" s="274">
        <v>0</v>
      </c>
      <c r="AB46" s="274">
        <v>823</v>
      </c>
      <c r="AC46" s="274">
        <f t="shared" si="20"/>
        <v>255</v>
      </c>
      <c r="AD46" s="274">
        <v>155</v>
      </c>
      <c r="AE46" s="274">
        <v>0</v>
      </c>
      <c r="AF46" s="274">
        <v>0</v>
      </c>
      <c r="AG46" s="274">
        <v>0</v>
      </c>
      <c r="AH46" s="274">
        <v>0</v>
      </c>
      <c r="AI46" s="274">
        <v>100</v>
      </c>
      <c r="AJ46" s="274">
        <v>0</v>
      </c>
      <c r="AK46" s="272">
        <f t="shared" si="2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13"/>
        <v>5668</v>
      </c>
      <c r="E47" s="274">
        <f t="shared" si="14"/>
        <v>4765</v>
      </c>
      <c r="F47" s="274">
        <f t="shared" si="15"/>
        <v>884</v>
      </c>
      <c r="G47" s="274">
        <v>401</v>
      </c>
      <c r="H47" s="274">
        <v>0</v>
      </c>
      <c r="I47" s="274">
        <v>0</v>
      </c>
      <c r="J47" s="274">
        <v>0</v>
      </c>
      <c r="K47" s="274">
        <v>0</v>
      </c>
      <c r="L47" s="274">
        <v>483</v>
      </c>
      <c r="M47" s="274">
        <v>0</v>
      </c>
      <c r="N47" s="274">
        <f t="shared" si="16"/>
        <v>0</v>
      </c>
      <c r="O47" s="274">
        <f>+資源化量内訳!Z47</f>
        <v>19</v>
      </c>
      <c r="P47" s="274">
        <f t="shared" si="17"/>
        <v>5022</v>
      </c>
      <c r="Q47" s="274">
        <v>4765</v>
      </c>
      <c r="R47" s="274">
        <f t="shared" si="18"/>
        <v>257</v>
      </c>
      <c r="S47" s="274">
        <v>228</v>
      </c>
      <c r="T47" s="274">
        <v>0</v>
      </c>
      <c r="U47" s="274">
        <v>0</v>
      </c>
      <c r="V47" s="274">
        <v>0</v>
      </c>
      <c r="W47" s="274">
        <v>0</v>
      </c>
      <c r="X47" s="274">
        <v>29</v>
      </c>
      <c r="Y47" s="274">
        <v>0</v>
      </c>
      <c r="Z47" s="274">
        <f t="shared" si="19"/>
        <v>721</v>
      </c>
      <c r="AA47" s="274">
        <v>0</v>
      </c>
      <c r="AB47" s="274">
        <v>558</v>
      </c>
      <c r="AC47" s="274">
        <f t="shared" si="20"/>
        <v>163</v>
      </c>
      <c r="AD47" s="274">
        <v>96</v>
      </c>
      <c r="AE47" s="274">
        <v>0</v>
      </c>
      <c r="AF47" s="274">
        <v>0</v>
      </c>
      <c r="AG47" s="274">
        <v>0</v>
      </c>
      <c r="AH47" s="274">
        <v>0</v>
      </c>
      <c r="AI47" s="274">
        <v>67</v>
      </c>
      <c r="AJ47" s="274">
        <v>0</v>
      </c>
      <c r="AK47" s="272">
        <f t="shared" si="2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13"/>
        <v>1980</v>
      </c>
      <c r="E48" s="274">
        <f t="shared" si="14"/>
        <v>0</v>
      </c>
      <c r="F48" s="274">
        <f t="shared" si="15"/>
        <v>1980</v>
      </c>
      <c r="G48" s="274">
        <v>125</v>
      </c>
      <c r="H48" s="274">
        <v>0</v>
      </c>
      <c r="I48" s="274">
        <v>0</v>
      </c>
      <c r="J48" s="274">
        <v>0</v>
      </c>
      <c r="K48" s="274">
        <v>1778</v>
      </c>
      <c r="L48" s="274">
        <v>77</v>
      </c>
      <c r="M48" s="274">
        <v>0</v>
      </c>
      <c r="N48" s="274">
        <f t="shared" si="16"/>
        <v>0</v>
      </c>
      <c r="O48" s="274">
        <f>+資源化量内訳!Z48</f>
        <v>0</v>
      </c>
      <c r="P48" s="274">
        <f t="shared" si="17"/>
        <v>0</v>
      </c>
      <c r="Q48" s="274">
        <v>0</v>
      </c>
      <c r="R48" s="274">
        <f t="shared" si="18"/>
        <v>0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19"/>
        <v>117</v>
      </c>
      <c r="AA48" s="274">
        <v>0</v>
      </c>
      <c r="AB48" s="274">
        <v>0</v>
      </c>
      <c r="AC48" s="274">
        <f t="shared" si="20"/>
        <v>117</v>
      </c>
      <c r="AD48" s="274">
        <v>79</v>
      </c>
      <c r="AE48" s="274">
        <v>0</v>
      </c>
      <c r="AF48" s="274">
        <v>0</v>
      </c>
      <c r="AG48" s="274">
        <v>0</v>
      </c>
      <c r="AH48" s="274">
        <v>13</v>
      </c>
      <c r="AI48" s="274">
        <v>25</v>
      </c>
      <c r="AJ48" s="274">
        <v>0</v>
      </c>
      <c r="AK48" s="272">
        <f t="shared" si="2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13"/>
        <v>4082</v>
      </c>
      <c r="E49" s="274">
        <f t="shared" si="14"/>
        <v>0</v>
      </c>
      <c r="F49" s="274">
        <f t="shared" si="15"/>
        <v>4069</v>
      </c>
      <c r="G49" s="274">
        <v>231</v>
      </c>
      <c r="H49" s="274">
        <v>0</v>
      </c>
      <c r="I49" s="274">
        <v>0</v>
      </c>
      <c r="J49" s="274">
        <v>0</v>
      </c>
      <c r="K49" s="274">
        <v>3692</v>
      </c>
      <c r="L49" s="274">
        <v>146</v>
      </c>
      <c r="M49" s="274">
        <v>0</v>
      </c>
      <c r="N49" s="274">
        <f t="shared" si="16"/>
        <v>13</v>
      </c>
      <c r="O49" s="274">
        <f>+資源化量内訳!Z49</f>
        <v>0</v>
      </c>
      <c r="P49" s="274">
        <f t="shared" si="17"/>
        <v>0</v>
      </c>
      <c r="Q49" s="274">
        <v>0</v>
      </c>
      <c r="R49" s="274">
        <f t="shared" si="18"/>
        <v>0</v>
      </c>
      <c r="S49" s="274">
        <v>0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19"/>
        <v>233</v>
      </c>
      <c r="AA49" s="274">
        <v>13</v>
      </c>
      <c r="AB49" s="274">
        <v>0</v>
      </c>
      <c r="AC49" s="274">
        <f t="shared" si="20"/>
        <v>220</v>
      </c>
      <c r="AD49" s="274">
        <v>145</v>
      </c>
      <c r="AE49" s="274">
        <v>0</v>
      </c>
      <c r="AF49" s="274">
        <v>0</v>
      </c>
      <c r="AG49" s="274">
        <v>0</v>
      </c>
      <c r="AH49" s="274">
        <v>28</v>
      </c>
      <c r="AI49" s="274">
        <v>47</v>
      </c>
      <c r="AJ49" s="274">
        <v>0</v>
      </c>
      <c r="AK49" s="272">
        <f t="shared" si="2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13"/>
        <v>4081</v>
      </c>
      <c r="E50" s="274">
        <f t="shared" si="14"/>
        <v>3659</v>
      </c>
      <c r="F50" s="274">
        <f t="shared" si="15"/>
        <v>338</v>
      </c>
      <c r="G50" s="274">
        <v>338</v>
      </c>
      <c r="H50" s="274">
        <v>0</v>
      </c>
      <c r="I50" s="274">
        <v>0</v>
      </c>
      <c r="J50" s="274">
        <v>0</v>
      </c>
      <c r="K50" s="274">
        <v>0</v>
      </c>
      <c r="L50" s="274">
        <v>0</v>
      </c>
      <c r="M50" s="274">
        <v>0</v>
      </c>
      <c r="N50" s="274">
        <f t="shared" si="16"/>
        <v>0</v>
      </c>
      <c r="O50" s="274">
        <f>+資源化量内訳!Z50</f>
        <v>84</v>
      </c>
      <c r="P50" s="274">
        <f t="shared" si="17"/>
        <v>3902</v>
      </c>
      <c r="Q50" s="274">
        <v>3659</v>
      </c>
      <c r="R50" s="274">
        <f t="shared" si="18"/>
        <v>243</v>
      </c>
      <c r="S50" s="274">
        <v>243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19"/>
        <v>0</v>
      </c>
      <c r="AA50" s="274">
        <v>0</v>
      </c>
      <c r="AB50" s="274">
        <v>0</v>
      </c>
      <c r="AC50" s="274">
        <f t="shared" si="20"/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2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13"/>
        <v>8143</v>
      </c>
      <c r="E51" s="274">
        <f t="shared" si="14"/>
        <v>6684</v>
      </c>
      <c r="F51" s="274">
        <f t="shared" si="15"/>
        <v>1163</v>
      </c>
      <c r="G51" s="274">
        <v>0</v>
      </c>
      <c r="H51" s="274">
        <v>0</v>
      </c>
      <c r="I51" s="274">
        <v>0</v>
      </c>
      <c r="J51" s="274">
        <v>0</v>
      </c>
      <c r="K51" s="274">
        <v>0</v>
      </c>
      <c r="L51" s="274">
        <v>1163</v>
      </c>
      <c r="M51" s="274">
        <v>0</v>
      </c>
      <c r="N51" s="274">
        <f t="shared" si="16"/>
        <v>0</v>
      </c>
      <c r="O51" s="274">
        <f>+資源化量内訳!Z51</f>
        <v>296</v>
      </c>
      <c r="P51" s="274">
        <f t="shared" si="17"/>
        <v>7514</v>
      </c>
      <c r="Q51" s="274">
        <v>6684</v>
      </c>
      <c r="R51" s="274">
        <f t="shared" si="18"/>
        <v>830</v>
      </c>
      <c r="S51" s="274">
        <v>0</v>
      </c>
      <c r="T51" s="274">
        <v>0</v>
      </c>
      <c r="U51" s="274">
        <v>0</v>
      </c>
      <c r="V51" s="274">
        <v>0</v>
      </c>
      <c r="W51" s="274">
        <v>0</v>
      </c>
      <c r="X51" s="274">
        <v>830</v>
      </c>
      <c r="Y51" s="274">
        <v>0</v>
      </c>
      <c r="Z51" s="274">
        <f t="shared" si="19"/>
        <v>0</v>
      </c>
      <c r="AA51" s="274">
        <v>0</v>
      </c>
      <c r="AB51" s="274">
        <v>0</v>
      </c>
      <c r="AC51" s="274">
        <f t="shared" si="20"/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2">
        <f t="shared" si="2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13"/>
        <v>530</v>
      </c>
      <c r="E52" s="274">
        <f t="shared" si="14"/>
        <v>404</v>
      </c>
      <c r="F52" s="274">
        <f t="shared" si="15"/>
        <v>126</v>
      </c>
      <c r="G52" s="274">
        <v>0</v>
      </c>
      <c r="H52" s="274">
        <v>0</v>
      </c>
      <c r="I52" s="274">
        <v>0</v>
      </c>
      <c r="J52" s="274">
        <v>0</v>
      </c>
      <c r="K52" s="274">
        <v>0</v>
      </c>
      <c r="L52" s="274">
        <v>126</v>
      </c>
      <c r="M52" s="274">
        <v>0</v>
      </c>
      <c r="N52" s="274">
        <f t="shared" si="16"/>
        <v>0</v>
      </c>
      <c r="O52" s="274">
        <f>+資源化量内訳!Z52</f>
        <v>0</v>
      </c>
      <c r="P52" s="274">
        <f t="shared" si="17"/>
        <v>493</v>
      </c>
      <c r="Q52" s="274">
        <v>404</v>
      </c>
      <c r="R52" s="274">
        <f t="shared" si="18"/>
        <v>89</v>
      </c>
      <c r="S52" s="274">
        <v>0</v>
      </c>
      <c r="T52" s="274">
        <v>0</v>
      </c>
      <c r="U52" s="274">
        <v>0</v>
      </c>
      <c r="V52" s="274">
        <v>0</v>
      </c>
      <c r="W52" s="274">
        <v>0</v>
      </c>
      <c r="X52" s="274">
        <v>89</v>
      </c>
      <c r="Y52" s="274">
        <v>0</v>
      </c>
      <c r="Z52" s="274">
        <f t="shared" si="19"/>
        <v>0</v>
      </c>
      <c r="AA52" s="274">
        <v>0</v>
      </c>
      <c r="AB52" s="274">
        <v>0</v>
      </c>
      <c r="AC52" s="274">
        <f t="shared" si="20"/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2">
        <f t="shared" si="2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13"/>
        <v>4245</v>
      </c>
      <c r="E53" s="274">
        <f t="shared" si="14"/>
        <v>3197</v>
      </c>
      <c r="F53" s="274">
        <f t="shared" si="15"/>
        <v>617</v>
      </c>
      <c r="G53" s="274">
        <v>0</v>
      </c>
      <c r="H53" s="274">
        <v>0</v>
      </c>
      <c r="I53" s="274">
        <v>0</v>
      </c>
      <c r="J53" s="274">
        <v>0</v>
      </c>
      <c r="K53" s="274">
        <v>0</v>
      </c>
      <c r="L53" s="274">
        <v>617</v>
      </c>
      <c r="M53" s="274">
        <v>0</v>
      </c>
      <c r="N53" s="274">
        <f t="shared" si="16"/>
        <v>0</v>
      </c>
      <c r="O53" s="274">
        <f>+資源化量内訳!Z53</f>
        <v>431</v>
      </c>
      <c r="P53" s="274">
        <f t="shared" si="17"/>
        <v>3638</v>
      </c>
      <c r="Q53" s="274">
        <v>3197</v>
      </c>
      <c r="R53" s="274">
        <f t="shared" si="18"/>
        <v>441</v>
      </c>
      <c r="S53" s="274">
        <v>0</v>
      </c>
      <c r="T53" s="274">
        <v>0</v>
      </c>
      <c r="U53" s="274">
        <v>0</v>
      </c>
      <c r="V53" s="274">
        <v>0</v>
      </c>
      <c r="W53" s="274">
        <v>0</v>
      </c>
      <c r="X53" s="274">
        <v>441</v>
      </c>
      <c r="Y53" s="274">
        <v>0</v>
      </c>
      <c r="Z53" s="274">
        <f t="shared" si="19"/>
        <v>0</v>
      </c>
      <c r="AA53" s="274">
        <v>0</v>
      </c>
      <c r="AB53" s="274">
        <v>0</v>
      </c>
      <c r="AC53" s="274">
        <f t="shared" si="20"/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2">
        <f t="shared" si="21"/>
        <v>0</v>
      </c>
      <c r="AL53" s="272">
        <v>0</v>
      </c>
      <c r="AM53" s="272">
        <v>0</v>
      </c>
      <c r="AN53" s="272">
        <v>0</v>
      </c>
      <c r="AO53" s="272">
        <v>0</v>
      </c>
      <c r="AP53" s="272">
        <v>0</v>
      </c>
      <c r="AQ53" s="272">
        <v>0</v>
      </c>
      <c r="AR53" s="272">
        <v>0</v>
      </c>
      <c r="AS53" s="272">
        <v>0</v>
      </c>
    </row>
    <row r="54" spans="1:45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13"/>
        <v>3006</v>
      </c>
      <c r="E54" s="274">
        <f t="shared" si="14"/>
        <v>1126</v>
      </c>
      <c r="F54" s="274">
        <f t="shared" si="15"/>
        <v>1252</v>
      </c>
      <c r="G54" s="274">
        <v>3</v>
      </c>
      <c r="H54" s="274">
        <v>0</v>
      </c>
      <c r="I54" s="274">
        <v>0</v>
      </c>
      <c r="J54" s="274">
        <v>1143</v>
      </c>
      <c r="K54" s="274">
        <v>0</v>
      </c>
      <c r="L54" s="274">
        <v>106</v>
      </c>
      <c r="M54" s="274">
        <v>0</v>
      </c>
      <c r="N54" s="274">
        <f t="shared" si="16"/>
        <v>0</v>
      </c>
      <c r="O54" s="274">
        <f>+資源化量内訳!Z54</f>
        <v>628</v>
      </c>
      <c r="P54" s="274">
        <f t="shared" si="17"/>
        <v>1183</v>
      </c>
      <c r="Q54" s="274">
        <v>1126</v>
      </c>
      <c r="R54" s="274">
        <f t="shared" si="18"/>
        <v>57</v>
      </c>
      <c r="S54" s="274">
        <v>3</v>
      </c>
      <c r="T54" s="274">
        <v>0</v>
      </c>
      <c r="U54" s="274">
        <v>0</v>
      </c>
      <c r="V54" s="274">
        <v>54</v>
      </c>
      <c r="W54" s="274">
        <v>0</v>
      </c>
      <c r="X54" s="274">
        <v>0</v>
      </c>
      <c r="Y54" s="274">
        <v>0</v>
      </c>
      <c r="Z54" s="274">
        <f t="shared" si="19"/>
        <v>0</v>
      </c>
      <c r="AA54" s="274">
        <v>0</v>
      </c>
      <c r="AB54" s="274">
        <v>0</v>
      </c>
      <c r="AC54" s="274">
        <f t="shared" si="20"/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2">
        <f t="shared" si="21"/>
        <v>0</v>
      </c>
      <c r="AL54" s="272">
        <v>0</v>
      </c>
      <c r="AM54" s="272">
        <v>0</v>
      </c>
      <c r="AN54" s="272">
        <v>0</v>
      </c>
      <c r="AO54" s="272">
        <v>0</v>
      </c>
      <c r="AP54" s="272">
        <v>0</v>
      </c>
      <c r="AQ54" s="272">
        <v>0</v>
      </c>
      <c r="AR54" s="272">
        <v>0</v>
      </c>
      <c r="AS54" s="272">
        <v>0</v>
      </c>
    </row>
    <row r="55" spans="1:45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13"/>
        <v>5597</v>
      </c>
      <c r="E55" s="274">
        <f t="shared" si="14"/>
        <v>5243</v>
      </c>
      <c r="F55" s="274">
        <f t="shared" si="15"/>
        <v>353</v>
      </c>
      <c r="G55" s="274">
        <v>84</v>
      </c>
      <c r="H55" s="274">
        <v>0</v>
      </c>
      <c r="I55" s="274">
        <v>0</v>
      </c>
      <c r="J55" s="274">
        <v>0</v>
      </c>
      <c r="K55" s="274">
        <v>0</v>
      </c>
      <c r="L55" s="274">
        <v>269</v>
      </c>
      <c r="M55" s="274">
        <v>0</v>
      </c>
      <c r="N55" s="274">
        <f t="shared" si="16"/>
        <v>0</v>
      </c>
      <c r="O55" s="274">
        <f>+資源化量内訳!Z55</f>
        <v>1</v>
      </c>
      <c r="P55" s="274">
        <f t="shared" si="17"/>
        <v>5311</v>
      </c>
      <c r="Q55" s="274">
        <v>5243</v>
      </c>
      <c r="R55" s="274">
        <f t="shared" si="18"/>
        <v>68</v>
      </c>
      <c r="S55" s="274">
        <v>67</v>
      </c>
      <c r="T55" s="274">
        <v>0</v>
      </c>
      <c r="U55" s="274">
        <v>0</v>
      </c>
      <c r="V55" s="274">
        <v>0</v>
      </c>
      <c r="W55" s="274">
        <v>0</v>
      </c>
      <c r="X55" s="274">
        <v>1</v>
      </c>
      <c r="Y55" s="274">
        <v>0</v>
      </c>
      <c r="Z55" s="274">
        <f t="shared" si="19"/>
        <v>53</v>
      </c>
      <c r="AA55" s="274">
        <v>0</v>
      </c>
      <c r="AB55" s="274">
        <v>53</v>
      </c>
      <c r="AC55" s="274">
        <f t="shared" si="20"/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2">
        <f t="shared" si="21"/>
        <v>0</v>
      </c>
      <c r="AL55" s="272">
        <v>0</v>
      </c>
      <c r="AM55" s="272">
        <v>0</v>
      </c>
      <c r="AN55" s="272">
        <v>0</v>
      </c>
      <c r="AO55" s="272">
        <v>0</v>
      </c>
      <c r="AP55" s="272">
        <v>0</v>
      </c>
      <c r="AQ55" s="272">
        <v>0</v>
      </c>
      <c r="AR55" s="272">
        <v>0</v>
      </c>
      <c r="AS55" s="272">
        <v>0</v>
      </c>
    </row>
    <row r="56" spans="1:45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13"/>
        <v>2786</v>
      </c>
      <c r="E56" s="274">
        <f t="shared" si="14"/>
        <v>2411</v>
      </c>
      <c r="F56" s="274">
        <f t="shared" si="15"/>
        <v>375</v>
      </c>
      <c r="G56" s="274">
        <v>261</v>
      </c>
      <c r="H56" s="274">
        <v>0</v>
      </c>
      <c r="I56" s="274">
        <v>0</v>
      </c>
      <c r="J56" s="274">
        <v>0</v>
      </c>
      <c r="K56" s="274">
        <v>0</v>
      </c>
      <c r="L56" s="274">
        <v>114</v>
      </c>
      <c r="M56" s="274">
        <v>0</v>
      </c>
      <c r="N56" s="274">
        <f t="shared" si="16"/>
        <v>0</v>
      </c>
      <c r="O56" s="274">
        <f>+資源化量内訳!Z56</f>
        <v>0</v>
      </c>
      <c r="P56" s="274">
        <f t="shared" si="17"/>
        <v>2494</v>
      </c>
      <c r="Q56" s="274">
        <v>2411</v>
      </c>
      <c r="R56" s="274">
        <f t="shared" si="18"/>
        <v>83</v>
      </c>
      <c r="S56" s="274">
        <v>83</v>
      </c>
      <c r="T56" s="274">
        <v>0</v>
      </c>
      <c r="U56" s="274">
        <v>0</v>
      </c>
      <c r="V56" s="274">
        <v>0</v>
      </c>
      <c r="W56" s="274">
        <v>0</v>
      </c>
      <c r="X56" s="274">
        <v>0</v>
      </c>
      <c r="Y56" s="274">
        <v>0</v>
      </c>
      <c r="Z56" s="274">
        <f t="shared" si="19"/>
        <v>457</v>
      </c>
      <c r="AA56" s="274">
        <v>0</v>
      </c>
      <c r="AB56" s="274">
        <v>342</v>
      </c>
      <c r="AC56" s="274">
        <f t="shared" si="20"/>
        <v>115</v>
      </c>
      <c r="AD56" s="274">
        <v>115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2">
        <f t="shared" si="21"/>
        <v>0</v>
      </c>
      <c r="AL56" s="272">
        <v>0</v>
      </c>
      <c r="AM56" s="272">
        <v>0</v>
      </c>
      <c r="AN56" s="272">
        <v>0</v>
      </c>
      <c r="AO56" s="272">
        <v>0</v>
      </c>
      <c r="AP56" s="272">
        <v>0</v>
      </c>
      <c r="AQ56" s="272">
        <v>0</v>
      </c>
      <c r="AR56" s="272">
        <v>0</v>
      </c>
      <c r="AS56" s="272">
        <v>0</v>
      </c>
    </row>
    <row r="57" spans="1:45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13"/>
        <v>2492</v>
      </c>
      <c r="E57" s="274">
        <f t="shared" si="14"/>
        <v>2181</v>
      </c>
      <c r="F57" s="274">
        <f t="shared" si="15"/>
        <v>311</v>
      </c>
      <c r="G57" s="274">
        <v>211</v>
      </c>
      <c r="H57" s="274">
        <v>0</v>
      </c>
      <c r="I57" s="274">
        <v>0</v>
      </c>
      <c r="J57" s="274">
        <v>0</v>
      </c>
      <c r="K57" s="274">
        <v>0</v>
      </c>
      <c r="L57" s="274">
        <v>100</v>
      </c>
      <c r="M57" s="274">
        <v>0</v>
      </c>
      <c r="N57" s="274">
        <f t="shared" si="16"/>
        <v>0</v>
      </c>
      <c r="O57" s="274">
        <f>+資源化量内訳!Z57</f>
        <v>0</v>
      </c>
      <c r="P57" s="274">
        <f t="shared" si="17"/>
        <v>2249</v>
      </c>
      <c r="Q57" s="274">
        <v>2181</v>
      </c>
      <c r="R57" s="274">
        <f t="shared" si="18"/>
        <v>68</v>
      </c>
      <c r="S57" s="274">
        <v>68</v>
      </c>
      <c r="T57" s="274">
        <v>0</v>
      </c>
      <c r="U57" s="274">
        <v>0</v>
      </c>
      <c r="V57" s="274">
        <v>0</v>
      </c>
      <c r="W57" s="274">
        <v>0</v>
      </c>
      <c r="X57" s="274">
        <v>0</v>
      </c>
      <c r="Y57" s="274">
        <v>0</v>
      </c>
      <c r="Z57" s="274">
        <f t="shared" si="19"/>
        <v>408</v>
      </c>
      <c r="AA57" s="274">
        <v>0</v>
      </c>
      <c r="AB57" s="274">
        <v>318</v>
      </c>
      <c r="AC57" s="274">
        <f t="shared" si="20"/>
        <v>90</v>
      </c>
      <c r="AD57" s="274">
        <v>90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2">
        <f t="shared" si="21"/>
        <v>0</v>
      </c>
      <c r="AL57" s="272">
        <v>0</v>
      </c>
      <c r="AM57" s="272">
        <v>0</v>
      </c>
      <c r="AN57" s="272">
        <v>0</v>
      </c>
      <c r="AO57" s="272">
        <v>0</v>
      </c>
      <c r="AP57" s="272">
        <v>0</v>
      </c>
      <c r="AQ57" s="272">
        <v>0</v>
      </c>
      <c r="AR57" s="272">
        <v>0</v>
      </c>
      <c r="AS57" s="272">
        <v>0</v>
      </c>
    </row>
    <row r="58" spans="1:45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13"/>
        <v>2411</v>
      </c>
      <c r="E58" s="274">
        <f t="shared" si="14"/>
        <v>2137</v>
      </c>
      <c r="F58" s="274">
        <f t="shared" si="15"/>
        <v>274</v>
      </c>
      <c r="G58" s="274">
        <v>0</v>
      </c>
      <c r="H58" s="274">
        <v>0</v>
      </c>
      <c r="I58" s="274">
        <v>0</v>
      </c>
      <c r="J58" s="274">
        <v>0</v>
      </c>
      <c r="K58" s="274">
        <v>0</v>
      </c>
      <c r="L58" s="274">
        <v>274</v>
      </c>
      <c r="M58" s="274">
        <v>0</v>
      </c>
      <c r="N58" s="274">
        <f t="shared" si="16"/>
        <v>0</v>
      </c>
      <c r="O58" s="274">
        <f>+資源化量内訳!Z58</f>
        <v>0</v>
      </c>
      <c r="P58" s="274">
        <f t="shared" si="17"/>
        <v>2137</v>
      </c>
      <c r="Q58" s="274">
        <v>2137</v>
      </c>
      <c r="R58" s="274">
        <f t="shared" si="18"/>
        <v>0</v>
      </c>
      <c r="S58" s="274">
        <v>0</v>
      </c>
      <c r="T58" s="274">
        <v>0</v>
      </c>
      <c r="U58" s="274"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f t="shared" si="19"/>
        <v>0</v>
      </c>
      <c r="AA58" s="274">
        <v>0</v>
      </c>
      <c r="AB58" s="274">
        <v>0</v>
      </c>
      <c r="AC58" s="274">
        <f t="shared" si="20"/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2">
        <f t="shared" si="21"/>
        <v>0</v>
      </c>
      <c r="AL58" s="272">
        <v>0</v>
      </c>
      <c r="AM58" s="272">
        <v>0</v>
      </c>
      <c r="AN58" s="272">
        <v>0</v>
      </c>
      <c r="AO58" s="272">
        <v>0</v>
      </c>
      <c r="AP58" s="272">
        <v>0</v>
      </c>
      <c r="AQ58" s="272">
        <v>0</v>
      </c>
      <c r="AR58" s="272">
        <v>0</v>
      </c>
      <c r="AS58" s="272">
        <v>0</v>
      </c>
    </row>
    <row r="59" spans="1:45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13"/>
        <v>4877</v>
      </c>
      <c r="E59" s="274">
        <f t="shared" si="14"/>
        <v>4142</v>
      </c>
      <c r="F59" s="274">
        <f t="shared" si="15"/>
        <v>688</v>
      </c>
      <c r="G59" s="274">
        <v>312</v>
      </c>
      <c r="H59" s="274">
        <v>0</v>
      </c>
      <c r="I59" s="274">
        <v>0</v>
      </c>
      <c r="J59" s="274">
        <v>0</v>
      </c>
      <c r="K59" s="274">
        <v>0</v>
      </c>
      <c r="L59" s="274">
        <v>376</v>
      </c>
      <c r="M59" s="274">
        <v>0</v>
      </c>
      <c r="N59" s="274">
        <f t="shared" si="16"/>
        <v>0</v>
      </c>
      <c r="O59" s="274">
        <f>+資源化量内訳!Z59</f>
        <v>47</v>
      </c>
      <c r="P59" s="274">
        <f t="shared" si="17"/>
        <v>4641</v>
      </c>
      <c r="Q59" s="274">
        <v>4142</v>
      </c>
      <c r="R59" s="274">
        <f t="shared" si="18"/>
        <v>499</v>
      </c>
      <c r="S59" s="274">
        <v>305</v>
      </c>
      <c r="T59" s="274">
        <v>0</v>
      </c>
      <c r="U59" s="274">
        <v>0</v>
      </c>
      <c r="V59" s="274">
        <v>0</v>
      </c>
      <c r="W59" s="274">
        <v>0</v>
      </c>
      <c r="X59" s="274">
        <v>194</v>
      </c>
      <c r="Y59" s="274">
        <v>0</v>
      </c>
      <c r="Z59" s="274">
        <f t="shared" si="19"/>
        <v>214</v>
      </c>
      <c r="AA59" s="274">
        <v>0</v>
      </c>
      <c r="AB59" s="274">
        <v>214</v>
      </c>
      <c r="AC59" s="274">
        <f t="shared" si="20"/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2">
        <f t="shared" si="21"/>
        <v>0</v>
      </c>
      <c r="AL59" s="272">
        <v>0</v>
      </c>
      <c r="AM59" s="272">
        <v>0</v>
      </c>
      <c r="AN59" s="272">
        <v>0</v>
      </c>
      <c r="AO59" s="272">
        <v>0</v>
      </c>
      <c r="AP59" s="272">
        <v>0</v>
      </c>
      <c r="AQ59" s="272">
        <v>0</v>
      </c>
      <c r="AR59" s="272">
        <v>0</v>
      </c>
      <c r="AS59" s="272">
        <v>0</v>
      </c>
    </row>
    <row r="60" spans="1:45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13"/>
        <v>1486</v>
      </c>
      <c r="E60" s="274">
        <f t="shared" si="14"/>
        <v>1358</v>
      </c>
      <c r="F60" s="274">
        <f t="shared" si="15"/>
        <v>128</v>
      </c>
      <c r="G60" s="274">
        <v>96</v>
      </c>
      <c r="H60" s="274">
        <v>0</v>
      </c>
      <c r="I60" s="274">
        <v>0</v>
      </c>
      <c r="J60" s="274">
        <v>0</v>
      </c>
      <c r="K60" s="274">
        <v>0</v>
      </c>
      <c r="L60" s="274">
        <v>32</v>
      </c>
      <c r="M60" s="274">
        <v>0</v>
      </c>
      <c r="N60" s="274">
        <f t="shared" si="16"/>
        <v>0</v>
      </c>
      <c r="O60" s="274">
        <f>+資源化量内訳!Z60</f>
        <v>0</v>
      </c>
      <c r="P60" s="274">
        <f t="shared" si="17"/>
        <v>1388</v>
      </c>
      <c r="Q60" s="274">
        <v>1358</v>
      </c>
      <c r="R60" s="274">
        <f t="shared" si="18"/>
        <v>30</v>
      </c>
      <c r="S60" s="274">
        <v>30</v>
      </c>
      <c r="T60" s="274">
        <v>0</v>
      </c>
      <c r="U60" s="274"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f t="shared" si="19"/>
        <v>240</v>
      </c>
      <c r="AA60" s="274">
        <v>0</v>
      </c>
      <c r="AB60" s="274">
        <v>198</v>
      </c>
      <c r="AC60" s="274">
        <f t="shared" si="20"/>
        <v>42</v>
      </c>
      <c r="AD60" s="274">
        <v>42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2">
        <f t="shared" si="21"/>
        <v>0</v>
      </c>
      <c r="AL60" s="272">
        <v>0</v>
      </c>
      <c r="AM60" s="272">
        <v>0</v>
      </c>
      <c r="AN60" s="272">
        <v>0</v>
      </c>
      <c r="AO60" s="272">
        <v>0</v>
      </c>
      <c r="AP60" s="272">
        <v>0</v>
      </c>
      <c r="AQ60" s="272">
        <v>0</v>
      </c>
      <c r="AR60" s="272">
        <v>0</v>
      </c>
      <c r="AS60" s="272">
        <v>0</v>
      </c>
    </row>
    <row r="61" spans="1:45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13"/>
        <v>657</v>
      </c>
      <c r="E61" s="274">
        <f t="shared" si="14"/>
        <v>559</v>
      </c>
      <c r="F61" s="274">
        <f t="shared" si="15"/>
        <v>98</v>
      </c>
      <c r="G61" s="274">
        <v>69</v>
      </c>
      <c r="H61" s="274">
        <v>0</v>
      </c>
      <c r="I61" s="274">
        <v>0</v>
      </c>
      <c r="J61" s="274">
        <v>0</v>
      </c>
      <c r="K61" s="274">
        <v>0</v>
      </c>
      <c r="L61" s="274">
        <v>29</v>
      </c>
      <c r="M61" s="274">
        <v>0</v>
      </c>
      <c r="N61" s="274">
        <f t="shared" si="16"/>
        <v>0</v>
      </c>
      <c r="O61" s="274">
        <f>+資源化量内訳!Z61</f>
        <v>0</v>
      </c>
      <c r="P61" s="274">
        <f t="shared" si="17"/>
        <v>582</v>
      </c>
      <c r="Q61" s="274">
        <v>559</v>
      </c>
      <c r="R61" s="274">
        <f t="shared" si="18"/>
        <v>23</v>
      </c>
      <c r="S61" s="274">
        <v>23</v>
      </c>
      <c r="T61" s="274">
        <v>0</v>
      </c>
      <c r="U61" s="274">
        <v>0</v>
      </c>
      <c r="V61" s="274">
        <v>0</v>
      </c>
      <c r="W61" s="274">
        <v>0</v>
      </c>
      <c r="X61" s="274">
        <v>0</v>
      </c>
      <c r="Y61" s="274">
        <v>0</v>
      </c>
      <c r="Z61" s="274">
        <f t="shared" si="19"/>
        <v>116</v>
      </c>
      <c r="AA61" s="274">
        <v>0</v>
      </c>
      <c r="AB61" s="274">
        <v>90</v>
      </c>
      <c r="AC61" s="274">
        <f t="shared" si="20"/>
        <v>26</v>
      </c>
      <c r="AD61" s="274">
        <v>26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2">
        <f t="shared" si="21"/>
        <v>0</v>
      </c>
      <c r="AL61" s="272">
        <v>0</v>
      </c>
      <c r="AM61" s="272">
        <v>0</v>
      </c>
      <c r="AN61" s="272">
        <v>0</v>
      </c>
      <c r="AO61" s="272">
        <v>0</v>
      </c>
      <c r="AP61" s="272">
        <v>0</v>
      </c>
      <c r="AQ61" s="272">
        <v>0</v>
      </c>
      <c r="AR61" s="272">
        <v>0</v>
      </c>
      <c r="AS61" s="272">
        <v>0</v>
      </c>
    </row>
    <row r="62" spans="1:45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13"/>
        <v>7131</v>
      </c>
      <c r="E62" s="274">
        <f t="shared" si="14"/>
        <v>6134</v>
      </c>
      <c r="F62" s="274">
        <f t="shared" si="15"/>
        <v>997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997</v>
      </c>
      <c r="M62" s="274">
        <v>0</v>
      </c>
      <c r="N62" s="274">
        <f t="shared" si="16"/>
        <v>0</v>
      </c>
      <c r="O62" s="274">
        <f>+資源化量内訳!Z62</f>
        <v>0</v>
      </c>
      <c r="P62" s="274">
        <f t="shared" si="17"/>
        <v>6754</v>
      </c>
      <c r="Q62" s="274">
        <v>6134</v>
      </c>
      <c r="R62" s="274">
        <f t="shared" si="18"/>
        <v>620</v>
      </c>
      <c r="S62" s="274">
        <v>0</v>
      </c>
      <c r="T62" s="274">
        <v>0</v>
      </c>
      <c r="U62" s="274">
        <v>0</v>
      </c>
      <c r="V62" s="274">
        <v>0</v>
      </c>
      <c r="W62" s="274">
        <v>0</v>
      </c>
      <c r="X62" s="274">
        <v>620</v>
      </c>
      <c r="Y62" s="274">
        <v>0</v>
      </c>
      <c r="Z62" s="274">
        <f t="shared" si="19"/>
        <v>0</v>
      </c>
      <c r="AA62" s="274">
        <v>0</v>
      </c>
      <c r="AB62" s="274">
        <v>0</v>
      </c>
      <c r="AC62" s="274">
        <f t="shared" si="20"/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2">
        <f t="shared" si="21"/>
        <v>0</v>
      </c>
      <c r="AL62" s="272">
        <v>0</v>
      </c>
      <c r="AM62" s="272">
        <v>0</v>
      </c>
      <c r="AN62" s="272">
        <v>0</v>
      </c>
      <c r="AO62" s="272">
        <v>0</v>
      </c>
      <c r="AP62" s="272">
        <v>0</v>
      </c>
      <c r="AQ62" s="272">
        <v>0</v>
      </c>
      <c r="AR62" s="272">
        <v>0</v>
      </c>
      <c r="AS62" s="272">
        <v>0</v>
      </c>
    </row>
    <row r="63" spans="1:45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13"/>
        <v>12060</v>
      </c>
      <c r="E63" s="274">
        <f t="shared" si="14"/>
        <v>0</v>
      </c>
      <c r="F63" s="274">
        <f t="shared" si="15"/>
        <v>11998</v>
      </c>
      <c r="G63" s="274">
        <v>1723</v>
      </c>
      <c r="H63" s="274">
        <v>0</v>
      </c>
      <c r="I63" s="274">
        <v>0</v>
      </c>
      <c r="J63" s="274">
        <v>0</v>
      </c>
      <c r="K63" s="274">
        <v>9709</v>
      </c>
      <c r="L63" s="274">
        <v>566</v>
      </c>
      <c r="M63" s="274">
        <v>0</v>
      </c>
      <c r="N63" s="274">
        <f t="shared" si="16"/>
        <v>0</v>
      </c>
      <c r="O63" s="274">
        <f>+資源化量内訳!Z63</f>
        <v>62</v>
      </c>
      <c r="P63" s="274">
        <f t="shared" si="17"/>
        <v>0</v>
      </c>
      <c r="Q63" s="274">
        <v>0</v>
      </c>
      <c r="R63" s="274">
        <f t="shared" si="18"/>
        <v>0</v>
      </c>
      <c r="S63" s="274">
        <v>0</v>
      </c>
      <c r="T63" s="274">
        <v>0</v>
      </c>
      <c r="U63" s="274"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f t="shared" si="19"/>
        <v>0</v>
      </c>
      <c r="AA63" s="274">
        <v>0</v>
      </c>
      <c r="AB63" s="274">
        <v>0</v>
      </c>
      <c r="AC63" s="274">
        <f t="shared" si="20"/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2">
        <f t="shared" si="21"/>
        <v>0</v>
      </c>
      <c r="AL63" s="272">
        <v>0</v>
      </c>
      <c r="AM63" s="272">
        <v>0</v>
      </c>
      <c r="AN63" s="272">
        <v>0</v>
      </c>
      <c r="AO63" s="272">
        <v>0</v>
      </c>
      <c r="AP63" s="272">
        <v>0</v>
      </c>
      <c r="AQ63" s="272">
        <v>0</v>
      </c>
      <c r="AR63" s="272">
        <v>0</v>
      </c>
      <c r="AS63" s="272">
        <v>0</v>
      </c>
    </row>
    <row r="64" spans="1:45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13"/>
        <v>4501</v>
      </c>
      <c r="E64" s="274">
        <f t="shared" si="14"/>
        <v>3769</v>
      </c>
      <c r="F64" s="274">
        <f t="shared" si="15"/>
        <v>732</v>
      </c>
      <c r="G64" s="274">
        <v>686</v>
      </c>
      <c r="H64" s="274">
        <v>0</v>
      </c>
      <c r="I64" s="274">
        <v>0</v>
      </c>
      <c r="J64" s="274">
        <v>0</v>
      </c>
      <c r="K64" s="274">
        <v>0</v>
      </c>
      <c r="L64" s="274">
        <v>46</v>
      </c>
      <c r="M64" s="274">
        <v>0</v>
      </c>
      <c r="N64" s="274">
        <f t="shared" si="16"/>
        <v>0</v>
      </c>
      <c r="O64" s="274">
        <f>+資源化量内訳!Z64</f>
        <v>0</v>
      </c>
      <c r="P64" s="274">
        <f t="shared" si="17"/>
        <v>4467</v>
      </c>
      <c r="Q64" s="274">
        <v>3769</v>
      </c>
      <c r="R64" s="274">
        <f t="shared" si="18"/>
        <v>698</v>
      </c>
      <c r="S64" s="274">
        <v>686</v>
      </c>
      <c r="T64" s="274">
        <v>0</v>
      </c>
      <c r="U64" s="274">
        <v>0</v>
      </c>
      <c r="V64" s="274">
        <v>0</v>
      </c>
      <c r="W64" s="274">
        <v>0</v>
      </c>
      <c r="X64" s="274">
        <v>12</v>
      </c>
      <c r="Y64" s="274">
        <v>0</v>
      </c>
      <c r="Z64" s="274">
        <f t="shared" si="19"/>
        <v>504</v>
      </c>
      <c r="AA64" s="274">
        <v>0</v>
      </c>
      <c r="AB64" s="274">
        <v>504</v>
      </c>
      <c r="AC64" s="274">
        <f t="shared" si="20"/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2">
        <f t="shared" si="21"/>
        <v>0</v>
      </c>
      <c r="AL64" s="272">
        <v>0</v>
      </c>
      <c r="AM64" s="272">
        <v>0</v>
      </c>
      <c r="AN64" s="272">
        <v>0</v>
      </c>
      <c r="AO64" s="272">
        <v>0</v>
      </c>
      <c r="AP64" s="272">
        <v>0</v>
      </c>
      <c r="AQ64" s="272">
        <v>0</v>
      </c>
      <c r="AR64" s="272">
        <v>0</v>
      </c>
      <c r="AS64" s="272">
        <v>0</v>
      </c>
    </row>
    <row r="65" spans="1:45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13"/>
        <v>1869</v>
      </c>
      <c r="E65" s="274">
        <f t="shared" si="14"/>
        <v>1639</v>
      </c>
      <c r="F65" s="274">
        <f t="shared" si="15"/>
        <v>230</v>
      </c>
      <c r="G65" s="274">
        <v>0</v>
      </c>
      <c r="H65" s="274">
        <v>0</v>
      </c>
      <c r="I65" s="274">
        <v>0</v>
      </c>
      <c r="J65" s="274">
        <v>0</v>
      </c>
      <c r="K65" s="274">
        <v>0</v>
      </c>
      <c r="L65" s="274">
        <v>230</v>
      </c>
      <c r="M65" s="274">
        <v>0</v>
      </c>
      <c r="N65" s="274">
        <f t="shared" si="16"/>
        <v>0</v>
      </c>
      <c r="O65" s="274">
        <f>+資源化量内訳!Z65</f>
        <v>0</v>
      </c>
      <c r="P65" s="274">
        <f t="shared" si="17"/>
        <v>1654</v>
      </c>
      <c r="Q65" s="274">
        <v>1639</v>
      </c>
      <c r="R65" s="274">
        <f t="shared" si="18"/>
        <v>15</v>
      </c>
      <c r="S65" s="274">
        <v>0</v>
      </c>
      <c r="T65" s="274">
        <v>0</v>
      </c>
      <c r="U65" s="274">
        <v>0</v>
      </c>
      <c r="V65" s="274">
        <v>0</v>
      </c>
      <c r="W65" s="274">
        <v>0</v>
      </c>
      <c r="X65" s="274">
        <v>15</v>
      </c>
      <c r="Y65" s="274">
        <v>0</v>
      </c>
      <c r="Z65" s="274">
        <f t="shared" si="19"/>
        <v>174</v>
      </c>
      <c r="AA65" s="274">
        <v>0</v>
      </c>
      <c r="AB65" s="274">
        <v>152</v>
      </c>
      <c r="AC65" s="274">
        <f t="shared" si="20"/>
        <v>22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22</v>
      </c>
      <c r="AJ65" s="274">
        <v>0</v>
      </c>
      <c r="AK65" s="272">
        <f t="shared" si="21"/>
        <v>0</v>
      </c>
      <c r="AL65" s="272">
        <v>0</v>
      </c>
      <c r="AM65" s="272">
        <v>0</v>
      </c>
      <c r="AN65" s="272">
        <v>0</v>
      </c>
      <c r="AO65" s="272">
        <v>0</v>
      </c>
      <c r="AP65" s="272">
        <v>0</v>
      </c>
      <c r="AQ65" s="272">
        <v>0</v>
      </c>
      <c r="AR65" s="272">
        <v>0</v>
      </c>
      <c r="AS65" s="272">
        <v>0</v>
      </c>
    </row>
    <row r="66" spans="1:45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13"/>
        <v>2451</v>
      </c>
      <c r="E66" s="274">
        <f t="shared" si="14"/>
        <v>2156</v>
      </c>
      <c r="F66" s="274">
        <f t="shared" si="15"/>
        <v>295</v>
      </c>
      <c r="G66" s="274">
        <v>0</v>
      </c>
      <c r="H66" s="274">
        <v>0</v>
      </c>
      <c r="I66" s="274">
        <v>0</v>
      </c>
      <c r="J66" s="274">
        <v>0</v>
      </c>
      <c r="K66" s="274">
        <v>0</v>
      </c>
      <c r="L66" s="274">
        <v>295</v>
      </c>
      <c r="M66" s="274">
        <v>0</v>
      </c>
      <c r="N66" s="274">
        <f t="shared" si="16"/>
        <v>0</v>
      </c>
      <c r="O66" s="274">
        <f>+資源化量内訳!Z66</f>
        <v>0</v>
      </c>
      <c r="P66" s="274">
        <f t="shared" si="17"/>
        <v>2170</v>
      </c>
      <c r="Q66" s="274">
        <v>2156</v>
      </c>
      <c r="R66" s="274">
        <f t="shared" si="18"/>
        <v>14</v>
      </c>
      <c r="S66" s="274">
        <v>0</v>
      </c>
      <c r="T66" s="274">
        <v>0</v>
      </c>
      <c r="U66" s="274">
        <v>0</v>
      </c>
      <c r="V66" s="274">
        <v>0</v>
      </c>
      <c r="W66" s="274">
        <v>0</v>
      </c>
      <c r="X66" s="274">
        <v>14</v>
      </c>
      <c r="Y66" s="274">
        <v>0</v>
      </c>
      <c r="Z66" s="274">
        <f t="shared" si="19"/>
        <v>189</v>
      </c>
      <c r="AA66" s="274">
        <v>0</v>
      </c>
      <c r="AB66" s="274">
        <v>186</v>
      </c>
      <c r="AC66" s="274">
        <f t="shared" si="20"/>
        <v>3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3</v>
      </c>
      <c r="AJ66" s="274">
        <v>0</v>
      </c>
      <c r="AK66" s="272">
        <f t="shared" si="21"/>
        <v>0</v>
      </c>
      <c r="AL66" s="272">
        <v>0</v>
      </c>
      <c r="AM66" s="272">
        <v>0</v>
      </c>
      <c r="AN66" s="272">
        <v>0</v>
      </c>
      <c r="AO66" s="272">
        <v>0</v>
      </c>
      <c r="AP66" s="272">
        <v>0</v>
      </c>
      <c r="AQ66" s="272">
        <v>0</v>
      </c>
      <c r="AR66" s="272">
        <v>0</v>
      </c>
      <c r="AS66" s="272">
        <v>0</v>
      </c>
    </row>
    <row r="67" spans="1:45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13"/>
        <v>5315</v>
      </c>
      <c r="E67" s="274">
        <f t="shared" si="14"/>
        <v>0</v>
      </c>
      <c r="F67" s="274">
        <f t="shared" si="15"/>
        <v>4810</v>
      </c>
      <c r="G67" s="274">
        <v>831</v>
      </c>
      <c r="H67" s="274">
        <v>0</v>
      </c>
      <c r="I67" s="274">
        <v>0</v>
      </c>
      <c r="J67" s="274">
        <v>0</v>
      </c>
      <c r="K67" s="274">
        <v>3979</v>
      </c>
      <c r="L67" s="274">
        <v>0</v>
      </c>
      <c r="M67" s="274">
        <v>0</v>
      </c>
      <c r="N67" s="274">
        <f t="shared" si="16"/>
        <v>0</v>
      </c>
      <c r="O67" s="274">
        <f>+資源化量内訳!Z67</f>
        <v>505</v>
      </c>
      <c r="P67" s="274">
        <f t="shared" si="17"/>
        <v>0</v>
      </c>
      <c r="Q67" s="274">
        <v>0</v>
      </c>
      <c r="R67" s="274">
        <f t="shared" si="18"/>
        <v>0</v>
      </c>
      <c r="S67" s="274">
        <v>0</v>
      </c>
      <c r="T67" s="274">
        <v>0</v>
      </c>
      <c r="U67" s="274"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f t="shared" si="19"/>
        <v>41</v>
      </c>
      <c r="AA67" s="274">
        <v>0</v>
      </c>
      <c r="AB67" s="274">
        <v>0</v>
      </c>
      <c r="AC67" s="274">
        <f t="shared" si="20"/>
        <v>41</v>
      </c>
      <c r="AD67" s="274">
        <v>41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2">
        <f t="shared" si="21"/>
        <v>0</v>
      </c>
      <c r="AL67" s="272">
        <v>0</v>
      </c>
      <c r="AM67" s="272">
        <v>0</v>
      </c>
      <c r="AN67" s="272">
        <v>0</v>
      </c>
      <c r="AO67" s="272">
        <v>0</v>
      </c>
      <c r="AP67" s="272">
        <v>0</v>
      </c>
      <c r="AQ67" s="272">
        <v>0</v>
      </c>
      <c r="AR67" s="272">
        <v>0</v>
      </c>
      <c r="AS67" s="272">
        <v>0</v>
      </c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67">
    <sortCondition ref="A8:A67"/>
    <sortCondition ref="B8:B67"/>
    <sortCondition ref="C8:C6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66" man="1"/>
    <brk id="25" min="1" max="66" man="1"/>
    <brk id="36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福岡県</v>
      </c>
      <c r="B7" s="284" t="str">
        <f>ごみ処理概要!B7</f>
        <v>40000</v>
      </c>
      <c r="C7" s="285" t="s">
        <v>3</v>
      </c>
      <c r="D7" s="287">
        <f t="shared" ref="D7:M7" si="0">SUM(Z7,AV7,BR7)</f>
        <v>358631.03</v>
      </c>
      <c r="E7" s="287">
        <f t="shared" si="0"/>
        <v>106048.32000000001</v>
      </c>
      <c r="F7" s="287">
        <f t="shared" si="0"/>
        <v>270</v>
      </c>
      <c r="G7" s="287">
        <f t="shared" si="0"/>
        <v>605</v>
      </c>
      <c r="H7" s="287">
        <f t="shared" si="0"/>
        <v>27783.379999999997</v>
      </c>
      <c r="I7" s="287">
        <f t="shared" si="0"/>
        <v>15627.56</v>
      </c>
      <c r="J7" s="287">
        <f t="shared" si="0"/>
        <v>10347.950000000001</v>
      </c>
      <c r="K7" s="287">
        <f t="shared" si="0"/>
        <v>76.73</v>
      </c>
      <c r="L7" s="287">
        <f t="shared" si="0"/>
        <v>8677</v>
      </c>
      <c r="M7" s="287">
        <f t="shared" si="0"/>
        <v>1354</v>
      </c>
      <c r="N7" s="287">
        <f t="shared" ref="N7:N38" si="1">SUM(AJ7,BF7,CB7)</f>
        <v>1174.69</v>
      </c>
      <c r="O7" s="287">
        <f t="shared" ref="O7:Y7" si="2">SUM(AK7,BG7,CC7)</f>
        <v>4634.57</v>
      </c>
      <c r="P7" s="287">
        <f t="shared" si="2"/>
        <v>1510</v>
      </c>
      <c r="Q7" s="287">
        <f t="shared" si="2"/>
        <v>0</v>
      </c>
      <c r="R7" s="287">
        <f t="shared" si="2"/>
        <v>34986</v>
      </c>
      <c r="S7" s="287">
        <f t="shared" si="2"/>
        <v>63037.25</v>
      </c>
      <c r="T7" s="287">
        <f t="shared" si="2"/>
        <v>52</v>
      </c>
      <c r="U7" s="287">
        <f t="shared" si="2"/>
        <v>11693</v>
      </c>
      <c r="V7" s="287">
        <f t="shared" ref="V7:V38" si="3">SUM(AR7,BN7,CJ7)</f>
        <v>0</v>
      </c>
      <c r="W7" s="287">
        <f t="shared" si="2"/>
        <v>6186</v>
      </c>
      <c r="X7" s="287">
        <f t="shared" ref="X7:X38" si="4">SUM(AT7,BP7,CL7)</f>
        <v>62</v>
      </c>
      <c r="Y7" s="287">
        <f t="shared" si="2"/>
        <v>64505.58</v>
      </c>
      <c r="Z7" s="287">
        <f t="shared" ref="Z7:Z38" si="5">SUM(AA7:AU7)</f>
        <v>115713.1</v>
      </c>
      <c r="AA7" s="287">
        <f t="shared" ref="AA7:AK7" si="6">SUM(AA$8:AA$207)</f>
        <v>55349.01</v>
      </c>
      <c r="AB7" s="287">
        <f t="shared" si="6"/>
        <v>65</v>
      </c>
      <c r="AC7" s="287">
        <f t="shared" si="6"/>
        <v>312</v>
      </c>
      <c r="AD7" s="287">
        <f t="shared" si="6"/>
        <v>1532</v>
      </c>
      <c r="AE7" s="287">
        <f t="shared" si="6"/>
        <v>905</v>
      </c>
      <c r="AF7" s="287">
        <f t="shared" si="6"/>
        <v>475</v>
      </c>
      <c r="AG7" s="287">
        <f t="shared" si="6"/>
        <v>12</v>
      </c>
      <c r="AH7" s="287">
        <f t="shared" si="6"/>
        <v>707</v>
      </c>
      <c r="AI7" s="287">
        <f t="shared" si="6"/>
        <v>75</v>
      </c>
      <c r="AJ7" s="287">
        <f>SUM(AJ$8:AJ$207)</f>
        <v>610.24</v>
      </c>
      <c r="AK7" s="287">
        <f t="shared" si="6"/>
        <v>1789.85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46</v>
      </c>
      <c r="AU7" s="287">
        <f>SUM(AU$8:AU$207)</f>
        <v>53835</v>
      </c>
      <c r="AV7" s="287">
        <f>施設資源化量内訳!D7</f>
        <v>191403.93</v>
      </c>
      <c r="AW7" s="287">
        <f>施設資源化量内訳!E7</f>
        <v>2783.31</v>
      </c>
      <c r="AX7" s="287">
        <f>施設資源化量内訳!F7</f>
        <v>198</v>
      </c>
      <c r="AY7" s="287">
        <f>施設資源化量内訳!G7</f>
        <v>127</v>
      </c>
      <c r="AZ7" s="287">
        <f>施設資源化量内訳!H7</f>
        <v>25522.379999999997</v>
      </c>
      <c r="BA7" s="287">
        <f>施設資源化量内訳!I7</f>
        <v>14514.56</v>
      </c>
      <c r="BB7" s="287">
        <f>施設資源化量内訳!J7</f>
        <v>9806.9500000000007</v>
      </c>
      <c r="BC7" s="287">
        <f>施設資源化量内訳!K7</f>
        <v>63.730000000000004</v>
      </c>
      <c r="BD7" s="287">
        <f>施設資源化量内訳!L7</f>
        <v>7969</v>
      </c>
      <c r="BE7" s="287">
        <f>施設資源化量内訳!M7</f>
        <v>1279</v>
      </c>
      <c r="BF7" s="287">
        <f>施設資源化量内訳!N7</f>
        <v>513.45000000000005</v>
      </c>
      <c r="BG7" s="287">
        <f>施設資源化量内訳!O7</f>
        <v>763.72</v>
      </c>
      <c r="BH7" s="287">
        <f>施設資源化量内訳!P7</f>
        <v>1510</v>
      </c>
      <c r="BI7" s="287">
        <f>施設資源化量内訳!Q7</f>
        <v>0</v>
      </c>
      <c r="BJ7" s="287">
        <f>施設資源化量内訳!R7</f>
        <v>34986</v>
      </c>
      <c r="BK7" s="287">
        <f>施設資源化量内訳!S7</f>
        <v>63037.25</v>
      </c>
      <c r="BL7" s="287">
        <f>施設資源化量内訳!T7</f>
        <v>52</v>
      </c>
      <c r="BM7" s="287">
        <f>施設資源化量内訳!U7</f>
        <v>11693</v>
      </c>
      <c r="BN7" s="287">
        <f>施設資源化量内訳!V7</f>
        <v>0</v>
      </c>
      <c r="BO7" s="287">
        <f>施設資源化量内訳!W7</f>
        <v>6186</v>
      </c>
      <c r="BP7" s="287">
        <f>施設資源化量内訳!X7</f>
        <v>4</v>
      </c>
      <c r="BQ7" s="287">
        <f>施設資源化量内訳!Y7</f>
        <v>10394.58</v>
      </c>
      <c r="BR7" s="287">
        <f t="shared" ref="BR7:BR38" si="7">SUM(BS7:CM7)</f>
        <v>51514</v>
      </c>
      <c r="BS7" s="287">
        <f t="shared" ref="BS7:CC7" si="8">SUM(BS$8:BS$207)</f>
        <v>47916</v>
      </c>
      <c r="BT7" s="287">
        <f t="shared" si="8"/>
        <v>7</v>
      </c>
      <c r="BU7" s="287">
        <f t="shared" si="8"/>
        <v>166</v>
      </c>
      <c r="BV7" s="287">
        <f t="shared" si="8"/>
        <v>729</v>
      </c>
      <c r="BW7" s="287">
        <f t="shared" si="8"/>
        <v>208</v>
      </c>
      <c r="BX7" s="287">
        <f t="shared" si="8"/>
        <v>66</v>
      </c>
      <c r="BY7" s="287">
        <f t="shared" si="8"/>
        <v>1</v>
      </c>
      <c r="BZ7" s="287">
        <f t="shared" si="8"/>
        <v>1</v>
      </c>
      <c r="CA7" s="287">
        <f t="shared" si="8"/>
        <v>0</v>
      </c>
      <c r="CB7" s="287">
        <f>SUM(CB$8:CB$207)</f>
        <v>51</v>
      </c>
      <c r="CC7" s="287">
        <f t="shared" si="8"/>
        <v>2081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12</v>
      </c>
      <c r="CM7" s="287">
        <f>SUM(CM$8:CM$207)</f>
        <v>276</v>
      </c>
      <c r="CN7" s="288">
        <f>+COUNTIF(CN$8:CN$207,"有る")</f>
        <v>41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9" si="9">SUM(Z8,AV8,BR8)</f>
        <v>97856</v>
      </c>
      <c r="E8" s="274">
        <f t="shared" ref="E8:E39" si="10">SUM(AA8,AW8,BS8)</f>
        <v>50000</v>
      </c>
      <c r="F8" s="274">
        <f t="shared" ref="F8:F39" si="11">SUM(AB8,AX8,BT8)</f>
        <v>99</v>
      </c>
      <c r="G8" s="274">
        <f t="shared" ref="G8:G39" si="12">SUM(AC8,AY8,BU8)</f>
        <v>0</v>
      </c>
      <c r="H8" s="274">
        <f t="shared" ref="H8:H39" si="13">SUM(AD8,AZ8,BV8)</f>
        <v>3001</v>
      </c>
      <c r="I8" s="274">
        <f t="shared" ref="I8:I39" si="14">SUM(AE8,BA8,BW8)</f>
        <v>2131</v>
      </c>
      <c r="J8" s="274">
        <f t="shared" ref="J8:J39" si="15">SUM(AF8,BB8,BX8)</f>
        <v>2125</v>
      </c>
      <c r="K8" s="274">
        <f t="shared" ref="K8:K39" si="16">SUM(AG8,BC8,BY8)</f>
        <v>25</v>
      </c>
      <c r="L8" s="274">
        <f t="shared" ref="L8:L39" si="17">SUM(AH8,BD8,BZ8)</f>
        <v>4683</v>
      </c>
      <c r="M8" s="274">
        <f t="shared" ref="M8:M39" si="18">SUM(AI8,BE8,CA8)</f>
        <v>1243</v>
      </c>
      <c r="N8" s="274">
        <f t="shared" si="1"/>
        <v>0</v>
      </c>
      <c r="O8" s="274">
        <f t="shared" ref="O8:O39" si="19">SUM(AK8,BG8,CC8)</f>
        <v>411</v>
      </c>
      <c r="P8" s="274">
        <f t="shared" ref="P8:P39" si="20">SUM(AL8,BH8,CD8)</f>
        <v>0</v>
      </c>
      <c r="Q8" s="274">
        <f t="shared" ref="Q8:Q39" si="21">SUM(AM8,BI8,CE8)</f>
        <v>0</v>
      </c>
      <c r="R8" s="274">
        <f t="shared" ref="R8:R39" si="22">SUM(AN8,BJ8,CF8)</f>
        <v>10917</v>
      </c>
      <c r="S8" s="274">
        <f t="shared" ref="S8:S39" si="23">SUM(AO8,BK8,CG8)</f>
        <v>0</v>
      </c>
      <c r="T8" s="274">
        <f t="shared" ref="T8:T39" si="24">SUM(AP8,BL8,CH8)</f>
        <v>0</v>
      </c>
      <c r="U8" s="274">
        <f t="shared" ref="U8:U39" si="25">SUM(AQ8,BM8,CI8)</f>
        <v>0</v>
      </c>
      <c r="V8" s="274">
        <f t="shared" si="3"/>
        <v>0</v>
      </c>
      <c r="W8" s="274">
        <f t="shared" ref="W8:W39" si="26">SUM(AS8,BO8,CK8)</f>
        <v>0</v>
      </c>
      <c r="X8" s="274">
        <f t="shared" si="4"/>
        <v>5</v>
      </c>
      <c r="Y8" s="274">
        <f t="shared" ref="Y8:Y39" si="27">SUM(AU8,BQ8,CM8)</f>
        <v>23216</v>
      </c>
      <c r="Z8" s="274">
        <f t="shared" si="5"/>
        <v>59698</v>
      </c>
      <c r="AA8" s="274">
        <v>36594</v>
      </c>
      <c r="AB8" s="274">
        <v>0</v>
      </c>
      <c r="AC8" s="274">
        <v>0</v>
      </c>
      <c r="AD8" s="274">
        <v>148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4</v>
      </c>
      <c r="AL8" s="277" t="s">
        <v>848</v>
      </c>
      <c r="AM8" s="277" t="s">
        <v>848</v>
      </c>
      <c r="AN8" s="277" t="s">
        <v>848</v>
      </c>
      <c r="AO8" s="277" t="s">
        <v>848</v>
      </c>
      <c r="AP8" s="277" t="s">
        <v>848</v>
      </c>
      <c r="AQ8" s="277" t="s">
        <v>848</v>
      </c>
      <c r="AR8" s="277" t="s">
        <v>848</v>
      </c>
      <c r="AS8" s="277" t="s">
        <v>848</v>
      </c>
      <c r="AT8" s="274">
        <v>0</v>
      </c>
      <c r="AU8" s="274">
        <v>22952</v>
      </c>
      <c r="AV8" s="274">
        <f>施設資源化量内訳!D8</f>
        <v>24076</v>
      </c>
      <c r="AW8" s="274">
        <f>施設資源化量内訳!E8</f>
        <v>0</v>
      </c>
      <c r="AX8" s="274">
        <f>施設資源化量内訳!F8</f>
        <v>99</v>
      </c>
      <c r="AY8" s="274">
        <f>施設資源化量内訳!G8</f>
        <v>0</v>
      </c>
      <c r="AZ8" s="274">
        <f>施設資源化量内訳!H8</f>
        <v>2853</v>
      </c>
      <c r="BA8" s="274">
        <f>施設資源化量内訳!I8</f>
        <v>2131</v>
      </c>
      <c r="BB8" s="274">
        <f>施設資源化量内訳!J8</f>
        <v>2125</v>
      </c>
      <c r="BC8" s="274">
        <f>施設資源化量内訳!K8</f>
        <v>25</v>
      </c>
      <c r="BD8" s="274">
        <f>施設資源化量内訳!L8</f>
        <v>4683</v>
      </c>
      <c r="BE8" s="274">
        <f>施設資源化量内訳!M8</f>
        <v>1243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10917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14082</v>
      </c>
      <c r="BS8" s="274">
        <v>13406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407</v>
      </c>
      <c r="CD8" s="277" t="s">
        <v>848</v>
      </c>
      <c r="CE8" s="277" t="s">
        <v>848</v>
      </c>
      <c r="CF8" s="277" t="s">
        <v>848</v>
      </c>
      <c r="CG8" s="277" t="s">
        <v>848</v>
      </c>
      <c r="CH8" s="277" t="s">
        <v>848</v>
      </c>
      <c r="CI8" s="277" t="s">
        <v>848</v>
      </c>
      <c r="CJ8" s="277" t="s">
        <v>848</v>
      </c>
      <c r="CK8" s="277" t="s">
        <v>848</v>
      </c>
      <c r="CL8" s="274">
        <v>5</v>
      </c>
      <c r="CM8" s="274">
        <v>264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63466</v>
      </c>
      <c r="E9" s="274">
        <f t="shared" si="10"/>
        <v>26721</v>
      </c>
      <c r="F9" s="274">
        <f t="shared" si="11"/>
        <v>9</v>
      </c>
      <c r="G9" s="274">
        <f t="shared" si="12"/>
        <v>0</v>
      </c>
      <c r="H9" s="274">
        <f t="shared" si="13"/>
        <v>6831</v>
      </c>
      <c r="I9" s="274">
        <f t="shared" si="14"/>
        <v>3233</v>
      </c>
      <c r="J9" s="274">
        <f t="shared" si="15"/>
        <v>4101</v>
      </c>
      <c r="K9" s="274">
        <f t="shared" si="16"/>
        <v>3</v>
      </c>
      <c r="L9" s="274">
        <f t="shared" si="17"/>
        <v>0</v>
      </c>
      <c r="M9" s="274">
        <f t="shared" si="18"/>
        <v>12</v>
      </c>
      <c r="N9" s="274">
        <f t="shared" si="1"/>
        <v>0</v>
      </c>
      <c r="O9" s="274">
        <f t="shared" si="19"/>
        <v>600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6</v>
      </c>
      <c r="Y9" s="274">
        <f t="shared" si="27"/>
        <v>21950</v>
      </c>
      <c r="Z9" s="274">
        <f t="shared" si="5"/>
        <v>32470</v>
      </c>
      <c r="AA9" s="274">
        <v>10455</v>
      </c>
      <c r="AB9" s="274">
        <v>8</v>
      </c>
      <c r="AC9" s="274">
        <v>0</v>
      </c>
      <c r="AD9" s="274">
        <v>0</v>
      </c>
      <c r="AE9" s="274">
        <v>0</v>
      </c>
      <c r="AF9" s="274">
        <v>0</v>
      </c>
      <c r="AG9" s="274">
        <v>3</v>
      </c>
      <c r="AH9" s="274">
        <v>0</v>
      </c>
      <c r="AI9" s="274">
        <v>12</v>
      </c>
      <c r="AJ9" s="274">
        <v>0</v>
      </c>
      <c r="AK9" s="277">
        <v>36</v>
      </c>
      <c r="AL9" s="277" t="s">
        <v>848</v>
      </c>
      <c r="AM9" s="277" t="s">
        <v>848</v>
      </c>
      <c r="AN9" s="277" t="s">
        <v>848</v>
      </c>
      <c r="AO9" s="277" t="s">
        <v>848</v>
      </c>
      <c r="AP9" s="277" t="s">
        <v>848</v>
      </c>
      <c r="AQ9" s="277" t="s">
        <v>848</v>
      </c>
      <c r="AR9" s="277" t="s">
        <v>848</v>
      </c>
      <c r="AS9" s="277" t="s">
        <v>848</v>
      </c>
      <c r="AT9" s="274">
        <v>6</v>
      </c>
      <c r="AU9" s="274">
        <v>21950</v>
      </c>
      <c r="AV9" s="274">
        <f>施設資源化量内訳!D9</f>
        <v>13633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6379</v>
      </c>
      <c r="BA9" s="274">
        <f>施設資源化量内訳!I9</f>
        <v>3153</v>
      </c>
      <c r="BB9" s="274">
        <f>施設資源化量内訳!J9</f>
        <v>4101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17363</v>
      </c>
      <c r="BS9" s="274">
        <v>16266</v>
      </c>
      <c r="BT9" s="274">
        <v>1</v>
      </c>
      <c r="BU9" s="274">
        <v>0</v>
      </c>
      <c r="BV9" s="274">
        <v>452</v>
      </c>
      <c r="BW9" s="274">
        <v>80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564</v>
      </c>
      <c r="CD9" s="277" t="s">
        <v>848</v>
      </c>
      <c r="CE9" s="277" t="s">
        <v>848</v>
      </c>
      <c r="CF9" s="277" t="s">
        <v>848</v>
      </c>
      <c r="CG9" s="277" t="s">
        <v>848</v>
      </c>
      <c r="CH9" s="277" t="s">
        <v>848</v>
      </c>
      <c r="CI9" s="277" t="s">
        <v>848</v>
      </c>
      <c r="CJ9" s="277" t="s">
        <v>848</v>
      </c>
      <c r="CK9" s="277" t="s">
        <v>848</v>
      </c>
      <c r="CL9" s="274">
        <v>0</v>
      </c>
      <c r="CM9" s="274">
        <v>0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18534.03</v>
      </c>
      <c r="E10" s="274">
        <f t="shared" si="10"/>
        <v>1344.32</v>
      </c>
      <c r="F10" s="274">
        <f t="shared" si="11"/>
        <v>0</v>
      </c>
      <c r="G10" s="274">
        <f t="shared" si="12"/>
        <v>0</v>
      </c>
      <c r="H10" s="274">
        <f t="shared" si="13"/>
        <v>597.38</v>
      </c>
      <c r="I10" s="274">
        <f t="shared" si="14"/>
        <v>756.56</v>
      </c>
      <c r="J10" s="274">
        <f t="shared" si="15"/>
        <v>182.95</v>
      </c>
      <c r="K10" s="274">
        <f t="shared" si="16"/>
        <v>6.73</v>
      </c>
      <c r="L10" s="274">
        <f t="shared" si="17"/>
        <v>0</v>
      </c>
      <c r="M10" s="274">
        <f t="shared" si="18"/>
        <v>0</v>
      </c>
      <c r="N10" s="274">
        <f t="shared" si="1"/>
        <v>522.69000000000005</v>
      </c>
      <c r="O10" s="274">
        <f t="shared" si="19"/>
        <v>279.57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14819.25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24.58</v>
      </c>
      <c r="Z10" s="274">
        <f t="shared" si="5"/>
        <v>2017.1</v>
      </c>
      <c r="AA10" s="274">
        <v>1277.01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503.24</v>
      </c>
      <c r="AK10" s="277">
        <v>236.85</v>
      </c>
      <c r="AL10" s="277" t="s">
        <v>848</v>
      </c>
      <c r="AM10" s="277" t="s">
        <v>848</v>
      </c>
      <c r="AN10" s="277" t="s">
        <v>848</v>
      </c>
      <c r="AO10" s="277" t="s">
        <v>848</v>
      </c>
      <c r="AP10" s="277" t="s">
        <v>848</v>
      </c>
      <c r="AQ10" s="277" t="s">
        <v>848</v>
      </c>
      <c r="AR10" s="277" t="s">
        <v>848</v>
      </c>
      <c r="AS10" s="277" t="s">
        <v>848</v>
      </c>
      <c r="AT10" s="274">
        <v>0</v>
      </c>
      <c r="AU10" s="274">
        <v>0</v>
      </c>
      <c r="AV10" s="274">
        <f>施設資源化量内訳!D10</f>
        <v>16516.93</v>
      </c>
      <c r="AW10" s="274">
        <f>施設資源化量内訳!E10</f>
        <v>67.31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597.38</v>
      </c>
      <c r="BA10" s="274">
        <f>施設資源化量内訳!I10</f>
        <v>756.56</v>
      </c>
      <c r="BB10" s="274">
        <f>施設資源化量内訳!J10</f>
        <v>182.95</v>
      </c>
      <c r="BC10" s="274">
        <f>施設資源化量内訳!K10</f>
        <v>6.73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19.45</v>
      </c>
      <c r="BG10" s="274">
        <f>施設資源化量内訳!O10</f>
        <v>42.72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14819.25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24.58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848</v>
      </c>
      <c r="CE10" s="277" t="s">
        <v>848</v>
      </c>
      <c r="CF10" s="277" t="s">
        <v>848</v>
      </c>
      <c r="CG10" s="277" t="s">
        <v>848</v>
      </c>
      <c r="CH10" s="277" t="s">
        <v>848</v>
      </c>
      <c r="CI10" s="277" t="s">
        <v>848</v>
      </c>
      <c r="CJ10" s="277" t="s">
        <v>848</v>
      </c>
      <c r="CK10" s="277" t="s">
        <v>848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19459</v>
      </c>
      <c r="E11" s="274">
        <f t="shared" si="10"/>
        <v>2917</v>
      </c>
      <c r="F11" s="274">
        <f t="shared" si="11"/>
        <v>25</v>
      </c>
      <c r="G11" s="274">
        <f t="shared" si="12"/>
        <v>0</v>
      </c>
      <c r="H11" s="274">
        <f t="shared" si="13"/>
        <v>1928</v>
      </c>
      <c r="I11" s="274">
        <f t="shared" si="14"/>
        <v>1501</v>
      </c>
      <c r="J11" s="274">
        <f t="shared" si="15"/>
        <v>472</v>
      </c>
      <c r="K11" s="274">
        <f t="shared" si="16"/>
        <v>0</v>
      </c>
      <c r="L11" s="274">
        <f t="shared" si="17"/>
        <v>684</v>
      </c>
      <c r="M11" s="274">
        <f t="shared" si="18"/>
        <v>0</v>
      </c>
      <c r="N11" s="274">
        <f t="shared" si="1"/>
        <v>29</v>
      </c>
      <c r="O11" s="274">
        <f t="shared" si="19"/>
        <v>368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2392</v>
      </c>
      <c r="T11" s="274">
        <f t="shared" si="24"/>
        <v>0</v>
      </c>
      <c r="U11" s="274">
        <f t="shared" si="25"/>
        <v>7984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1159</v>
      </c>
      <c r="Z11" s="274">
        <f t="shared" si="5"/>
        <v>3041</v>
      </c>
      <c r="AA11" s="274">
        <v>1799</v>
      </c>
      <c r="AB11" s="274">
        <v>25</v>
      </c>
      <c r="AC11" s="274">
        <v>0</v>
      </c>
      <c r="AD11" s="274">
        <v>35</v>
      </c>
      <c r="AE11" s="274">
        <v>109</v>
      </c>
      <c r="AF11" s="274">
        <v>21</v>
      </c>
      <c r="AG11" s="274">
        <v>0</v>
      </c>
      <c r="AH11" s="274">
        <v>25</v>
      </c>
      <c r="AI11" s="274">
        <v>0</v>
      </c>
      <c r="AJ11" s="274">
        <v>29</v>
      </c>
      <c r="AK11" s="277">
        <v>296</v>
      </c>
      <c r="AL11" s="277" t="s">
        <v>848</v>
      </c>
      <c r="AM11" s="277" t="s">
        <v>848</v>
      </c>
      <c r="AN11" s="277" t="s">
        <v>848</v>
      </c>
      <c r="AO11" s="277" t="s">
        <v>848</v>
      </c>
      <c r="AP11" s="277" t="s">
        <v>848</v>
      </c>
      <c r="AQ11" s="277" t="s">
        <v>848</v>
      </c>
      <c r="AR11" s="277" t="s">
        <v>848</v>
      </c>
      <c r="AS11" s="277" t="s">
        <v>848</v>
      </c>
      <c r="AT11" s="274">
        <v>0</v>
      </c>
      <c r="AU11" s="274">
        <v>702</v>
      </c>
      <c r="AV11" s="274">
        <f>施設資源化量内訳!D11</f>
        <v>15183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1867</v>
      </c>
      <c r="BA11" s="274">
        <f>施設資源化量内訳!I11</f>
        <v>1378</v>
      </c>
      <c r="BB11" s="274">
        <f>施設資源化量内訳!J11</f>
        <v>451</v>
      </c>
      <c r="BC11" s="274">
        <f>施設資源化量内訳!K11</f>
        <v>0</v>
      </c>
      <c r="BD11" s="274">
        <f>施設資源化量内訳!L11</f>
        <v>659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2392</v>
      </c>
      <c r="BL11" s="274">
        <f>施設資源化量内訳!T11</f>
        <v>0</v>
      </c>
      <c r="BM11" s="274">
        <f>施設資源化量内訳!U11</f>
        <v>7984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452</v>
      </c>
      <c r="BR11" s="274">
        <f t="shared" si="7"/>
        <v>1235</v>
      </c>
      <c r="BS11" s="274">
        <v>1118</v>
      </c>
      <c r="BT11" s="274">
        <v>0</v>
      </c>
      <c r="BU11" s="274">
        <v>0</v>
      </c>
      <c r="BV11" s="274">
        <v>26</v>
      </c>
      <c r="BW11" s="274">
        <v>14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72</v>
      </c>
      <c r="CD11" s="277" t="s">
        <v>848</v>
      </c>
      <c r="CE11" s="277" t="s">
        <v>848</v>
      </c>
      <c r="CF11" s="277" t="s">
        <v>848</v>
      </c>
      <c r="CG11" s="277" t="s">
        <v>848</v>
      </c>
      <c r="CH11" s="277" t="s">
        <v>848</v>
      </c>
      <c r="CI11" s="277" t="s">
        <v>848</v>
      </c>
      <c r="CJ11" s="277" t="s">
        <v>848</v>
      </c>
      <c r="CK11" s="277" t="s">
        <v>848</v>
      </c>
      <c r="CL11" s="274">
        <v>0</v>
      </c>
      <c r="CM11" s="274">
        <v>5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1855</v>
      </c>
      <c r="E12" s="274">
        <f t="shared" si="10"/>
        <v>460</v>
      </c>
      <c r="F12" s="274">
        <f t="shared" si="11"/>
        <v>2</v>
      </c>
      <c r="G12" s="274">
        <f t="shared" si="12"/>
        <v>8</v>
      </c>
      <c r="H12" s="274">
        <f t="shared" si="13"/>
        <v>419</v>
      </c>
      <c r="I12" s="274">
        <f t="shared" si="14"/>
        <v>336</v>
      </c>
      <c r="J12" s="274">
        <f t="shared" si="15"/>
        <v>80</v>
      </c>
      <c r="K12" s="274">
        <f t="shared" si="16"/>
        <v>0</v>
      </c>
      <c r="L12" s="274">
        <f t="shared" si="17"/>
        <v>162</v>
      </c>
      <c r="M12" s="274">
        <f t="shared" si="18"/>
        <v>0</v>
      </c>
      <c r="N12" s="274">
        <f t="shared" si="1"/>
        <v>0</v>
      </c>
      <c r="O12" s="274">
        <f t="shared" si="19"/>
        <v>48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135</v>
      </c>
      <c r="V12" s="274">
        <f t="shared" si="3"/>
        <v>0</v>
      </c>
      <c r="W12" s="274">
        <f t="shared" si="26"/>
        <v>0</v>
      </c>
      <c r="X12" s="274">
        <f t="shared" si="4"/>
        <v>2</v>
      </c>
      <c r="Y12" s="274">
        <f t="shared" si="27"/>
        <v>203</v>
      </c>
      <c r="Z12" s="274">
        <f t="shared" si="5"/>
        <v>885</v>
      </c>
      <c r="AA12" s="274">
        <v>157</v>
      </c>
      <c r="AB12" s="274">
        <v>2</v>
      </c>
      <c r="AC12" s="274">
        <v>8</v>
      </c>
      <c r="AD12" s="274">
        <v>71</v>
      </c>
      <c r="AE12" s="274">
        <v>166</v>
      </c>
      <c r="AF12" s="274">
        <v>80</v>
      </c>
      <c r="AG12" s="274">
        <v>0</v>
      </c>
      <c r="AH12" s="274">
        <v>162</v>
      </c>
      <c r="AI12" s="274">
        <v>0</v>
      </c>
      <c r="AJ12" s="274">
        <v>0</v>
      </c>
      <c r="AK12" s="277">
        <v>34</v>
      </c>
      <c r="AL12" s="277" t="s">
        <v>848</v>
      </c>
      <c r="AM12" s="277" t="s">
        <v>848</v>
      </c>
      <c r="AN12" s="277" t="s">
        <v>848</v>
      </c>
      <c r="AO12" s="277" t="s">
        <v>848</v>
      </c>
      <c r="AP12" s="277" t="s">
        <v>848</v>
      </c>
      <c r="AQ12" s="277" t="s">
        <v>848</v>
      </c>
      <c r="AR12" s="277" t="s">
        <v>848</v>
      </c>
      <c r="AS12" s="277" t="s">
        <v>848</v>
      </c>
      <c r="AT12" s="274">
        <v>2</v>
      </c>
      <c r="AU12" s="274">
        <v>203</v>
      </c>
      <c r="AV12" s="274">
        <f>施設資源化量内訳!D12</f>
        <v>636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331</v>
      </c>
      <c r="BA12" s="274">
        <f>施設資源化量内訳!I12</f>
        <v>170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135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334</v>
      </c>
      <c r="BS12" s="274">
        <v>303</v>
      </c>
      <c r="BT12" s="274">
        <v>0</v>
      </c>
      <c r="BU12" s="274">
        <v>0</v>
      </c>
      <c r="BV12" s="274">
        <v>17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14</v>
      </c>
      <c r="CD12" s="277" t="s">
        <v>848</v>
      </c>
      <c r="CE12" s="277" t="s">
        <v>848</v>
      </c>
      <c r="CF12" s="277" t="s">
        <v>848</v>
      </c>
      <c r="CG12" s="277" t="s">
        <v>848</v>
      </c>
      <c r="CH12" s="277" t="s">
        <v>848</v>
      </c>
      <c r="CI12" s="277" t="s">
        <v>848</v>
      </c>
      <c r="CJ12" s="277" t="s">
        <v>848</v>
      </c>
      <c r="CK12" s="277" t="s">
        <v>848</v>
      </c>
      <c r="CL12" s="274">
        <v>0</v>
      </c>
      <c r="CM12" s="274">
        <v>0</v>
      </c>
      <c r="CN12" s="275" t="s">
        <v>737</v>
      </c>
    </row>
    <row r="13" spans="1:92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9"/>
        <v>9030</v>
      </c>
      <c r="E13" s="274">
        <f t="shared" si="10"/>
        <v>2212</v>
      </c>
      <c r="F13" s="274">
        <f t="shared" si="11"/>
        <v>3</v>
      </c>
      <c r="G13" s="274">
        <f t="shared" si="12"/>
        <v>0</v>
      </c>
      <c r="H13" s="274">
        <f t="shared" si="13"/>
        <v>731</v>
      </c>
      <c r="I13" s="274">
        <f t="shared" si="14"/>
        <v>411</v>
      </c>
      <c r="J13" s="274">
        <f t="shared" si="15"/>
        <v>128</v>
      </c>
      <c r="K13" s="274">
        <f t="shared" si="16"/>
        <v>1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267</v>
      </c>
      <c r="P13" s="274">
        <f t="shared" si="20"/>
        <v>0</v>
      </c>
      <c r="Q13" s="274">
        <f t="shared" si="21"/>
        <v>0</v>
      </c>
      <c r="R13" s="274">
        <f t="shared" si="22"/>
        <v>3215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2013</v>
      </c>
      <c r="X13" s="274">
        <f t="shared" si="4"/>
        <v>0</v>
      </c>
      <c r="Y13" s="274">
        <f t="shared" si="27"/>
        <v>49</v>
      </c>
      <c r="Z13" s="274">
        <f t="shared" si="5"/>
        <v>869</v>
      </c>
      <c r="AA13" s="274">
        <v>258</v>
      </c>
      <c r="AB13" s="274">
        <v>3</v>
      </c>
      <c r="AC13" s="274">
        <v>0</v>
      </c>
      <c r="AD13" s="274">
        <v>70</v>
      </c>
      <c r="AE13" s="274">
        <v>276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213</v>
      </c>
      <c r="AL13" s="277" t="s">
        <v>848</v>
      </c>
      <c r="AM13" s="277" t="s">
        <v>848</v>
      </c>
      <c r="AN13" s="277" t="s">
        <v>848</v>
      </c>
      <c r="AO13" s="277" t="s">
        <v>848</v>
      </c>
      <c r="AP13" s="277" t="s">
        <v>848</v>
      </c>
      <c r="AQ13" s="277" t="s">
        <v>848</v>
      </c>
      <c r="AR13" s="277" t="s">
        <v>848</v>
      </c>
      <c r="AS13" s="277" t="s">
        <v>848</v>
      </c>
      <c r="AT13" s="274">
        <v>0</v>
      </c>
      <c r="AU13" s="274">
        <v>49</v>
      </c>
      <c r="AV13" s="274">
        <f>施設資源化量内訳!D13</f>
        <v>6099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619</v>
      </c>
      <c r="BA13" s="274">
        <f>施設資源化量内訳!I13</f>
        <v>123</v>
      </c>
      <c r="BB13" s="274">
        <f>施設資源化量内訳!J13</f>
        <v>128</v>
      </c>
      <c r="BC13" s="274">
        <f>施設資源化量内訳!K13</f>
        <v>1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3215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2013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2062</v>
      </c>
      <c r="BS13" s="274">
        <v>1954</v>
      </c>
      <c r="BT13" s="274">
        <v>0</v>
      </c>
      <c r="BU13" s="274">
        <v>0</v>
      </c>
      <c r="BV13" s="274">
        <v>42</v>
      </c>
      <c r="BW13" s="274">
        <v>12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54</v>
      </c>
      <c r="CD13" s="277" t="s">
        <v>848</v>
      </c>
      <c r="CE13" s="277" t="s">
        <v>848</v>
      </c>
      <c r="CF13" s="277" t="s">
        <v>848</v>
      </c>
      <c r="CG13" s="277" t="s">
        <v>848</v>
      </c>
      <c r="CH13" s="277" t="s">
        <v>848</v>
      </c>
      <c r="CI13" s="277" t="s">
        <v>848</v>
      </c>
      <c r="CJ13" s="277" t="s">
        <v>848</v>
      </c>
      <c r="CK13" s="277" t="s">
        <v>848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9"/>
        <v>1361</v>
      </c>
      <c r="E14" s="274">
        <f t="shared" si="10"/>
        <v>401</v>
      </c>
      <c r="F14" s="274">
        <f t="shared" si="11"/>
        <v>0</v>
      </c>
      <c r="G14" s="274">
        <f t="shared" si="12"/>
        <v>130</v>
      </c>
      <c r="H14" s="274">
        <f t="shared" si="13"/>
        <v>477</v>
      </c>
      <c r="I14" s="274">
        <f t="shared" si="14"/>
        <v>139</v>
      </c>
      <c r="J14" s="274">
        <f t="shared" si="15"/>
        <v>107</v>
      </c>
      <c r="K14" s="274">
        <f t="shared" si="16"/>
        <v>0</v>
      </c>
      <c r="L14" s="274">
        <f t="shared" si="17"/>
        <v>101</v>
      </c>
      <c r="M14" s="274">
        <f t="shared" si="18"/>
        <v>0</v>
      </c>
      <c r="N14" s="274">
        <f t="shared" si="1"/>
        <v>0</v>
      </c>
      <c r="O14" s="274">
        <f t="shared" si="19"/>
        <v>6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848</v>
      </c>
      <c r="AM14" s="277" t="s">
        <v>848</v>
      </c>
      <c r="AN14" s="277" t="s">
        <v>848</v>
      </c>
      <c r="AO14" s="277" t="s">
        <v>848</v>
      </c>
      <c r="AP14" s="277" t="s">
        <v>848</v>
      </c>
      <c r="AQ14" s="277" t="s">
        <v>848</v>
      </c>
      <c r="AR14" s="277" t="s">
        <v>848</v>
      </c>
      <c r="AS14" s="277" t="s">
        <v>848</v>
      </c>
      <c r="AT14" s="274">
        <v>0</v>
      </c>
      <c r="AU14" s="274">
        <v>0</v>
      </c>
      <c r="AV14" s="274">
        <f>施設資源化量内訳!D14</f>
        <v>980</v>
      </c>
      <c r="AW14" s="274">
        <f>施設資源化量内訳!E14</f>
        <v>150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477</v>
      </c>
      <c r="BA14" s="274">
        <f>施設資源化量内訳!I14</f>
        <v>139</v>
      </c>
      <c r="BB14" s="274">
        <f>施設資源化量内訳!J14</f>
        <v>107</v>
      </c>
      <c r="BC14" s="274">
        <f>施設資源化量内訳!K14</f>
        <v>0</v>
      </c>
      <c r="BD14" s="274">
        <f>施設資源化量内訳!L14</f>
        <v>101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6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381</v>
      </c>
      <c r="BS14" s="274">
        <v>251</v>
      </c>
      <c r="BT14" s="274">
        <v>0</v>
      </c>
      <c r="BU14" s="274">
        <v>130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848</v>
      </c>
      <c r="CE14" s="277" t="s">
        <v>848</v>
      </c>
      <c r="CF14" s="277" t="s">
        <v>848</v>
      </c>
      <c r="CG14" s="277" t="s">
        <v>848</v>
      </c>
      <c r="CH14" s="277" t="s">
        <v>848</v>
      </c>
      <c r="CI14" s="277" t="s">
        <v>848</v>
      </c>
      <c r="CJ14" s="277" t="s">
        <v>848</v>
      </c>
      <c r="CK14" s="277" t="s">
        <v>848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9"/>
        <v>3152</v>
      </c>
      <c r="E15" s="274">
        <f t="shared" si="10"/>
        <v>402</v>
      </c>
      <c r="F15" s="274">
        <f t="shared" si="11"/>
        <v>4</v>
      </c>
      <c r="G15" s="274">
        <f t="shared" si="12"/>
        <v>18</v>
      </c>
      <c r="H15" s="274">
        <f t="shared" si="13"/>
        <v>180</v>
      </c>
      <c r="I15" s="274">
        <f t="shared" si="14"/>
        <v>395</v>
      </c>
      <c r="J15" s="274">
        <f t="shared" si="15"/>
        <v>60</v>
      </c>
      <c r="K15" s="274">
        <f t="shared" si="16"/>
        <v>0</v>
      </c>
      <c r="L15" s="274">
        <f t="shared" si="17"/>
        <v>497</v>
      </c>
      <c r="M15" s="274">
        <f t="shared" si="18"/>
        <v>17</v>
      </c>
      <c r="N15" s="274">
        <f t="shared" si="1"/>
        <v>0</v>
      </c>
      <c r="O15" s="274">
        <f t="shared" si="19"/>
        <v>142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1030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407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848</v>
      </c>
      <c r="AM15" s="277" t="s">
        <v>848</v>
      </c>
      <c r="AN15" s="277" t="s">
        <v>848</v>
      </c>
      <c r="AO15" s="277" t="s">
        <v>848</v>
      </c>
      <c r="AP15" s="277" t="s">
        <v>848</v>
      </c>
      <c r="AQ15" s="277" t="s">
        <v>848</v>
      </c>
      <c r="AR15" s="277" t="s">
        <v>848</v>
      </c>
      <c r="AS15" s="277" t="s">
        <v>848</v>
      </c>
      <c r="AT15" s="274">
        <v>0</v>
      </c>
      <c r="AU15" s="274">
        <v>0</v>
      </c>
      <c r="AV15" s="274">
        <f>施設資源化量内訳!D15</f>
        <v>3152</v>
      </c>
      <c r="AW15" s="274">
        <f>施設資源化量内訳!E15</f>
        <v>402</v>
      </c>
      <c r="AX15" s="274">
        <f>施設資源化量内訳!F15</f>
        <v>4</v>
      </c>
      <c r="AY15" s="274">
        <f>施設資源化量内訳!G15</f>
        <v>18</v>
      </c>
      <c r="AZ15" s="274">
        <f>施設資源化量内訳!H15</f>
        <v>180</v>
      </c>
      <c r="BA15" s="274">
        <f>施設資源化量内訳!I15</f>
        <v>395</v>
      </c>
      <c r="BB15" s="274">
        <f>施設資源化量内訳!J15</f>
        <v>60</v>
      </c>
      <c r="BC15" s="274">
        <f>施設資源化量内訳!K15</f>
        <v>0</v>
      </c>
      <c r="BD15" s="274">
        <f>施設資源化量内訳!L15</f>
        <v>497</v>
      </c>
      <c r="BE15" s="274">
        <f>施設資源化量内訳!M15</f>
        <v>17</v>
      </c>
      <c r="BF15" s="274">
        <f>施設資源化量内訳!N15</f>
        <v>0</v>
      </c>
      <c r="BG15" s="274">
        <f>施設資源化量内訳!O15</f>
        <v>142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1030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407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848</v>
      </c>
      <c r="CE15" s="277" t="s">
        <v>848</v>
      </c>
      <c r="CF15" s="277" t="s">
        <v>848</v>
      </c>
      <c r="CG15" s="277" t="s">
        <v>848</v>
      </c>
      <c r="CH15" s="277" t="s">
        <v>848</v>
      </c>
      <c r="CI15" s="277" t="s">
        <v>848</v>
      </c>
      <c r="CJ15" s="277" t="s">
        <v>848</v>
      </c>
      <c r="CK15" s="277" t="s">
        <v>848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9"/>
        <v>2123</v>
      </c>
      <c r="E16" s="274">
        <f t="shared" si="10"/>
        <v>289</v>
      </c>
      <c r="F16" s="274">
        <f t="shared" si="11"/>
        <v>3</v>
      </c>
      <c r="G16" s="274">
        <f t="shared" si="12"/>
        <v>63</v>
      </c>
      <c r="H16" s="274">
        <f t="shared" si="13"/>
        <v>261</v>
      </c>
      <c r="I16" s="274">
        <f t="shared" si="14"/>
        <v>271</v>
      </c>
      <c r="J16" s="274">
        <f t="shared" si="15"/>
        <v>38</v>
      </c>
      <c r="K16" s="274">
        <f t="shared" si="16"/>
        <v>2</v>
      </c>
      <c r="L16" s="274">
        <f t="shared" si="17"/>
        <v>0</v>
      </c>
      <c r="M16" s="274">
        <f t="shared" si="18"/>
        <v>4</v>
      </c>
      <c r="N16" s="274">
        <f t="shared" si="1"/>
        <v>0</v>
      </c>
      <c r="O16" s="274">
        <f t="shared" si="19"/>
        <v>53</v>
      </c>
      <c r="P16" s="274">
        <f t="shared" si="20"/>
        <v>0</v>
      </c>
      <c r="Q16" s="274">
        <f t="shared" si="21"/>
        <v>0</v>
      </c>
      <c r="R16" s="274">
        <f t="shared" si="22"/>
        <v>825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314</v>
      </c>
      <c r="Z16" s="274">
        <f t="shared" si="5"/>
        <v>161</v>
      </c>
      <c r="AA16" s="274">
        <v>57</v>
      </c>
      <c r="AB16" s="274">
        <v>0</v>
      </c>
      <c r="AC16" s="274">
        <v>8</v>
      </c>
      <c r="AD16" s="274">
        <v>92</v>
      </c>
      <c r="AE16" s="274">
        <v>0</v>
      </c>
      <c r="AF16" s="274">
        <v>0</v>
      </c>
      <c r="AG16" s="274">
        <v>0</v>
      </c>
      <c r="AH16" s="274">
        <v>0</v>
      </c>
      <c r="AI16" s="274">
        <v>4</v>
      </c>
      <c r="AJ16" s="274">
        <v>0</v>
      </c>
      <c r="AK16" s="277">
        <v>0</v>
      </c>
      <c r="AL16" s="277" t="s">
        <v>848</v>
      </c>
      <c r="AM16" s="277" t="s">
        <v>848</v>
      </c>
      <c r="AN16" s="277" t="s">
        <v>848</v>
      </c>
      <c r="AO16" s="277" t="s">
        <v>848</v>
      </c>
      <c r="AP16" s="277" t="s">
        <v>848</v>
      </c>
      <c r="AQ16" s="277" t="s">
        <v>848</v>
      </c>
      <c r="AR16" s="277" t="s">
        <v>848</v>
      </c>
      <c r="AS16" s="277" t="s">
        <v>848</v>
      </c>
      <c r="AT16" s="274">
        <v>0</v>
      </c>
      <c r="AU16" s="274">
        <v>0</v>
      </c>
      <c r="AV16" s="274">
        <f>施設資源化量内訳!D16</f>
        <v>1699</v>
      </c>
      <c r="AW16" s="274">
        <f>施設資源化量内訳!E16</f>
        <v>63</v>
      </c>
      <c r="AX16" s="274">
        <f>施設資源化量内訳!F16</f>
        <v>3</v>
      </c>
      <c r="AY16" s="274">
        <f>施設資源化量内訳!G16</f>
        <v>19</v>
      </c>
      <c r="AZ16" s="274">
        <f>施設資源化量内訳!H16</f>
        <v>169</v>
      </c>
      <c r="BA16" s="274">
        <f>施設資源化量内訳!I16</f>
        <v>266</v>
      </c>
      <c r="BB16" s="274">
        <f>施設資源化量内訳!J16</f>
        <v>38</v>
      </c>
      <c r="BC16" s="274">
        <f>施設資源化量内訳!K16</f>
        <v>2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825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314</v>
      </c>
      <c r="BR16" s="274">
        <f t="shared" si="7"/>
        <v>263</v>
      </c>
      <c r="BS16" s="274">
        <v>169</v>
      </c>
      <c r="BT16" s="274">
        <v>0</v>
      </c>
      <c r="BU16" s="274">
        <v>36</v>
      </c>
      <c r="BV16" s="274">
        <v>0</v>
      </c>
      <c r="BW16" s="274">
        <v>5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53</v>
      </c>
      <c r="CD16" s="277" t="s">
        <v>848</v>
      </c>
      <c r="CE16" s="277" t="s">
        <v>848</v>
      </c>
      <c r="CF16" s="277" t="s">
        <v>848</v>
      </c>
      <c r="CG16" s="277" t="s">
        <v>848</v>
      </c>
      <c r="CH16" s="277" t="s">
        <v>848</v>
      </c>
      <c r="CI16" s="277" t="s">
        <v>848</v>
      </c>
      <c r="CJ16" s="277" t="s">
        <v>848</v>
      </c>
      <c r="CK16" s="277" t="s">
        <v>848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9"/>
        <v>2770</v>
      </c>
      <c r="E17" s="274">
        <f t="shared" si="10"/>
        <v>199</v>
      </c>
      <c r="F17" s="274">
        <f t="shared" si="11"/>
        <v>10</v>
      </c>
      <c r="G17" s="274">
        <f t="shared" si="12"/>
        <v>0</v>
      </c>
      <c r="H17" s="274">
        <f t="shared" si="13"/>
        <v>137</v>
      </c>
      <c r="I17" s="274">
        <f t="shared" si="14"/>
        <v>180</v>
      </c>
      <c r="J17" s="274">
        <f t="shared" si="15"/>
        <v>31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282</v>
      </c>
      <c r="O17" s="274">
        <f t="shared" si="19"/>
        <v>9</v>
      </c>
      <c r="P17" s="274">
        <f t="shared" si="20"/>
        <v>0</v>
      </c>
      <c r="Q17" s="274">
        <f t="shared" si="21"/>
        <v>0</v>
      </c>
      <c r="R17" s="274">
        <f t="shared" si="22"/>
        <v>694</v>
      </c>
      <c r="S17" s="274">
        <f t="shared" si="23"/>
        <v>0</v>
      </c>
      <c r="T17" s="274">
        <f t="shared" si="24"/>
        <v>0</v>
      </c>
      <c r="U17" s="274">
        <f t="shared" si="25"/>
        <v>88</v>
      </c>
      <c r="V17" s="274">
        <f t="shared" si="3"/>
        <v>0</v>
      </c>
      <c r="W17" s="274">
        <f t="shared" si="26"/>
        <v>0</v>
      </c>
      <c r="X17" s="274">
        <f t="shared" si="4"/>
        <v>2</v>
      </c>
      <c r="Y17" s="274">
        <f t="shared" si="27"/>
        <v>1138</v>
      </c>
      <c r="Z17" s="274">
        <f t="shared" si="5"/>
        <v>5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3</v>
      </c>
      <c r="AK17" s="277">
        <v>0</v>
      </c>
      <c r="AL17" s="277" t="s">
        <v>848</v>
      </c>
      <c r="AM17" s="277" t="s">
        <v>848</v>
      </c>
      <c r="AN17" s="277" t="s">
        <v>848</v>
      </c>
      <c r="AO17" s="277" t="s">
        <v>848</v>
      </c>
      <c r="AP17" s="277" t="s">
        <v>848</v>
      </c>
      <c r="AQ17" s="277" t="s">
        <v>848</v>
      </c>
      <c r="AR17" s="277" t="s">
        <v>848</v>
      </c>
      <c r="AS17" s="277" t="s">
        <v>848</v>
      </c>
      <c r="AT17" s="274">
        <v>2</v>
      </c>
      <c r="AU17" s="274">
        <v>0</v>
      </c>
      <c r="AV17" s="274">
        <f>施設資源化量内訳!D17</f>
        <v>2677</v>
      </c>
      <c r="AW17" s="274">
        <f>施設資源化量内訳!E17</f>
        <v>124</v>
      </c>
      <c r="AX17" s="274">
        <f>施設資源化量内訳!F17</f>
        <v>10</v>
      </c>
      <c r="AY17" s="274">
        <f>施設資源化量内訳!G17</f>
        <v>0</v>
      </c>
      <c r="AZ17" s="274">
        <f>施設資源化量内訳!H17</f>
        <v>137</v>
      </c>
      <c r="BA17" s="274">
        <f>施設資源化量内訳!I17</f>
        <v>176</v>
      </c>
      <c r="BB17" s="274">
        <f>施設資源化量内訳!J17</f>
        <v>31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279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694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88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1138</v>
      </c>
      <c r="BR17" s="274">
        <f t="shared" si="7"/>
        <v>88</v>
      </c>
      <c r="BS17" s="274">
        <v>75</v>
      </c>
      <c r="BT17" s="274">
        <v>0</v>
      </c>
      <c r="BU17" s="274">
        <v>0</v>
      </c>
      <c r="BV17" s="274">
        <v>0</v>
      </c>
      <c r="BW17" s="274">
        <v>4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9</v>
      </c>
      <c r="CD17" s="277" t="s">
        <v>848</v>
      </c>
      <c r="CE17" s="277" t="s">
        <v>848</v>
      </c>
      <c r="CF17" s="277" t="s">
        <v>848</v>
      </c>
      <c r="CG17" s="277" t="s">
        <v>848</v>
      </c>
      <c r="CH17" s="277" t="s">
        <v>848</v>
      </c>
      <c r="CI17" s="277" t="s">
        <v>848</v>
      </c>
      <c r="CJ17" s="277" t="s">
        <v>848</v>
      </c>
      <c r="CK17" s="277" t="s">
        <v>848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9"/>
        <v>1886</v>
      </c>
      <c r="E18" s="274">
        <f t="shared" si="10"/>
        <v>249</v>
      </c>
      <c r="F18" s="274">
        <f t="shared" si="11"/>
        <v>3</v>
      </c>
      <c r="G18" s="274">
        <f t="shared" si="12"/>
        <v>0</v>
      </c>
      <c r="H18" s="274">
        <f t="shared" si="13"/>
        <v>266</v>
      </c>
      <c r="I18" s="274">
        <f t="shared" si="14"/>
        <v>189</v>
      </c>
      <c r="J18" s="274">
        <f t="shared" si="15"/>
        <v>32</v>
      </c>
      <c r="K18" s="274">
        <f t="shared" si="16"/>
        <v>2</v>
      </c>
      <c r="L18" s="274">
        <f t="shared" si="17"/>
        <v>19</v>
      </c>
      <c r="M18" s="274">
        <f t="shared" si="18"/>
        <v>6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1</v>
      </c>
      <c r="S18" s="274">
        <f t="shared" si="23"/>
        <v>0</v>
      </c>
      <c r="T18" s="274">
        <f t="shared" si="24"/>
        <v>0</v>
      </c>
      <c r="U18" s="274">
        <f t="shared" si="25"/>
        <v>728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391</v>
      </c>
      <c r="Z18" s="274">
        <f t="shared" si="5"/>
        <v>670</v>
      </c>
      <c r="AA18" s="274">
        <v>40</v>
      </c>
      <c r="AB18" s="274">
        <v>0</v>
      </c>
      <c r="AC18" s="274">
        <v>0</v>
      </c>
      <c r="AD18" s="274">
        <v>225</v>
      </c>
      <c r="AE18" s="274">
        <v>67</v>
      </c>
      <c r="AF18" s="274">
        <v>0</v>
      </c>
      <c r="AG18" s="274">
        <v>2</v>
      </c>
      <c r="AH18" s="274">
        <v>19</v>
      </c>
      <c r="AI18" s="274">
        <v>6</v>
      </c>
      <c r="AJ18" s="274">
        <v>0</v>
      </c>
      <c r="AK18" s="277">
        <v>0</v>
      </c>
      <c r="AL18" s="277" t="s">
        <v>848</v>
      </c>
      <c r="AM18" s="277" t="s">
        <v>848</v>
      </c>
      <c r="AN18" s="277" t="s">
        <v>848</v>
      </c>
      <c r="AO18" s="277" t="s">
        <v>848</v>
      </c>
      <c r="AP18" s="277" t="s">
        <v>848</v>
      </c>
      <c r="AQ18" s="277" t="s">
        <v>848</v>
      </c>
      <c r="AR18" s="277" t="s">
        <v>848</v>
      </c>
      <c r="AS18" s="277" t="s">
        <v>848</v>
      </c>
      <c r="AT18" s="274">
        <v>0</v>
      </c>
      <c r="AU18" s="274">
        <v>311</v>
      </c>
      <c r="AV18" s="274">
        <f>施設資源化量内訳!D18</f>
        <v>1216</v>
      </c>
      <c r="AW18" s="274">
        <f>施設資源化量内訳!E18</f>
        <v>209</v>
      </c>
      <c r="AX18" s="274">
        <f>施設資源化量内訳!F18</f>
        <v>3</v>
      </c>
      <c r="AY18" s="274">
        <f>施設資源化量内訳!G18</f>
        <v>0</v>
      </c>
      <c r="AZ18" s="274">
        <f>施設資源化量内訳!H18</f>
        <v>41</v>
      </c>
      <c r="BA18" s="274">
        <f>施設資源化量内訳!I18</f>
        <v>122</v>
      </c>
      <c r="BB18" s="274">
        <f>施設資源化量内訳!J18</f>
        <v>32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1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728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80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848</v>
      </c>
      <c r="CE18" s="277" t="s">
        <v>848</v>
      </c>
      <c r="CF18" s="277" t="s">
        <v>848</v>
      </c>
      <c r="CG18" s="277" t="s">
        <v>848</v>
      </c>
      <c r="CH18" s="277" t="s">
        <v>848</v>
      </c>
      <c r="CI18" s="277" t="s">
        <v>848</v>
      </c>
      <c r="CJ18" s="277" t="s">
        <v>848</v>
      </c>
      <c r="CK18" s="277" t="s">
        <v>848</v>
      </c>
      <c r="CL18" s="274">
        <v>0</v>
      </c>
      <c r="CM18" s="274">
        <v>0</v>
      </c>
      <c r="CN18" s="275" t="s">
        <v>737</v>
      </c>
    </row>
    <row r="19" spans="1:92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9"/>
        <v>3065</v>
      </c>
      <c r="E19" s="274">
        <f t="shared" si="10"/>
        <v>347</v>
      </c>
      <c r="F19" s="274">
        <f t="shared" si="11"/>
        <v>0</v>
      </c>
      <c r="G19" s="274">
        <f t="shared" si="12"/>
        <v>0</v>
      </c>
      <c r="H19" s="274">
        <f t="shared" si="13"/>
        <v>371</v>
      </c>
      <c r="I19" s="274">
        <f t="shared" si="14"/>
        <v>367</v>
      </c>
      <c r="J19" s="274">
        <f t="shared" si="15"/>
        <v>167</v>
      </c>
      <c r="K19" s="274">
        <f t="shared" si="16"/>
        <v>0</v>
      </c>
      <c r="L19" s="274">
        <f t="shared" si="17"/>
        <v>272</v>
      </c>
      <c r="M19" s="274">
        <f t="shared" si="18"/>
        <v>0</v>
      </c>
      <c r="N19" s="274">
        <f t="shared" si="1"/>
        <v>0</v>
      </c>
      <c r="O19" s="274">
        <f t="shared" si="19"/>
        <v>61</v>
      </c>
      <c r="P19" s="274">
        <f t="shared" si="20"/>
        <v>0</v>
      </c>
      <c r="Q19" s="274">
        <f t="shared" si="21"/>
        <v>0</v>
      </c>
      <c r="R19" s="274">
        <f t="shared" si="22"/>
        <v>1297</v>
      </c>
      <c r="S19" s="274">
        <f t="shared" si="23"/>
        <v>0</v>
      </c>
      <c r="T19" s="274">
        <f t="shared" si="24"/>
        <v>0</v>
      </c>
      <c r="U19" s="274">
        <f t="shared" si="25"/>
        <v>179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4</v>
      </c>
      <c r="Z19" s="274">
        <f t="shared" si="5"/>
        <v>159</v>
      </c>
      <c r="AA19" s="274">
        <v>107</v>
      </c>
      <c r="AB19" s="274">
        <v>0</v>
      </c>
      <c r="AC19" s="274">
        <v>0</v>
      </c>
      <c r="AD19" s="274">
        <v>9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39</v>
      </c>
      <c r="AL19" s="277" t="s">
        <v>848</v>
      </c>
      <c r="AM19" s="277" t="s">
        <v>848</v>
      </c>
      <c r="AN19" s="277" t="s">
        <v>848</v>
      </c>
      <c r="AO19" s="277" t="s">
        <v>848</v>
      </c>
      <c r="AP19" s="277" t="s">
        <v>848</v>
      </c>
      <c r="AQ19" s="277" t="s">
        <v>848</v>
      </c>
      <c r="AR19" s="277" t="s">
        <v>848</v>
      </c>
      <c r="AS19" s="277" t="s">
        <v>848</v>
      </c>
      <c r="AT19" s="274">
        <v>0</v>
      </c>
      <c r="AU19" s="274">
        <v>4</v>
      </c>
      <c r="AV19" s="274">
        <f>施設資源化量内訳!D19</f>
        <v>2644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362</v>
      </c>
      <c r="BA19" s="274">
        <f>施設資源化量内訳!I19</f>
        <v>367</v>
      </c>
      <c r="BB19" s="274">
        <f>施設資源化量内訳!J19</f>
        <v>167</v>
      </c>
      <c r="BC19" s="274">
        <f>施設資源化量内訳!K19</f>
        <v>0</v>
      </c>
      <c r="BD19" s="274">
        <f>施設資源化量内訳!L19</f>
        <v>272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1297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179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262</v>
      </c>
      <c r="BS19" s="274">
        <v>240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22</v>
      </c>
      <c r="CD19" s="277" t="s">
        <v>848</v>
      </c>
      <c r="CE19" s="277" t="s">
        <v>848</v>
      </c>
      <c r="CF19" s="277" t="s">
        <v>848</v>
      </c>
      <c r="CG19" s="277" t="s">
        <v>848</v>
      </c>
      <c r="CH19" s="277" t="s">
        <v>848</v>
      </c>
      <c r="CI19" s="277" t="s">
        <v>848</v>
      </c>
      <c r="CJ19" s="277" t="s">
        <v>848</v>
      </c>
      <c r="CK19" s="277" t="s">
        <v>848</v>
      </c>
      <c r="CL19" s="274">
        <v>0</v>
      </c>
      <c r="CM19" s="274">
        <v>0</v>
      </c>
      <c r="CN19" s="275" t="s">
        <v>737</v>
      </c>
    </row>
    <row r="20" spans="1:92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9"/>
        <v>891</v>
      </c>
      <c r="E20" s="274">
        <f t="shared" si="10"/>
        <v>240</v>
      </c>
      <c r="F20" s="274">
        <f t="shared" si="11"/>
        <v>2</v>
      </c>
      <c r="G20" s="274">
        <f t="shared" si="12"/>
        <v>15</v>
      </c>
      <c r="H20" s="274">
        <f t="shared" si="13"/>
        <v>243</v>
      </c>
      <c r="I20" s="274">
        <f t="shared" si="14"/>
        <v>145</v>
      </c>
      <c r="J20" s="274">
        <f t="shared" si="15"/>
        <v>78</v>
      </c>
      <c r="K20" s="274">
        <f t="shared" si="16"/>
        <v>1</v>
      </c>
      <c r="L20" s="274">
        <f t="shared" si="17"/>
        <v>100</v>
      </c>
      <c r="M20" s="274">
        <f t="shared" si="18"/>
        <v>14</v>
      </c>
      <c r="N20" s="274">
        <f t="shared" si="1"/>
        <v>0</v>
      </c>
      <c r="O20" s="274">
        <f t="shared" si="19"/>
        <v>38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15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848</v>
      </c>
      <c r="AM20" s="277" t="s">
        <v>848</v>
      </c>
      <c r="AN20" s="277" t="s">
        <v>848</v>
      </c>
      <c r="AO20" s="277" t="s">
        <v>848</v>
      </c>
      <c r="AP20" s="277" t="s">
        <v>848</v>
      </c>
      <c r="AQ20" s="277" t="s">
        <v>848</v>
      </c>
      <c r="AR20" s="277" t="s">
        <v>848</v>
      </c>
      <c r="AS20" s="277" t="s">
        <v>848</v>
      </c>
      <c r="AT20" s="274">
        <v>0</v>
      </c>
      <c r="AU20" s="274">
        <v>0</v>
      </c>
      <c r="AV20" s="274">
        <f>施設資源化量内訳!D20</f>
        <v>883</v>
      </c>
      <c r="AW20" s="274">
        <f>施設資源化量内訳!E20</f>
        <v>232</v>
      </c>
      <c r="AX20" s="274">
        <f>施設資源化量内訳!F20</f>
        <v>2</v>
      </c>
      <c r="AY20" s="274">
        <f>施設資源化量内訳!G20</f>
        <v>15</v>
      </c>
      <c r="AZ20" s="274">
        <f>施設資源化量内訳!H20</f>
        <v>243</v>
      </c>
      <c r="BA20" s="274">
        <f>施設資源化量内訳!I20</f>
        <v>145</v>
      </c>
      <c r="BB20" s="274">
        <f>施設資源化量内訳!J20</f>
        <v>78</v>
      </c>
      <c r="BC20" s="274">
        <f>施設資源化量内訳!K20</f>
        <v>1</v>
      </c>
      <c r="BD20" s="274">
        <f>施設資源化量内訳!L20</f>
        <v>100</v>
      </c>
      <c r="BE20" s="274">
        <f>施設資源化量内訳!M20</f>
        <v>14</v>
      </c>
      <c r="BF20" s="274">
        <f>施設資源化量内訳!N20</f>
        <v>0</v>
      </c>
      <c r="BG20" s="274">
        <f>施設資源化量内訳!O20</f>
        <v>38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15</v>
      </c>
      <c r="BR20" s="274">
        <f t="shared" si="7"/>
        <v>8</v>
      </c>
      <c r="BS20" s="274">
        <v>8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848</v>
      </c>
      <c r="CE20" s="277" t="s">
        <v>848</v>
      </c>
      <c r="CF20" s="277" t="s">
        <v>848</v>
      </c>
      <c r="CG20" s="277" t="s">
        <v>848</v>
      </c>
      <c r="CH20" s="277" t="s">
        <v>848</v>
      </c>
      <c r="CI20" s="277" t="s">
        <v>848</v>
      </c>
      <c r="CJ20" s="277" t="s">
        <v>848</v>
      </c>
      <c r="CK20" s="277" t="s">
        <v>848</v>
      </c>
      <c r="CL20" s="274">
        <v>0</v>
      </c>
      <c r="CM20" s="274">
        <v>0</v>
      </c>
      <c r="CN20" s="275" t="s">
        <v>737</v>
      </c>
    </row>
    <row r="21" spans="1:92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9"/>
        <v>2223</v>
      </c>
      <c r="E21" s="274">
        <f t="shared" si="10"/>
        <v>659</v>
      </c>
      <c r="F21" s="274">
        <f t="shared" si="11"/>
        <v>8</v>
      </c>
      <c r="G21" s="274">
        <f t="shared" si="12"/>
        <v>0</v>
      </c>
      <c r="H21" s="274">
        <f t="shared" si="13"/>
        <v>222</v>
      </c>
      <c r="I21" s="274">
        <f t="shared" si="14"/>
        <v>87</v>
      </c>
      <c r="J21" s="274">
        <f t="shared" si="15"/>
        <v>88</v>
      </c>
      <c r="K21" s="274">
        <f t="shared" si="16"/>
        <v>0</v>
      </c>
      <c r="L21" s="274">
        <f t="shared" si="17"/>
        <v>174</v>
      </c>
      <c r="M21" s="274">
        <f t="shared" si="18"/>
        <v>0</v>
      </c>
      <c r="N21" s="274">
        <f t="shared" si="1"/>
        <v>0</v>
      </c>
      <c r="O21" s="274">
        <f t="shared" si="19"/>
        <v>48</v>
      </c>
      <c r="P21" s="274">
        <f t="shared" si="20"/>
        <v>0</v>
      </c>
      <c r="Q21" s="274">
        <f t="shared" si="21"/>
        <v>0</v>
      </c>
      <c r="R21" s="274">
        <f t="shared" si="22"/>
        <v>581</v>
      </c>
      <c r="S21" s="274">
        <f t="shared" si="23"/>
        <v>0</v>
      </c>
      <c r="T21" s="274">
        <f t="shared" si="24"/>
        <v>0</v>
      </c>
      <c r="U21" s="274">
        <f t="shared" si="25"/>
        <v>80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276</v>
      </c>
      <c r="Z21" s="274">
        <f t="shared" si="5"/>
        <v>11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11</v>
      </c>
      <c r="AL21" s="277" t="s">
        <v>848</v>
      </c>
      <c r="AM21" s="277" t="s">
        <v>848</v>
      </c>
      <c r="AN21" s="277" t="s">
        <v>848</v>
      </c>
      <c r="AO21" s="277" t="s">
        <v>848</v>
      </c>
      <c r="AP21" s="277" t="s">
        <v>848</v>
      </c>
      <c r="AQ21" s="277" t="s">
        <v>848</v>
      </c>
      <c r="AR21" s="277" t="s">
        <v>848</v>
      </c>
      <c r="AS21" s="277" t="s">
        <v>848</v>
      </c>
      <c r="AT21" s="274">
        <v>0</v>
      </c>
      <c r="AU21" s="274">
        <v>0</v>
      </c>
      <c r="AV21" s="274">
        <f>施設資源化量内訳!D21</f>
        <v>1520</v>
      </c>
      <c r="AW21" s="274">
        <f>施設資源化量内訳!E21</f>
        <v>4</v>
      </c>
      <c r="AX21" s="274">
        <f>施設資源化量内訳!F21</f>
        <v>8</v>
      </c>
      <c r="AY21" s="274">
        <f>施設資源化量内訳!G21</f>
        <v>0</v>
      </c>
      <c r="AZ21" s="274">
        <f>施設資源化量内訳!H21</f>
        <v>222</v>
      </c>
      <c r="BA21" s="274">
        <f>施設資源化量内訳!I21</f>
        <v>87</v>
      </c>
      <c r="BB21" s="274">
        <f>施設資源化量内訳!J21</f>
        <v>88</v>
      </c>
      <c r="BC21" s="274">
        <f>施設資源化量内訳!K21</f>
        <v>0</v>
      </c>
      <c r="BD21" s="274">
        <f>施設資源化量内訳!L21</f>
        <v>174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581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80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276</v>
      </c>
      <c r="BR21" s="274">
        <f t="shared" si="7"/>
        <v>692</v>
      </c>
      <c r="BS21" s="274">
        <v>655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37</v>
      </c>
      <c r="CD21" s="277" t="s">
        <v>848</v>
      </c>
      <c r="CE21" s="277" t="s">
        <v>848</v>
      </c>
      <c r="CF21" s="277" t="s">
        <v>848</v>
      </c>
      <c r="CG21" s="277" t="s">
        <v>848</v>
      </c>
      <c r="CH21" s="277" t="s">
        <v>848</v>
      </c>
      <c r="CI21" s="277" t="s">
        <v>848</v>
      </c>
      <c r="CJ21" s="277" t="s">
        <v>848</v>
      </c>
      <c r="CK21" s="277" t="s">
        <v>848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9"/>
        <v>4570</v>
      </c>
      <c r="E22" s="274">
        <f t="shared" si="10"/>
        <v>1118</v>
      </c>
      <c r="F22" s="274">
        <f t="shared" si="11"/>
        <v>7</v>
      </c>
      <c r="G22" s="274">
        <f t="shared" si="12"/>
        <v>296</v>
      </c>
      <c r="H22" s="274">
        <f t="shared" si="13"/>
        <v>514</v>
      </c>
      <c r="I22" s="274">
        <f t="shared" si="14"/>
        <v>150</v>
      </c>
      <c r="J22" s="274">
        <f t="shared" si="15"/>
        <v>121</v>
      </c>
      <c r="K22" s="274">
        <f t="shared" si="16"/>
        <v>0</v>
      </c>
      <c r="L22" s="274">
        <f t="shared" si="17"/>
        <v>2</v>
      </c>
      <c r="M22" s="274">
        <f t="shared" si="18"/>
        <v>0</v>
      </c>
      <c r="N22" s="274">
        <f t="shared" si="1"/>
        <v>0</v>
      </c>
      <c r="O22" s="274">
        <f t="shared" si="19"/>
        <v>231</v>
      </c>
      <c r="P22" s="274">
        <f t="shared" si="20"/>
        <v>0</v>
      </c>
      <c r="Q22" s="274">
        <f t="shared" si="21"/>
        <v>0</v>
      </c>
      <c r="R22" s="274">
        <f t="shared" si="22"/>
        <v>1531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312</v>
      </c>
      <c r="X22" s="274">
        <f t="shared" si="4"/>
        <v>0</v>
      </c>
      <c r="Y22" s="274">
        <f t="shared" si="27"/>
        <v>288</v>
      </c>
      <c r="Z22" s="274">
        <f t="shared" si="5"/>
        <v>1970</v>
      </c>
      <c r="AA22" s="274">
        <v>1107</v>
      </c>
      <c r="AB22" s="274">
        <v>7</v>
      </c>
      <c r="AC22" s="274">
        <v>296</v>
      </c>
      <c r="AD22" s="274">
        <v>85</v>
      </c>
      <c r="AE22" s="274">
        <v>0</v>
      </c>
      <c r="AF22" s="274">
        <v>0</v>
      </c>
      <c r="AG22" s="274">
        <v>0</v>
      </c>
      <c r="AH22" s="274">
        <v>2</v>
      </c>
      <c r="AI22" s="274">
        <v>0</v>
      </c>
      <c r="AJ22" s="274">
        <v>0</v>
      </c>
      <c r="AK22" s="277">
        <v>221</v>
      </c>
      <c r="AL22" s="277" t="s">
        <v>848</v>
      </c>
      <c r="AM22" s="277" t="s">
        <v>848</v>
      </c>
      <c r="AN22" s="277" t="s">
        <v>848</v>
      </c>
      <c r="AO22" s="277" t="s">
        <v>848</v>
      </c>
      <c r="AP22" s="277" t="s">
        <v>848</v>
      </c>
      <c r="AQ22" s="277" t="s">
        <v>848</v>
      </c>
      <c r="AR22" s="277" t="s">
        <v>848</v>
      </c>
      <c r="AS22" s="277" t="s">
        <v>848</v>
      </c>
      <c r="AT22" s="274">
        <v>0</v>
      </c>
      <c r="AU22" s="274">
        <v>252</v>
      </c>
      <c r="AV22" s="274">
        <f>施設資源化量内訳!D22</f>
        <v>2600</v>
      </c>
      <c r="AW22" s="274">
        <f>施設資源化量内訳!E22</f>
        <v>11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429</v>
      </c>
      <c r="BA22" s="274">
        <f>施設資源化量内訳!I22</f>
        <v>150</v>
      </c>
      <c r="BB22" s="274">
        <f>施設資源化量内訳!J22</f>
        <v>121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10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1531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312</v>
      </c>
      <c r="BP22" s="274">
        <f>施設資源化量内訳!X22</f>
        <v>0</v>
      </c>
      <c r="BQ22" s="274">
        <f>施設資源化量内訳!Y22</f>
        <v>36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848</v>
      </c>
      <c r="CE22" s="277" t="s">
        <v>848</v>
      </c>
      <c r="CF22" s="277" t="s">
        <v>848</v>
      </c>
      <c r="CG22" s="277" t="s">
        <v>848</v>
      </c>
      <c r="CH22" s="277" t="s">
        <v>848</v>
      </c>
      <c r="CI22" s="277" t="s">
        <v>848</v>
      </c>
      <c r="CJ22" s="277" t="s">
        <v>848</v>
      </c>
      <c r="CK22" s="277" t="s">
        <v>848</v>
      </c>
      <c r="CL22" s="274">
        <v>0</v>
      </c>
      <c r="CM22" s="274">
        <v>0</v>
      </c>
      <c r="CN22" s="275" t="s">
        <v>737</v>
      </c>
    </row>
    <row r="23" spans="1:92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9"/>
        <v>6660</v>
      </c>
      <c r="E23" s="274">
        <f t="shared" si="10"/>
        <v>1693</v>
      </c>
      <c r="F23" s="274">
        <f t="shared" si="11"/>
        <v>4</v>
      </c>
      <c r="G23" s="274">
        <f t="shared" si="12"/>
        <v>16</v>
      </c>
      <c r="H23" s="274">
        <f t="shared" si="13"/>
        <v>876</v>
      </c>
      <c r="I23" s="274">
        <f t="shared" si="14"/>
        <v>301</v>
      </c>
      <c r="J23" s="274">
        <f t="shared" si="15"/>
        <v>131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115</v>
      </c>
      <c r="P23" s="274">
        <f t="shared" si="20"/>
        <v>0</v>
      </c>
      <c r="Q23" s="274">
        <f t="shared" si="21"/>
        <v>0</v>
      </c>
      <c r="R23" s="274">
        <f t="shared" si="22"/>
        <v>2872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580</v>
      </c>
      <c r="X23" s="274">
        <f t="shared" si="4"/>
        <v>0</v>
      </c>
      <c r="Y23" s="274">
        <f t="shared" si="27"/>
        <v>71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848</v>
      </c>
      <c r="AM23" s="277" t="s">
        <v>848</v>
      </c>
      <c r="AN23" s="277" t="s">
        <v>848</v>
      </c>
      <c r="AO23" s="277" t="s">
        <v>848</v>
      </c>
      <c r="AP23" s="277" t="s">
        <v>848</v>
      </c>
      <c r="AQ23" s="277" t="s">
        <v>848</v>
      </c>
      <c r="AR23" s="277" t="s">
        <v>848</v>
      </c>
      <c r="AS23" s="277" t="s">
        <v>848</v>
      </c>
      <c r="AT23" s="274">
        <v>0</v>
      </c>
      <c r="AU23" s="274">
        <v>0</v>
      </c>
      <c r="AV23" s="274">
        <f>施設資源化量内訳!D23</f>
        <v>4872</v>
      </c>
      <c r="AW23" s="274">
        <f>施設資源化量内訳!E23</f>
        <v>20</v>
      </c>
      <c r="AX23" s="274">
        <f>施設資源化量内訳!F23</f>
        <v>4</v>
      </c>
      <c r="AY23" s="274">
        <f>施設資源化量内訳!G23</f>
        <v>16</v>
      </c>
      <c r="AZ23" s="274">
        <f>施設資源化量内訳!H23</f>
        <v>876</v>
      </c>
      <c r="BA23" s="274">
        <f>施設資源化量内訳!I23</f>
        <v>301</v>
      </c>
      <c r="BB23" s="274">
        <f>施設資源化量内訳!J23</f>
        <v>131</v>
      </c>
      <c r="BC23" s="274">
        <f>施設資源化量内訳!K23</f>
        <v>1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2872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580</v>
      </c>
      <c r="BP23" s="274">
        <f>施設資源化量内訳!X23</f>
        <v>0</v>
      </c>
      <c r="BQ23" s="274">
        <f>施設資源化量内訳!Y23</f>
        <v>71</v>
      </c>
      <c r="BR23" s="274">
        <f t="shared" si="7"/>
        <v>1788</v>
      </c>
      <c r="BS23" s="274">
        <v>1673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115</v>
      </c>
      <c r="CD23" s="277" t="s">
        <v>848</v>
      </c>
      <c r="CE23" s="277" t="s">
        <v>848</v>
      </c>
      <c r="CF23" s="277" t="s">
        <v>848</v>
      </c>
      <c r="CG23" s="277" t="s">
        <v>848</v>
      </c>
      <c r="CH23" s="277" t="s">
        <v>848</v>
      </c>
      <c r="CI23" s="277" t="s">
        <v>848</v>
      </c>
      <c r="CJ23" s="277" t="s">
        <v>848</v>
      </c>
      <c r="CK23" s="277" t="s">
        <v>848</v>
      </c>
      <c r="CL23" s="274">
        <v>0</v>
      </c>
      <c r="CM23" s="274">
        <v>0</v>
      </c>
      <c r="CN23" s="275" t="s">
        <v>737</v>
      </c>
    </row>
    <row r="24" spans="1:92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9"/>
        <v>4281</v>
      </c>
      <c r="E24" s="274">
        <f t="shared" si="10"/>
        <v>2394</v>
      </c>
      <c r="F24" s="274">
        <f t="shared" si="11"/>
        <v>0</v>
      </c>
      <c r="G24" s="274">
        <f t="shared" si="12"/>
        <v>0</v>
      </c>
      <c r="H24" s="274">
        <f t="shared" si="13"/>
        <v>730</v>
      </c>
      <c r="I24" s="274">
        <f t="shared" si="14"/>
        <v>331</v>
      </c>
      <c r="J24" s="274">
        <f t="shared" si="15"/>
        <v>163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136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1</v>
      </c>
      <c r="Y24" s="274">
        <f t="shared" si="27"/>
        <v>526</v>
      </c>
      <c r="Z24" s="274">
        <f t="shared" si="5"/>
        <v>27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848</v>
      </c>
      <c r="AM24" s="277" t="s">
        <v>848</v>
      </c>
      <c r="AN24" s="277" t="s">
        <v>848</v>
      </c>
      <c r="AO24" s="277" t="s">
        <v>848</v>
      </c>
      <c r="AP24" s="277" t="s">
        <v>848</v>
      </c>
      <c r="AQ24" s="277" t="s">
        <v>848</v>
      </c>
      <c r="AR24" s="277" t="s">
        <v>848</v>
      </c>
      <c r="AS24" s="277" t="s">
        <v>848</v>
      </c>
      <c r="AT24" s="274">
        <v>0</v>
      </c>
      <c r="AU24" s="274">
        <v>27</v>
      </c>
      <c r="AV24" s="274">
        <f>施設資源化量内訳!D24</f>
        <v>1723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730</v>
      </c>
      <c r="BA24" s="274">
        <f>施設資源化量内訳!I24</f>
        <v>331</v>
      </c>
      <c r="BB24" s="274">
        <f>施設資源化量内訳!J24</f>
        <v>163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499</v>
      </c>
      <c r="BR24" s="274">
        <f t="shared" si="7"/>
        <v>2531</v>
      </c>
      <c r="BS24" s="274">
        <v>2394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136</v>
      </c>
      <c r="CD24" s="277" t="s">
        <v>848</v>
      </c>
      <c r="CE24" s="277" t="s">
        <v>848</v>
      </c>
      <c r="CF24" s="277" t="s">
        <v>848</v>
      </c>
      <c r="CG24" s="277" t="s">
        <v>848</v>
      </c>
      <c r="CH24" s="277" t="s">
        <v>848</v>
      </c>
      <c r="CI24" s="277" t="s">
        <v>848</v>
      </c>
      <c r="CJ24" s="277" t="s">
        <v>848</v>
      </c>
      <c r="CK24" s="277" t="s">
        <v>848</v>
      </c>
      <c r="CL24" s="274">
        <v>1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9"/>
        <v>5894</v>
      </c>
      <c r="E25" s="274">
        <f t="shared" si="10"/>
        <v>1895</v>
      </c>
      <c r="F25" s="274">
        <f t="shared" si="11"/>
        <v>0</v>
      </c>
      <c r="G25" s="274">
        <f t="shared" si="12"/>
        <v>0</v>
      </c>
      <c r="H25" s="274">
        <f t="shared" si="13"/>
        <v>735</v>
      </c>
      <c r="I25" s="274">
        <f t="shared" si="14"/>
        <v>352</v>
      </c>
      <c r="J25" s="274">
        <f t="shared" si="15"/>
        <v>215</v>
      </c>
      <c r="K25" s="274">
        <f t="shared" si="16"/>
        <v>1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145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2551</v>
      </c>
      <c r="Z25" s="274">
        <f t="shared" si="5"/>
        <v>2627</v>
      </c>
      <c r="AA25" s="274">
        <v>164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848</v>
      </c>
      <c r="AM25" s="277" t="s">
        <v>848</v>
      </c>
      <c r="AN25" s="277" t="s">
        <v>848</v>
      </c>
      <c r="AO25" s="277" t="s">
        <v>848</v>
      </c>
      <c r="AP25" s="277" t="s">
        <v>848</v>
      </c>
      <c r="AQ25" s="277" t="s">
        <v>848</v>
      </c>
      <c r="AR25" s="277" t="s">
        <v>848</v>
      </c>
      <c r="AS25" s="277" t="s">
        <v>848</v>
      </c>
      <c r="AT25" s="274">
        <v>0</v>
      </c>
      <c r="AU25" s="274">
        <v>2463</v>
      </c>
      <c r="AV25" s="274">
        <f>施設資源化量内訳!D25</f>
        <v>1367</v>
      </c>
      <c r="AW25" s="274">
        <f>施設資源化量内訳!E25</f>
        <v>4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709</v>
      </c>
      <c r="BA25" s="274">
        <f>施設資源化量内訳!I25</f>
        <v>350</v>
      </c>
      <c r="BB25" s="274">
        <f>施設資源化量内訳!J25</f>
        <v>215</v>
      </c>
      <c r="BC25" s="274">
        <f>施設資源化量内訳!K25</f>
        <v>1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88</v>
      </c>
      <c r="BR25" s="274">
        <f t="shared" si="7"/>
        <v>1900</v>
      </c>
      <c r="BS25" s="274">
        <v>1727</v>
      </c>
      <c r="BT25" s="274">
        <v>0</v>
      </c>
      <c r="BU25" s="274">
        <v>0</v>
      </c>
      <c r="BV25" s="274">
        <v>26</v>
      </c>
      <c r="BW25" s="274">
        <v>2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145</v>
      </c>
      <c r="CD25" s="277" t="s">
        <v>848</v>
      </c>
      <c r="CE25" s="277" t="s">
        <v>848</v>
      </c>
      <c r="CF25" s="277" t="s">
        <v>848</v>
      </c>
      <c r="CG25" s="277" t="s">
        <v>848</v>
      </c>
      <c r="CH25" s="277" t="s">
        <v>848</v>
      </c>
      <c r="CI25" s="277" t="s">
        <v>848</v>
      </c>
      <c r="CJ25" s="277" t="s">
        <v>848</v>
      </c>
      <c r="CK25" s="277" t="s">
        <v>848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9"/>
        <v>6422</v>
      </c>
      <c r="E26" s="274">
        <f t="shared" si="10"/>
        <v>1114</v>
      </c>
      <c r="F26" s="274">
        <f t="shared" si="11"/>
        <v>22</v>
      </c>
      <c r="G26" s="274">
        <f t="shared" si="12"/>
        <v>0</v>
      </c>
      <c r="H26" s="274">
        <f t="shared" si="13"/>
        <v>885</v>
      </c>
      <c r="I26" s="274">
        <f t="shared" si="14"/>
        <v>375</v>
      </c>
      <c r="J26" s="274">
        <f t="shared" si="15"/>
        <v>119</v>
      </c>
      <c r="K26" s="274">
        <f t="shared" si="16"/>
        <v>10</v>
      </c>
      <c r="L26" s="274">
        <f t="shared" si="17"/>
        <v>265</v>
      </c>
      <c r="M26" s="274">
        <f t="shared" si="18"/>
        <v>0</v>
      </c>
      <c r="N26" s="274">
        <f t="shared" si="1"/>
        <v>0</v>
      </c>
      <c r="O26" s="274">
        <f t="shared" si="19"/>
        <v>167</v>
      </c>
      <c r="P26" s="274">
        <f t="shared" si="20"/>
        <v>0</v>
      </c>
      <c r="Q26" s="274">
        <f t="shared" si="21"/>
        <v>0</v>
      </c>
      <c r="R26" s="274">
        <f t="shared" si="22"/>
        <v>2567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867</v>
      </c>
      <c r="X26" s="274">
        <f t="shared" si="4"/>
        <v>20</v>
      </c>
      <c r="Y26" s="274">
        <f t="shared" si="27"/>
        <v>11</v>
      </c>
      <c r="Z26" s="274">
        <f t="shared" si="5"/>
        <v>465</v>
      </c>
      <c r="AA26" s="274">
        <v>331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103</v>
      </c>
      <c r="AL26" s="277" t="s">
        <v>848</v>
      </c>
      <c r="AM26" s="277" t="s">
        <v>848</v>
      </c>
      <c r="AN26" s="277" t="s">
        <v>848</v>
      </c>
      <c r="AO26" s="277" t="s">
        <v>848</v>
      </c>
      <c r="AP26" s="277" t="s">
        <v>848</v>
      </c>
      <c r="AQ26" s="277" t="s">
        <v>848</v>
      </c>
      <c r="AR26" s="277" t="s">
        <v>848</v>
      </c>
      <c r="AS26" s="277" t="s">
        <v>848</v>
      </c>
      <c r="AT26" s="274">
        <v>20</v>
      </c>
      <c r="AU26" s="274">
        <v>11</v>
      </c>
      <c r="AV26" s="274">
        <f>施設資源化量内訳!D26</f>
        <v>5112</v>
      </c>
      <c r="AW26" s="274">
        <f>施設資源化量内訳!E26</f>
        <v>8</v>
      </c>
      <c r="AX26" s="274">
        <f>施設資源化量内訳!F26</f>
        <v>22</v>
      </c>
      <c r="AY26" s="274">
        <f>施設資源化量内訳!G26</f>
        <v>0</v>
      </c>
      <c r="AZ26" s="274">
        <f>施設資源化量内訳!H26</f>
        <v>885</v>
      </c>
      <c r="BA26" s="274">
        <f>施設資源化量内訳!I26</f>
        <v>369</v>
      </c>
      <c r="BB26" s="274">
        <f>施設資源化量内訳!J26</f>
        <v>119</v>
      </c>
      <c r="BC26" s="274">
        <f>施設資源化量内訳!K26</f>
        <v>10</v>
      </c>
      <c r="BD26" s="274">
        <f>施設資源化量内訳!L26</f>
        <v>265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2567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867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845</v>
      </c>
      <c r="BS26" s="274">
        <v>775</v>
      </c>
      <c r="BT26" s="274">
        <v>0</v>
      </c>
      <c r="BU26" s="274">
        <v>0</v>
      </c>
      <c r="BV26" s="274">
        <v>0</v>
      </c>
      <c r="BW26" s="274">
        <v>6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64</v>
      </c>
      <c r="CD26" s="277" t="s">
        <v>848</v>
      </c>
      <c r="CE26" s="277" t="s">
        <v>848</v>
      </c>
      <c r="CF26" s="277" t="s">
        <v>848</v>
      </c>
      <c r="CG26" s="277" t="s">
        <v>848</v>
      </c>
      <c r="CH26" s="277" t="s">
        <v>848</v>
      </c>
      <c r="CI26" s="277" t="s">
        <v>848</v>
      </c>
      <c r="CJ26" s="277" t="s">
        <v>848</v>
      </c>
      <c r="CK26" s="277" t="s">
        <v>848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9"/>
        <v>3764</v>
      </c>
      <c r="E27" s="274">
        <f t="shared" si="10"/>
        <v>1127</v>
      </c>
      <c r="F27" s="274">
        <f t="shared" si="11"/>
        <v>0</v>
      </c>
      <c r="G27" s="274">
        <f t="shared" si="12"/>
        <v>0</v>
      </c>
      <c r="H27" s="274">
        <f t="shared" si="13"/>
        <v>621</v>
      </c>
      <c r="I27" s="274">
        <f t="shared" si="14"/>
        <v>326</v>
      </c>
      <c r="J27" s="274">
        <f t="shared" si="15"/>
        <v>155</v>
      </c>
      <c r="K27" s="274">
        <f t="shared" si="16"/>
        <v>4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108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1423</v>
      </c>
      <c r="Z27" s="274">
        <f t="shared" si="5"/>
        <v>1594</v>
      </c>
      <c r="AA27" s="274">
        <v>13</v>
      </c>
      <c r="AB27" s="274">
        <v>0</v>
      </c>
      <c r="AC27" s="274">
        <v>0</v>
      </c>
      <c r="AD27" s="274">
        <v>0</v>
      </c>
      <c r="AE27" s="274">
        <v>0</v>
      </c>
      <c r="AF27" s="274">
        <v>155</v>
      </c>
      <c r="AG27" s="274">
        <v>4</v>
      </c>
      <c r="AH27" s="274">
        <v>0</v>
      </c>
      <c r="AI27" s="274">
        <v>0</v>
      </c>
      <c r="AJ27" s="274">
        <v>0</v>
      </c>
      <c r="AK27" s="277">
        <v>6</v>
      </c>
      <c r="AL27" s="277" t="s">
        <v>848</v>
      </c>
      <c r="AM27" s="277" t="s">
        <v>848</v>
      </c>
      <c r="AN27" s="277" t="s">
        <v>848</v>
      </c>
      <c r="AO27" s="277" t="s">
        <v>848</v>
      </c>
      <c r="AP27" s="277" t="s">
        <v>848</v>
      </c>
      <c r="AQ27" s="277" t="s">
        <v>848</v>
      </c>
      <c r="AR27" s="277" t="s">
        <v>848</v>
      </c>
      <c r="AS27" s="277" t="s">
        <v>848</v>
      </c>
      <c r="AT27" s="274">
        <v>0</v>
      </c>
      <c r="AU27" s="274">
        <v>1416</v>
      </c>
      <c r="AV27" s="274">
        <f>施設資源化量内訳!D27</f>
        <v>954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621</v>
      </c>
      <c r="BA27" s="274">
        <f>施設資源化量内訳!I27</f>
        <v>326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7</v>
      </c>
      <c r="BR27" s="274">
        <f t="shared" si="7"/>
        <v>1216</v>
      </c>
      <c r="BS27" s="274">
        <v>1114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102</v>
      </c>
      <c r="CD27" s="277" t="s">
        <v>848</v>
      </c>
      <c r="CE27" s="277" t="s">
        <v>848</v>
      </c>
      <c r="CF27" s="277" t="s">
        <v>848</v>
      </c>
      <c r="CG27" s="277" t="s">
        <v>848</v>
      </c>
      <c r="CH27" s="277" t="s">
        <v>848</v>
      </c>
      <c r="CI27" s="277" t="s">
        <v>848</v>
      </c>
      <c r="CJ27" s="277" t="s">
        <v>848</v>
      </c>
      <c r="CK27" s="277" t="s">
        <v>848</v>
      </c>
      <c r="CL27" s="274">
        <v>0</v>
      </c>
      <c r="CM27" s="274">
        <v>0</v>
      </c>
      <c r="CN27" s="275" t="s">
        <v>728</v>
      </c>
    </row>
    <row r="28" spans="1:92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9"/>
        <v>3045</v>
      </c>
      <c r="E28" s="274">
        <f t="shared" si="10"/>
        <v>102</v>
      </c>
      <c r="F28" s="274">
        <f t="shared" si="11"/>
        <v>7</v>
      </c>
      <c r="G28" s="274">
        <f t="shared" si="12"/>
        <v>0</v>
      </c>
      <c r="H28" s="274">
        <f t="shared" si="13"/>
        <v>433</v>
      </c>
      <c r="I28" s="274">
        <f t="shared" si="14"/>
        <v>183</v>
      </c>
      <c r="J28" s="274">
        <f t="shared" si="15"/>
        <v>45</v>
      </c>
      <c r="K28" s="274">
        <f t="shared" si="16"/>
        <v>0</v>
      </c>
      <c r="L28" s="274">
        <f t="shared" si="17"/>
        <v>82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1048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484</v>
      </c>
      <c r="X28" s="274">
        <f t="shared" si="4"/>
        <v>1</v>
      </c>
      <c r="Y28" s="274">
        <f t="shared" si="27"/>
        <v>660</v>
      </c>
      <c r="Z28" s="274">
        <f t="shared" si="5"/>
        <v>107</v>
      </c>
      <c r="AA28" s="274">
        <v>102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848</v>
      </c>
      <c r="AM28" s="277" t="s">
        <v>848</v>
      </c>
      <c r="AN28" s="277" t="s">
        <v>848</v>
      </c>
      <c r="AO28" s="277" t="s">
        <v>848</v>
      </c>
      <c r="AP28" s="277" t="s">
        <v>848</v>
      </c>
      <c r="AQ28" s="277" t="s">
        <v>848</v>
      </c>
      <c r="AR28" s="277" t="s">
        <v>848</v>
      </c>
      <c r="AS28" s="277" t="s">
        <v>848</v>
      </c>
      <c r="AT28" s="274">
        <v>1</v>
      </c>
      <c r="AU28" s="274">
        <v>4</v>
      </c>
      <c r="AV28" s="274">
        <f>施設資源化量内訳!D28</f>
        <v>2938</v>
      </c>
      <c r="AW28" s="274">
        <f>施設資源化量内訳!E28</f>
        <v>0</v>
      </c>
      <c r="AX28" s="274">
        <f>施設資源化量内訳!F28</f>
        <v>7</v>
      </c>
      <c r="AY28" s="274">
        <f>施設資源化量内訳!G28</f>
        <v>0</v>
      </c>
      <c r="AZ28" s="274">
        <f>施設資源化量内訳!H28</f>
        <v>433</v>
      </c>
      <c r="BA28" s="274">
        <f>施設資源化量内訳!I28</f>
        <v>183</v>
      </c>
      <c r="BB28" s="274">
        <f>施設資源化量内訳!J28</f>
        <v>45</v>
      </c>
      <c r="BC28" s="274">
        <f>施設資源化量内訳!K28</f>
        <v>0</v>
      </c>
      <c r="BD28" s="274">
        <f>施設資源化量内訳!L28</f>
        <v>82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1048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484</v>
      </c>
      <c r="BP28" s="274">
        <f>施設資源化量内訳!X28</f>
        <v>0</v>
      </c>
      <c r="BQ28" s="274">
        <f>施設資源化量内訳!Y28</f>
        <v>656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848</v>
      </c>
      <c r="CE28" s="277" t="s">
        <v>848</v>
      </c>
      <c r="CF28" s="277" t="s">
        <v>848</v>
      </c>
      <c r="CG28" s="277" t="s">
        <v>848</v>
      </c>
      <c r="CH28" s="277" t="s">
        <v>848</v>
      </c>
      <c r="CI28" s="277" t="s">
        <v>848</v>
      </c>
      <c r="CJ28" s="277" t="s">
        <v>848</v>
      </c>
      <c r="CK28" s="277" t="s">
        <v>848</v>
      </c>
      <c r="CL28" s="274">
        <v>0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9"/>
        <v>4932</v>
      </c>
      <c r="E29" s="274">
        <f t="shared" si="10"/>
        <v>587</v>
      </c>
      <c r="F29" s="274">
        <f t="shared" si="11"/>
        <v>7</v>
      </c>
      <c r="G29" s="274">
        <f t="shared" si="12"/>
        <v>0</v>
      </c>
      <c r="H29" s="274">
        <f t="shared" si="13"/>
        <v>863</v>
      </c>
      <c r="I29" s="274">
        <f t="shared" si="14"/>
        <v>246</v>
      </c>
      <c r="J29" s="274">
        <f t="shared" si="15"/>
        <v>52</v>
      </c>
      <c r="K29" s="274">
        <f t="shared" si="16"/>
        <v>0</v>
      </c>
      <c r="L29" s="274">
        <f t="shared" si="17"/>
        <v>94</v>
      </c>
      <c r="M29" s="274">
        <f t="shared" si="18"/>
        <v>0</v>
      </c>
      <c r="N29" s="274">
        <f t="shared" si="1"/>
        <v>0</v>
      </c>
      <c r="O29" s="274">
        <f t="shared" si="19"/>
        <v>81</v>
      </c>
      <c r="P29" s="274">
        <f t="shared" si="20"/>
        <v>0</v>
      </c>
      <c r="Q29" s="274">
        <f t="shared" si="21"/>
        <v>0</v>
      </c>
      <c r="R29" s="274">
        <f t="shared" si="22"/>
        <v>1060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490</v>
      </c>
      <c r="X29" s="274">
        <f t="shared" si="4"/>
        <v>3</v>
      </c>
      <c r="Y29" s="274">
        <f t="shared" si="27"/>
        <v>1449</v>
      </c>
      <c r="Z29" s="274">
        <f t="shared" si="5"/>
        <v>1877</v>
      </c>
      <c r="AA29" s="274">
        <v>112</v>
      </c>
      <c r="AB29" s="274">
        <v>0</v>
      </c>
      <c r="AC29" s="274">
        <v>0</v>
      </c>
      <c r="AD29" s="274">
        <v>270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63</v>
      </c>
      <c r="AL29" s="277" t="s">
        <v>848</v>
      </c>
      <c r="AM29" s="277" t="s">
        <v>848</v>
      </c>
      <c r="AN29" s="277" t="s">
        <v>848</v>
      </c>
      <c r="AO29" s="277" t="s">
        <v>848</v>
      </c>
      <c r="AP29" s="277" t="s">
        <v>848</v>
      </c>
      <c r="AQ29" s="277" t="s">
        <v>848</v>
      </c>
      <c r="AR29" s="277" t="s">
        <v>848</v>
      </c>
      <c r="AS29" s="277" t="s">
        <v>848</v>
      </c>
      <c r="AT29" s="274">
        <v>3</v>
      </c>
      <c r="AU29" s="274">
        <v>1429</v>
      </c>
      <c r="AV29" s="274">
        <f>施設資源化量内訳!D29</f>
        <v>2562</v>
      </c>
      <c r="AW29" s="274">
        <f>施設資源化量内訳!E29</f>
        <v>0</v>
      </c>
      <c r="AX29" s="274">
        <f>施設資源化量内訳!F29</f>
        <v>7</v>
      </c>
      <c r="AY29" s="274">
        <f>施設資源化量内訳!G29</f>
        <v>0</v>
      </c>
      <c r="AZ29" s="274">
        <f>施設資源化量内訳!H29</f>
        <v>593</v>
      </c>
      <c r="BA29" s="274">
        <f>施設資源化量内訳!I29</f>
        <v>246</v>
      </c>
      <c r="BB29" s="274">
        <f>施設資源化量内訳!J29</f>
        <v>52</v>
      </c>
      <c r="BC29" s="274">
        <f>施設資源化量内訳!K29</f>
        <v>0</v>
      </c>
      <c r="BD29" s="274">
        <f>施設資源化量内訳!L29</f>
        <v>94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1060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490</v>
      </c>
      <c r="BP29" s="274">
        <f>施設資源化量内訳!X29</f>
        <v>0</v>
      </c>
      <c r="BQ29" s="274">
        <f>施設資源化量内訳!Y29</f>
        <v>20</v>
      </c>
      <c r="BR29" s="274">
        <f t="shared" si="7"/>
        <v>493</v>
      </c>
      <c r="BS29" s="274">
        <v>475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18</v>
      </c>
      <c r="CD29" s="277" t="s">
        <v>848</v>
      </c>
      <c r="CE29" s="277" t="s">
        <v>848</v>
      </c>
      <c r="CF29" s="277" t="s">
        <v>848</v>
      </c>
      <c r="CG29" s="277" t="s">
        <v>848</v>
      </c>
      <c r="CH29" s="277" t="s">
        <v>848</v>
      </c>
      <c r="CI29" s="277" t="s">
        <v>848</v>
      </c>
      <c r="CJ29" s="277" t="s">
        <v>848</v>
      </c>
      <c r="CK29" s="277" t="s">
        <v>848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9"/>
        <v>6061</v>
      </c>
      <c r="E30" s="274">
        <f t="shared" si="10"/>
        <v>460</v>
      </c>
      <c r="F30" s="274">
        <f t="shared" si="11"/>
        <v>0</v>
      </c>
      <c r="G30" s="274">
        <f t="shared" si="12"/>
        <v>0</v>
      </c>
      <c r="H30" s="274">
        <f t="shared" si="13"/>
        <v>222</v>
      </c>
      <c r="I30" s="274">
        <f t="shared" si="14"/>
        <v>177</v>
      </c>
      <c r="J30" s="274">
        <f t="shared" si="15"/>
        <v>35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73</v>
      </c>
      <c r="O30" s="274">
        <f t="shared" si="19"/>
        <v>146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3537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1411</v>
      </c>
      <c r="Z30" s="274">
        <f t="shared" si="5"/>
        <v>1762</v>
      </c>
      <c r="AA30" s="274">
        <v>460</v>
      </c>
      <c r="AB30" s="274">
        <v>0</v>
      </c>
      <c r="AC30" s="274">
        <v>0</v>
      </c>
      <c r="AD30" s="274">
        <v>48</v>
      </c>
      <c r="AE30" s="274">
        <v>177</v>
      </c>
      <c r="AF30" s="274">
        <v>35</v>
      </c>
      <c r="AG30" s="274">
        <v>0</v>
      </c>
      <c r="AH30" s="274">
        <v>0</v>
      </c>
      <c r="AI30" s="274">
        <v>0</v>
      </c>
      <c r="AJ30" s="274">
        <v>73</v>
      </c>
      <c r="AK30" s="277">
        <v>87</v>
      </c>
      <c r="AL30" s="277" t="s">
        <v>848</v>
      </c>
      <c r="AM30" s="277" t="s">
        <v>848</v>
      </c>
      <c r="AN30" s="277" t="s">
        <v>848</v>
      </c>
      <c r="AO30" s="277" t="s">
        <v>848</v>
      </c>
      <c r="AP30" s="277" t="s">
        <v>848</v>
      </c>
      <c r="AQ30" s="277" t="s">
        <v>848</v>
      </c>
      <c r="AR30" s="277" t="s">
        <v>848</v>
      </c>
      <c r="AS30" s="277" t="s">
        <v>848</v>
      </c>
      <c r="AT30" s="274">
        <v>0</v>
      </c>
      <c r="AU30" s="274">
        <v>882</v>
      </c>
      <c r="AV30" s="274">
        <f>施設資源化量内訳!D30</f>
        <v>4299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174</v>
      </c>
      <c r="BA30" s="274">
        <f>施設資源化量内訳!I30</f>
        <v>0</v>
      </c>
      <c r="BB30" s="274">
        <f>施設資源化量内訳!J30</f>
        <v>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59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3537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529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848</v>
      </c>
      <c r="CE30" s="277" t="s">
        <v>848</v>
      </c>
      <c r="CF30" s="277" t="s">
        <v>848</v>
      </c>
      <c r="CG30" s="277" t="s">
        <v>848</v>
      </c>
      <c r="CH30" s="277" t="s">
        <v>848</v>
      </c>
      <c r="CI30" s="277" t="s">
        <v>848</v>
      </c>
      <c r="CJ30" s="277" t="s">
        <v>848</v>
      </c>
      <c r="CK30" s="277" t="s">
        <v>848</v>
      </c>
      <c r="CL30" s="274">
        <v>0</v>
      </c>
      <c r="CM30" s="274">
        <v>0</v>
      </c>
      <c r="CN30" s="275" t="s">
        <v>737</v>
      </c>
    </row>
    <row r="31" spans="1:92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9"/>
        <v>7411</v>
      </c>
      <c r="E31" s="274">
        <f t="shared" si="10"/>
        <v>239</v>
      </c>
      <c r="F31" s="274">
        <f t="shared" si="11"/>
        <v>0</v>
      </c>
      <c r="G31" s="274">
        <f t="shared" si="12"/>
        <v>0</v>
      </c>
      <c r="H31" s="274">
        <f t="shared" si="13"/>
        <v>155</v>
      </c>
      <c r="I31" s="274">
        <f t="shared" si="14"/>
        <v>170</v>
      </c>
      <c r="J31" s="274">
        <f t="shared" si="15"/>
        <v>33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6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6808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848</v>
      </c>
      <c r="AM31" s="277" t="s">
        <v>848</v>
      </c>
      <c r="AN31" s="277" t="s">
        <v>848</v>
      </c>
      <c r="AO31" s="277" t="s">
        <v>848</v>
      </c>
      <c r="AP31" s="277" t="s">
        <v>848</v>
      </c>
      <c r="AQ31" s="277" t="s">
        <v>848</v>
      </c>
      <c r="AR31" s="277" t="s">
        <v>848</v>
      </c>
      <c r="AS31" s="277" t="s">
        <v>848</v>
      </c>
      <c r="AT31" s="274">
        <v>0</v>
      </c>
      <c r="AU31" s="274">
        <v>0</v>
      </c>
      <c r="AV31" s="274">
        <f>施設資源化量内訳!D31</f>
        <v>7166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155</v>
      </c>
      <c r="BA31" s="274">
        <f>施設資源化量内訳!I31</f>
        <v>170</v>
      </c>
      <c r="BB31" s="274">
        <f>施設資源化量内訳!J31</f>
        <v>33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6808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245</v>
      </c>
      <c r="BS31" s="274">
        <v>239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6</v>
      </c>
      <c r="CD31" s="277" t="s">
        <v>848</v>
      </c>
      <c r="CE31" s="277" t="s">
        <v>848</v>
      </c>
      <c r="CF31" s="277" t="s">
        <v>848</v>
      </c>
      <c r="CG31" s="277" t="s">
        <v>848</v>
      </c>
      <c r="CH31" s="277" t="s">
        <v>848</v>
      </c>
      <c r="CI31" s="277" t="s">
        <v>848</v>
      </c>
      <c r="CJ31" s="277" t="s">
        <v>848</v>
      </c>
      <c r="CK31" s="277" t="s">
        <v>848</v>
      </c>
      <c r="CL31" s="274">
        <v>0</v>
      </c>
      <c r="CM31" s="274">
        <v>0</v>
      </c>
      <c r="CN31" s="275" t="s">
        <v>728</v>
      </c>
    </row>
    <row r="32" spans="1:92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9"/>
        <v>676</v>
      </c>
      <c r="E32" s="274">
        <f t="shared" si="10"/>
        <v>204</v>
      </c>
      <c r="F32" s="274">
        <f t="shared" si="11"/>
        <v>0</v>
      </c>
      <c r="G32" s="274">
        <f t="shared" si="12"/>
        <v>0</v>
      </c>
      <c r="H32" s="274">
        <f t="shared" si="13"/>
        <v>251</v>
      </c>
      <c r="I32" s="274">
        <f t="shared" si="14"/>
        <v>148</v>
      </c>
      <c r="J32" s="274">
        <f t="shared" si="15"/>
        <v>73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73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73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848</v>
      </c>
      <c r="AM32" s="277" t="s">
        <v>848</v>
      </c>
      <c r="AN32" s="277" t="s">
        <v>848</v>
      </c>
      <c r="AO32" s="277" t="s">
        <v>848</v>
      </c>
      <c r="AP32" s="277" t="s">
        <v>848</v>
      </c>
      <c r="AQ32" s="277" t="s">
        <v>848</v>
      </c>
      <c r="AR32" s="277" t="s">
        <v>848</v>
      </c>
      <c r="AS32" s="277" t="s">
        <v>848</v>
      </c>
      <c r="AT32" s="274">
        <v>0</v>
      </c>
      <c r="AU32" s="274">
        <v>0</v>
      </c>
      <c r="AV32" s="274">
        <f>施設資源化量内訳!D32</f>
        <v>399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251</v>
      </c>
      <c r="BA32" s="274">
        <f>施設資源化量内訳!I32</f>
        <v>148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204</v>
      </c>
      <c r="BS32" s="274">
        <v>204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848</v>
      </c>
      <c r="CE32" s="277" t="s">
        <v>848</v>
      </c>
      <c r="CF32" s="277" t="s">
        <v>848</v>
      </c>
      <c r="CG32" s="277" t="s">
        <v>848</v>
      </c>
      <c r="CH32" s="277" t="s">
        <v>848</v>
      </c>
      <c r="CI32" s="277" t="s">
        <v>848</v>
      </c>
      <c r="CJ32" s="277" t="s">
        <v>848</v>
      </c>
      <c r="CK32" s="277" t="s">
        <v>848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9"/>
        <v>2959</v>
      </c>
      <c r="E33" s="274">
        <f t="shared" si="10"/>
        <v>476</v>
      </c>
      <c r="F33" s="274">
        <f t="shared" si="11"/>
        <v>14</v>
      </c>
      <c r="G33" s="274">
        <f t="shared" si="12"/>
        <v>21</v>
      </c>
      <c r="H33" s="274">
        <f t="shared" si="13"/>
        <v>217</v>
      </c>
      <c r="I33" s="274">
        <f t="shared" si="14"/>
        <v>185</v>
      </c>
      <c r="J33" s="274">
        <f t="shared" si="15"/>
        <v>53</v>
      </c>
      <c r="K33" s="274">
        <f t="shared" si="16"/>
        <v>0</v>
      </c>
      <c r="L33" s="274">
        <f t="shared" si="17"/>
        <v>60</v>
      </c>
      <c r="M33" s="274">
        <f t="shared" si="18"/>
        <v>0</v>
      </c>
      <c r="N33" s="274">
        <f t="shared" si="1"/>
        <v>0</v>
      </c>
      <c r="O33" s="274">
        <f t="shared" si="19"/>
        <v>80</v>
      </c>
      <c r="P33" s="274">
        <f t="shared" si="20"/>
        <v>0</v>
      </c>
      <c r="Q33" s="274">
        <f t="shared" si="21"/>
        <v>0</v>
      </c>
      <c r="R33" s="274">
        <f t="shared" si="22"/>
        <v>1300</v>
      </c>
      <c r="S33" s="274">
        <f t="shared" si="23"/>
        <v>0</v>
      </c>
      <c r="T33" s="274">
        <f t="shared" si="24"/>
        <v>0</v>
      </c>
      <c r="U33" s="274">
        <f t="shared" si="25"/>
        <v>362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191</v>
      </c>
      <c r="Z33" s="274">
        <f t="shared" si="5"/>
        <v>42</v>
      </c>
      <c r="AA33" s="274">
        <v>31</v>
      </c>
      <c r="AB33" s="274">
        <v>11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848</v>
      </c>
      <c r="AM33" s="277" t="s">
        <v>848</v>
      </c>
      <c r="AN33" s="277" t="s">
        <v>848</v>
      </c>
      <c r="AO33" s="277" t="s">
        <v>848</v>
      </c>
      <c r="AP33" s="277" t="s">
        <v>848</v>
      </c>
      <c r="AQ33" s="277" t="s">
        <v>848</v>
      </c>
      <c r="AR33" s="277" t="s">
        <v>848</v>
      </c>
      <c r="AS33" s="277" t="s">
        <v>848</v>
      </c>
      <c r="AT33" s="274">
        <v>0</v>
      </c>
      <c r="AU33" s="274">
        <v>0</v>
      </c>
      <c r="AV33" s="274">
        <f>施設資源化量内訳!D33</f>
        <v>2453</v>
      </c>
      <c r="AW33" s="274">
        <f>施設資源化量内訳!E33</f>
        <v>20</v>
      </c>
      <c r="AX33" s="274">
        <f>施設資源化量内訳!F33</f>
        <v>3</v>
      </c>
      <c r="AY33" s="274">
        <f>施設資源化量内訳!G33</f>
        <v>21</v>
      </c>
      <c r="AZ33" s="274">
        <f>施設資源化量内訳!H33</f>
        <v>217</v>
      </c>
      <c r="BA33" s="274">
        <f>施設資源化量内訳!I33</f>
        <v>177</v>
      </c>
      <c r="BB33" s="274">
        <f>施設資源化量内訳!J33</f>
        <v>53</v>
      </c>
      <c r="BC33" s="274">
        <f>施設資源化量内訳!K33</f>
        <v>0</v>
      </c>
      <c r="BD33" s="274">
        <f>施設資源化量内訳!L33</f>
        <v>60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49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1300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362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191</v>
      </c>
      <c r="BR33" s="274">
        <f t="shared" si="7"/>
        <v>464</v>
      </c>
      <c r="BS33" s="274">
        <v>425</v>
      </c>
      <c r="BT33" s="274">
        <v>0</v>
      </c>
      <c r="BU33" s="274">
        <v>0</v>
      </c>
      <c r="BV33" s="274">
        <v>0</v>
      </c>
      <c r="BW33" s="274">
        <v>8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31</v>
      </c>
      <c r="CD33" s="277" t="s">
        <v>848</v>
      </c>
      <c r="CE33" s="277" t="s">
        <v>848</v>
      </c>
      <c r="CF33" s="277" t="s">
        <v>848</v>
      </c>
      <c r="CG33" s="277" t="s">
        <v>848</v>
      </c>
      <c r="CH33" s="277" t="s">
        <v>848</v>
      </c>
      <c r="CI33" s="277" t="s">
        <v>848</v>
      </c>
      <c r="CJ33" s="277" t="s">
        <v>848</v>
      </c>
      <c r="CK33" s="277" t="s">
        <v>848</v>
      </c>
      <c r="CL33" s="274">
        <v>0</v>
      </c>
      <c r="CM33" s="274">
        <v>0</v>
      </c>
      <c r="CN33" s="275" t="s">
        <v>737</v>
      </c>
    </row>
    <row r="34" spans="1:92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9"/>
        <v>3343</v>
      </c>
      <c r="E34" s="274">
        <f t="shared" si="10"/>
        <v>603</v>
      </c>
      <c r="F34" s="274">
        <f t="shared" si="11"/>
        <v>3</v>
      </c>
      <c r="G34" s="274">
        <f t="shared" si="12"/>
        <v>0</v>
      </c>
      <c r="H34" s="274">
        <f t="shared" si="13"/>
        <v>325</v>
      </c>
      <c r="I34" s="274">
        <f t="shared" si="14"/>
        <v>0</v>
      </c>
      <c r="J34" s="274">
        <f t="shared" si="15"/>
        <v>56</v>
      </c>
      <c r="K34" s="274">
        <f t="shared" si="16"/>
        <v>0</v>
      </c>
      <c r="L34" s="274">
        <f t="shared" si="17"/>
        <v>332</v>
      </c>
      <c r="M34" s="274">
        <f t="shared" si="18"/>
        <v>44</v>
      </c>
      <c r="N34" s="274">
        <f t="shared" si="1"/>
        <v>0</v>
      </c>
      <c r="O34" s="274">
        <f t="shared" si="19"/>
        <v>54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4</v>
      </c>
      <c r="Y34" s="274">
        <f t="shared" si="27"/>
        <v>1922</v>
      </c>
      <c r="Z34" s="274">
        <f t="shared" si="5"/>
        <v>1634</v>
      </c>
      <c r="AA34" s="274">
        <v>603</v>
      </c>
      <c r="AB34" s="274">
        <v>3</v>
      </c>
      <c r="AC34" s="274">
        <v>0</v>
      </c>
      <c r="AD34" s="274">
        <v>325</v>
      </c>
      <c r="AE34" s="274">
        <v>0</v>
      </c>
      <c r="AF34" s="274">
        <v>56</v>
      </c>
      <c r="AG34" s="274">
        <v>0</v>
      </c>
      <c r="AH34" s="274">
        <v>332</v>
      </c>
      <c r="AI34" s="274">
        <v>44</v>
      </c>
      <c r="AJ34" s="274">
        <v>0</v>
      </c>
      <c r="AK34" s="277">
        <v>54</v>
      </c>
      <c r="AL34" s="277" t="s">
        <v>848</v>
      </c>
      <c r="AM34" s="277" t="s">
        <v>848</v>
      </c>
      <c r="AN34" s="277" t="s">
        <v>848</v>
      </c>
      <c r="AO34" s="277" t="s">
        <v>848</v>
      </c>
      <c r="AP34" s="277" t="s">
        <v>848</v>
      </c>
      <c r="AQ34" s="277" t="s">
        <v>848</v>
      </c>
      <c r="AR34" s="277" t="s">
        <v>848</v>
      </c>
      <c r="AS34" s="277" t="s">
        <v>848</v>
      </c>
      <c r="AT34" s="274">
        <v>0</v>
      </c>
      <c r="AU34" s="274">
        <v>217</v>
      </c>
      <c r="AV34" s="274">
        <f>施設資源化量内訳!D34</f>
        <v>1709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0</v>
      </c>
      <c r="BA34" s="274">
        <f>施設資源化量内訳!I34</f>
        <v>0</v>
      </c>
      <c r="BB34" s="274">
        <f>施設資源化量内訳!J34</f>
        <v>0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4</v>
      </c>
      <c r="BQ34" s="274">
        <f>施設資源化量内訳!Y34</f>
        <v>1705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848</v>
      </c>
      <c r="CE34" s="277" t="s">
        <v>848</v>
      </c>
      <c r="CF34" s="277" t="s">
        <v>848</v>
      </c>
      <c r="CG34" s="277" t="s">
        <v>848</v>
      </c>
      <c r="CH34" s="277" t="s">
        <v>848</v>
      </c>
      <c r="CI34" s="277" t="s">
        <v>848</v>
      </c>
      <c r="CJ34" s="277" t="s">
        <v>848</v>
      </c>
      <c r="CK34" s="277" t="s">
        <v>848</v>
      </c>
      <c r="CL34" s="274">
        <v>0</v>
      </c>
      <c r="CM34" s="274">
        <v>0</v>
      </c>
      <c r="CN34" s="275" t="s">
        <v>728</v>
      </c>
    </row>
    <row r="35" spans="1:92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9"/>
        <v>7465</v>
      </c>
      <c r="E35" s="274">
        <f t="shared" si="10"/>
        <v>850</v>
      </c>
      <c r="F35" s="274">
        <f t="shared" si="11"/>
        <v>1</v>
      </c>
      <c r="G35" s="274">
        <f t="shared" si="12"/>
        <v>0</v>
      </c>
      <c r="H35" s="274">
        <f t="shared" si="13"/>
        <v>1139</v>
      </c>
      <c r="I35" s="274">
        <f t="shared" si="14"/>
        <v>275</v>
      </c>
      <c r="J35" s="274">
        <f t="shared" si="15"/>
        <v>108</v>
      </c>
      <c r="K35" s="274">
        <f t="shared" si="16"/>
        <v>1</v>
      </c>
      <c r="L35" s="274">
        <f t="shared" si="17"/>
        <v>0</v>
      </c>
      <c r="M35" s="274">
        <f t="shared" si="18"/>
        <v>0</v>
      </c>
      <c r="N35" s="274">
        <f t="shared" si="1"/>
        <v>0</v>
      </c>
      <c r="O35" s="274">
        <f t="shared" si="19"/>
        <v>28</v>
      </c>
      <c r="P35" s="274">
        <f t="shared" si="20"/>
        <v>0</v>
      </c>
      <c r="Q35" s="274">
        <f t="shared" si="21"/>
        <v>0</v>
      </c>
      <c r="R35" s="274">
        <f t="shared" si="22"/>
        <v>3777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1258</v>
      </c>
      <c r="X35" s="274">
        <f t="shared" si="4"/>
        <v>0</v>
      </c>
      <c r="Y35" s="274">
        <f t="shared" si="27"/>
        <v>28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848</v>
      </c>
      <c r="AM35" s="277" t="s">
        <v>848</v>
      </c>
      <c r="AN35" s="277" t="s">
        <v>848</v>
      </c>
      <c r="AO35" s="277" t="s">
        <v>848</v>
      </c>
      <c r="AP35" s="277" t="s">
        <v>848</v>
      </c>
      <c r="AQ35" s="277" t="s">
        <v>848</v>
      </c>
      <c r="AR35" s="277" t="s">
        <v>848</v>
      </c>
      <c r="AS35" s="277" t="s">
        <v>848</v>
      </c>
      <c r="AT35" s="274">
        <v>0</v>
      </c>
      <c r="AU35" s="274">
        <v>0</v>
      </c>
      <c r="AV35" s="274">
        <f>施設資源化量内訳!D35</f>
        <v>6577</v>
      </c>
      <c r="AW35" s="274">
        <f>施設資源化量内訳!E35</f>
        <v>11</v>
      </c>
      <c r="AX35" s="274">
        <f>施設資源化量内訳!F35</f>
        <v>1</v>
      </c>
      <c r="AY35" s="274">
        <f>施設資源化量内訳!G35</f>
        <v>0</v>
      </c>
      <c r="AZ35" s="274">
        <f>施設資源化量内訳!H35</f>
        <v>1127</v>
      </c>
      <c r="BA35" s="274">
        <f>施設資源化量内訳!I35</f>
        <v>266</v>
      </c>
      <c r="BB35" s="274">
        <f>施設資源化量内訳!J35</f>
        <v>108</v>
      </c>
      <c r="BC35" s="274">
        <f>施設資源化量内訳!K35</f>
        <v>1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3777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1258</v>
      </c>
      <c r="BP35" s="274">
        <f>施設資源化量内訳!X35</f>
        <v>0</v>
      </c>
      <c r="BQ35" s="274">
        <f>施設資源化量内訳!Y35</f>
        <v>28</v>
      </c>
      <c r="BR35" s="274">
        <f t="shared" si="7"/>
        <v>888</v>
      </c>
      <c r="BS35" s="274">
        <v>839</v>
      </c>
      <c r="BT35" s="274">
        <v>0</v>
      </c>
      <c r="BU35" s="274">
        <v>0</v>
      </c>
      <c r="BV35" s="274">
        <v>12</v>
      </c>
      <c r="BW35" s="274">
        <v>9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28</v>
      </c>
      <c r="CD35" s="277" t="s">
        <v>848</v>
      </c>
      <c r="CE35" s="277" t="s">
        <v>848</v>
      </c>
      <c r="CF35" s="277" t="s">
        <v>848</v>
      </c>
      <c r="CG35" s="277" t="s">
        <v>848</v>
      </c>
      <c r="CH35" s="277" t="s">
        <v>848</v>
      </c>
      <c r="CI35" s="277" t="s">
        <v>848</v>
      </c>
      <c r="CJ35" s="277" t="s">
        <v>848</v>
      </c>
      <c r="CK35" s="277" t="s">
        <v>848</v>
      </c>
      <c r="CL35" s="274">
        <v>0</v>
      </c>
      <c r="CM35" s="274">
        <v>0</v>
      </c>
      <c r="CN35" s="275" t="s">
        <v>728</v>
      </c>
    </row>
    <row r="36" spans="1:92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9"/>
        <v>2265</v>
      </c>
      <c r="E36" s="274">
        <f t="shared" si="10"/>
        <v>902</v>
      </c>
      <c r="F36" s="274">
        <f t="shared" si="11"/>
        <v>1</v>
      </c>
      <c r="G36" s="274">
        <f t="shared" si="12"/>
        <v>8</v>
      </c>
      <c r="H36" s="274">
        <f t="shared" si="13"/>
        <v>394</v>
      </c>
      <c r="I36" s="274">
        <f t="shared" si="14"/>
        <v>175</v>
      </c>
      <c r="J36" s="274">
        <f t="shared" si="15"/>
        <v>85</v>
      </c>
      <c r="K36" s="274">
        <f t="shared" si="16"/>
        <v>1</v>
      </c>
      <c r="L36" s="274">
        <f t="shared" si="17"/>
        <v>77</v>
      </c>
      <c r="M36" s="274">
        <f t="shared" si="18"/>
        <v>0</v>
      </c>
      <c r="N36" s="274">
        <f t="shared" si="1"/>
        <v>52</v>
      </c>
      <c r="O36" s="274">
        <f t="shared" si="19"/>
        <v>0</v>
      </c>
      <c r="P36" s="274">
        <f t="shared" si="20"/>
        <v>473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97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848</v>
      </c>
      <c r="AM36" s="277" t="s">
        <v>848</v>
      </c>
      <c r="AN36" s="277" t="s">
        <v>848</v>
      </c>
      <c r="AO36" s="277" t="s">
        <v>848</v>
      </c>
      <c r="AP36" s="277" t="s">
        <v>848</v>
      </c>
      <c r="AQ36" s="277" t="s">
        <v>848</v>
      </c>
      <c r="AR36" s="277" t="s">
        <v>848</v>
      </c>
      <c r="AS36" s="277" t="s">
        <v>848</v>
      </c>
      <c r="AT36" s="274">
        <v>0</v>
      </c>
      <c r="AU36" s="274">
        <v>0</v>
      </c>
      <c r="AV36" s="274">
        <f>施設資源化量内訳!D36</f>
        <v>1623</v>
      </c>
      <c r="AW36" s="274">
        <f>施設資源化量内訳!E36</f>
        <v>329</v>
      </c>
      <c r="AX36" s="274">
        <f>施設資源化量内訳!F36</f>
        <v>1</v>
      </c>
      <c r="AY36" s="274">
        <f>施設資源化量内訳!G36</f>
        <v>8</v>
      </c>
      <c r="AZ36" s="274">
        <f>施設資源化量内訳!H36</f>
        <v>381</v>
      </c>
      <c r="BA36" s="274">
        <f>施設資源化量内訳!I36</f>
        <v>170</v>
      </c>
      <c r="BB36" s="274">
        <f>施設資源化量内訳!J36</f>
        <v>85</v>
      </c>
      <c r="BC36" s="274">
        <f>施設資源化量内訳!K36</f>
        <v>1</v>
      </c>
      <c r="BD36" s="274">
        <f>施設資源化量内訳!L36</f>
        <v>77</v>
      </c>
      <c r="BE36" s="274">
        <f>施設資源化量内訳!M36</f>
        <v>0</v>
      </c>
      <c r="BF36" s="274">
        <f>施設資源化量内訳!N36</f>
        <v>1</v>
      </c>
      <c r="BG36" s="274">
        <f>施設資源化量内訳!O36</f>
        <v>0</v>
      </c>
      <c r="BH36" s="274">
        <f>施設資源化量内訳!P36</f>
        <v>473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97</v>
      </c>
      <c r="BR36" s="274">
        <f t="shared" si="7"/>
        <v>642</v>
      </c>
      <c r="BS36" s="274">
        <v>573</v>
      </c>
      <c r="BT36" s="274">
        <v>0</v>
      </c>
      <c r="BU36" s="274">
        <v>0</v>
      </c>
      <c r="BV36" s="274">
        <v>13</v>
      </c>
      <c r="BW36" s="274">
        <v>5</v>
      </c>
      <c r="BX36" s="274">
        <v>0</v>
      </c>
      <c r="BY36" s="274">
        <v>0</v>
      </c>
      <c r="BZ36" s="274">
        <v>0</v>
      </c>
      <c r="CA36" s="274">
        <v>0</v>
      </c>
      <c r="CB36" s="274">
        <v>51</v>
      </c>
      <c r="CC36" s="274">
        <v>0</v>
      </c>
      <c r="CD36" s="277" t="s">
        <v>848</v>
      </c>
      <c r="CE36" s="277" t="s">
        <v>848</v>
      </c>
      <c r="CF36" s="277" t="s">
        <v>848</v>
      </c>
      <c r="CG36" s="277" t="s">
        <v>848</v>
      </c>
      <c r="CH36" s="277" t="s">
        <v>848</v>
      </c>
      <c r="CI36" s="277" t="s">
        <v>848</v>
      </c>
      <c r="CJ36" s="277" t="s">
        <v>848</v>
      </c>
      <c r="CK36" s="277" t="s">
        <v>848</v>
      </c>
      <c r="CL36" s="274">
        <v>0</v>
      </c>
      <c r="CM36" s="274">
        <v>0</v>
      </c>
      <c r="CN36" s="275" t="s">
        <v>737</v>
      </c>
    </row>
    <row r="37" spans="1:92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9"/>
        <v>6556</v>
      </c>
      <c r="E37" s="274">
        <f t="shared" si="10"/>
        <v>819</v>
      </c>
      <c r="F37" s="274">
        <f t="shared" si="11"/>
        <v>0</v>
      </c>
      <c r="G37" s="274">
        <f t="shared" si="12"/>
        <v>0</v>
      </c>
      <c r="H37" s="274">
        <f t="shared" si="13"/>
        <v>185</v>
      </c>
      <c r="I37" s="274">
        <f t="shared" si="14"/>
        <v>150</v>
      </c>
      <c r="J37" s="274">
        <f t="shared" si="15"/>
        <v>109</v>
      </c>
      <c r="K37" s="274">
        <f t="shared" si="16"/>
        <v>0</v>
      </c>
      <c r="L37" s="274">
        <f t="shared" si="17"/>
        <v>163</v>
      </c>
      <c r="M37" s="274">
        <f t="shared" si="18"/>
        <v>0</v>
      </c>
      <c r="N37" s="274">
        <f t="shared" si="1"/>
        <v>0</v>
      </c>
      <c r="O37" s="274">
        <f t="shared" si="19"/>
        <v>104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4227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799</v>
      </c>
      <c r="Z37" s="274">
        <f t="shared" si="5"/>
        <v>605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848</v>
      </c>
      <c r="AM37" s="277" t="s">
        <v>848</v>
      </c>
      <c r="AN37" s="277" t="s">
        <v>848</v>
      </c>
      <c r="AO37" s="277" t="s">
        <v>848</v>
      </c>
      <c r="AP37" s="277" t="s">
        <v>848</v>
      </c>
      <c r="AQ37" s="277" t="s">
        <v>848</v>
      </c>
      <c r="AR37" s="277" t="s">
        <v>848</v>
      </c>
      <c r="AS37" s="277" t="s">
        <v>848</v>
      </c>
      <c r="AT37" s="274">
        <v>0</v>
      </c>
      <c r="AU37" s="274">
        <v>605</v>
      </c>
      <c r="AV37" s="274">
        <f>施設資源化量内訳!D37</f>
        <v>5951</v>
      </c>
      <c r="AW37" s="274">
        <f>施設資源化量内訳!E37</f>
        <v>819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185</v>
      </c>
      <c r="BA37" s="274">
        <f>施設資源化量内訳!I37</f>
        <v>150</v>
      </c>
      <c r="BB37" s="274">
        <f>施設資源化量内訳!J37</f>
        <v>109</v>
      </c>
      <c r="BC37" s="274">
        <f>施設資源化量内訳!K37</f>
        <v>0</v>
      </c>
      <c r="BD37" s="274">
        <f>施設資源化量内訳!L37</f>
        <v>163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104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4227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194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848</v>
      </c>
      <c r="CE37" s="277" t="s">
        <v>848</v>
      </c>
      <c r="CF37" s="277" t="s">
        <v>848</v>
      </c>
      <c r="CG37" s="277" t="s">
        <v>848</v>
      </c>
      <c r="CH37" s="277" t="s">
        <v>848</v>
      </c>
      <c r="CI37" s="277" t="s">
        <v>848</v>
      </c>
      <c r="CJ37" s="277" t="s">
        <v>848</v>
      </c>
      <c r="CK37" s="277" t="s">
        <v>848</v>
      </c>
      <c r="CL37" s="274">
        <v>0</v>
      </c>
      <c r="CM37" s="274">
        <v>0</v>
      </c>
      <c r="CN37" s="275" t="s">
        <v>728</v>
      </c>
    </row>
    <row r="38" spans="1:92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9"/>
        <v>5007</v>
      </c>
      <c r="E38" s="274">
        <f t="shared" si="10"/>
        <v>407</v>
      </c>
      <c r="F38" s="274">
        <f t="shared" si="11"/>
        <v>2</v>
      </c>
      <c r="G38" s="274">
        <f t="shared" si="12"/>
        <v>0</v>
      </c>
      <c r="H38" s="274">
        <f t="shared" si="13"/>
        <v>194</v>
      </c>
      <c r="I38" s="274">
        <f t="shared" si="14"/>
        <v>84</v>
      </c>
      <c r="J38" s="274">
        <f t="shared" si="15"/>
        <v>103</v>
      </c>
      <c r="K38" s="274">
        <f t="shared" si="16"/>
        <v>0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48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3774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395</v>
      </c>
      <c r="Z38" s="274">
        <f t="shared" si="5"/>
        <v>421</v>
      </c>
      <c r="AA38" s="274">
        <v>335</v>
      </c>
      <c r="AB38" s="274">
        <v>2</v>
      </c>
      <c r="AC38" s="274">
        <v>0</v>
      </c>
      <c r="AD38" s="274">
        <v>13</v>
      </c>
      <c r="AE38" s="274">
        <v>0</v>
      </c>
      <c r="AF38" s="274">
        <v>25</v>
      </c>
      <c r="AG38" s="274">
        <v>0</v>
      </c>
      <c r="AH38" s="274">
        <v>0</v>
      </c>
      <c r="AI38" s="274">
        <v>0</v>
      </c>
      <c r="AJ38" s="274">
        <v>0</v>
      </c>
      <c r="AK38" s="277">
        <v>46</v>
      </c>
      <c r="AL38" s="277" t="s">
        <v>848</v>
      </c>
      <c r="AM38" s="277" t="s">
        <v>848</v>
      </c>
      <c r="AN38" s="277" t="s">
        <v>848</v>
      </c>
      <c r="AO38" s="277" t="s">
        <v>848</v>
      </c>
      <c r="AP38" s="277" t="s">
        <v>848</v>
      </c>
      <c r="AQ38" s="277" t="s">
        <v>848</v>
      </c>
      <c r="AR38" s="277" t="s">
        <v>848</v>
      </c>
      <c r="AS38" s="277" t="s">
        <v>848</v>
      </c>
      <c r="AT38" s="274">
        <v>0</v>
      </c>
      <c r="AU38" s="274">
        <v>0</v>
      </c>
      <c r="AV38" s="274">
        <f>施設資源化量内訳!D38</f>
        <v>4502</v>
      </c>
      <c r="AW38" s="274">
        <f>施設資源化量内訳!E38</f>
        <v>3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179</v>
      </c>
      <c r="BA38" s="274">
        <f>施設資源化量内訳!I38</f>
        <v>84</v>
      </c>
      <c r="BB38" s="274">
        <f>施設資源化量内訳!J38</f>
        <v>67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3774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395</v>
      </c>
      <c r="BR38" s="274">
        <f t="shared" si="7"/>
        <v>84</v>
      </c>
      <c r="BS38" s="274">
        <v>69</v>
      </c>
      <c r="BT38" s="274">
        <v>0</v>
      </c>
      <c r="BU38" s="274">
        <v>0</v>
      </c>
      <c r="BV38" s="274">
        <v>2</v>
      </c>
      <c r="BW38" s="274">
        <v>0</v>
      </c>
      <c r="BX38" s="274">
        <v>11</v>
      </c>
      <c r="BY38" s="274">
        <v>0</v>
      </c>
      <c r="BZ38" s="274">
        <v>0</v>
      </c>
      <c r="CA38" s="274">
        <v>0</v>
      </c>
      <c r="CB38" s="274">
        <v>0</v>
      </c>
      <c r="CC38" s="274">
        <v>2</v>
      </c>
      <c r="CD38" s="277" t="s">
        <v>848</v>
      </c>
      <c r="CE38" s="277" t="s">
        <v>848</v>
      </c>
      <c r="CF38" s="277" t="s">
        <v>848</v>
      </c>
      <c r="CG38" s="277" t="s">
        <v>848</v>
      </c>
      <c r="CH38" s="277" t="s">
        <v>848</v>
      </c>
      <c r="CI38" s="277" t="s">
        <v>848</v>
      </c>
      <c r="CJ38" s="277" t="s">
        <v>848</v>
      </c>
      <c r="CK38" s="277" t="s">
        <v>848</v>
      </c>
      <c r="CL38" s="274">
        <v>0</v>
      </c>
      <c r="CM38" s="274">
        <v>0</v>
      </c>
      <c r="CN38" s="275" t="s">
        <v>728</v>
      </c>
    </row>
    <row r="39" spans="1:92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9"/>
        <v>7364</v>
      </c>
      <c r="E39" s="274">
        <f t="shared" si="10"/>
        <v>511</v>
      </c>
      <c r="F39" s="274">
        <f t="shared" si="11"/>
        <v>0</v>
      </c>
      <c r="G39" s="274">
        <f t="shared" si="12"/>
        <v>0</v>
      </c>
      <c r="H39" s="274">
        <f t="shared" si="13"/>
        <v>203</v>
      </c>
      <c r="I39" s="274">
        <f t="shared" si="14"/>
        <v>187</v>
      </c>
      <c r="J39" s="274">
        <f t="shared" si="15"/>
        <v>122</v>
      </c>
      <c r="K39" s="274">
        <f t="shared" si="16"/>
        <v>0</v>
      </c>
      <c r="L39" s="274">
        <f t="shared" si="17"/>
        <v>167</v>
      </c>
      <c r="M39" s="274">
        <f t="shared" si="18"/>
        <v>0</v>
      </c>
      <c r="N39" s="274">
        <f t="shared" ref="N39:N67" si="28">SUM(AJ39,BF39,CB39)</f>
        <v>0</v>
      </c>
      <c r="O39" s="274">
        <f t="shared" si="19"/>
        <v>44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5950</v>
      </c>
      <c r="T39" s="274">
        <f t="shared" si="24"/>
        <v>0</v>
      </c>
      <c r="U39" s="274">
        <f t="shared" si="25"/>
        <v>0</v>
      </c>
      <c r="V39" s="274">
        <f t="shared" ref="V39:V67" si="29">SUM(AR39,BN39,CJ39)</f>
        <v>0</v>
      </c>
      <c r="W39" s="274">
        <f t="shared" si="26"/>
        <v>0</v>
      </c>
      <c r="X39" s="274">
        <f t="shared" ref="X39:X67" si="30">SUM(AT39,BP39,CL39)</f>
        <v>0</v>
      </c>
      <c r="Y39" s="274">
        <f t="shared" si="27"/>
        <v>180</v>
      </c>
      <c r="Z39" s="274">
        <f t="shared" ref="Z39:Z67" si="31">SUM(AA39:AU39)</f>
        <v>37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848</v>
      </c>
      <c r="AM39" s="277" t="s">
        <v>848</v>
      </c>
      <c r="AN39" s="277" t="s">
        <v>848</v>
      </c>
      <c r="AO39" s="277" t="s">
        <v>848</v>
      </c>
      <c r="AP39" s="277" t="s">
        <v>848</v>
      </c>
      <c r="AQ39" s="277" t="s">
        <v>848</v>
      </c>
      <c r="AR39" s="277" t="s">
        <v>848</v>
      </c>
      <c r="AS39" s="277" t="s">
        <v>848</v>
      </c>
      <c r="AT39" s="274">
        <v>0</v>
      </c>
      <c r="AU39" s="274">
        <v>37</v>
      </c>
      <c r="AV39" s="274">
        <f>施設資源化量内訳!D39</f>
        <v>6762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193</v>
      </c>
      <c r="BA39" s="274">
        <f>施設資源化量内訳!I39</f>
        <v>187</v>
      </c>
      <c r="BB39" s="274">
        <f>施設資源化量内訳!J39</f>
        <v>122</v>
      </c>
      <c r="BC39" s="274">
        <f>施設資源化量内訳!K39</f>
        <v>0</v>
      </c>
      <c r="BD39" s="274">
        <f>施設資源化量内訳!L39</f>
        <v>167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5950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143</v>
      </c>
      <c r="BR39" s="274">
        <f t="shared" ref="BR39:BR67" si="32">SUM(BS39:CM39)</f>
        <v>565</v>
      </c>
      <c r="BS39" s="274">
        <v>511</v>
      </c>
      <c r="BT39" s="274">
        <v>0</v>
      </c>
      <c r="BU39" s="274">
        <v>0</v>
      </c>
      <c r="BV39" s="274">
        <v>10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44</v>
      </c>
      <c r="CD39" s="277" t="s">
        <v>848</v>
      </c>
      <c r="CE39" s="277" t="s">
        <v>848</v>
      </c>
      <c r="CF39" s="277" t="s">
        <v>848</v>
      </c>
      <c r="CG39" s="277" t="s">
        <v>848</v>
      </c>
      <c r="CH39" s="277" t="s">
        <v>848</v>
      </c>
      <c r="CI39" s="277" t="s">
        <v>848</v>
      </c>
      <c r="CJ39" s="277" t="s">
        <v>848</v>
      </c>
      <c r="CK39" s="277" t="s">
        <v>848</v>
      </c>
      <c r="CL39" s="274">
        <v>0</v>
      </c>
      <c r="CM39" s="274">
        <v>0</v>
      </c>
      <c r="CN39" s="275" t="s">
        <v>728</v>
      </c>
    </row>
    <row r="40" spans="1:92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ref="D40:D67" si="33">SUM(Z40,AV40,BR40)</f>
        <v>4742</v>
      </c>
      <c r="E40" s="274">
        <f t="shared" ref="E40:E67" si="34">SUM(AA40,AW40,BS40)</f>
        <v>246</v>
      </c>
      <c r="F40" s="274">
        <f t="shared" ref="F40:F67" si="35">SUM(AB40,AX40,BT40)</f>
        <v>0</v>
      </c>
      <c r="G40" s="274">
        <f t="shared" ref="G40:G67" si="36">SUM(AC40,AY40,BU40)</f>
        <v>0</v>
      </c>
      <c r="H40" s="274">
        <f t="shared" ref="H40:H67" si="37">SUM(AD40,AZ40,BV40)</f>
        <v>218</v>
      </c>
      <c r="I40" s="274">
        <f t="shared" ref="I40:I67" si="38">SUM(AE40,BA40,BW40)</f>
        <v>97</v>
      </c>
      <c r="J40" s="274">
        <f t="shared" ref="J40:J67" si="39">SUM(AF40,BB40,BX40)</f>
        <v>77</v>
      </c>
      <c r="K40" s="274">
        <f t="shared" ref="K40:K67" si="40">SUM(AG40,BC40,BY40)</f>
        <v>0</v>
      </c>
      <c r="L40" s="274">
        <f t="shared" ref="L40:L67" si="41">SUM(AH40,BD40,BZ40)</f>
        <v>0</v>
      </c>
      <c r="M40" s="274">
        <f t="shared" ref="M40:M67" si="42">SUM(AI40,BE40,CA40)</f>
        <v>0</v>
      </c>
      <c r="N40" s="274">
        <f t="shared" si="28"/>
        <v>0</v>
      </c>
      <c r="O40" s="274">
        <f t="shared" ref="O40:O67" si="43">SUM(AK40,BG40,CC40)</f>
        <v>57</v>
      </c>
      <c r="P40" s="274">
        <f t="shared" ref="P40:P67" si="44">SUM(AL40,BH40,CD40)</f>
        <v>0</v>
      </c>
      <c r="Q40" s="274">
        <f t="shared" ref="Q40:Q67" si="45">SUM(AM40,BI40,CE40)</f>
        <v>0</v>
      </c>
      <c r="R40" s="274">
        <f t="shared" ref="R40:R67" si="46">SUM(AN40,BJ40,CF40)</f>
        <v>0</v>
      </c>
      <c r="S40" s="274">
        <f t="shared" ref="S40:S67" si="47">SUM(AO40,BK40,CG40)</f>
        <v>3599</v>
      </c>
      <c r="T40" s="274">
        <f t="shared" ref="T40:T67" si="48">SUM(AP40,BL40,CH40)</f>
        <v>0</v>
      </c>
      <c r="U40" s="274">
        <f t="shared" ref="U40:U67" si="49">SUM(AQ40,BM40,CI40)</f>
        <v>0</v>
      </c>
      <c r="V40" s="274">
        <f t="shared" si="29"/>
        <v>0</v>
      </c>
      <c r="W40" s="274">
        <f t="shared" ref="W40:W67" si="50">SUM(AS40,BO40,CK40)</f>
        <v>0</v>
      </c>
      <c r="X40" s="274">
        <f t="shared" si="30"/>
        <v>0</v>
      </c>
      <c r="Y40" s="274">
        <f t="shared" ref="Y40:Y67" si="51">SUM(AU40,BQ40,CM40)</f>
        <v>448</v>
      </c>
      <c r="Z40" s="274">
        <f t="shared" si="31"/>
        <v>237</v>
      </c>
      <c r="AA40" s="274">
        <v>173</v>
      </c>
      <c r="AB40" s="274">
        <v>0</v>
      </c>
      <c r="AC40" s="274">
        <v>0</v>
      </c>
      <c r="AD40" s="274">
        <v>7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57</v>
      </c>
      <c r="AL40" s="277" t="s">
        <v>848</v>
      </c>
      <c r="AM40" s="277" t="s">
        <v>848</v>
      </c>
      <c r="AN40" s="277" t="s">
        <v>848</v>
      </c>
      <c r="AO40" s="277" t="s">
        <v>848</v>
      </c>
      <c r="AP40" s="277" t="s">
        <v>848</v>
      </c>
      <c r="AQ40" s="277" t="s">
        <v>848</v>
      </c>
      <c r="AR40" s="277" t="s">
        <v>848</v>
      </c>
      <c r="AS40" s="277" t="s">
        <v>848</v>
      </c>
      <c r="AT40" s="274">
        <v>0</v>
      </c>
      <c r="AU40" s="274">
        <v>0</v>
      </c>
      <c r="AV40" s="274">
        <f>施設資源化量内訳!D40</f>
        <v>4425</v>
      </c>
      <c r="AW40" s="274">
        <f>施設資源化量内訳!E40</f>
        <v>3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202</v>
      </c>
      <c r="BA40" s="274">
        <f>施設資源化量内訳!I40</f>
        <v>96</v>
      </c>
      <c r="BB40" s="274">
        <f>施設資源化量内訳!J40</f>
        <v>77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3599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448</v>
      </c>
      <c r="BR40" s="274">
        <f t="shared" si="32"/>
        <v>80</v>
      </c>
      <c r="BS40" s="274">
        <v>70</v>
      </c>
      <c r="BT40" s="274">
        <v>0</v>
      </c>
      <c r="BU40" s="274">
        <v>0</v>
      </c>
      <c r="BV40" s="274">
        <v>9</v>
      </c>
      <c r="BW40" s="274">
        <v>1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848</v>
      </c>
      <c r="CE40" s="277" t="s">
        <v>848</v>
      </c>
      <c r="CF40" s="277" t="s">
        <v>848</v>
      </c>
      <c r="CG40" s="277" t="s">
        <v>848</v>
      </c>
      <c r="CH40" s="277" t="s">
        <v>848</v>
      </c>
      <c r="CI40" s="277" t="s">
        <v>848</v>
      </c>
      <c r="CJ40" s="277" t="s">
        <v>848</v>
      </c>
      <c r="CK40" s="277" t="s">
        <v>848</v>
      </c>
      <c r="CL40" s="274">
        <v>0</v>
      </c>
      <c r="CM40" s="274">
        <v>0</v>
      </c>
      <c r="CN40" s="275" t="s">
        <v>737</v>
      </c>
    </row>
    <row r="41" spans="1:92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33"/>
        <v>1163</v>
      </c>
      <c r="E41" s="274">
        <f t="shared" si="34"/>
        <v>186</v>
      </c>
      <c r="F41" s="274">
        <f t="shared" si="35"/>
        <v>3</v>
      </c>
      <c r="G41" s="274">
        <f t="shared" si="36"/>
        <v>0</v>
      </c>
      <c r="H41" s="274">
        <f t="shared" si="37"/>
        <v>310</v>
      </c>
      <c r="I41" s="274">
        <f t="shared" si="38"/>
        <v>0</v>
      </c>
      <c r="J41" s="274">
        <f t="shared" si="39"/>
        <v>22</v>
      </c>
      <c r="K41" s="274">
        <f t="shared" si="40"/>
        <v>0</v>
      </c>
      <c r="L41" s="274">
        <f t="shared" si="41"/>
        <v>39</v>
      </c>
      <c r="M41" s="274">
        <f t="shared" si="42"/>
        <v>0</v>
      </c>
      <c r="N41" s="274">
        <f t="shared" si="28"/>
        <v>0</v>
      </c>
      <c r="O41" s="274">
        <f t="shared" si="43"/>
        <v>0</v>
      </c>
      <c r="P41" s="274">
        <f t="shared" si="44"/>
        <v>0</v>
      </c>
      <c r="Q41" s="274">
        <f t="shared" si="45"/>
        <v>0</v>
      </c>
      <c r="R41" s="274">
        <f t="shared" si="46"/>
        <v>594</v>
      </c>
      <c r="S41" s="274">
        <f t="shared" si="47"/>
        <v>0</v>
      </c>
      <c r="T41" s="274">
        <f t="shared" si="48"/>
        <v>0</v>
      </c>
      <c r="U41" s="274">
        <f t="shared" si="49"/>
        <v>0</v>
      </c>
      <c r="V41" s="274">
        <f t="shared" si="29"/>
        <v>0</v>
      </c>
      <c r="W41" s="274">
        <f t="shared" si="50"/>
        <v>0</v>
      </c>
      <c r="X41" s="274">
        <f t="shared" si="30"/>
        <v>0</v>
      </c>
      <c r="Y41" s="274">
        <f t="shared" si="51"/>
        <v>9</v>
      </c>
      <c r="Z41" s="274">
        <f t="shared" si="31"/>
        <v>81</v>
      </c>
      <c r="AA41" s="274">
        <v>0</v>
      </c>
      <c r="AB41" s="274">
        <v>0</v>
      </c>
      <c r="AC41" s="274">
        <v>0</v>
      </c>
      <c r="AD41" s="274">
        <v>81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848</v>
      </c>
      <c r="AM41" s="277" t="s">
        <v>848</v>
      </c>
      <c r="AN41" s="277" t="s">
        <v>848</v>
      </c>
      <c r="AO41" s="277" t="s">
        <v>848</v>
      </c>
      <c r="AP41" s="277" t="s">
        <v>848</v>
      </c>
      <c r="AQ41" s="277" t="s">
        <v>848</v>
      </c>
      <c r="AR41" s="277" t="s">
        <v>848</v>
      </c>
      <c r="AS41" s="277" t="s">
        <v>848</v>
      </c>
      <c r="AT41" s="274">
        <v>0</v>
      </c>
      <c r="AU41" s="274">
        <v>0</v>
      </c>
      <c r="AV41" s="274">
        <f>施設資源化量内訳!D41</f>
        <v>896</v>
      </c>
      <c r="AW41" s="274">
        <f>施設資源化量内訳!E41</f>
        <v>0</v>
      </c>
      <c r="AX41" s="274">
        <f>施設資源化量内訳!F41</f>
        <v>3</v>
      </c>
      <c r="AY41" s="274">
        <f>施設資源化量内訳!G41</f>
        <v>0</v>
      </c>
      <c r="AZ41" s="274">
        <f>施設資源化量内訳!H41</f>
        <v>229</v>
      </c>
      <c r="BA41" s="274">
        <f>施設資源化量内訳!I41</f>
        <v>0</v>
      </c>
      <c r="BB41" s="274">
        <f>施設資源化量内訳!J41</f>
        <v>22</v>
      </c>
      <c r="BC41" s="274">
        <f>施設資源化量内訳!K41</f>
        <v>0</v>
      </c>
      <c r="BD41" s="274">
        <f>施設資源化量内訳!L41</f>
        <v>39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594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9</v>
      </c>
      <c r="BR41" s="274">
        <f t="shared" si="32"/>
        <v>186</v>
      </c>
      <c r="BS41" s="274">
        <v>186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848</v>
      </c>
      <c r="CE41" s="277" t="s">
        <v>848</v>
      </c>
      <c r="CF41" s="277" t="s">
        <v>848</v>
      </c>
      <c r="CG41" s="277" t="s">
        <v>848</v>
      </c>
      <c r="CH41" s="277" t="s">
        <v>848</v>
      </c>
      <c r="CI41" s="277" t="s">
        <v>848</v>
      </c>
      <c r="CJ41" s="277" t="s">
        <v>848</v>
      </c>
      <c r="CK41" s="277" t="s">
        <v>848</v>
      </c>
      <c r="CL41" s="274">
        <v>0</v>
      </c>
      <c r="CM41" s="274">
        <v>0</v>
      </c>
      <c r="CN41" s="275" t="s">
        <v>728</v>
      </c>
    </row>
    <row r="42" spans="1:92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33"/>
        <v>57</v>
      </c>
      <c r="E42" s="274">
        <f t="shared" si="34"/>
        <v>33</v>
      </c>
      <c r="F42" s="274">
        <f t="shared" si="35"/>
        <v>0</v>
      </c>
      <c r="G42" s="274">
        <f t="shared" si="36"/>
        <v>0</v>
      </c>
      <c r="H42" s="274">
        <f t="shared" si="37"/>
        <v>1</v>
      </c>
      <c r="I42" s="274">
        <f t="shared" si="38"/>
        <v>17</v>
      </c>
      <c r="J42" s="274">
        <f t="shared" si="39"/>
        <v>6</v>
      </c>
      <c r="K42" s="274">
        <f t="shared" si="40"/>
        <v>0</v>
      </c>
      <c r="L42" s="274">
        <f t="shared" si="41"/>
        <v>0</v>
      </c>
      <c r="M42" s="274">
        <f t="shared" si="42"/>
        <v>0</v>
      </c>
      <c r="N42" s="274">
        <f t="shared" si="28"/>
        <v>0</v>
      </c>
      <c r="O42" s="274">
        <f t="shared" si="43"/>
        <v>0</v>
      </c>
      <c r="P42" s="274">
        <f t="shared" si="44"/>
        <v>0</v>
      </c>
      <c r="Q42" s="274">
        <f t="shared" si="45"/>
        <v>0</v>
      </c>
      <c r="R42" s="274">
        <f t="shared" si="46"/>
        <v>0</v>
      </c>
      <c r="S42" s="274">
        <f t="shared" si="47"/>
        <v>0</v>
      </c>
      <c r="T42" s="274">
        <f t="shared" si="48"/>
        <v>0</v>
      </c>
      <c r="U42" s="274">
        <f t="shared" si="49"/>
        <v>0</v>
      </c>
      <c r="V42" s="274">
        <f t="shared" si="29"/>
        <v>0</v>
      </c>
      <c r="W42" s="274">
        <f t="shared" si="50"/>
        <v>0</v>
      </c>
      <c r="X42" s="274">
        <f t="shared" si="30"/>
        <v>0</v>
      </c>
      <c r="Y42" s="274">
        <f t="shared" si="51"/>
        <v>0</v>
      </c>
      <c r="Z42" s="274">
        <f t="shared" si="31"/>
        <v>39</v>
      </c>
      <c r="AA42" s="274">
        <v>17</v>
      </c>
      <c r="AB42" s="274">
        <v>0</v>
      </c>
      <c r="AC42" s="274">
        <v>0</v>
      </c>
      <c r="AD42" s="274">
        <v>0</v>
      </c>
      <c r="AE42" s="274">
        <v>16</v>
      </c>
      <c r="AF42" s="274">
        <v>6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848</v>
      </c>
      <c r="AM42" s="277" t="s">
        <v>848</v>
      </c>
      <c r="AN42" s="277" t="s">
        <v>848</v>
      </c>
      <c r="AO42" s="277" t="s">
        <v>848</v>
      </c>
      <c r="AP42" s="277" t="s">
        <v>848</v>
      </c>
      <c r="AQ42" s="277" t="s">
        <v>848</v>
      </c>
      <c r="AR42" s="277" t="s">
        <v>848</v>
      </c>
      <c r="AS42" s="277" t="s">
        <v>848</v>
      </c>
      <c r="AT42" s="274">
        <v>0</v>
      </c>
      <c r="AU42" s="274">
        <v>0</v>
      </c>
      <c r="AV42" s="274">
        <f>施設資源化量内訳!D42</f>
        <v>0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0</v>
      </c>
      <c r="BA42" s="274">
        <f>施設資源化量内訳!I42</f>
        <v>0</v>
      </c>
      <c r="BB42" s="274">
        <f>施設資源化量内訳!J42</f>
        <v>0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32"/>
        <v>18</v>
      </c>
      <c r="BS42" s="274">
        <v>16</v>
      </c>
      <c r="BT42" s="274">
        <v>0</v>
      </c>
      <c r="BU42" s="274">
        <v>0</v>
      </c>
      <c r="BV42" s="274">
        <v>1</v>
      </c>
      <c r="BW42" s="274">
        <v>1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848</v>
      </c>
      <c r="CE42" s="277" t="s">
        <v>848</v>
      </c>
      <c r="CF42" s="277" t="s">
        <v>848</v>
      </c>
      <c r="CG42" s="277" t="s">
        <v>848</v>
      </c>
      <c r="CH42" s="277" t="s">
        <v>848</v>
      </c>
      <c r="CI42" s="277" t="s">
        <v>848</v>
      </c>
      <c r="CJ42" s="277" t="s">
        <v>848</v>
      </c>
      <c r="CK42" s="277" t="s">
        <v>848</v>
      </c>
      <c r="CL42" s="274">
        <v>0</v>
      </c>
      <c r="CM42" s="274">
        <v>0</v>
      </c>
      <c r="CN42" s="275" t="s">
        <v>728</v>
      </c>
    </row>
    <row r="43" spans="1:92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33"/>
        <v>7172</v>
      </c>
      <c r="E43" s="274">
        <f t="shared" si="34"/>
        <v>5</v>
      </c>
      <c r="F43" s="274">
        <f t="shared" si="35"/>
        <v>0</v>
      </c>
      <c r="G43" s="274">
        <f t="shared" si="36"/>
        <v>0</v>
      </c>
      <c r="H43" s="274">
        <f t="shared" si="37"/>
        <v>261</v>
      </c>
      <c r="I43" s="274">
        <f t="shared" si="38"/>
        <v>121</v>
      </c>
      <c r="J43" s="274">
        <f t="shared" si="39"/>
        <v>97</v>
      </c>
      <c r="K43" s="274">
        <f t="shared" si="40"/>
        <v>0</v>
      </c>
      <c r="L43" s="274">
        <f t="shared" si="41"/>
        <v>0</v>
      </c>
      <c r="M43" s="274">
        <f t="shared" si="42"/>
        <v>0</v>
      </c>
      <c r="N43" s="274">
        <f t="shared" si="28"/>
        <v>2</v>
      </c>
      <c r="O43" s="274">
        <f t="shared" si="43"/>
        <v>0</v>
      </c>
      <c r="P43" s="274">
        <f t="shared" si="44"/>
        <v>0</v>
      </c>
      <c r="Q43" s="274">
        <f t="shared" si="45"/>
        <v>0</v>
      </c>
      <c r="R43" s="274">
        <f t="shared" si="46"/>
        <v>0</v>
      </c>
      <c r="S43" s="274">
        <f t="shared" si="47"/>
        <v>6120</v>
      </c>
      <c r="T43" s="274">
        <f t="shared" si="48"/>
        <v>0</v>
      </c>
      <c r="U43" s="274">
        <f t="shared" si="49"/>
        <v>0</v>
      </c>
      <c r="V43" s="274">
        <f t="shared" si="29"/>
        <v>0</v>
      </c>
      <c r="W43" s="274">
        <f t="shared" si="50"/>
        <v>0</v>
      </c>
      <c r="X43" s="274">
        <f t="shared" si="30"/>
        <v>0</v>
      </c>
      <c r="Y43" s="274">
        <f t="shared" si="51"/>
        <v>566</v>
      </c>
      <c r="Z43" s="274">
        <f t="shared" si="31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848</v>
      </c>
      <c r="AM43" s="277" t="s">
        <v>848</v>
      </c>
      <c r="AN43" s="277" t="s">
        <v>848</v>
      </c>
      <c r="AO43" s="277" t="s">
        <v>848</v>
      </c>
      <c r="AP43" s="277" t="s">
        <v>848</v>
      </c>
      <c r="AQ43" s="277" t="s">
        <v>848</v>
      </c>
      <c r="AR43" s="277" t="s">
        <v>848</v>
      </c>
      <c r="AS43" s="277" t="s">
        <v>848</v>
      </c>
      <c r="AT43" s="274">
        <v>0</v>
      </c>
      <c r="AU43" s="274">
        <v>0</v>
      </c>
      <c r="AV43" s="274">
        <f>施設資源化量内訳!D43</f>
        <v>7172</v>
      </c>
      <c r="AW43" s="274">
        <f>施設資源化量内訳!E43</f>
        <v>5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261</v>
      </c>
      <c r="BA43" s="274">
        <f>施設資源化量内訳!I43</f>
        <v>121</v>
      </c>
      <c r="BB43" s="274">
        <f>施設資源化量内訳!J43</f>
        <v>97</v>
      </c>
      <c r="BC43" s="274">
        <f>施設資源化量内訳!K43</f>
        <v>0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2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6120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566</v>
      </c>
      <c r="BR43" s="274">
        <f t="shared" si="32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848</v>
      </c>
      <c r="CE43" s="277" t="s">
        <v>848</v>
      </c>
      <c r="CF43" s="277" t="s">
        <v>848</v>
      </c>
      <c r="CG43" s="277" t="s">
        <v>848</v>
      </c>
      <c r="CH43" s="277" t="s">
        <v>848</v>
      </c>
      <c r="CI43" s="277" t="s">
        <v>848</v>
      </c>
      <c r="CJ43" s="277" t="s">
        <v>848</v>
      </c>
      <c r="CK43" s="277" t="s">
        <v>848</v>
      </c>
      <c r="CL43" s="274">
        <v>0</v>
      </c>
      <c r="CM43" s="274">
        <v>0</v>
      </c>
      <c r="CN43" s="275" t="s">
        <v>728</v>
      </c>
    </row>
    <row r="44" spans="1:92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33"/>
        <v>747</v>
      </c>
      <c r="E44" s="274">
        <f t="shared" si="34"/>
        <v>213</v>
      </c>
      <c r="F44" s="274">
        <f t="shared" si="35"/>
        <v>3</v>
      </c>
      <c r="G44" s="274">
        <f t="shared" si="36"/>
        <v>0</v>
      </c>
      <c r="H44" s="274">
        <f t="shared" si="37"/>
        <v>84</v>
      </c>
      <c r="I44" s="274">
        <f t="shared" si="38"/>
        <v>31</v>
      </c>
      <c r="J44" s="274">
        <f t="shared" si="39"/>
        <v>21</v>
      </c>
      <c r="K44" s="274">
        <f t="shared" si="40"/>
        <v>0</v>
      </c>
      <c r="L44" s="274">
        <f t="shared" si="41"/>
        <v>55</v>
      </c>
      <c r="M44" s="274">
        <f t="shared" si="42"/>
        <v>0</v>
      </c>
      <c r="N44" s="274">
        <f t="shared" si="28"/>
        <v>0</v>
      </c>
      <c r="O44" s="274">
        <f t="shared" si="43"/>
        <v>18</v>
      </c>
      <c r="P44" s="274">
        <f t="shared" si="44"/>
        <v>0</v>
      </c>
      <c r="Q44" s="274">
        <f t="shared" si="45"/>
        <v>0</v>
      </c>
      <c r="R44" s="274">
        <f t="shared" si="46"/>
        <v>187</v>
      </c>
      <c r="S44" s="274">
        <f t="shared" si="47"/>
        <v>0</v>
      </c>
      <c r="T44" s="274">
        <f t="shared" si="48"/>
        <v>0</v>
      </c>
      <c r="U44" s="274">
        <f t="shared" si="49"/>
        <v>26</v>
      </c>
      <c r="V44" s="274">
        <f t="shared" si="29"/>
        <v>0</v>
      </c>
      <c r="W44" s="274">
        <f t="shared" si="50"/>
        <v>0</v>
      </c>
      <c r="X44" s="274">
        <f t="shared" si="30"/>
        <v>1</v>
      </c>
      <c r="Y44" s="274">
        <f t="shared" si="51"/>
        <v>108</v>
      </c>
      <c r="Z44" s="274">
        <f t="shared" si="31"/>
        <v>7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7</v>
      </c>
      <c r="AL44" s="277" t="s">
        <v>848</v>
      </c>
      <c r="AM44" s="277" t="s">
        <v>848</v>
      </c>
      <c r="AN44" s="277" t="s">
        <v>848</v>
      </c>
      <c r="AO44" s="277" t="s">
        <v>848</v>
      </c>
      <c r="AP44" s="277" t="s">
        <v>848</v>
      </c>
      <c r="AQ44" s="277" t="s">
        <v>848</v>
      </c>
      <c r="AR44" s="277" t="s">
        <v>848</v>
      </c>
      <c r="AS44" s="277" t="s">
        <v>848</v>
      </c>
      <c r="AT44" s="274">
        <v>0</v>
      </c>
      <c r="AU44" s="274">
        <v>0</v>
      </c>
      <c r="AV44" s="274">
        <f>施設資源化量内訳!D44</f>
        <v>504</v>
      </c>
      <c r="AW44" s="274">
        <f>施設資源化量内訳!E44</f>
        <v>2</v>
      </c>
      <c r="AX44" s="274">
        <f>施設資源化量内訳!F44</f>
        <v>2</v>
      </c>
      <c r="AY44" s="274">
        <f>施設資源化量内訳!G44</f>
        <v>0</v>
      </c>
      <c r="AZ44" s="274">
        <f>施設資源化量内訳!H44</f>
        <v>81</v>
      </c>
      <c r="BA44" s="274">
        <f>施設資源化量内訳!I44</f>
        <v>29</v>
      </c>
      <c r="BB44" s="274">
        <f>施設資源化量内訳!J44</f>
        <v>21</v>
      </c>
      <c r="BC44" s="274">
        <f>施設資源化量内訳!K44</f>
        <v>0</v>
      </c>
      <c r="BD44" s="274">
        <f>施設資源化量内訳!L44</f>
        <v>55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187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26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101</v>
      </c>
      <c r="BR44" s="274">
        <f t="shared" si="32"/>
        <v>236</v>
      </c>
      <c r="BS44" s="274">
        <v>211</v>
      </c>
      <c r="BT44" s="274">
        <v>1</v>
      </c>
      <c r="BU44" s="274">
        <v>0</v>
      </c>
      <c r="BV44" s="274">
        <v>3</v>
      </c>
      <c r="BW44" s="274">
        <v>2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11</v>
      </c>
      <c r="CD44" s="277" t="s">
        <v>848</v>
      </c>
      <c r="CE44" s="277" t="s">
        <v>848</v>
      </c>
      <c r="CF44" s="277" t="s">
        <v>848</v>
      </c>
      <c r="CG44" s="277" t="s">
        <v>848</v>
      </c>
      <c r="CH44" s="277" t="s">
        <v>848</v>
      </c>
      <c r="CI44" s="277" t="s">
        <v>848</v>
      </c>
      <c r="CJ44" s="277" t="s">
        <v>848</v>
      </c>
      <c r="CK44" s="277" t="s">
        <v>848</v>
      </c>
      <c r="CL44" s="274">
        <v>1</v>
      </c>
      <c r="CM44" s="274">
        <v>7</v>
      </c>
      <c r="CN44" s="275" t="s">
        <v>728</v>
      </c>
    </row>
    <row r="45" spans="1:92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33"/>
        <v>1528</v>
      </c>
      <c r="E45" s="274">
        <f t="shared" si="34"/>
        <v>309</v>
      </c>
      <c r="F45" s="274">
        <f t="shared" si="35"/>
        <v>6</v>
      </c>
      <c r="G45" s="274">
        <f t="shared" si="36"/>
        <v>0</v>
      </c>
      <c r="H45" s="274">
        <f t="shared" si="37"/>
        <v>180</v>
      </c>
      <c r="I45" s="274">
        <f t="shared" si="38"/>
        <v>64</v>
      </c>
      <c r="J45" s="274">
        <f t="shared" si="39"/>
        <v>77</v>
      </c>
      <c r="K45" s="274">
        <f t="shared" si="40"/>
        <v>0</v>
      </c>
      <c r="L45" s="274">
        <f t="shared" si="41"/>
        <v>133</v>
      </c>
      <c r="M45" s="274">
        <f t="shared" si="42"/>
        <v>0</v>
      </c>
      <c r="N45" s="274">
        <f t="shared" si="28"/>
        <v>0</v>
      </c>
      <c r="O45" s="274">
        <f t="shared" si="43"/>
        <v>55</v>
      </c>
      <c r="P45" s="274">
        <f t="shared" si="44"/>
        <v>0</v>
      </c>
      <c r="Q45" s="274">
        <f t="shared" si="45"/>
        <v>0</v>
      </c>
      <c r="R45" s="274">
        <f t="shared" si="46"/>
        <v>431</v>
      </c>
      <c r="S45" s="274">
        <f t="shared" si="47"/>
        <v>0</v>
      </c>
      <c r="T45" s="274">
        <f t="shared" si="48"/>
        <v>0</v>
      </c>
      <c r="U45" s="274">
        <f t="shared" si="49"/>
        <v>60</v>
      </c>
      <c r="V45" s="274">
        <f t="shared" si="29"/>
        <v>0</v>
      </c>
      <c r="W45" s="274">
        <f t="shared" si="50"/>
        <v>0</v>
      </c>
      <c r="X45" s="274">
        <f t="shared" si="30"/>
        <v>0</v>
      </c>
      <c r="Y45" s="274">
        <f t="shared" si="51"/>
        <v>213</v>
      </c>
      <c r="Z45" s="274">
        <f t="shared" si="31"/>
        <v>39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39</v>
      </c>
      <c r="AL45" s="277" t="s">
        <v>848</v>
      </c>
      <c r="AM45" s="277" t="s">
        <v>848</v>
      </c>
      <c r="AN45" s="277" t="s">
        <v>848</v>
      </c>
      <c r="AO45" s="277" t="s">
        <v>848</v>
      </c>
      <c r="AP45" s="277" t="s">
        <v>848</v>
      </c>
      <c r="AQ45" s="277" t="s">
        <v>848</v>
      </c>
      <c r="AR45" s="277" t="s">
        <v>848</v>
      </c>
      <c r="AS45" s="277" t="s">
        <v>848</v>
      </c>
      <c r="AT45" s="274">
        <v>0</v>
      </c>
      <c r="AU45" s="274">
        <v>0</v>
      </c>
      <c r="AV45" s="274">
        <f>施設資源化量内訳!D45</f>
        <v>1149</v>
      </c>
      <c r="AW45" s="274">
        <f>施設資源化量内訳!E45</f>
        <v>3</v>
      </c>
      <c r="AX45" s="274">
        <f>施設資源化量内訳!F45</f>
        <v>6</v>
      </c>
      <c r="AY45" s="274">
        <f>施設資源化量内訳!G45</f>
        <v>0</v>
      </c>
      <c r="AZ45" s="274">
        <f>施設資源化量内訳!H45</f>
        <v>165</v>
      </c>
      <c r="BA45" s="274">
        <f>施設資源化量内訳!I45</f>
        <v>61</v>
      </c>
      <c r="BB45" s="274">
        <f>施設資源化量内訳!J45</f>
        <v>77</v>
      </c>
      <c r="BC45" s="274">
        <f>施設資源化量内訳!K45</f>
        <v>0</v>
      </c>
      <c r="BD45" s="274">
        <f>施設資源化量内訳!L45</f>
        <v>133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431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60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213</v>
      </c>
      <c r="BR45" s="274">
        <f t="shared" si="32"/>
        <v>340</v>
      </c>
      <c r="BS45" s="274">
        <v>306</v>
      </c>
      <c r="BT45" s="274">
        <v>0</v>
      </c>
      <c r="BU45" s="274">
        <v>0</v>
      </c>
      <c r="BV45" s="274">
        <v>15</v>
      </c>
      <c r="BW45" s="274">
        <v>3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16</v>
      </c>
      <c r="CD45" s="277" t="s">
        <v>848</v>
      </c>
      <c r="CE45" s="277" t="s">
        <v>848</v>
      </c>
      <c r="CF45" s="277" t="s">
        <v>848</v>
      </c>
      <c r="CG45" s="277" t="s">
        <v>848</v>
      </c>
      <c r="CH45" s="277" t="s">
        <v>848</v>
      </c>
      <c r="CI45" s="277" t="s">
        <v>848</v>
      </c>
      <c r="CJ45" s="277" t="s">
        <v>848</v>
      </c>
      <c r="CK45" s="277" t="s">
        <v>848</v>
      </c>
      <c r="CL45" s="274">
        <v>0</v>
      </c>
      <c r="CM45" s="274">
        <v>0</v>
      </c>
      <c r="CN45" s="275" t="s">
        <v>728</v>
      </c>
    </row>
    <row r="46" spans="1:92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33"/>
        <v>1733</v>
      </c>
      <c r="E46" s="274">
        <f t="shared" si="34"/>
        <v>436</v>
      </c>
      <c r="F46" s="274">
        <f t="shared" si="35"/>
        <v>5</v>
      </c>
      <c r="G46" s="274">
        <f t="shared" si="36"/>
        <v>0</v>
      </c>
      <c r="H46" s="274">
        <f t="shared" si="37"/>
        <v>210</v>
      </c>
      <c r="I46" s="274">
        <f t="shared" si="38"/>
        <v>71</v>
      </c>
      <c r="J46" s="274">
        <f t="shared" si="39"/>
        <v>60</v>
      </c>
      <c r="K46" s="274">
        <f t="shared" si="40"/>
        <v>0</v>
      </c>
      <c r="L46" s="274">
        <f t="shared" si="41"/>
        <v>138</v>
      </c>
      <c r="M46" s="274">
        <f t="shared" si="42"/>
        <v>0</v>
      </c>
      <c r="N46" s="274">
        <f t="shared" si="28"/>
        <v>0</v>
      </c>
      <c r="O46" s="274">
        <f t="shared" si="43"/>
        <v>42</v>
      </c>
      <c r="P46" s="274">
        <f t="shared" si="44"/>
        <v>0</v>
      </c>
      <c r="Q46" s="274">
        <f t="shared" si="45"/>
        <v>0</v>
      </c>
      <c r="R46" s="274">
        <f t="shared" si="46"/>
        <v>442</v>
      </c>
      <c r="S46" s="274">
        <f t="shared" si="47"/>
        <v>0</v>
      </c>
      <c r="T46" s="274">
        <f t="shared" si="48"/>
        <v>0</v>
      </c>
      <c r="U46" s="274">
        <f t="shared" si="49"/>
        <v>61</v>
      </c>
      <c r="V46" s="274">
        <f t="shared" si="29"/>
        <v>0</v>
      </c>
      <c r="W46" s="274">
        <f t="shared" si="50"/>
        <v>0</v>
      </c>
      <c r="X46" s="274">
        <f t="shared" si="30"/>
        <v>5</v>
      </c>
      <c r="Y46" s="274">
        <f t="shared" si="51"/>
        <v>263</v>
      </c>
      <c r="Z46" s="274">
        <f t="shared" si="31"/>
        <v>10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10</v>
      </c>
      <c r="AL46" s="277" t="s">
        <v>848</v>
      </c>
      <c r="AM46" s="277" t="s">
        <v>848</v>
      </c>
      <c r="AN46" s="277" t="s">
        <v>848</v>
      </c>
      <c r="AO46" s="277" t="s">
        <v>848</v>
      </c>
      <c r="AP46" s="277" t="s">
        <v>848</v>
      </c>
      <c r="AQ46" s="277" t="s">
        <v>848</v>
      </c>
      <c r="AR46" s="277" t="s">
        <v>848</v>
      </c>
      <c r="AS46" s="277" t="s">
        <v>848</v>
      </c>
      <c r="AT46" s="274">
        <v>0</v>
      </c>
      <c r="AU46" s="274">
        <v>0</v>
      </c>
      <c r="AV46" s="274">
        <f>施設資源化量内訳!D46</f>
        <v>1217</v>
      </c>
      <c r="AW46" s="274">
        <f>施設資源化量内訳!E46</f>
        <v>2</v>
      </c>
      <c r="AX46" s="274">
        <f>施設資源化量内訳!F46</f>
        <v>4</v>
      </c>
      <c r="AY46" s="274">
        <f>施設資源化量内訳!G46</f>
        <v>0</v>
      </c>
      <c r="AZ46" s="274">
        <f>施設資源化量内訳!H46</f>
        <v>191</v>
      </c>
      <c r="BA46" s="274">
        <f>施設資源化量内訳!I46</f>
        <v>66</v>
      </c>
      <c r="BB46" s="274">
        <f>施設資源化量内訳!J46</f>
        <v>50</v>
      </c>
      <c r="BC46" s="274">
        <f>施設資源化量内訳!K46</f>
        <v>0</v>
      </c>
      <c r="BD46" s="274">
        <f>施設資源化量内訳!L46</f>
        <v>138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442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61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263</v>
      </c>
      <c r="BR46" s="274">
        <f t="shared" si="32"/>
        <v>506</v>
      </c>
      <c r="BS46" s="274">
        <v>434</v>
      </c>
      <c r="BT46" s="274">
        <v>1</v>
      </c>
      <c r="BU46" s="274">
        <v>0</v>
      </c>
      <c r="BV46" s="274">
        <v>19</v>
      </c>
      <c r="BW46" s="274">
        <v>5</v>
      </c>
      <c r="BX46" s="274">
        <v>10</v>
      </c>
      <c r="BY46" s="274">
        <v>0</v>
      </c>
      <c r="BZ46" s="274">
        <v>0</v>
      </c>
      <c r="CA46" s="274">
        <v>0</v>
      </c>
      <c r="CB46" s="274">
        <v>0</v>
      </c>
      <c r="CC46" s="274">
        <v>32</v>
      </c>
      <c r="CD46" s="277" t="s">
        <v>848</v>
      </c>
      <c r="CE46" s="277" t="s">
        <v>848</v>
      </c>
      <c r="CF46" s="277" t="s">
        <v>848</v>
      </c>
      <c r="CG46" s="277" t="s">
        <v>848</v>
      </c>
      <c r="CH46" s="277" t="s">
        <v>848</v>
      </c>
      <c r="CI46" s="277" t="s">
        <v>848</v>
      </c>
      <c r="CJ46" s="277" t="s">
        <v>848</v>
      </c>
      <c r="CK46" s="277" t="s">
        <v>848</v>
      </c>
      <c r="CL46" s="274">
        <v>5</v>
      </c>
      <c r="CM46" s="274">
        <v>0</v>
      </c>
      <c r="CN46" s="275" t="s">
        <v>728</v>
      </c>
    </row>
    <row r="47" spans="1:92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33"/>
        <v>1162</v>
      </c>
      <c r="E47" s="274">
        <f t="shared" si="34"/>
        <v>304</v>
      </c>
      <c r="F47" s="274">
        <f t="shared" si="35"/>
        <v>4</v>
      </c>
      <c r="G47" s="274">
        <f t="shared" si="36"/>
        <v>0</v>
      </c>
      <c r="H47" s="274">
        <f t="shared" si="37"/>
        <v>128</v>
      </c>
      <c r="I47" s="274">
        <f t="shared" si="38"/>
        <v>44</v>
      </c>
      <c r="J47" s="274">
        <f t="shared" si="39"/>
        <v>52</v>
      </c>
      <c r="K47" s="274">
        <f t="shared" si="40"/>
        <v>0</v>
      </c>
      <c r="L47" s="274">
        <f t="shared" si="41"/>
        <v>83</v>
      </c>
      <c r="M47" s="274">
        <f t="shared" si="42"/>
        <v>0</v>
      </c>
      <c r="N47" s="274">
        <f t="shared" si="28"/>
        <v>0</v>
      </c>
      <c r="O47" s="274">
        <f t="shared" si="43"/>
        <v>34</v>
      </c>
      <c r="P47" s="274">
        <f t="shared" si="44"/>
        <v>0</v>
      </c>
      <c r="Q47" s="274">
        <f t="shared" si="45"/>
        <v>0</v>
      </c>
      <c r="R47" s="274">
        <f t="shared" si="46"/>
        <v>300</v>
      </c>
      <c r="S47" s="274">
        <f t="shared" si="47"/>
        <v>0</v>
      </c>
      <c r="T47" s="274">
        <f t="shared" si="48"/>
        <v>0</v>
      </c>
      <c r="U47" s="274">
        <f t="shared" si="49"/>
        <v>41</v>
      </c>
      <c r="V47" s="274">
        <f t="shared" si="29"/>
        <v>0</v>
      </c>
      <c r="W47" s="274">
        <f t="shared" si="50"/>
        <v>0</v>
      </c>
      <c r="X47" s="274">
        <f t="shared" si="30"/>
        <v>5</v>
      </c>
      <c r="Y47" s="274">
        <f t="shared" si="51"/>
        <v>167</v>
      </c>
      <c r="Z47" s="274">
        <f t="shared" si="31"/>
        <v>19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14</v>
      </c>
      <c r="AL47" s="277" t="s">
        <v>848</v>
      </c>
      <c r="AM47" s="277" t="s">
        <v>848</v>
      </c>
      <c r="AN47" s="277" t="s">
        <v>848</v>
      </c>
      <c r="AO47" s="277" t="s">
        <v>848</v>
      </c>
      <c r="AP47" s="277" t="s">
        <v>848</v>
      </c>
      <c r="AQ47" s="277" t="s">
        <v>848</v>
      </c>
      <c r="AR47" s="277" t="s">
        <v>848</v>
      </c>
      <c r="AS47" s="277" t="s">
        <v>848</v>
      </c>
      <c r="AT47" s="274">
        <v>5</v>
      </c>
      <c r="AU47" s="274">
        <v>0</v>
      </c>
      <c r="AV47" s="274">
        <f>施設資源化量内訳!D47</f>
        <v>805</v>
      </c>
      <c r="AW47" s="274">
        <f>施設資源化量内訳!E47</f>
        <v>1</v>
      </c>
      <c r="AX47" s="274">
        <f>施設資源化量内訳!F47</f>
        <v>4</v>
      </c>
      <c r="AY47" s="274">
        <f>施設資源化量内訳!G47</f>
        <v>0</v>
      </c>
      <c r="AZ47" s="274">
        <f>施設資源化量内訳!H47</f>
        <v>117</v>
      </c>
      <c r="BA47" s="274">
        <f>施設資源化量内訳!I47</f>
        <v>40</v>
      </c>
      <c r="BB47" s="274">
        <f>施設資源化量内訳!J47</f>
        <v>52</v>
      </c>
      <c r="BC47" s="274">
        <f>施設資源化量内訳!K47</f>
        <v>0</v>
      </c>
      <c r="BD47" s="274">
        <f>施設資源化量内訳!L47</f>
        <v>83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300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41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167</v>
      </c>
      <c r="BR47" s="274">
        <f t="shared" si="32"/>
        <v>338</v>
      </c>
      <c r="BS47" s="274">
        <v>303</v>
      </c>
      <c r="BT47" s="274">
        <v>0</v>
      </c>
      <c r="BU47" s="274">
        <v>0</v>
      </c>
      <c r="BV47" s="274">
        <v>11</v>
      </c>
      <c r="BW47" s="274">
        <v>4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20</v>
      </c>
      <c r="CD47" s="277" t="s">
        <v>848</v>
      </c>
      <c r="CE47" s="277" t="s">
        <v>848</v>
      </c>
      <c r="CF47" s="277" t="s">
        <v>848</v>
      </c>
      <c r="CG47" s="277" t="s">
        <v>848</v>
      </c>
      <c r="CH47" s="277" t="s">
        <v>848</v>
      </c>
      <c r="CI47" s="277" t="s">
        <v>848</v>
      </c>
      <c r="CJ47" s="277" t="s">
        <v>848</v>
      </c>
      <c r="CK47" s="277" t="s">
        <v>848</v>
      </c>
      <c r="CL47" s="274">
        <v>0</v>
      </c>
      <c r="CM47" s="274">
        <v>0</v>
      </c>
      <c r="CN47" s="275" t="s">
        <v>728</v>
      </c>
    </row>
    <row r="48" spans="1:92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33"/>
        <v>111</v>
      </c>
      <c r="E48" s="274">
        <f t="shared" si="34"/>
        <v>90</v>
      </c>
      <c r="F48" s="274">
        <f t="shared" si="35"/>
        <v>0</v>
      </c>
      <c r="G48" s="274">
        <f t="shared" si="36"/>
        <v>0</v>
      </c>
      <c r="H48" s="274">
        <f t="shared" si="37"/>
        <v>6</v>
      </c>
      <c r="I48" s="274">
        <f t="shared" si="38"/>
        <v>1</v>
      </c>
      <c r="J48" s="274">
        <f t="shared" si="39"/>
        <v>9</v>
      </c>
      <c r="K48" s="274">
        <f t="shared" si="40"/>
        <v>0</v>
      </c>
      <c r="L48" s="274">
        <f t="shared" si="41"/>
        <v>0</v>
      </c>
      <c r="M48" s="274">
        <f t="shared" si="42"/>
        <v>0</v>
      </c>
      <c r="N48" s="274">
        <f t="shared" si="28"/>
        <v>0</v>
      </c>
      <c r="O48" s="274">
        <f t="shared" si="43"/>
        <v>5</v>
      </c>
      <c r="P48" s="274">
        <f t="shared" si="44"/>
        <v>0</v>
      </c>
      <c r="Q48" s="274">
        <f t="shared" si="45"/>
        <v>0</v>
      </c>
      <c r="R48" s="274">
        <f t="shared" si="46"/>
        <v>0</v>
      </c>
      <c r="S48" s="274">
        <f t="shared" si="47"/>
        <v>0</v>
      </c>
      <c r="T48" s="274">
        <f t="shared" si="48"/>
        <v>0</v>
      </c>
      <c r="U48" s="274">
        <f t="shared" si="49"/>
        <v>0</v>
      </c>
      <c r="V48" s="274">
        <f t="shared" si="29"/>
        <v>0</v>
      </c>
      <c r="W48" s="274">
        <f t="shared" si="50"/>
        <v>0</v>
      </c>
      <c r="X48" s="274">
        <f t="shared" si="30"/>
        <v>0</v>
      </c>
      <c r="Y48" s="274">
        <f t="shared" si="51"/>
        <v>0</v>
      </c>
      <c r="Z48" s="274">
        <f t="shared" si="31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848</v>
      </c>
      <c r="AM48" s="277" t="s">
        <v>848</v>
      </c>
      <c r="AN48" s="277" t="s">
        <v>848</v>
      </c>
      <c r="AO48" s="277" t="s">
        <v>848</v>
      </c>
      <c r="AP48" s="277" t="s">
        <v>848</v>
      </c>
      <c r="AQ48" s="277" t="s">
        <v>848</v>
      </c>
      <c r="AR48" s="277" t="s">
        <v>848</v>
      </c>
      <c r="AS48" s="277" t="s">
        <v>848</v>
      </c>
      <c r="AT48" s="274">
        <v>0</v>
      </c>
      <c r="AU48" s="274">
        <v>0</v>
      </c>
      <c r="AV48" s="274">
        <f>施設資源化量内訳!D48</f>
        <v>0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0</v>
      </c>
      <c r="BA48" s="274">
        <f>施設資源化量内訳!I48</f>
        <v>0</v>
      </c>
      <c r="BB48" s="274">
        <f>施設資源化量内訳!J48</f>
        <v>0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32"/>
        <v>111</v>
      </c>
      <c r="BS48" s="274">
        <v>90</v>
      </c>
      <c r="BT48" s="274">
        <v>0</v>
      </c>
      <c r="BU48" s="274">
        <v>0</v>
      </c>
      <c r="BV48" s="274">
        <v>6</v>
      </c>
      <c r="BW48" s="274">
        <v>1</v>
      </c>
      <c r="BX48" s="274">
        <v>9</v>
      </c>
      <c r="BY48" s="274">
        <v>0</v>
      </c>
      <c r="BZ48" s="274">
        <v>0</v>
      </c>
      <c r="CA48" s="274">
        <v>0</v>
      </c>
      <c r="CB48" s="274">
        <v>0</v>
      </c>
      <c r="CC48" s="274">
        <v>5</v>
      </c>
      <c r="CD48" s="277" t="s">
        <v>848</v>
      </c>
      <c r="CE48" s="277" t="s">
        <v>848</v>
      </c>
      <c r="CF48" s="277" t="s">
        <v>848</v>
      </c>
      <c r="CG48" s="277" t="s">
        <v>848</v>
      </c>
      <c r="CH48" s="277" t="s">
        <v>848</v>
      </c>
      <c r="CI48" s="277" t="s">
        <v>848</v>
      </c>
      <c r="CJ48" s="277" t="s">
        <v>848</v>
      </c>
      <c r="CK48" s="277" t="s">
        <v>848</v>
      </c>
      <c r="CL48" s="274">
        <v>0</v>
      </c>
      <c r="CM48" s="274">
        <v>0</v>
      </c>
      <c r="CN48" s="275" t="s">
        <v>728</v>
      </c>
    </row>
    <row r="49" spans="1:92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33"/>
        <v>3864</v>
      </c>
      <c r="E49" s="274">
        <f t="shared" si="34"/>
        <v>6</v>
      </c>
      <c r="F49" s="274">
        <f t="shared" si="35"/>
        <v>0</v>
      </c>
      <c r="G49" s="274">
        <f t="shared" si="36"/>
        <v>0</v>
      </c>
      <c r="H49" s="274">
        <f t="shared" si="37"/>
        <v>111</v>
      </c>
      <c r="I49" s="274">
        <f t="shared" si="38"/>
        <v>41</v>
      </c>
      <c r="J49" s="274">
        <f t="shared" si="39"/>
        <v>18</v>
      </c>
      <c r="K49" s="274">
        <f t="shared" si="40"/>
        <v>1</v>
      </c>
      <c r="L49" s="274">
        <f t="shared" si="41"/>
        <v>1</v>
      </c>
      <c r="M49" s="274">
        <f t="shared" si="42"/>
        <v>0</v>
      </c>
      <c r="N49" s="274">
        <f t="shared" si="28"/>
        <v>0</v>
      </c>
      <c r="O49" s="274">
        <f t="shared" si="43"/>
        <v>1</v>
      </c>
      <c r="P49" s="274">
        <f t="shared" si="44"/>
        <v>0</v>
      </c>
      <c r="Q49" s="274">
        <f t="shared" si="45"/>
        <v>0</v>
      </c>
      <c r="R49" s="274">
        <f t="shared" si="46"/>
        <v>0</v>
      </c>
      <c r="S49" s="274">
        <f t="shared" si="47"/>
        <v>3664</v>
      </c>
      <c r="T49" s="274">
        <f t="shared" si="48"/>
        <v>0</v>
      </c>
      <c r="U49" s="274">
        <f t="shared" si="49"/>
        <v>0</v>
      </c>
      <c r="V49" s="274">
        <f t="shared" si="29"/>
        <v>0</v>
      </c>
      <c r="W49" s="274">
        <f t="shared" si="50"/>
        <v>0</v>
      </c>
      <c r="X49" s="274">
        <f t="shared" si="30"/>
        <v>0</v>
      </c>
      <c r="Y49" s="274">
        <f t="shared" si="51"/>
        <v>21</v>
      </c>
      <c r="Z49" s="274">
        <f t="shared" si="31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848</v>
      </c>
      <c r="AM49" s="277" t="s">
        <v>848</v>
      </c>
      <c r="AN49" s="277" t="s">
        <v>848</v>
      </c>
      <c r="AO49" s="277" t="s">
        <v>848</v>
      </c>
      <c r="AP49" s="277" t="s">
        <v>848</v>
      </c>
      <c r="AQ49" s="277" t="s">
        <v>848</v>
      </c>
      <c r="AR49" s="277" t="s">
        <v>848</v>
      </c>
      <c r="AS49" s="277" t="s">
        <v>848</v>
      </c>
      <c r="AT49" s="274">
        <v>0</v>
      </c>
      <c r="AU49" s="274">
        <v>0</v>
      </c>
      <c r="AV49" s="274">
        <f>施設資源化量内訳!D49</f>
        <v>3849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110</v>
      </c>
      <c r="BA49" s="274">
        <f>施設資源化量内訳!I49</f>
        <v>38</v>
      </c>
      <c r="BB49" s="274">
        <f>施設資源化量内訳!J49</f>
        <v>16</v>
      </c>
      <c r="BC49" s="274">
        <f>施設資源化量内訳!K49</f>
        <v>0</v>
      </c>
      <c r="BD49" s="274">
        <f>施設資源化量内訳!L49</f>
        <v>0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3664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21</v>
      </c>
      <c r="BR49" s="274">
        <f t="shared" si="32"/>
        <v>15</v>
      </c>
      <c r="BS49" s="274">
        <v>6</v>
      </c>
      <c r="BT49" s="274">
        <v>0</v>
      </c>
      <c r="BU49" s="274">
        <v>0</v>
      </c>
      <c r="BV49" s="274">
        <v>1</v>
      </c>
      <c r="BW49" s="274">
        <v>3</v>
      </c>
      <c r="BX49" s="274">
        <v>2</v>
      </c>
      <c r="BY49" s="274">
        <v>1</v>
      </c>
      <c r="BZ49" s="274">
        <v>1</v>
      </c>
      <c r="CA49" s="274">
        <v>0</v>
      </c>
      <c r="CB49" s="274">
        <v>0</v>
      </c>
      <c r="CC49" s="274">
        <v>1</v>
      </c>
      <c r="CD49" s="277" t="s">
        <v>848</v>
      </c>
      <c r="CE49" s="277" t="s">
        <v>848</v>
      </c>
      <c r="CF49" s="277" t="s">
        <v>848</v>
      </c>
      <c r="CG49" s="277" t="s">
        <v>848</v>
      </c>
      <c r="CH49" s="277" t="s">
        <v>848</v>
      </c>
      <c r="CI49" s="277" t="s">
        <v>848</v>
      </c>
      <c r="CJ49" s="277" t="s">
        <v>848</v>
      </c>
      <c r="CK49" s="277" t="s">
        <v>848</v>
      </c>
      <c r="CL49" s="274">
        <v>0</v>
      </c>
      <c r="CM49" s="274">
        <v>0</v>
      </c>
      <c r="CN49" s="275" t="s">
        <v>728</v>
      </c>
    </row>
    <row r="50" spans="1:92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33"/>
        <v>817</v>
      </c>
      <c r="E50" s="274">
        <f t="shared" si="34"/>
        <v>96</v>
      </c>
      <c r="F50" s="274">
        <f t="shared" si="35"/>
        <v>0</v>
      </c>
      <c r="G50" s="274">
        <f t="shared" si="36"/>
        <v>0</v>
      </c>
      <c r="H50" s="274">
        <f t="shared" si="37"/>
        <v>101</v>
      </c>
      <c r="I50" s="274">
        <f t="shared" si="38"/>
        <v>86</v>
      </c>
      <c r="J50" s="274">
        <f t="shared" si="39"/>
        <v>3</v>
      </c>
      <c r="K50" s="274">
        <f t="shared" si="40"/>
        <v>0</v>
      </c>
      <c r="L50" s="274">
        <f t="shared" si="41"/>
        <v>0</v>
      </c>
      <c r="M50" s="274">
        <f t="shared" si="42"/>
        <v>0</v>
      </c>
      <c r="N50" s="274">
        <f t="shared" si="28"/>
        <v>0</v>
      </c>
      <c r="O50" s="274">
        <f t="shared" si="43"/>
        <v>2</v>
      </c>
      <c r="P50" s="274">
        <f t="shared" si="44"/>
        <v>0</v>
      </c>
      <c r="Q50" s="274">
        <f t="shared" si="45"/>
        <v>0</v>
      </c>
      <c r="R50" s="274">
        <f t="shared" si="46"/>
        <v>0</v>
      </c>
      <c r="S50" s="274">
        <f t="shared" si="47"/>
        <v>0</v>
      </c>
      <c r="T50" s="274">
        <f t="shared" si="48"/>
        <v>0</v>
      </c>
      <c r="U50" s="274">
        <f t="shared" si="49"/>
        <v>529</v>
      </c>
      <c r="V50" s="274">
        <f t="shared" si="29"/>
        <v>0</v>
      </c>
      <c r="W50" s="274">
        <f t="shared" si="50"/>
        <v>0</v>
      </c>
      <c r="X50" s="274">
        <f t="shared" si="30"/>
        <v>0</v>
      </c>
      <c r="Y50" s="274">
        <f t="shared" si="51"/>
        <v>0</v>
      </c>
      <c r="Z50" s="274">
        <f t="shared" si="31"/>
        <v>84</v>
      </c>
      <c r="AA50" s="274">
        <v>0</v>
      </c>
      <c r="AB50" s="274">
        <v>0</v>
      </c>
      <c r="AC50" s="274">
        <v>0</v>
      </c>
      <c r="AD50" s="274">
        <v>0</v>
      </c>
      <c r="AE50" s="274">
        <v>84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0</v>
      </c>
      <c r="AL50" s="277" t="s">
        <v>848</v>
      </c>
      <c r="AM50" s="277" t="s">
        <v>848</v>
      </c>
      <c r="AN50" s="277" t="s">
        <v>848</v>
      </c>
      <c r="AO50" s="277" t="s">
        <v>848</v>
      </c>
      <c r="AP50" s="277" t="s">
        <v>848</v>
      </c>
      <c r="AQ50" s="277" t="s">
        <v>848</v>
      </c>
      <c r="AR50" s="277" t="s">
        <v>848</v>
      </c>
      <c r="AS50" s="277" t="s">
        <v>848</v>
      </c>
      <c r="AT50" s="274">
        <v>0</v>
      </c>
      <c r="AU50" s="274">
        <v>0</v>
      </c>
      <c r="AV50" s="274">
        <f>施設資源化量内訳!D50</f>
        <v>624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95</v>
      </c>
      <c r="BA50" s="274">
        <f>施設資源化量内訳!I50</f>
        <v>0</v>
      </c>
      <c r="BB50" s="274">
        <f>施設資源化量内訳!J50</f>
        <v>0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529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0</v>
      </c>
      <c r="BR50" s="274">
        <f t="shared" si="32"/>
        <v>109</v>
      </c>
      <c r="BS50" s="274">
        <v>96</v>
      </c>
      <c r="BT50" s="274">
        <v>0</v>
      </c>
      <c r="BU50" s="274">
        <v>0</v>
      </c>
      <c r="BV50" s="274">
        <v>6</v>
      </c>
      <c r="BW50" s="274">
        <v>2</v>
      </c>
      <c r="BX50" s="274">
        <v>3</v>
      </c>
      <c r="BY50" s="274">
        <v>0</v>
      </c>
      <c r="BZ50" s="274">
        <v>0</v>
      </c>
      <c r="CA50" s="274">
        <v>0</v>
      </c>
      <c r="CB50" s="274">
        <v>0</v>
      </c>
      <c r="CC50" s="274">
        <v>2</v>
      </c>
      <c r="CD50" s="277" t="s">
        <v>848</v>
      </c>
      <c r="CE50" s="277" t="s">
        <v>848</v>
      </c>
      <c r="CF50" s="277" t="s">
        <v>848</v>
      </c>
      <c r="CG50" s="277" t="s">
        <v>848</v>
      </c>
      <c r="CH50" s="277" t="s">
        <v>848</v>
      </c>
      <c r="CI50" s="277" t="s">
        <v>848</v>
      </c>
      <c r="CJ50" s="277" t="s">
        <v>848</v>
      </c>
      <c r="CK50" s="277" t="s">
        <v>848</v>
      </c>
      <c r="CL50" s="274">
        <v>0</v>
      </c>
      <c r="CM50" s="274">
        <v>0</v>
      </c>
      <c r="CN50" s="275" t="s">
        <v>737</v>
      </c>
    </row>
    <row r="51" spans="1:92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33"/>
        <v>1822</v>
      </c>
      <c r="E51" s="274">
        <f t="shared" si="34"/>
        <v>536</v>
      </c>
      <c r="F51" s="274">
        <f t="shared" si="35"/>
        <v>4</v>
      </c>
      <c r="G51" s="274">
        <f t="shared" si="36"/>
        <v>11</v>
      </c>
      <c r="H51" s="274">
        <f t="shared" si="37"/>
        <v>116</v>
      </c>
      <c r="I51" s="274">
        <f t="shared" si="38"/>
        <v>94</v>
      </c>
      <c r="J51" s="274">
        <f t="shared" si="39"/>
        <v>28</v>
      </c>
      <c r="K51" s="274">
        <f t="shared" si="40"/>
        <v>2</v>
      </c>
      <c r="L51" s="274">
        <f t="shared" si="41"/>
        <v>32</v>
      </c>
      <c r="M51" s="274">
        <f t="shared" si="42"/>
        <v>0</v>
      </c>
      <c r="N51" s="274">
        <f t="shared" si="28"/>
        <v>0</v>
      </c>
      <c r="O51" s="274">
        <f t="shared" si="43"/>
        <v>65</v>
      </c>
      <c r="P51" s="274">
        <f t="shared" si="44"/>
        <v>0</v>
      </c>
      <c r="Q51" s="274">
        <f t="shared" si="45"/>
        <v>0</v>
      </c>
      <c r="R51" s="274">
        <f t="shared" si="46"/>
        <v>655</v>
      </c>
      <c r="S51" s="274">
        <f t="shared" si="47"/>
        <v>0</v>
      </c>
      <c r="T51" s="274">
        <f t="shared" si="48"/>
        <v>0</v>
      </c>
      <c r="U51" s="274">
        <f t="shared" si="49"/>
        <v>0</v>
      </c>
      <c r="V51" s="274">
        <f t="shared" si="29"/>
        <v>0</v>
      </c>
      <c r="W51" s="274">
        <f t="shared" si="50"/>
        <v>182</v>
      </c>
      <c r="X51" s="274">
        <f t="shared" si="30"/>
        <v>1</v>
      </c>
      <c r="Y51" s="274">
        <f t="shared" si="51"/>
        <v>96</v>
      </c>
      <c r="Z51" s="274">
        <f t="shared" si="31"/>
        <v>296</v>
      </c>
      <c r="AA51" s="274">
        <v>268</v>
      </c>
      <c r="AB51" s="274">
        <v>1</v>
      </c>
      <c r="AC51" s="274">
        <v>0</v>
      </c>
      <c r="AD51" s="274">
        <v>0</v>
      </c>
      <c r="AE51" s="274">
        <v>0</v>
      </c>
      <c r="AF51" s="274">
        <v>0</v>
      </c>
      <c r="AG51" s="274">
        <v>2</v>
      </c>
      <c r="AH51" s="274">
        <v>0</v>
      </c>
      <c r="AI51" s="274">
        <v>0</v>
      </c>
      <c r="AJ51" s="274">
        <v>0</v>
      </c>
      <c r="AK51" s="277">
        <v>24</v>
      </c>
      <c r="AL51" s="277" t="s">
        <v>848</v>
      </c>
      <c r="AM51" s="277" t="s">
        <v>848</v>
      </c>
      <c r="AN51" s="277" t="s">
        <v>848</v>
      </c>
      <c r="AO51" s="277" t="s">
        <v>848</v>
      </c>
      <c r="AP51" s="277" t="s">
        <v>848</v>
      </c>
      <c r="AQ51" s="277" t="s">
        <v>848</v>
      </c>
      <c r="AR51" s="277" t="s">
        <v>848</v>
      </c>
      <c r="AS51" s="277" t="s">
        <v>848</v>
      </c>
      <c r="AT51" s="274">
        <v>1</v>
      </c>
      <c r="AU51" s="274">
        <v>0</v>
      </c>
      <c r="AV51" s="274">
        <f>施設資源化量内訳!D51</f>
        <v>1253</v>
      </c>
      <c r="AW51" s="274">
        <f>施設資源化量内訳!E51</f>
        <v>11</v>
      </c>
      <c r="AX51" s="274">
        <f>施設資源化量内訳!F51</f>
        <v>2</v>
      </c>
      <c r="AY51" s="274">
        <f>施設資源化量内訳!G51</f>
        <v>11</v>
      </c>
      <c r="AZ51" s="274">
        <f>施設資源化量内訳!H51</f>
        <v>116</v>
      </c>
      <c r="BA51" s="274">
        <f>施設資源化量内訳!I51</f>
        <v>94</v>
      </c>
      <c r="BB51" s="274">
        <f>施設資源化量内訳!J51</f>
        <v>28</v>
      </c>
      <c r="BC51" s="274">
        <f>施設資源化量内訳!K51</f>
        <v>0</v>
      </c>
      <c r="BD51" s="274">
        <f>施設資源化量内訳!L51</f>
        <v>32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26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655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0</v>
      </c>
      <c r="BN51" s="274">
        <f>施設資源化量内訳!V51</f>
        <v>0</v>
      </c>
      <c r="BO51" s="274">
        <f>施設資源化量内訳!W51</f>
        <v>182</v>
      </c>
      <c r="BP51" s="274">
        <f>施設資源化量内訳!X51</f>
        <v>0</v>
      </c>
      <c r="BQ51" s="274">
        <f>施設資源化量内訳!Y51</f>
        <v>96</v>
      </c>
      <c r="BR51" s="274">
        <f t="shared" si="32"/>
        <v>273</v>
      </c>
      <c r="BS51" s="274">
        <v>257</v>
      </c>
      <c r="BT51" s="274">
        <v>1</v>
      </c>
      <c r="BU51" s="274"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15</v>
      </c>
      <c r="CD51" s="277" t="s">
        <v>848</v>
      </c>
      <c r="CE51" s="277" t="s">
        <v>848</v>
      </c>
      <c r="CF51" s="277" t="s">
        <v>848</v>
      </c>
      <c r="CG51" s="277" t="s">
        <v>848</v>
      </c>
      <c r="CH51" s="277" t="s">
        <v>848</v>
      </c>
      <c r="CI51" s="277" t="s">
        <v>848</v>
      </c>
      <c r="CJ51" s="277" t="s">
        <v>848</v>
      </c>
      <c r="CK51" s="277" t="s">
        <v>848</v>
      </c>
      <c r="CL51" s="274">
        <v>0</v>
      </c>
      <c r="CM51" s="274">
        <v>0</v>
      </c>
      <c r="CN51" s="275" t="s">
        <v>737</v>
      </c>
    </row>
    <row r="52" spans="1:92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33"/>
        <v>77</v>
      </c>
      <c r="E52" s="274">
        <f t="shared" si="34"/>
        <v>7</v>
      </c>
      <c r="F52" s="274">
        <f t="shared" si="35"/>
        <v>0</v>
      </c>
      <c r="G52" s="274">
        <f t="shared" si="36"/>
        <v>1</v>
      </c>
      <c r="H52" s="274">
        <f t="shared" si="37"/>
        <v>0</v>
      </c>
      <c r="I52" s="274">
        <f t="shared" si="38"/>
        <v>10</v>
      </c>
      <c r="J52" s="274">
        <f t="shared" si="39"/>
        <v>3</v>
      </c>
      <c r="K52" s="274">
        <f t="shared" si="40"/>
        <v>0</v>
      </c>
      <c r="L52" s="274">
        <f t="shared" si="41"/>
        <v>3</v>
      </c>
      <c r="M52" s="274">
        <f t="shared" si="42"/>
        <v>0</v>
      </c>
      <c r="N52" s="274">
        <f t="shared" si="28"/>
        <v>0</v>
      </c>
      <c r="O52" s="274">
        <f t="shared" si="43"/>
        <v>2</v>
      </c>
      <c r="P52" s="274">
        <f t="shared" si="44"/>
        <v>0</v>
      </c>
      <c r="Q52" s="274">
        <f t="shared" si="45"/>
        <v>0</v>
      </c>
      <c r="R52" s="274">
        <f t="shared" si="46"/>
        <v>40</v>
      </c>
      <c r="S52" s="274">
        <f t="shared" si="47"/>
        <v>0</v>
      </c>
      <c r="T52" s="274">
        <f t="shared" si="48"/>
        <v>0</v>
      </c>
      <c r="U52" s="274">
        <f t="shared" si="49"/>
        <v>11</v>
      </c>
      <c r="V52" s="274">
        <f t="shared" si="29"/>
        <v>0</v>
      </c>
      <c r="W52" s="274">
        <f t="shared" si="50"/>
        <v>0</v>
      </c>
      <c r="X52" s="274">
        <f t="shared" si="30"/>
        <v>0</v>
      </c>
      <c r="Y52" s="274">
        <f t="shared" si="51"/>
        <v>0</v>
      </c>
      <c r="Z52" s="274">
        <f t="shared" si="31"/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7">
        <v>0</v>
      </c>
      <c r="AL52" s="277" t="s">
        <v>848</v>
      </c>
      <c r="AM52" s="277" t="s">
        <v>848</v>
      </c>
      <c r="AN52" s="277" t="s">
        <v>848</v>
      </c>
      <c r="AO52" s="277" t="s">
        <v>848</v>
      </c>
      <c r="AP52" s="277" t="s">
        <v>848</v>
      </c>
      <c r="AQ52" s="277" t="s">
        <v>848</v>
      </c>
      <c r="AR52" s="277" t="s">
        <v>848</v>
      </c>
      <c r="AS52" s="277" t="s">
        <v>848</v>
      </c>
      <c r="AT52" s="274">
        <v>0</v>
      </c>
      <c r="AU52" s="274">
        <v>0</v>
      </c>
      <c r="AV52" s="274">
        <f>施設資源化量内訳!D52</f>
        <v>68</v>
      </c>
      <c r="AW52" s="274">
        <f>施設資源化量内訳!E52</f>
        <v>0</v>
      </c>
      <c r="AX52" s="274">
        <f>施設資源化量内訳!F52</f>
        <v>0</v>
      </c>
      <c r="AY52" s="274">
        <f>施設資源化量内訳!G52</f>
        <v>1</v>
      </c>
      <c r="AZ52" s="274">
        <f>施設資源化量内訳!H52</f>
        <v>0</v>
      </c>
      <c r="BA52" s="274">
        <f>施設資源化量内訳!I52</f>
        <v>10</v>
      </c>
      <c r="BB52" s="274">
        <f>施設資源化量内訳!J52</f>
        <v>3</v>
      </c>
      <c r="BC52" s="274">
        <f>施設資源化量内訳!K52</f>
        <v>0</v>
      </c>
      <c r="BD52" s="274">
        <f>施設資源化量内訳!L52</f>
        <v>3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0</v>
      </c>
      <c r="BH52" s="274">
        <f>施設資源化量内訳!P52</f>
        <v>0</v>
      </c>
      <c r="BI52" s="274">
        <f>施設資源化量内訳!Q52</f>
        <v>0</v>
      </c>
      <c r="BJ52" s="274">
        <f>施設資源化量内訳!R52</f>
        <v>40</v>
      </c>
      <c r="BK52" s="274">
        <f>施設資源化量内訳!S52</f>
        <v>0</v>
      </c>
      <c r="BL52" s="274">
        <f>施設資源化量内訳!T52</f>
        <v>0</v>
      </c>
      <c r="BM52" s="274">
        <f>施設資源化量内訳!U52</f>
        <v>11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0</v>
      </c>
      <c r="BR52" s="274">
        <f t="shared" si="32"/>
        <v>9</v>
      </c>
      <c r="BS52" s="274">
        <v>7</v>
      </c>
      <c r="BT52" s="274">
        <v>0</v>
      </c>
      <c r="BU52" s="274"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2</v>
      </c>
      <c r="CD52" s="277" t="s">
        <v>848</v>
      </c>
      <c r="CE52" s="277" t="s">
        <v>848</v>
      </c>
      <c r="CF52" s="277" t="s">
        <v>848</v>
      </c>
      <c r="CG52" s="277" t="s">
        <v>848</v>
      </c>
      <c r="CH52" s="277" t="s">
        <v>848</v>
      </c>
      <c r="CI52" s="277" t="s">
        <v>848</v>
      </c>
      <c r="CJ52" s="277" t="s">
        <v>848</v>
      </c>
      <c r="CK52" s="277" t="s">
        <v>848</v>
      </c>
      <c r="CL52" s="274">
        <v>0</v>
      </c>
      <c r="CM52" s="274">
        <v>0</v>
      </c>
      <c r="CN52" s="275" t="s">
        <v>737</v>
      </c>
    </row>
    <row r="53" spans="1:92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33"/>
        <v>1082</v>
      </c>
      <c r="E53" s="274">
        <f t="shared" si="34"/>
        <v>420</v>
      </c>
      <c r="F53" s="274">
        <f t="shared" si="35"/>
        <v>6</v>
      </c>
      <c r="G53" s="274">
        <f t="shared" si="36"/>
        <v>6</v>
      </c>
      <c r="H53" s="274">
        <f t="shared" si="37"/>
        <v>59</v>
      </c>
      <c r="I53" s="274">
        <f t="shared" si="38"/>
        <v>48</v>
      </c>
      <c r="J53" s="274">
        <f t="shared" si="39"/>
        <v>14</v>
      </c>
      <c r="K53" s="274">
        <f t="shared" si="40"/>
        <v>1</v>
      </c>
      <c r="L53" s="274">
        <f t="shared" si="41"/>
        <v>17</v>
      </c>
      <c r="M53" s="274">
        <f t="shared" si="42"/>
        <v>3</v>
      </c>
      <c r="N53" s="274">
        <f t="shared" si="28"/>
        <v>0</v>
      </c>
      <c r="O53" s="274">
        <f t="shared" si="43"/>
        <v>60</v>
      </c>
      <c r="P53" s="274">
        <f t="shared" si="44"/>
        <v>0</v>
      </c>
      <c r="Q53" s="274">
        <f t="shared" si="45"/>
        <v>0</v>
      </c>
      <c r="R53" s="274">
        <f t="shared" si="46"/>
        <v>314</v>
      </c>
      <c r="S53" s="274">
        <f t="shared" si="47"/>
        <v>0</v>
      </c>
      <c r="T53" s="274">
        <f t="shared" si="48"/>
        <v>0</v>
      </c>
      <c r="U53" s="274">
        <f t="shared" si="49"/>
        <v>87</v>
      </c>
      <c r="V53" s="274">
        <f t="shared" si="29"/>
        <v>0</v>
      </c>
      <c r="W53" s="274">
        <f t="shared" si="50"/>
        <v>0</v>
      </c>
      <c r="X53" s="274">
        <f t="shared" si="30"/>
        <v>0</v>
      </c>
      <c r="Y53" s="274">
        <f t="shared" si="51"/>
        <v>47</v>
      </c>
      <c r="Z53" s="274">
        <f t="shared" si="31"/>
        <v>431</v>
      </c>
      <c r="AA53" s="274">
        <v>378</v>
      </c>
      <c r="AB53" s="274">
        <v>2</v>
      </c>
      <c r="AC53" s="274">
        <v>0</v>
      </c>
      <c r="AD53" s="274">
        <v>0</v>
      </c>
      <c r="AE53" s="274">
        <v>0</v>
      </c>
      <c r="AF53" s="274">
        <v>0</v>
      </c>
      <c r="AG53" s="274">
        <v>1</v>
      </c>
      <c r="AH53" s="274">
        <v>1</v>
      </c>
      <c r="AI53" s="274">
        <v>3</v>
      </c>
      <c r="AJ53" s="274">
        <v>0</v>
      </c>
      <c r="AK53" s="277">
        <v>46</v>
      </c>
      <c r="AL53" s="277" t="s">
        <v>848</v>
      </c>
      <c r="AM53" s="277" t="s">
        <v>848</v>
      </c>
      <c r="AN53" s="277" t="s">
        <v>848</v>
      </c>
      <c r="AO53" s="277" t="s">
        <v>848</v>
      </c>
      <c r="AP53" s="277" t="s">
        <v>848</v>
      </c>
      <c r="AQ53" s="277" t="s">
        <v>848</v>
      </c>
      <c r="AR53" s="277" t="s">
        <v>848</v>
      </c>
      <c r="AS53" s="277" t="s">
        <v>848</v>
      </c>
      <c r="AT53" s="274">
        <v>0</v>
      </c>
      <c r="AU53" s="274">
        <v>0</v>
      </c>
      <c r="AV53" s="274">
        <f>施設資源化量内訳!D53</f>
        <v>617</v>
      </c>
      <c r="AW53" s="274">
        <f>施設資源化量内訳!E53</f>
        <v>12</v>
      </c>
      <c r="AX53" s="274">
        <f>施設資源化量内訳!F53</f>
        <v>1</v>
      </c>
      <c r="AY53" s="274">
        <f>施設資源化量内訳!G53</f>
        <v>6</v>
      </c>
      <c r="AZ53" s="274">
        <f>施設資源化量内訳!H53</f>
        <v>59</v>
      </c>
      <c r="BA53" s="274">
        <f>施設資源化量内訳!I53</f>
        <v>48</v>
      </c>
      <c r="BB53" s="274">
        <f>施設資源化量内訳!J53</f>
        <v>14</v>
      </c>
      <c r="BC53" s="274">
        <f>施設資源化量内訳!K53</f>
        <v>0</v>
      </c>
      <c r="BD53" s="274">
        <f>施設資源化量内訳!L53</f>
        <v>16</v>
      </c>
      <c r="BE53" s="274">
        <f>施設資源化量内訳!M53</f>
        <v>0</v>
      </c>
      <c r="BF53" s="274">
        <f>施設資源化量内訳!N53</f>
        <v>0</v>
      </c>
      <c r="BG53" s="274">
        <f>施設資源化量内訳!O53</f>
        <v>13</v>
      </c>
      <c r="BH53" s="274">
        <f>施設資源化量内訳!P53</f>
        <v>0</v>
      </c>
      <c r="BI53" s="274">
        <f>施設資源化量内訳!Q53</f>
        <v>0</v>
      </c>
      <c r="BJ53" s="274">
        <f>施設資源化量内訳!R53</f>
        <v>314</v>
      </c>
      <c r="BK53" s="274">
        <f>施設資源化量内訳!S53</f>
        <v>0</v>
      </c>
      <c r="BL53" s="274">
        <f>施設資源化量内訳!T53</f>
        <v>0</v>
      </c>
      <c r="BM53" s="274">
        <f>施設資源化量内訳!U53</f>
        <v>87</v>
      </c>
      <c r="BN53" s="274">
        <f>施設資源化量内訳!V53</f>
        <v>0</v>
      </c>
      <c r="BO53" s="274">
        <f>施設資源化量内訳!W53</f>
        <v>0</v>
      </c>
      <c r="BP53" s="274">
        <f>施設資源化量内訳!X53</f>
        <v>0</v>
      </c>
      <c r="BQ53" s="274">
        <f>施設資源化量内訳!Y53</f>
        <v>47</v>
      </c>
      <c r="BR53" s="274">
        <f t="shared" si="32"/>
        <v>34</v>
      </c>
      <c r="BS53" s="274">
        <v>30</v>
      </c>
      <c r="BT53" s="274">
        <v>3</v>
      </c>
      <c r="BU53" s="274"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v>0</v>
      </c>
      <c r="CC53" s="274">
        <v>1</v>
      </c>
      <c r="CD53" s="277" t="s">
        <v>848</v>
      </c>
      <c r="CE53" s="277" t="s">
        <v>848</v>
      </c>
      <c r="CF53" s="277" t="s">
        <v>848</v>
      </c>
      <c r="CG53" s="277" t="s">
        <v>848</v>
      </c>
      <c r="CH53" s="277" t="s">
        <v>848</v>
      </c>
      <c r="CI53" s="277" t="s">
        <v>848</v>
      </c>
      <c r="CJ53" s="277" t="s">
        <v>848</v>
      </c>
      <c r="CK53" s="277" t="s">
        <v>848</v>
      </c>
      <c r="CL53" s="274">
        <v>0</v>
      </c>
      <c r="CM53" s="274">
        <v>0</v>
      </c>
      <c r="CN53" s="275" t="s">
        <v>737</v>
      </c>
    </row>
    <row r="54" spans="1:92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33"/>
        <v>2165</v>
      </c>
      <c r="E54" s="274">
        <f t="shared" si="34"/>
        <v>268</v>
      </c>
      <c r="F54" s="274">
        <f t="shared" si="35"/>
        <v>1</v>
      </c>
      <c r="G54" s="274">
        <f t="shared" si="36"/>
        <v>0</v>
      </c>
      <c r="H54" s="274">
        <f t="shared" si="37"/>
        <v>72</v>
      </c>
      <c r="I54" s="274">
        <f t="shared" si="38"/>
        <v>72</v>
      </c>
      <c r="J54" s="274">
        <f t="shared" si="39"/>
        <v>22</v>
      </c>
      <c r="K54" s="274">
        <f t="shared" si="40"/>
        <v>0</v>
      </c>
      <c r="L54" s="274">
        <f t="shared" si="41"/>
        <v>143</v>
      </c>
      <c r="M54" s="274">
        <f t="shared" si="42"/>
        <v>6</v>
      </c>
      <c r="N54" s="274">
        <f t="shared" si="28"/>
        <v>0</v>
      </c>
      <c r="O54" s="274">
        <f t="shared" si="43"/>
        <v>59</v>
      </c>
      <c r="P54" s="274">
        <f t="shared" si="44"/>
        <v>1037</v>
      </c>
      <c r="Q54" s="274">
        <f t="shared" si="45"/>
        <v>0</v>
      </c>
      <c r="R54" s="274">
        <f t="shared" si="46"/>
        <v>0</v>
      </c>
      <c r="S54" s="274">
        <f t="shared" si="47"/>
        <v>0</v>
      </c>
      <c r="T54" s="274">
        <f t="shared" si="48"/>
        <v>52</v>
      </c>
      <c r="U54" s="274">
        <f t="shared" si="49"/>
        <v>97</v>
      </c>
      <c r="V54" s="274">
        <f t="shared" si="29"/>
        <v>0</v>
      </c>
      <c r="W54" s="274">
        <f t="shared" si="50"/>
        <v>0</v>
      </c>
      <c r="X54" s="274">
        <f t="shared" si="30"/>
        <v>5</v>
      </c>
      <c r="Y54" s="274">
        <f t="shared" si="51"/>
        <v>331</v>
      </c>
      <c r="Z54" s="274">
        <f t="shared" si="31"/>
        <v>628</v>
      </c>
      <c r="AA54" s="274">
        <v>70</v>
      </c>
      <c r="AB54" s="274">
        <v>1</v>
      </c>
      <c r="AC54" s="274">
        <v>0</v>
      </c>
      <c r="AD54" s="274">
        <v>53</v>
      </c>
      <c r="AE54" s="274">
        <v>10</v>
      </c>
      <c r="AF54" s="274">
        <v>0</v>
      </c>
      <c r="AG54" s="274">
        <v>0</v>
      </c>
      <c r="AH54" s="274">
        <v>143</v>
      </c>
      <c r="AI54" s="274">
        <v>6</v>
      </c>
      <c r="AJ54" s="274">
        <v>0</v>
      </c>
      <c r="AK54" s="277">
        <v>26</v>
      </c>
      <c r="AL54" s="277" t="s">
        <v>848</v>
      </c>
      <c r="AM54" s="277" t="s">
        <v>848</v>
      </c>
      <c r="AN54" s="277" t="s">
        <v>848</v>
      </c>
      <c r="AO54" s="277" t="s">
        <v>848</v>
      </c>
      <c r="AP54" s="277" t="s">
        <v>848</v>
      </c>
      <c r="AQ54" s="277" t="s">
        <v>848</v>
      </c>
      <c r="AR54" s="277" t="s">
        <v>848</v>
      </c>
      <c r="AS54" s="277" t="s">
        <v>848</v>
      </c>
      <c r="AT54" s="274">
        <v>5</v>
      </c>
      <c r="AU54" s="274">
        <v>314</v>
      </c>
      <c r="AV54" s="274">
        <f>施設資源化量内訳!D54</f>
        <v>1292</v>
      </c>
      <c r="AW54" s="274">
        <f>施設資源化量内訳!E54</f>
        <v>0</v>
      </c>
      <c r="AX54" s="274">
        <f>施設資源化量内訳!F54</f>
        <v>0</v>
      </c>
      <c r="AY54" s="274">
        <f>施設資源化量内訳!G54</f>
        <v>0</v>
      </c>
      <c r="AZ54" s="274">
        <f>施設資源化量内訳!H54</f>
        <v>13</v>
      </c>
      <c r="BA54" s="274">
        <f>施設資源化量内訳!I54</f>
        <v>61</v>
      </c>
      <c r="BB54" s="274">
        <f>施設資源化量内訳!J54</f>
        <v>15</v>
      </c>
      <c r="BC54" s="274">
        <f>施設資源化量内訳!K54</f>
        <v>0</v>
      </c>
      <c r="BD54" s="274">
        <f>施設資源化量内訳!L54</f>
        <v>0</v>
      </c>
      <c r="BE54" s="274">
        <f>施設資源化量内訳!M54</f>
        <v>0</v>
      </c>
      <c r="BF54" s="274">
        <f>施設資源化量内訳!N54</f>
        <v>0</v>
      </c>
      <c r="BG54" s="274">
        <f>施設資源化量内訳!O54</f>
        <v>0</v>
      </c>
      <c r="BH54" s="274">
        <f>施設資源化量内訳!P54</f>
        <v>1037</v>
      </c>
      <c r="BI54" s="274">
        <f>施設資源化量内訳!Q54</f>
        <v>0</v>
      </c>
      <c r="BJ54" s="274">
        <f>施設資源化量内訳!R54</f>
        <v>0</v>
      </c>
      <c r="BK54" s="274">
        <f>施設資源化量内訳!S54</f>
        <v>0</v>
      </c>
      <c r="BL54" s="274">
        <f>施設資源化量内訳!T54</f>
        <v>52</v>
      </c>
      <c r="BM54" s="274">
        <f>施設資源化量内訳!U54</f>
        <v>97</v>
      </c>
      <c r="BN54" s="274">
        <f>施設資源化量内訳!V54</f>
        <v>0</v>
      </c>
      <c r="BO54" s="274">
        <f>施設資源化量内訳!W54</f>
        <v>0</v>
      </c>
      <c r="BP54" s="274">
        <f>施設資源化量内訳!X54</f>
        <v>0</v>
      </c>
      <c r="BQ54" s="274">
        <f>施設資源化量内訳!Y54</f>
        <v>17</v>
      </c>
      <c r="BR54" s="274">
        <f t="shared" si="32"/>
        <v>245</v>
      </c>
      <c r="BS54" s="274">
        <v>198</v>
      </c>
      <c r="BT54" s="274">
        <v>0</v>
      </c>
      <c r="BU54" s="274">
        <v>0</v>
      </c>
      <c r="BV54" s="274">
        <v>6</v>
      </c>
      <c r="BW54" s="274">
        <v>1</v>
      </c>
      <c r="BX54" s="274">
        <v>7</v>
      </c>
      <c r="BY54" s="274">
        <v>0</v>
      </c>
      <c r="BZ54" s="274">
        <v>0</v>
      </c>
      <c r="CA54" s="274">
        <v>0</v>
      </c>
      <c r="CB54" s="274">
        <v>0</v>
      </c>
      <c r="CC54" s="274">
        <v>33</v>
      </c>
      <c r="CD54" s="277" t="s">
        <v>848</v>
      </c>
      <c r="CE54" s="277" t="s">
        <v>848</v>
      </c>
      <c r="CF54" s="277" t="s">
        <v>848</v>
      </c>
      <c r="CG54" s="277" t="s">
        <v>848</v>
      </c>
      <c r="CH54" s="277" t="s">
        <v>848</v>
      </c>
      <c r="CI54" s="277" t="s">
        <v>848</v>
      </c>
      <c r="CJ54" s="277" t="s">
        <v>848</v>
      </c>
      <c r="CK54" s="277" t="s">
        <v>848</v>
      </c>
      <c r="CL54" s="274">
        <v>0</v>
      </c>
      <c r="CM54" s="274">
        <v>0</v>
      </c>
      <c r="CN54" s="275" t="s">
        <v>737</v>
      </c>
    </row>
    <row r="55" spans="1:92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33"/>
        <v>552</v>
      </c>
      <c r="E55" s="274">
        <f t="shared" si="34"/>
        <v>74</v>
      </c>
      <c r="F55" s="274">
        <f t="shared" si="35"/>
        <v>1</v>
      </c>
      <c r="G55" s="274">
        <f t="shared" si="36"/>
        <v>0</v>
      </c>
      <c r="H55" s="274">
        <f t="shared" si="37"/>
        <v>52</v>
      </c>
      <c r="I55" s="274">
        <f t="shared" si="38"/>
        <v>70</v>
      </c>
      <c r="J55" s="274">
        <f t="shared" si="39"/>
        <v>8</v>
      </c>
      <c r="K55" s="274">
        <f t="shared" si="40"/>
        <v>0</v>
      </c>
      <c r="L55" s="274">
        <f t="shared" si="41"/>
        <v>0</v>
      </c>
      <c r="M55" s="274">
        <f t="shared" si="42"/>
        <v>0</v>
      </c>
      <c r="N55" s="274">
        <f t="shared" si="28"/>
        <v>0</v>
      </c>
      <c r="O55" s="274">
        <f t="shared" si="43"/>
        <v>2</v>
      </c>
      <c r="P55" s="274">
        <f t="shared" si="44"/>
        <v>0</v>
      </c>
      <c r="Q55" s="274">
        <f t="shared" si="45"/>
        <v>0</v>
      </c>
      <c r="R55" s="274">
        <f t="shared" si="46"/>
        <v>338</v>
      </c>
      <c r="S55" s="274">
        <f t="shared" si="47"/>
        <v>0</v>
      </c>
      <c r="T55" s="274">
        <f t="shared" si="48"/>
        <v>0</v>
      </c>
      <c r="U55" s="274">
        <f t="shared" si="49"/>
        <v>0</v>
      </c>
      <c r="V55" s="274">
        <f t="shared" si="29"/>
        <v>0</v>
      </c>
      <c r="W55" s="274">
        <f t="shared" si="50"/>
        <v>0</v>
      </c>
      <c r="X55" s="274">
        <f t="shared" si="30"/>
        <v>1</v>
      </c>
      <c r="Y55" s="274">
        <f t="shared" si="51"/>
        <v>6</v>
      </c>
      <c r="Z55" s="274">
        <f t="shared" si="31"/>
        <v>1</v>
      </c>
      <c r="AA55" s="274">
        <v>0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7">
        <v>0</v>
      </c>
      <c r="AL55" s="277" t="s">
        <v>848</v>
      </c>
      <c r="AM55" s="277" t="s">
        <v>848</v>
      </c>
      <c r="AN55" s="277" t="s">
        <v>848</v>
      </c>
      <c r="AO55" s="277" t="s">
        <v>848</v>
      </c>
      <c r="AP55" s="277" t="s">
        <v>848</v>
      </c>
      <c r="AQ55" s="277" t="s">
        <v>848</v>
      </c>
      <c r="AR55" s="277" t="s">
        <v>848</v>
      </c>
      <c r="AS55" s="277" t="s">
        <v>848</v>
      </c>
      <c r="AT55" s="274">
        <v>1</v>
      </c>
      <c r="AU55" s="274">
        <v>0</v>
      </c>
      <c r="AV55" s="274">
        <f>施設資源化量内訳!D55</f>
        <v>515</v>
      </c>
      <c r="AW55" s="274">
        <f>施設資源化量内訳!E55</f>
        <v>40</v>
      </c>
      <c r="AX55" s="274">
        <f>施設資源化量内訳!F55</f>
        <v>1</v>
      </c>
      <c r="AY55" s="274">
        <f>施設資源化量内訳!G55</f>
        <v>0</v>
      </c>
      <c r="AZ55" s="274">
        <f>施設資源化量内訳!H55</f>
        <v>52</v>
      </c>
      <c r="BA55" s="274">
        <f>施設資源化量内訳!I55</f>
        <v>70</v>
      </c>
      <c r="BB55" s="274">
        <f>施設資源化量内訳!J55</f>
        <v>8</v>
      </c>
      <c r="BC55" s="274">
        <f>施設資源化量内訳!K55</f>
        <v>0</v>
      </c>
      <c r="BD55" s="274">
        <f>施設資源化量内訳!L55</f>
        <v>0</v>
      </c>
      <c r="BE55" s="274">
        <f>施設資源化量内訳!M55</f>
        <v>0</v>
      </c>
      <c r="BF55" s="274">
        <f>施設資源化量内訳!N55</f>
        <v>0</v>
      </c>
      <c r="BG55" s="274">
        <f>施設資源化量内訳!O55</f>
        <v>0</v>
      </c>
      <c r="BH55" s="274">
        <f>施設資源化量内訳!P55</f>
        <v>0</v>
      </c>
      <c r="BI55" s="274">
        <f>施設資源化量内訳!Q55</f>
        <v>0</v>
      </c>
      <c r="BJ55" s="274">
        <f>施設資源化量内訳!R55</f>
        <v>338</v>
      </c>
      <c r="BK55" s="274">
        <f>施設資源化量内訳!S55</f>
        <v>0</v>
      </c>
      <c r="BL55" s="274">
        <f>施設資源化量内訳!T55</f>
        <v>0</v>
      </c>
      <c r="BM55" s="274">
        <f>施設資源化量内訳!U55</f>
        <v>0</v>
      </c>
      <c r="BN55" s="274">
        <f>施設資源化量内訳!V55</f>
        <v>0</v>
      </c>
      <c r="BO55" s="274">
        <f>施設資源化量内訳!W55</f>
        <v>0</v>
      </c>
      <c r="BP55" s="274">
        <f>施設資源化量内訳!X55</f>
        <v>0</v>
      </c>
      <c r="BQ55" s="274">
        <f>施設資源化量内訳!Y55</f>
        <v>6</v>
      </c>
      <c r="BR55" s="274">
        <f t="shared" si="32"/>
        <v>36</v>
      </c>
      <c r="BS55" s="274">
        <v>34</v>
      </c>
      <c r="BT55" s="274">
        <v>0</v>
      </c>
      <c r="BU55" s="274"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v>0</v>
      </c>
      <c r="CC55" s="274">
        <v>2</v>
      </c>
      <c r="CD55" s="277" t="s">
        <v>848</v>
      </c>
      <c r="CE55" s="277" t="s">
        <v>848</v>
      </c>
      <c r="CF55" s="277" t="s">
        <v>848</v>
      </c>
      <c r="CG55" s="277" t="s">
        <v>848</v>
      </c>
      <c r="CH55" s="277" t="s">
        <v>848</v>
      </c>
      <c r="CI55" s="277" t="s">
        <v>848</v>
      </c>
      <c r="CJ55" s="277" t="s">
        <v>848</v>
      </c>
      <c r="CK55" s="277" t="s">
        <v>848</v>
      </c>
      <c r="CL55" s="274">
        <v>0</v>
      </c>
      <c r="CM55" s="274">
        <v>0</v>
      </c>
      <c r="CN55" s="275" t="s">
        <v>728</v>
      </c>
    </row>
    <row r="56" spans="1:92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33"/>
        <v>204</v>
      </c>
      <c r="E56" s="274">
        <f t="shared" si="34"/>
        <v>44</v>
      </c>
      <c r="F56" s="274">
        <f t="shared" si="35"/>
        <v>0</v>
      </c>
      <c r="G56" s="274">
        <f t="shared" si="36"/>
        <v>0</v>
      </c>
      <c r="H56" s="274">
        <f t="shared" si="37"/>
        <v>82</v>
      </c>
      <c r="I56" s="274">
        <f t="shared" si="38"/>
        <v>9</v>
      </c>
      <c r="J56" s="274">
        <f t="shared" si="39"/>
        <v>12</v>
      </c>
      <c r="K56" s="274">
        <f t="shared" si="40"/>
        <v>0</v>
      </c>
      <c r="L56" s="274">
        <f t="shared" si="41"/>
        <v>0</v>
      </c>
      <c r="M56" s="274">
        <f t="shared" si="42"/>
        <v>0</v>
      </c>
      <c r="N56" s="274">
        <f t="shared" si="28"/>
        <v>0</v>
      </c>
      <c r="O56" s="274">
        <f t="shared" si="43"/>
        <v>57</v>
      </c>
      <c r="P56" s="274">
        <f t="shared" si="44"/>
        <v>0</v>
      </c>
      <c r="Q56" s="274">
        <f t="shared" si="45"/>
        <v>0</v>
      </c>
      <c r="R56" s="274">
        <f t="shared" si="46"/>
        <v>0</v>
      </c>
      <c r="S56" s="274">
        <f t="shared" si="47"/>
        <v>0</v>
      </c>
      <c r="T56" s="274">
        <f t="shared" si="48"/>
        <v>0</v>
      </c>
      <c r="U56" s="274">
        <f t="shared" si="49"/>
        <v>0</v>
      </c>
      <c r="V56" s="274">
        <f t="shared" si="29"/>
        <v>0</v>
      </c>
      <c r="W56" s="274">
        <f t="shared" si="50"/>
        <v>0</v>
      </c>
      <c r="X56" s="274">
        <f t="shared" si="30"/>
        <v>0</v>
      </c>
      <c r="Y56" s="274">
        <f t="shared" si="51"/>
        <v>0</v>
      </c>
      <c r="Z56" s="274">
        <f t="shared" si="31"/>
        <v>0</v>
      </c>
      <c r="AA56" s="274">
        <v>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7">
        <v>0</v>
      </c>
      <c r="AL56" s="277" t="s">
        <v>848</v>
      </c>
      <c r="AM56" s="277" t="s">
        <v>848</v>
      </c>
      <c r="AN56" s="277" t="s">
        <v>848</v>
      </c>
      <c r="AO56" s="277" t="s">
        <v>848</v>
      </c>
      <c r="AP56" s="277" t="s">
        <v>848</v>
      </c>
      <c r="AQ56" s="277" t="s">
        <v>848</v>
      </c>
      <c r="AR56" s="277" t="s">
        <v>848</v>
      </c>
      <c r="AS56" s="277" t="s">
        <v>848</v>
      </c>
      <c r="AT56" s="274">
        <v>0</v>
      </c>
      <c r="AU56" s="274">
        <v>0</v>
      </c>
      <c r="AV56" s="274">
        <f>施設資源化量内訳!D56</f>
        <v>176</v>
      </c>
      <c r="AW56" s="274">
        <f>施設資源化量内訳!E56</f>
        <v>18</v>
      </c>
      <c r="AX56" s="274">
        <f>施設資源化量内訳!F56</f>
        <v>0</v>
      </c>
      <c r="AY56" s="274">
        <f>施設資源化量内訳!G56</f>
        <v>0</v>
      </c>
      <c r="AZ56" s="274">
        <f>施設資源化量内訳!H56</f>
        <v>81</v>
      </c>
      <c r="BA56" s="274">
        <f>施設資源化量内訳!I56</f>
        <v>8</v>
      </c>
      <c r="BB56" s="274">
        <f>施設資源化量内訳!J56</f>
        <v>12</v>
      </c>
      <c r="BC56" s="274">
        <f>施設資源化量内訳!K56</f>
        <v>0</v>
      </c>
      <c r="BD56" s="274">
        <f>施設資源化量内訳!L56</f>
        <v>0</v>
      </c>
      <c r="BE56" s="274">
        <f>施設資源化量内訳!M56</f>
        <v>0</v>
      </c>
      <c r="BF56" s="274">
        <f>施設資源化量内訳!N56</f>
        <v>0</v>
      </c>
      <c r="BG56" s="274">
        <f>施設資源化量内訳!O56</f>
        <v>57</v>
      </c>
      <c r="BH56" s="274">
        <f>施設資源化量内訳!P56</f>
        <v>0</v>
      </c>
      <c r="BI56" s="274">
        <f>施設資源化量内訳!Q56</f>
        <v>0</v>
      </c>
      <c r="BJ56" s="274">
        <f>施設資源化量内訳!R56</f>
        <v>0</v>
      </c>
      <c r="BK56" s="274">
        <f>施設資源化量内訳!S56</f>
        <v>0</v>
      </c>
      <c r="BL56" s="274">
        <f>施設資源化量内訳!T56</f>
        <v>0</v>
      </c>
      <c r="BM56" s="274">
        <f>施設資源化量内訳!U56</f>
        <v>0</v>
      </c>
      <c r="BN56" s="274">
        <f>施設資源化量内訳!V56</f>
        <v>0</v>
      </c>
      <c r="BO56" s="274">
        <f>施設資源化量内訳!W56</f>
        <v>0</v>
      </c>
      <c r="BP56" s="274">
        <f>施設資源化量内訳!X56</f>
        <v>0</v>
      </c>
      <c r="BQ56" s="274">
        <f>施設資源化量内訳!Y56</f>
        <v>0</v>
      </c>
      <c r="BR56" s="274">
        <f t="shared" si="32"/>
        <v>28</v>
      </c>
      <c r="BS56" s="274">
        <v>26</v>
      </c>
      <c r="BT56" s="274">
        <v>0</v>
      </c>
      <c r="BU56" s="274">
        <v>0</v>
      </c>
      <c r="BV56" s="274">
        <v>1</v>
      </c>
      <c r="BW56" s="274">
        <v>1</v>
      </c>
      <c r="BX56" s="274">
        <v>0</v>
      </c>
      <c r="BY56" s="274">
        <v>0</v>
      </c>
      <c r="BZ56" s="274">
        <v>0</v>
      </c>
      <c r="CA56" s="274">
        <v>0</v>
      </c>
      <c r="CB56" s="274">
        <v>0</v>
      </c>
      <c r="CC56" s="274">
        <v>0</v>
      </c>
      <c r="CD56" s="277" t="s">
        <v>848</v>
      </c>
      <c r="CE56" s="277" t="s">
        <v>848</v>
      </c>
      <c r="CF56" s="277" t="s">
        <v>848</v>
      </c>
      <c r="CG56" s="277" t="s">
        <v>848</v>
      </c>
      <c r="CH56" s="277" t="s">
        <v>848</v>
      </c>
      <c r="CI56" s="277" t="s">
        <v>848</v>
      </c>
      <c r="CJ56" s="277" t="s">
        <v>848</v>
      </c>
      <c r="CK56" s="277" t="s">
        <v>848</v>
      </c>
      <c r="CL56" s="274">
        <v>0</v>
      </c>
      <c r="CM56" s="274">
        <v>0</v>
      </c>
      <c r="CN56" s="275" t="s">
        <v>728</v>
      </c>
    </row>
    <row r="57" spans="1:92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33"/>
        <v>153</v>
      </c>
      <c r="E57" s="274">
        <f t="shared" si="34"/>
        <v>18</v>
      </c>
      <c r="F57" s="274">
        <f t="shared" si="35"/>
        <v>0</v>
      </c>
      <c r="G57" s="274">
        <f t="shared" si="36"/>
        <v>0</v>
      </c>
      <c r="H57" s="274">
        <f t="shared" si="37"/>
        <v>81</v>
      </c>
      <c r="I57" s="274">
        <f t="shared" si="38"/>
        <v>24</v>
      </c>
      <c r="J57" s="274">
        <f t="shared" si="39"/>
        <v>26</v>
      </c>
      <c r="K57" s="274">
        <f t="shared" si="40"/>
        <v>0</v>
      </c>
      <c r="L57" s="274">
        <f t="shared" si="41"/>
        <v>0</v>
      </c>
      <c r="M57" s="274">
        <f t="shared" si="42"/>
        <v>0</v>
      </c>
      <c r="N57" s="274">
        <f t="shared" si="28"/>
        <v>0</v>
      </c>
      <c r="O57" s="274">
        <f t="shared" si="43"/>
        <v>3</v>
      </c>
      <c r="P57" s="274">
        <f t="shared" si="44"/>
        <v>0</v>
      </c>
      <c r="Q57" s="274">
        <f t="shared" si="45"/>
        <v>0</v>
      </c>
      <c r="R57" s="274">
        <f t="shared" si="46"/>
        <v>0</v>
      </c>
      <c r="S57" s="274">
        <f t="shared" si="47"/>
        <v>0</v>
      </c>
      <c r="T57" s="274">
        <f t="shared" si="48"/>
        <v>0</v>
      </c>
      <c r="U57" s="274">
        <f t="shared" si="49"/>
        <v>0</v>
      </c>
      <c r="V57" s="274">
        <f t="shared" si="29"/>
        <v>0</v>
      </c>
      <c r="W57" s="274">
        <f t="shared" si="50"/>
        <v>0</v>
      </c>
      <c r="X57" s="274">
        <f t="shared" si="30"/>
        <v>0</v>
      </c>
      <c r="Y57" s="274">
        <f t="shared" si="51"/>
        <v>1</v>
      </c>
      <c r="Z57" s="274">
        <f t="shared" si="31"/>
        <v>0</v>
      </c>
      <c r="AA57" s="274">
        <v>0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7">
        <v>0</v>
      </c>
      <c r="AL57" s="277" t="s">
        <v>848</v>
      </c>
      <c r="AM57" s="277" t="s">
        <v>848</v>
      </c>
      <c r="AN57" s="277" t="s">
        <v>848</v>
      </c>
      <c r="AO57" s="277" t="s">
        <v>848</v>
      </c>
      <c r="AP57" s="277" t="s">
        <v>848</v>
      </c>
      <c r="AQ57" s="277" t="s">
        <v>848</v>
      </c>
      <c r="AR57" s="277" t="s">
        <v>848</v>
      </c>
      <c r="AS57" s="277" t="s">
        <v>848</v>
      </c>
      <c r="AT57" s="274">
        <v>0</v>
      </c>
      <c r="AU57" s="274">
        <v>0</v>
      </c>
      <c r="AV57" s="274">
        <f>施設資源化量内訳!D57</f>
        <v>153</v>
      </c>
      <c r="AW57" s="274">
        <f>施設資源化量内訳!E57</f>
        <v>18</v>
      </c>
      <c r="AX57" s="274">
        <f>施設資源化量内訳!F57</f>
        <v>0</v>
      </c>
      <c r="AY57" s="274">
        <f>施設資源化量内訳!G57</f>
        <v>0</v>
      </c>
      <c r="AZ57" s="274">
        <f>施設資源化量内訳!H57</f>
        <v>81</v>
      </c>
      <c r="BA57" s="274">
        <f>施設資源化量内訳!I57</f>
        <v>24</v>
      </c>
      <c r="BB57" s="274">
        <f>施設資源化量内訳!J57</f>
        <v>26</v>
      </c>
      <c r="BC57" s="274">
        <f>施設資源化量内訳!K57</f>
        <v>0</v>
      </c>
      <c r="BD57" s="274">
        <f>施設資源化量内訳!L57</f>
        <v>0</v>
      </c>
      <c r="BE57" s="274">
        <f>施設資源化量内訳!M57</f>
        <v>0</v>
      </c>
      <c r="BF57" s="274">
        <f>施設資源化量内訳!N57</f>
        <v>0</v>
      </c>
      <c r="BG57" s="274">
        <f>施設資源化量内訳!O57</f>
        <v>3</v>
      </c>
      <c r="BH57" s="274">
        <f>施設資源化量内訳!P57</f>
        <v>0</v>
      </c>
      <c r="BI57" s="274">
        <f>施設資源化量内訳!Q57</f>
        <v>0</v>
      </c>
      <c r="BJ57" s="274">
        <f>施設資源化量内訳!R57</f>
        <v>0</v>
      </c>
      <c r="BK57" s="274">
        <f>施設資源化量内訳!S57</f>
        <v>0</v>
      </c>
      <c r="BL57" s="274">
        <f>施設資源化量内訳!T57</f>
        <v>0</v>
      </c>
      <c r="BM57" s="274">
        <f>施設資源化量内訳!U57</f>
        <v>0</v>
      </c>
      <c r="BN57" s="274">
        <f>施設資源化量内訳!V57</f>
        <v>0</v>
      </c>
      <c r="BO57" s="274">
        <f>施設資源化量内訳!W57</f>
        <v>0</v>
      </c>
      <c r="BP57" s="274">
        <f>施設資源化量内訳!X57</f>
        <v>0</v>
      </c>
      <c r="BQ57" s="274">
        <f>施設資源化量内訳!Y57</f>
        <v>1</v>
      </c>
      <c r="BR57" s="274">
        <f t="shared" si="32"/>
        <v>0</v>
      </c>
      <c r="BS57" s="274">
        <v>0</v>
      </c>
      <c r="BT57" s="274">
        <v>0</v>
      </c>
      <c r="BU57" s="274"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v>0</v>
      </c>
      <c r="CC57" s="274">
        <v>0</v>
      </c>
      <c r="CD57" s="277" t="s">
        <v>848</v>
      </c>
      <c r="CE57" s="277" t="s">
        <v>848</v>
      </c>
      <c r="CF57" s="277" t="s">
        <v>848</v>
      </c>
      <c r="CG57" s="277" t="s">
        <v>848</v>
      </c>
      <c r="CH57" s="277" t="s">
        <v>848</v>
      </c>
      <c r="CI57" s="277" t="s">
        <v>848</v>
      </c>
      <c r="CJ57" s="277" t="s">
        <v>848</v>
      </c>
      <c r="CK57" s="277" t="s">
        <v>848</v>
      </c>
      <c r="CL57" s="274">
        <v>0</v>
      </c>
      <c r="CM57" s="274">
        <v>0</v>
      </c>
      <c r="CN57" s="275" t="s">
        <v>728</v>
      </c>
    </row>
    <row r="58" spans="1:92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33"/>
        <v>316</v>
      </c>
      <c r="E58" s="274">
        <f t="shared" si="34"/>
        <v>13</v>
      </c>
      <c r="F58" s="274">
        <f t="shared" si="35"/>
        <v>0</v>
      </c>
      <c r="G58" s="274">
        <f t="shared" si="36"/>
        <v>0</v>
      </c>
      <c r="H58" s="274">
        <f t="shared" si="37"/>
        <v>45</v>
      </c>
      <c r="I58" s="274">
        <f t="shared" si="38"/>
        <v>37</v>
      </c>
      <c r="J58" s="274">
        <f t="shared" si="39"/>
        <v>16</v>
      </c>
      <c r="K58" s="274">
        <f t="shared" si="40"/>
        <v>0</v>
      </c>
      <c r="L58" s="274">
        <f t="shared" si="41"/>
        <v>0</v>
      </c>
      <c r="M58" s="274">
        <f t="shared" si="42"/>
        <v>0</v>
      </c>
      <c r="N58" s="274">
        <f t="shared" si="28"/>
        <v>0</v>
      </c>
      <c r="O58" s="274">
        <f t="shared" si="43"/>
        <v>0</v>
      </c>
      <c r="P58" s="274">
        <f t="shared" si="44"/>
        <v>0</v>
      </c>
      <c r="Q58" s="274">
        <f t="shared" si="45"/>
        <v>0</v>
      </c>
      <c r="R58" s="274">
        <f t="shared" si="46"/>
        <v>0</v>
      </c>
      <c r="S58" s="274">
        <f t="shared" si="47"/>
        <v>0</v>
      </c>
      <c r="T58" s="274">
        <f t="shared" si="48"/>
        <v>0</v>
      </c>
      <c r="U58" s="274">
        <f t="shared" si="49"/>
        <v>195</v>
      </c>
      <c r="V58" s="274">
        <f t="shared" si="29"/>
        <v>0</v>
      </c>
      <c r="W58" s="274">
        <f t="shared" si="50"/>
        <v>0</v>
      </c>
      <c r="X58" s="274">
        <f t="shared" si="30"/>
        <v>0</v>
      </c>
      <c r="Y58" s="274">
        <f t="shared" si="51"/>
        <v>10</v>
      </c>
      <c r="Z58" s="274">
        <f t="shared" si="31"/>
        <v>0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7">
        <v>0</v>
      </c>
      <c r="AL58" s="277" t="s">
        <v>848</v>
      </c>
      <c r="AM58" s="277" t="s">
        <v>848</v>
      </c>
      <c r="AN58" s="277" t="s">
        <v>848</v>
      </c>
      <c r="AO58" s="277" t="s">
        <v>848</v>
      </c>
      <c r="AP58" s="277" t="s">
        <v>848</v>
      </c>
      <c r="AQ58" s="277" t="s">
        <v>848</v>
      </c>
      <c r="AR58" s="277" t="s">
        <v>848</v>
      </c>
      <c r="AS58" s="277" t="s">
        <v>848</v>
      </c>
      <c r="AT58" s="274">
        <v>0</v>
      </c>
      <c r="AU58" s="274">
        <v>0</v>
      </c>
      <c r="AV58" s="274">
        <f>施設資源化量内訳!D58</f>
        <v>316</v>
      </c>
      <c r="AW58" s="274">
        <f>施設資源化量内訳!E58</f>
        <v>13</v>
      </c>
      <c r="AX58" s="274">
        <f>施設資源化量内訳!F58</f>
        <v>0</v>
      </c>
      <c r="AY58" s="274">
        <f>施設資源化量内訳!G58</f>
        <v>0</v>
      </c>
      <c r="AZ58" s="274">
        <f>施設資源化量内訳!H58</f>
        <v>45</v>
      </c>
      <c r="BA58" s="274">
        <f>施設資源化量内訳!I58</f>
        <v>37</v>
      </c>
      <c r="BB58" s="274">
        <f>施設資源化量内訳!J58</f>
        <v>16</v>
      </c>
      <c r="BC58" s="274">
        <f>施設資源化量内訳!K58</f>
        <v>0</v>
      </c>
      <c r="BD58" s="274">
        <f>施設資源化量内訳!L58</f>
        <v>0</v>
      </c>
      <c r="BE58" s="274">
        <f>施設資源化量内訳!M58</f>
        <v>0</v>
      </c>
      <c r="BF58" s="274">
        <f>施設資源化量内訳!N58</f>
        <v>0</v>
      </c>
      <c r="BG58" s="274">
        <f>施設資源化量内訳!O58</f>
        <v>0</v>
      </c>
      <c r="BH58" s="274">
        <f>施設資源化量内訳!P58</f>
        <v>0</v>
      </c>
      <c r="BI58" s="274">
        <f>施設資源化量内訳!Q58</f>
        <v>0</v>
      </c>
      <c r="BJ58" s="274">
        <f>施設資源化量内訳!R58</f>
        <v>0</v>
      </c>
      <c r="BK58" s="274">
        <f>施設資源化量内訳!S58</f>
        <v>0</v>
      </c>
      <c r="BL58" s="274">
        <f>施設資源化量内訳!T58</f>
        <v>0</v>
      </c>
      <c r="BM58" s="274">
        <f>施設資源化量内訳!U58</f>
        <v>195</v>
      </c>
      <c r="BN58" s="274">
        <f>施設資源化量内訳!V58</f>
        <v>0</v>
      </c>
      <c r="BO58" s="274">
        <f>施設資源化量内訳!W58</f>
        <v>0</v>
      </c>
      <c r="BP58" s="274">
        <f>施設資源化量内訳!X58</f>
        <v>0</v>
      </c>
      <c r="BQ58" s="274">
        <f>施設資源化量内訳!Y58</f>
        <v>10</v>
      </c>
      <c r="BR58" s="274">
        <f t="shared" si="32"/>
        <v>0</v>
      </c>
      <c r="BS58" s="274">
        <v>0</v>
      </c>
      <c r="BT58" s="274">
        <v>0</v>
      </c>
      <c r="BU58" s="274"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v>0</v>
      </c>
      <c r="CC58" s="274">
        <v>0</v>
      </c>
      <c r="CD58" s="277" t="s">
        <v>848</v>
      </c>
      <c r="CE58" s="277" t="s">
        <v>848</v>
      </c>
      <c r="CF58" s="277" t="s">
        <v>848</v>
      </c>
      <c r="CG58" s="277" t="s">
        <v>848</v>
      </c>
      <c r="CH58" s="277" t="s">
        <v>848</v>
      </c>
      <c r="CI58" s="277" t="s">
        <v>848</v>
      </c>
      <c r="CJ58" s="277" t="s">
        <v>848</v>
      </c>
      <c r="CK58" s="277" t="s">
        <v>848</v>
      </c>
      <c r="CL58" s="274">
        <v>0</v>
      </c>
      <c r="CM58" s="274">
        <v>0</v>
      </c>
      <c r="CN58" s="275" t="s">
        <v>737</v>
      </c>
    </row>
    <row r="59" spans="1:92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33"/>
        <v>229</v>
      </c>
      <c r="E59" s="274">
        <f t="shared" si="34"/>
        <v>0</v>
      </c>
      <c r="F59" s="274">
        <f t="shared" si="35"/>
        <v>0</v>
      </c>
      <c r="G59" s="274">
        <f t="shared" si="36"/>
        <v>0</v>
      </c>
      <c r="H59" s="274">
        <f t="shared" si="37"/>
        <v>139</v>
      </c>
      <c r="I59" s="274">
        <f t="shared" si="38"/>
        <v>43</v>
      </c>
      <c r="J59" s="274">
        <f t="shared" si="39"/>
        <v>24</v>
      </c>
      <c r="K59" s="274">
        <f t="shared" si="40"/>
        <v>0</v>
      </c>
      <c r="L59" s="274">
        <f t="shared" si="41"/>
        <v>23</v>
      </c>
      <c r="M59" s="274">
        <f t="shared" si="42"/>
        <v>0</v>
      </c>
      <c r="N59" s="274">
        <f t="shared" si="28"/>
        <v>0</v>
      </c>
      <c r="O59" s="274">
        <f t="shared" si="43"/>
        <v>0</v>
      </c>
      <c r="P59" s="274">
        <f t="shared" si="44"/>
        <v>0</v>
      </c>
      <c r="Q59" s="274">
        <f t="shared" si="45"/>
        <v>0</v>
      </c>
      <c r="R59" s="274">
        <f t="shared" si="46"/>
        <v>0</v>
      </c>
      <c r="S59" s="274">
        <f t="shared" si="47"/>
        <v>0</v>
      </c>
      <c r="T59" s="274">
        <f t="shared" si="48"/>
        <v>0</v>
      </c>
      <c r="U59" s="274">
        <f t="shared" si="49"/>
        <v>0</v>
      </c>
      <c r="V59" s="274">
        <f t="shared" si="29"/>
        <v>0</v>
      </c>
      <c r="W59" s="274">
        <f t="shared" si="50"/>
        <v>0</v>
      </c>
      <c r="X59" s="274">
        <f t="shared" si="30"/>
        <v>0</v>
      </c>
      <c r="Y59" s="274">
        <f t="shared" si="51"/>
        <v>0</v>
      </c>
      <c r="Z59" s="274">
        <f t="shared" si="31"/>
        <v>47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24</v>
      </c>
      <c r="AG59" s="274">
        <v>0</v>
      </c>
      <c r="AH59" s="274">
        <v>23</v>
      </c>
      <c r="AI59" s="274">
        <v>0</v>
      </c>
      <c r="AJ59" s="274">
        <v>0</v>
      </c>
      <c r="AK59" s="277">
        <v>0</v>
      </c>
      <c r="AL59" s="277" t="s">
        <v>848</v>
      </c>
      <c r="AM59" s="277" t="s">
        <v>848</v>
      </c>
      <c r="AN59" s="277" t="s">
        <v>848</v>
      </c>
      <c r="AO59" s="277" t="s">
        <v>848</v>
      </c>
      <c r="AP59" s="277" t="s">
        <v>848</v>
      </c>
      <c r="AQ59" s="277" t="s">
        <v>848</v>
      </c>
      <c r="AR59" s="277" t="s">
        <v>848</v>
      </c>
      <c r="AS59" s="277" t="s">
        <v>848</v>
      </c>
      <c r="AT59" s="274">
        <v>0</v>
      </c>
      <c r="AU59" s="274">
        <v>0</v>
      </c>
      <c r="AV59" s="274">
        <f>施設資源化量内訳!D59</f>
        <v>182</v>
      </c>
      <c r="AW59" s="274">
        <f>施設資源化量内訳!E59</f>
        <v>0</v>
      </c>
      <c r="AX59" s="274">
        <f>施設資源化量内訳!F59</f>
        <v>0</v>
      </c>
      <c r="AY59" s="274">
        <f>施設資源化量内訳!G59</f>
        <v>0</v>
      </c>
      <c r="AZ59" s="274">
        <f>施設資源化量内訳!H59</f>
        <v>139</v>
      </c>
      <c r="BA59" s="274">
        <f>施設資源化量内訳!I59</f>
        <v>43</v>
      </c>
      <c r="BB59" s="274">
        <f>施設資源化量内訳!J59</f>
        <v>0</v>
      </c>
      <c r="BC59" s="274">
        <f>施設資源化量内訳!K59</f>
        <v>0</v>
      </c>
      <c r="BD59" s="274">
        <f>施設資源化量内訳!L59</f>
        <v>0</v>
      </c>
      <c r="BE59" s="274">
        <f>施設資源化量内訳!M59</f>
        <v>0</v>
      </c>
      <c r="BF59" s="274">
        <f>施設資源化量内訳!N59</f>
        <v>0</v>
      </c>
      <c r="BG59" s="274">
        <f>施設資源化量内訳!O59</f>
        <v>0</v>
      </c>
      <c r="BH59" s="274">
        <f>施設資源化量内訳!P59</f>
        <v>0</v>
      </c>
      <c r="BI59" s="274">
        <f>施設資源化量内訳!Q59</f>
        <v>0</v>
      </c>
      <c r="BJ59" s="274">
        <f>施設資源化量内訳!R59</f>
        <v>0</v>
      </c>
      <c r="BK59" s="274">
        <f>施設資源化量内訳!S59</f>
        <v>0</v>
      </c>
      <c r="BL59" s="274">
        <f>施設資源化量内訳!T59</f>
        <v>0</v>
      </c>
      <c r="BM59" s="274">
        <f>施設資源化量内訳!U59</f>
        <v>0</v>
      </c>
      <c r="BN59" s="274">
        <f>施設資源化量内訳!V59</f>
        <v>0</v>
      </c>
      <c r="BO59" s="274">
        <f>施設資源化量内訳!W59</f>
        <v>0</v>
      </c>
      <c r="BP59" s="274">
        <f>施設資源化量内訳!X59</f>
        <v>0</v>
      </c>
      <c r="BQ59" s="274">
        <f>施設資源化量内訳!Y59</f>
        <v>0</v>
      </c>
      <c r="BR59" s="274">
        <f t="shared" si="32"/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77" t="s">
        <v>848</v>
      </c>
      <c r="CE59" s="277" t="s">
        <v>848</v>
      </c>
      <c r="CF59" s="277" t="s">
        <v>848</v>
      </c>
      <c r="CG59" s="277" t="s">
        <v>848</v>
      </c>
      <c r="CH59" s="277" t="s">
        <v>848</v>
      </c>
      <c r="CI59" s="277" t="s">
        <v>848</v>
      </c>
      <c r="CJ59" s="277" t="s">
        <v>848</v>
      </c>
      <c r="CK59" s="277" t="s">
        <v>848</v>
      </c>
      <c r="CL59" s="274">
        <v>0</v>
      </c>
      <c r="CM59" s="274">
        <v>0</v>
      </c>
      <c r="CN59" s="275" t="s">
        <v>728</v>
      </c>
    </row>
    <row r="60" spans="1:92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33"/>
        <v>49</v>
      </c>
      <c r="E60" s="274">
        <f t="shared" si="34"/>
        <v>0</v>
      </c>
      <c r="F60" s="274">
        <f t="shared" si="35"/>
        <v>0</v>
      </c>
      <c r="G60" s="274">
        <f t="shared" si="36"/>
        <v>0</v>
      </c>
      <c r="H60" s="274">
        <f t="shared" si="37"/>
        <v>17</v>
      </c>
      <c r="I60" s="274">
        <f t="shared" si="38"/>
        <v>8</v>
      </c>
      <c r="J60" s="274">
        <f t="shared" si="39"/>
        <v>14</v>
      </c>
      <c r="K60" s="274">
        <f t="shared" si="40"/>
        <v>10</v>
      </c>
      <c r="L60" s="274">
        <f t="shared" si="41"/>
        <v>0</v>
      </c>
      <c r="M60" s="274">
        <f t="shared" si="42"/>
        <v>0</v>
      </c>
      <c r="N60" s="274">
        <f t="shared" si="28"/>
        <v>0</v>
      </c>
      <c r="O60" s="274">
        <f t="shared" si="43"/>
        <v>0</v>
      </c>
      <c r="P60" s="274">
        <f t="shared" si="44"/>
        <v>0</v>
      </c>
      <c r="Q60" s="274">
        <f t="shared" si="45"/>
        <v>0</v>
      </c>
      <c r="R60" s="274">
        <f t="shared" si="46"/>
        <v>0</v>
      </c>
      <c r="S60" s="274">
        <f t="shared" si="47"/>
        <v>0</v>
      </c>
      <c r="T60" s="274">
        <f t="shared" si="48"/>
        <v>0</v>
      </c>
      <c r="U60" s="274">
        <f t="shared" si="49"/>
        <v>0</v>
      </c>
      <c r="V60" s="274">
        <f t="shared" si="29"/>
        <v>0</v>
      </c>
      <c r="W60" s="274">
        <f t="shared" si="50"/>
        <v>0</v>
      </c>
      <c r="X60" s="274">
        <f t="shared" si="30"/>
        <v>0</v>
      </c>
      <c r="Y60" s="274">
        <f t="shared" si="51"/>
        <v>0</v>
      </c>
      <c r="Z60" s="274">
        <f t="shared" si="31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7">
        <v>0</v>
      </c>
      <c r="AL60" s="277" t="s">
        <v>848</v>
      </c>
      <c r="AM60" s="277" t="s">
        <v>848</v>
      </c>
      <c r="AN60" s="277" t="s">
        <v>848</v>
      </c>
      <c r="AO60" s="277" t="s">
        <v>848</v>
      </c>
      <c r="AP60" s="277" t="s">
        <v>848</v>
      </c>
      <c r="AQ60" s="277" t="s">
        <v>848</v>
      </c>
      <c r="AR60" s="277" t="s">
        <v>848</v>
      </c>
      <c r="AS60" s="277" t="s">
        <v>848</v>
      </c>
      <c r="AT60" s="274">
        <v>0</v>
      </c>
      <c r="AU60" s="274">
        <v>0</v>
      </c>
      <c r="AV60" s="274">
        <f>施設資源化量内訳!D60</f>
        <v>49</v>
      </c>
      <c r="AW60" s="274">
        <f>施設資源化量内訳!E60</f>
        <v>0</v>
      </c>
      <c r="AX60" s="274">
        <f>施設資源化量内訳!F60</f>
        <v>0</v>
      </c>
      <c r="AY60" s="274">
        <f>施設資源化量内訳!G60</f>
        <v>0</v>
      </c>
      <c r="AZ60" s="274">
        <f>施設資源化量内訳!H60</f>
        <v>17</v>
      </c>
      <c r="BA60" s="274">
        <f>施設資源化量内訳!I60</f>
        <v>8</v>
      </c>
      <c r="BB60" s="274">
        <f>施設資源化量内訳!J60</f>
        <v>14</v>
      </c>
      <c r="BC60" s="274">
        <f>施設資源化量内訳!K60</f>
        <v>10</v>
      </c>
      <c r="BD60" s="274">
        <f>施設資源化量内訳!L60</f>
        <v>0</v>
      </c>
      <c r="BE60" s="274">
        <f>施設資源化量内訳!M60</f>
        <v>0</v>
      </c>
      <c r="BF60" s="274">
        <f>施設資源化量内訳!N60</f>
        <v>0</v>
      </c>
      <c r="BG60" s="274">
        <f>施設資源化量内訳!O60</f>
        <v>0</v>
      </c>
      <c r="BH60" s="274">
        <f>施設資源化量内訳!P60</f>
        <v>0</v>
      </c>
      <c r="BI60" s="274">
        <f>施設資源化量内訳!Q60</f>
        <v>0</v>
      </c>
      <c r="BJ60" s="274">
        <f>施設資源化量内訳!R60</f>
        <v>0</v>
      </c>
      <c r="BK60" s="274">
        <f>施設資源化量内訳!S60</f>
        <v>0</v>
      </c>
      <c r="BL60" s="274">
        <f>施設資源化量内訳!T60</f>
        <v>0</v>
      </c>
      <c r="BM60" s="274">
        <f>施設資源化量内訳!U60</f>
        <v>0</v>
      </c>
      <c r="BN60" s="274">
        <f>施設資源化量内訳!V60</f>
        <v>0</v>
      </c>
      <c r="BO60" s="274">
        <f>施設資源化量内訳!W60</f>
        <v>0</v>
      </c>
      <c r="BP60" s="274">
        <f>施設資源化量内訳!X60</f>
        <v>0</v>
      </c>
      <c r="BQ60" s="274">
        <f>施設資源化量内訳!Y60</f>
        <v>0</v>
      </c>
      <c r="BR60" s="274">
        <f t="shared" si="32"/>
        <v>0</v>
      </c>
      <c r="BS60" s="274">
        <v>0</v>
      </c>
      <c r="BT60" s="274">
        <v>0</v>
      </c>
      <c r="BU60" s="274"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v>0</v>
      </c>
      <c r="CC60" s="274">
        <v>0</v>
      </c>
      <c r="CD60" s="277" t="s">
        <v>848</v>
      </c>
      <c r="CE60" s="277" t="s">
        <v>848</v>
      </c>
      <c r="CF60" s="277" t="s">
        <v>848</v>
      </c>
      <c r="CG60" s="277" t="s">
        <v>848</v>
      </c>
      <c r="CH60" s="277" t="s">
        <v>848</v>
      </c>
      <c r="CI60" s="277" t="s">
        <v>848</v>
      </c>
      <c r="CJ60" s="277" t="s">
        <v>848</v>
      </c>
      <c r="CK60" s="277" t="s">
        <v>848</v>
      </c>
      <c r="CL60" s="274">
        <v>0</v>
      </c>
      <c r="CM60" s="274">
        <v>0</v>
      </c>
      <c r="CN60" s="275" t="s">
        <v>728</v>
      </c>
    </row>
    <row r="61" spans="1:92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33"/>
        <v>49</v>
      </c>
      <c r="E61" s="274">
        <f t="shared" si="34"/>
        <v>3</v>
      </c>
      <c r="F61" s="274">
        <f t="shared" si="35"/>
        <v>0</v>
      </c>
      <c r="G61" s="274">
        <f t="shared" si="36"/>
        <v>0</v>
      </c>
      <c r="H61" s="274">
        <f t="shared" si="37"/>
        <v>27</v>
      </c>
      <c r="I61" s="274">
        <f t="shared" si="38"/>
        <v>4</v>
      </c>
      <c r="J61" s="274">
        <f t="shared" si="39"/>
        <v>3</v>
      </c>
      <c r="K61" s="274">
        <f t="shared" si="40"/>
        <v>0</v>
      </c>
      <c r="L61" s="274">
        <f t="shared" si="41"/>
        <v>0</v>
      </c>
      <c r="M61" s="274">
        <f t="shared" si="42"/>
        <v>0</v>
      </c>
      <c r="N61" s="274">
        <f t="shared" si="28"/>
        <v>0</v>
      </c>
      <c r="O61" s="274">
        <f t="shared" si="43"/>
        <v>12</v>
      </c>
      <c r="P61" s="274">
        <f t="shared" si="44"/>
        <v>0</v>
      </c>
      <c r="Q61" s="274">
        <f t="shared" si="45"/>
        <v>0</v>
      </c>
      <c r="R61" s="274">
        <f t="shared" si="46"/>
        <v>0</v>
      </c>
      <c r="S61" s="274">
        <f t="shared" si="47"/>
        <v>0</v>
      </c>
      <c r="T61" s="274">
        <f t="shared" si="48"/>
        <v>0</v>
      </c>
      <c r="U61" s="274">
        <f t="shared" si="49"/>
        <v>0</v>
      </c>
      <c r="V61" s="274">
        <f t="shared" si="29"/>
        <v>0</v>
      </c>
      <c r="W61" s="274">
        <f t="shared" si="50"/>
        <v>0</v>
      </c>
      <c r="X61" s="274">
        <f t="shared" si="30"/>
        <v>0</v>
      </c>
      <c r="Y61" s="274">
        <f t="shared" si="51"/>
        <v>0</v>
      </c>
      <c r="Z61" s="274">
        <f t="shared" si="31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7">
        <v>0</v>
      </c>
      <c r="AL61" s="277" t="s">
        <v>848</v>
      </c>
      <c r="AM61" s="277" t="s">
        <v>848</v>
      </c>
      <c r="AN61" s="277" t="s">
        <v>848</v>
      </c>
      <c r="AO61" s="277" t="s">
        <v>848</v>
      </c>
      <c r="AP61" s="277" t="s">
        <v>848</v>
      </c>
      <c r="AQ61" s="277" t="s">
        <v>848</v>
      </c>
      <c r="AR61" s="277" t="s">
        <v>848</v>
      </c>
      <c r="AS61" s="277" t="s">
        <v>848</v>
      </c>
      <c r="AT61" s="274">
        <v>0</v>
      </c>
      <c r="AU61" s="274">
        <v>0</v>
      </c>
      <c r="AV61" s="274">
        <f>施設資源化量内訳!D61</f>
        <v>49</v>
      </c>
      <c r="AW61" s="274">
        <f>施設資源化量内訳!E61</f>
        <v>3</v>
      </c>
      <c r="AX61" s="274">
        <f>施設資源化量内訳!F61</f>
        <v>0</v>
      </c>
      <c r="AY61" s="274">
        <f>施設資源化量内訳!G61</f>
        <v>0</v>
      </c>
      <c r="AZ61" s="274">
        <f>施設資源化量内訳!H61</f>
        <v>27</v>
      </c>
      <c r="BA61" s="274">
        <f>施設資源化量内訳!I61</f>
        <v>4</v>
      </c>
      <c r="BB61" s="274">
        <f>施設資源化量内訳!J61</f>
        <v>3</v>
      </c>
      <c r="BC61" s="274">
        <f>施設資源化量内訳!K61</f>
        <v>0</v>
      </c>
      <c r="BD61" s="274">
        <f>施設資源化量内訳!L61</f>
        <v>0</v>
      </c>
      <c r="BE61" s="274">
        <f>施設資源化量内訳!M61</f>
        <v>0</v>
      </c>
      <c r="BF61" s="274">
        <f>施設資源化量内訳!N61</f>
        <v>0</v>
      </c>
      <c r="BG61" s="274">
        <f>施設資源化量内訳!O61</f>
        <v>12</v>
      </c>
      <c r="BH61" s="274">
        <f>施設資源化量内訳!P61</f>
        <v>0</v>
      </c>
      <c r="BI61" s="274">
        <f>施設資源化量内訳!Q61</f>
        <v>0</v>
      </c>
      <c r="BJ61" s="274">
        <f>施設資源化量内訳!R61</f>
        <v>0</v>
      </c>
      <c r="BK61" s="274">
        <f>施設資源化量内訳!S61</f>
        <v>0</v>
      </c>
      <c r="BL61" s="274">
        <f>施設資源化量内訳!T61</f>
        <v>0</v>
      </c>
      <c r="BM61" s="274">
        <f>施設資源化量内訳!U61</f>
        <v>0</v>
      </c>
      <c r="BN61" s="274">
        <f>施設資源化量内訳!V61</f>
        <v>0</v>
      </c>
      <c r="BO61" s="274">
        <f>施設資源化量内訳!W61</f>
        <v>0</v>
      </c>
      <c r="BP61" s="274">
        <f>施設資源化量内訳!X61</f>
        <v>0</v>
      </c>
      <c r="BQ61" s="274">
        <f>施設資源化量内訳!Y61</f>
        <v>0</v>
      </c>
      <c r="BR61" s="274">
        <f t="shared" si="32"/>
        <v>0</v>
      </c>
      <c r="BS61" s="274">
        <v>0</v>
      </c>
      <c r="BT61" s="274">
        <v>0</v>
      </c>
      <c r="BU61" s="274"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v>0</v>
      </c>
      <c r="CC61" s="274">
        <v>0</v>
      </c>
      <c r="CD61" s="277" t="s">
        <v>848</v>
      </c>
      <c r="CE61" s="277" t="s">
        <v>848</v>
      </c>
      <c r="CF61" s="277" t="s">
        <v>848</v>
      </c>
      <c r="CG61" s="277" t="s">
        <v>848</v>
      </c>
      <c r="CH61" s="277" t="s">
        <v>848</v>
      </c>
      <c r="CI61" s="277" t="s">
        <v>848</v>
      </c>
      <c r="CJ61" s="277" t="s">
        <v>848</v>
      </c>
      <c r="CK61" s="277" t="s">
        <v>848</v>
      </c>
      <c r="CL61" s="274">
        <v>0</v>
      </c>
      <c r="CM61" s="274">
        <v>0</v>
      </c>
      <c r="CN61" s="275" t="s">
        <v>728</v>
      </c>
    </row>
    <row r="62" spans="1:92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33"/>
        <v>997</v>
      </c>
      <c r="E62" s="274">
        <f t="shared" si="34"/>
        <v>42</v>
      </c>
      <c r="F62" s="274">
        <f t="shared" si="35"/>
        <v>0</v>
      </c>
      <c r="G62" s="274">
        <f t="shared" si="36"/>
        <v>0</v>
      </c>
      <c r="H62" s="274">
        <f t="shared" si="37"/>
        <v>143</v>
      </c>
      <c r="I62" s="274">
        <f t="shared" si="38"/>
        <v>110</v>
      </c>
      <c r="J62" s="274">
        <f t="shared" si="39"/>
        <v>53</v>
      </c>
      <c r="K62" s="274">
        <f t="shared" si="40"/>
        <v>0</v>
      </c>
      <c r="L62" s="274">
        <f t="shared" si="41"/>
        <v>0</v>
      </c>
      <c r="M62" s="274">
        <f t="shared" si="42"/>
        <v>0</v>
      </c>
      <c r="N62" s="274">
        <f t="shared" si="28"/>
        <v>0</v>
      </c>
      <c r="O62" s="274">
        <f t="shared" si="43"/>
        <v>0</v>
      </c>
      <c r="P62" s="274">
        <f t="shared" si="44"/>
        <v>0</v>
      </c>
      <c r="Q62" s="274">
        <f t="shared" si="45"/>
        <v>0</v>
      </c>
      <c r="R62" s="274">
        <f t="shared" si="46"/>
        <v>0</v>
      </c>
      <c r="S62" s="274">
        <f t="shared" si="47"/>
        <v>0</v>
      </c>
      <c r="T62" s="274">
        <f t="shared" si="48"/>
        <v>0</v>
      </c>
      <c r="U62" s="274">
        <f t="shared" si="49"/>
        <v>0</v>
      </c>
      <c r="V62" s="274">
        <f t="shared" si="29"/>
        <v>0</v>
      </c>
      <c r="W62" s="274">
        <f t="shared" si="50"/>
        <v>0</v>
      </c>
      <c r="X62" s="274">
        <f t="shared" si="30"/>
        <v>0</v>
      </c>
      <c r="Y62" s="274">
        <f t="shared" si="51"/>
        <v>649</v>
      </c>
      <c r="Z62" s="274">
        <f t="shared" si="31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7">
        <v>0</v>
      </c>
      <c r="AL62" s="277" t="s">
        <v>848</v>
      </c>
      <c r="AM62" s="277" t="s">
        <v>848</v>
      </c>
      <c r="AN62" s="277" t="s">
        <v>848</v>
      </c>
      <c r="AO62" s="277" t="s">
        <v>848</v>
      </c>
      <c r="AP62" s="277" t="s">
        <v>848</v>
      </c>
      <c r="AQ62" s="277" t="s">
        <v>848</v>
      </c>
      <c r="AR62" s="277" t="s">
        <v>848</v>
      </c>
      <c r="AS62" s="277" t="s">
        <v>848</v>
      </c>
      <c r="AT62" s="274">
        <v>0</v>
      </c>
      <c r="AU62" s="274">
        <v>0</v>
      </c>
      <c r="AV62" s="274">
        <f>施設資源化量内訳!D62</f>
        <v>997</v>
      </c>
      <c r="AW62" s="274">
        <f>施設資源化量内訳!E62</f>
        <v>42</v>
      </c>
      <c r="AX62" s="274">
        <f>施設資源化量内訳!F62</f>
        <v>0</v>
      </c>
      <c r="AY62" s="274">
        <f>施設資源化量内訳!G62</f>
        <v>0</v>
      </c>
      <c r="AZ62" s="274">
        <f>施設資源化量内訳!H62</f>
        <v>143</v>
      </c>
      <c r="BA62" s="274">
        <f>施設資源化量内訳!I62</f>
        <v>110</v>
      </c>
      <c r="BB62" s="274">
        <f>施設資源化量内訳!J62</f>
        <v>53</v>
      </c>
      <c r="BC62" s="274">
        <f>施設資源化量内訳!K62</f>
        <v>0</v>
      </c>
      <c r="BD62" s="274">
        <f>施設資源化量内訳!L62</f>
        <v>0</v>
      </c>
      <c r="BE62" s="274">
        <f>施設資源化量内訳!M62</f>
        <v>0</v>
      </c>
      <c r="BF62" s="274">
        <f>施設資源化量内訳!N62</f>
        <v>0</v>
      </c>
      <c r="BG62" s="274">
        <f>施設資源化量内訳!O62</f>
        <v>0</v>
      </c>
      <c r="BH62" s="274">
        <f>施設資源化量内訳!P62</f>
        <v>0</v>
      </c>
      <c r="BI62" s="274">
        <f>施設資源化量内訳!Q62</f>
        <v>0</v>
      </c>
      <c r="BJ62" s="274">
        <f>施設資源化量内訳!R62</f>
        <v>0</v>
      </c>
      <c r="BK62" s="274">
        <f>施設資源化量内訳!S62</f>
        <v>0</v>
      </c>
      <c r="BL62" s="274">
        <f>施設資源化量内訳!T62</f>
        <v>0</v>
      </c>
      <c r="BM62" s="274">
        <f>施設資源化量内訳!U62</f>
        <v>0</v>
      </c>
      <c r="BN62" s="274">
        <f>施設資源化量内訳!V62</f>
        <v>0</v>
      </c>
      <c r="BO62" s="274">
        <f>施設資源化量内訳!W62</f>
        <v>0</v>
      </c>
      <c r="BP62" s="274">
        <f>施設資源化量内訳!X62</f>
        <v>0</v>
      </c>
      <c r="BQ62" s="274">
        <f>施設資源化量内訳!Y62</f>
        <v>649</v>
      </c>
      <c r="BR62" s="274">
        <f t="shared" si="32"/>
        <v>0</v>
      </c>
      <c r="BS62" s="274">
        <v>0</v>
      </c>
      <c r="BT62" s="274">
        <v>0</v>
      </c>
      <c r="BU62" s="274"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v>0</v>
      </c>
      <c r="CC62" s="274">
        <v>0</v>
      </c>
      <c r="CD62" s="277" t="s">
        <v>848</v>
      </c>
      <c r="CE62" s="277" t="s">
        <v>848</v>
      </c>
      <c r="CF62" s="277" t="s">
        <v>848</v>
      </c>
      <c r="CG62" s="277" t="s">
        <v>848</v>
      </c>
      <c r="CH62" s="277" t="s">
        <v>848</v>
      </c>
      <c r="CI62" s="277" t="s">
        <v>848</v>
      </c>
      <c r="CJ62" s="277" t="s">
        <v>848</v>
      </c>
      <c r="CK62" s="277" t="s">
        <v>848</v>
      </c>
      <c r="CL62" s="274">
        <v>0</v>
      </c>
      <c r="CM62" s="274">
        <v>0</v>
      </c>
      <c r="CN62" s="275" t="s">
        <v>737</v>
      </c>
    </row>
    <row r="63" spans="1:92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33"/>
        <v>8398</v>
      </c>
      <c r="E63" s="274">
        <f t="shared" si="34"/>
        <v>156</v>
      </c>
      <c r="F63" s="274">
        <f t="shared" si="35"/>
        <v>0</v>
      </c>
      <c r="G63" s="274">
        <f t="shared" si="36"/>
        <v>0</v>
      </c>
      <c r="H63" s="274">
        <f t="shared" si="37"/>
        <v>418</v>
      </c>
      <c r="I63" s="274">
        <f t="shared" si="38"/>
        <v>370</v>
      </c>
      <c r="J63" s="274">
        <f t="shared" si="39"/>
        <v>152</v>
      </c>
      <c r="K63" s="274">
        <f t="shared" si="40"/>
        <v>0</v>
      </c>
      <c r="L63" s="274">
        <f t="shared" si="41"/>
        <v>0</v>
      </c>
      <c r="M63" s="274">
        <f t="shared" si="42"/>
        <v>0</v>
      </c>
      <c r="N63" s="274">
        <f t="shared" si="28"/>
        <v>206</v>
      </c>
      <c r="O63" s="274">
        <f t="shared" si="43"/>
        <v>220</v>
      </c>
      <c r="P63" s="274">
        <f t="shared" si="44"/>
        <v>0</v>
      </c>
      <c r="Q63" s="274">
        <f t="shared" si="45"/>
        <v>0</v>
      </c>
      <c r="R63" s="274">
        <f t="shared" si="46"/>
        <v>0</v>
      </c>
      <c r="S63" s="274">
        <f t="shared" si="47"/>
        <v>6475</v>
      </c>
      <c r="T63" s="274">
        <f t="shared" si="48"/>
        <v>0</v>
      </c>
      <c r="U63" s="274">
        <f t="shared" si="49"/>
        <v>0</v>
      </c>
      <c r="V63" s="274">
        <f t="shared" si="29"/>
        <v>0</v>
      </c>
      <c r="W63" s="274">
        <f t="shared" si="50"/>
        <v>0</v>
      </c>
      <c r="X63" s="274">
        <f t="shared" si="30"/>
        <v>0</v>
      </c>
      <c r="Y63" s="274">
        <f t="shared" si="51"/>
        <v>401</v>
      </c>
      <c r="Z63" s="274">
        <f t="shared" si="31"/>
        <v>62</v>
      </c>
      <c r="AA63" s="274">
        <v>30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2</v>
      </c>
      <c r="AK63" s="277">
        <v>30</v>
      </c>
      <c r="AL63" s="277" t="s">
        <v>848</v>
      </c>
      <c r="AM63" s="277" t="s">
        <v>848</v>
      </c>
      <c r="AN63" s="277" t="s">
        <v>848</v>
      </c>
      <c r="AO63" s="277" t="s">
        <v>848</v>
      </c>
      <c r="AP63" s="277" t="s">
        <v>848</v>
      </c>
      <c r="AQ63" s="277" t="s">
        <v>848</v>
      </c>
      <c r="AR63" s="277" t="s">
        <v>848</v>
      </c>
      <c r="AS63" s="277" t="s">
        <v>848</v>
      </c>
      <c r="AT63" s="274">
        <v>0</v>
      </c>
      <c r="AU63" s="274">
        <v>0</v>
      </c>
      <c r="AV63" s="274">
        <f>施設資源化量内訳!D63</f>
        <v>8208</v>
      </c>
      <c r="AW63" s="274">
        <f>施設資源化量内訳!E63</f>
        <v>3</v>
      </c>
      <c r="AX63" s="274">
        <f>施設資源化量内訳!F63</f>
        <v>0</v>
      </c>
      <c r="AY63" s="274">
        <f>施設資源化量内訳!G63</f>
        <v>0</v>
      </c>
      <c r="AZ63" s="274">
        <f>施設資源化量内訳!H63</f>
        <v>418</v>
      </c>
      <c r="BA63" s="274">
        <f>施設資源化量内訳!I63</f>
        <v>370</v>
      </c>
      <c r="BB63" s="274">
        <f>施設資源化量内訳!J63</f>
        <v>152</v>
      </c>
      <c r="BC63" s="274">
        <f>施設資源化量内訳!K63</f>
        <v>0</v>
      </c>
      <c r="BD63" s="274">
        <f>施設資源化量内訳!L63</f>
        <v>0</v>
      </c>
      <c r="BE63" s="274">
        <f>施設資源化量内訳!M63</f>
        <v>0</v>
      </c>
      <c r="BF63" s="274">
        <f>施設資源化量内訳!N63</f>
        <v>204</v>
      </c>
      <c r="BG63" s="274">
        <f>施設資源化量内訳!O63</f>
        <v>185</v>
      </c>
      <c r="BH63" s="274">
        <f>施設資源化量内訳!P63</f>
        <v>0</v>
      </c>
      <c r="BI63" s="274">
        <f>施設資源化量内訳!Q63</f>
        <v>0</v>
      </c>
      <c r="BJ63" s="274">
        <f>施設資源化量内訳!R63</f>
        <v>0</v>
      </c>
      <c r="BK63" s="274">
        <f>施設資源化量内訳!S63</f>
        <v>6475</v>
      </c>
      <c r="BL63" s="274">
        <f>施設資源化量内訳!T63</f>
        <v>0</v>
      </c>
      <c r="BM63" s="274">
        <f>施設資源化量内訳!U63</f>
        <v>0</v>
      </c>
      <c r="BN63" s="274">
        <f>施設資源化量内訳!V63</f>
        <v>0</v>
      </c>
      <c r="BO63" s="274">
        <f>施設資源化量内訳!W63</f>
        <v>0</v>
      </c>
      <c r="BP63" s="274">
        <f>施設資源化量内訳!X63</f>
        <v>0</v>
      </c>
      <c r="BQ63" s="274">
        <f>施設資源化量内訳!Y63</f>
        <v>401</v>
      </c>
      <c r="BR63" s="274">
        <f t="shared" si="32"/>
        <v>128</v>
      </c>
      <c r="BS63" s="274">
        <v>123</v>
      </c>
      <c r="BT63" s="274">
        <v>0</v>
      </c>
      <c r="BU63" s="274"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v>0</v>
      </c>
      <c r="CC63" s="274">
        <v>5</v>
      </c>
      <c r="CD63" s="277" t="s">
        <v>848</v>
      </c>
      <c r="CE63" s="277" t="s">
        <v>848</v>
      </c>
      <c r="CF63" s="277" t="s">
        <v>848</v>
      </c>
      <c r="CG63" s="277" t="s">
        <v>848</v>
      </c>
      <c r="CH63" s="277" t="s">
        <v>848</v>
      </c>
      <c r="CI63" s="277" t="s">
        <v>848</v>
      </c>
      <c r="CJ63" s="277" t="s">
        <v>848</v>
      </c>
      <c r="CK63" s="277" t="s">
        <v>848</v>
      </c>
      <c r="CL63" s="274">
        <v>0</v>
      </c>
      <c r="CM63" s="274">
        <v>0</v>
      </c>
      <c r="CN63" s="275" t="s">
        <v>728</v>
      </c>
    </row>
    <row r="64" spans="1:92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33"/>
        <v>221</v>
      </c>
      <c r="E64" s="274">
        <f t="shared" si="34"/>
        <v>60</v>
      </c>
      <c r="F64" s="274">
        <f t="shared" si="35"/>
        <v>0</v>
      </c>
      <c r="G64" s="274">
        <f t="shared" si="36"/>
        <v>0</v>
      </c>
      <c r="H64" s="274">
        <f t="shared" si="37"/>
        <v>51</v>
      </c>
      <c r="I64" s="274">
        <f t="shared" si="38"/>
        <v>39</v>
      </c>
      <c r="J64" s="274">
        <f t="shared" si="39"/>
        <v>24</v>
      </c>
      <c r="K64" s="274">
        <f t="shared" si="40"/>
        <v>1</v>
      </c>
      <c r="L64" s="274">
        <f t="shared" si="41"/>
        <v>33</v>
      </c>
      <c r="M64" s="274">
        <f t="shared" si="42"/>
        <v>0</v>
      </c>
      <c r="N64" s="274">
        <f t="shared" si="28"/>
        <v>0</v>
      </c>
      <c r="O64" s="274">
        <f t="shared" si="43"/>
        <v>13</v>
      </c>
      <c r="P64" s="274">
        <f t="shared" si="44"/>
        <v>0</v>
      </c>
      <c r="Q64" s="274">
        <f t="shared" si="45"/>
        <v>0</v>
      </c>
      <c r="R64" s="274">
        <f t="shared" si="46"/>
        <v>0</v>
      </c>
      <c r="S64" s="274">
        <f t="shared" si="47"/>
        <v>0</v>
      </c>
      <c r="T64" s="274">
        <f t="shared" si="48"/>
        <v>0</v>
      </c>
      <c r="U64" s="274">
        <f t="shared" si="49"/>
        <v>0</v>
      </c>
      <c r="V64" s="274">
        <f t="shared" si="29"/>
        <v>0</v>
      </c>
      <c r="W64" s="274">
        <f t="shared" si="50"/>
        <v>0</v>
      </c>
      <c r="X64" s="274">
        <f t="shared" si="30"/>
        <v>0</v>
      </c>
      <c r="Y64" s="274">
        <f t="shared" si="51"/>
        <v>0</v>
      </c>
      <c r="Z64" s="274">
        <f t="shared" si="31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7">
        <v>0</v>
      </c>
      <c r="AL64" s="277" t="s">
        <v>848</v>
      </c>
      <c r="AM64" s="277" t="s">
        <v>848</v>
      </c>
      <c r="AN64" s="277" t="s">
        <v>848</v>
      </c>
      <c r="AO64" s="277" t="s">
        <v>848</v>
      </c>
      <c r="AP64" s="277" t="s">
        <v>848</v>
      </c>
      <c r="AQ64" s="277" t="s">
        <v>848</v>
      </c>
      <c r="AR64" s="277" t="s">
        <v>848</v>
      </c>
      <c r="AS64" s="277" t="s">
        <v>848</v>
      </c>
      <c r="AT64" s="274">
        <v>0</v>
      </c>
      <c r="AU64" s="274">
        <v>0</v>
      </c>
      <c r="AV64" s="274">
        <f>施設資源化量内訳!D64</f>
        <v>34</v>
      </c>
      <c r="AW64" s="274">
        <f>施設資源化量内訳!E64</f>
        <v>0</v>
      </c>
      <c r="AX64" s="274">
        <f>施設資源化量内訳!F64</f>
        <v>0</v>
      </c>
      <c r="AY64" s="274">
        <f>施設資源化量内訳!G64</f>
        <v>0</v>
      </c>
      <c r="AZ64" s="274">
        <f>施設資源化量内訳!H64</f>
        <v>0</v>
      </c>
      <c r="BA64" s="274">
        <f>施設資源化量内訳!I64</f>
        <v>0</v>
      </c>
      <c r="BB64" s="274">
        <f>施設資源化量内訳!J64</f>
        <v>0</v>
      </c>
      <c r="BC64" s="274">
        <f>施設資源化量内訳!K64</f>
        <v>1</v>
      </c>
      <c r="BD64" s="274">
        <f>施設資源化量内訳!L64</f>
        <v>33</v>
      </c>
      <c r="BE64" s="274">
        <f>施設資源化量内訳!M64</f>
        <v>0</v>
      </c>
      <c r="BF64" s="274">
        <f>施設資源化量内訳!N64</f>
        <v>0</v>
      </c>
      <c r="BG64" s="274">
        <f>施設資源化量内訳!O64</f>
        <v>0</v>
      </c>
      <c r="BH64" s="274">
        <f>施設資源化量内訳!P64</f>
        <v>0</v>
      </c>
      <c r="BI64" s="274">
        <f>施設資源化量内訳!Q64</f>
        <v>0</v>
      </c>
      <c r="BJ64" s="274">
        <f>施設資源化量内訳!R64</f>
        <v>0</v>
      </c>
      <c r="BK64" s="274">
        <f>施設資源化量内訳!S64</f>
        <v>0</v>
      </c>
      <c r="BL64" s="274">
        <f>施設資源化量内訳!T64</f>
        <v>0</v>
      </c>
      <c r="BM64" s="274">
        <f>施設資源化量内訳!U64</f>
        <v>0</v>
      </c>
      <c r="BN64" s="274">
        <f>施設資源化量内訳!V64</f>
        <v>0</v>
      </c>
      <c r="BO64" s="274">
        <f>施設資源化量内訳!W64</f>
        <v>0</v>
      </c>
      <c r="BP64" s="274">
        <f>施設資源化量内訳!X64</f>
        <v>0</v>
      </c>
      <c r="BQ64" s="274">
        <f>施設資源化量内訳!Y64</f>
        <v>0</v>
      </c>
      <c r="BR64" s="274">
        <f t="shared" si="32"/>
        <v>187</v>
      </c>
      <c r="BS64" s="274">
        <v>60</v>
      </c>
      <c r="BT64" s="274">
        <v>0</v>
      </c>
      <c r="BU64" s="274">
        <v>0</v>
      </c>
      <c r="BV64" s="274">
        <v>51</v>
      </c>
      <c r="BW64" s="274">
        <v>39</v>
      </c>
      <c r="BX64" s="274">
        <v>24</v>
      </c>
      <c r="BY64" s="274">
        <v>0</v>
      </c>
      <c r="BZ64" s="274">
        <v>0</v>
      </c>
      <c r="CA64" s="274">
        <v>0</v>
      </c>
      <c r="CB64" s="274">
        <v>0</v>
      </c>
      <c r="CC64" s="274">
        <v>13</v>
      </c>
      <c r="CD64" s="277" t="s">
        <v>848</v>
      </c>
      <c r="CE64" s="277" t="s">
        <v>848</v>
      </c>
      <c r="CF64" s="277" t="s">
        <v>848</v>
      </c>
      <c r="CG64" s="277" t="s">
        <v>848</v>
      </c>
      <c r="CH64" s="277" t="s">
        <v>848</v>
      </c>
      <c r="CI64" s="277" t="s">
        <v>848</v>
      </c>
      <c r="CJ64" s="277" t="s">
        <v>848</v>
      </c>
      <c r="CK64" s="277" t="s">
        <v>848</v>
      </c>
      <c r="CL64" s="274">
        <v>0</v>
      </c>
      <c r="CM64" s="274">
        <v>0</v>
      </c>
      <c r="CN64" s="275" t="s">
        <v>737</v>
      </c>
    </row>
    <row r="65" spans="1:92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33"/>
        <v>193</v>
      </c>
      <c r="E65" s="274">
        <f t="shared" si="34"/>
        <v>58</v>
      </c>
      <c r="F65" s="274">
        <f t="shared" si="35"/>
        <v>0</v>
      </c>
      <c r="G65" s="274">
        <f t="shared" si="36"/>
        <v>3</v>
      </c>
      <c r="H65" s="274">
        <f t="shared" si="37"/>
        <v>42</v>
      </c>
      <c r="I65" s="274">
        <f t="shared" si="38"/>
        <v>34</v>
      </c>
      <c r="J65" s="274">
        <f t="shared" si="39"/>
        <v>20</v>
      </c>
      <c r="K65" s="274">
        <f t="shared" si="40"/>
        <v>3</v>
      </c>
      <c r="L65" s="274">
        <f t="shared" si="41"/>
        <v>19</v>
      </c>
      <c r="M65" s="274">
        <f t="shared" si="42"/>
        <v>0</v>
      </c>
      <c r="N65" s="274">
        <f t="shared" si="28"/>
        <v>8</v>
      </c>
      <c r="O65" s="274">
        <f t="shared" si="43"/>
        <v>0</v>
      </c>
      <c r="P65" s="274">
        <f t="shared" si="44"/>
        <v>0</v>
      </c>
      <c r="Q65" s="274">
        <f t="shared" si="45"/>
        <v>0</v>
      </c>
      <c r="R65" s="274">
        <f t="shared" si="46"/>
        <v>0</v>
      </c>
      <c r="S65" s="274">
        <f t="shared" si="47"/>
        <v>0</v>
      </c>
      <c r="T65" s="274">
        <f t="shared" si="48"/>
        <v>0</v>
      </c>
      <c r="U65" s="274">
        <f t="shared" si="49"/>
        <v>0</v>
      </c>
      <c r="V65" s="274">
        <f t="shared" si="29"/>
        <v>0</v>
      </c>
      <c r="W65" s="274">
        <f t="shared" si="50"/>
        <v>0</v>
      </c>
      <c r="X65" s="274">
        <f t="shared" si="30"/>
        <v>0</v>
      </c>
      <c r="Y65" s="274">
        <f t="shared" si="51"/>
        <v>6</v>
      </c>
      <c r="Z65" s="274">
        <f t="shared" si="31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7">
        <v>0</v>
      </c>
      <c r="AL65" s="277" t="s">
        <v>848</v>
      </c>
      <c r="AM65" s="277" t="s">
        <v>848</v>
      </c>
      <c r="AN65" s="277" t="s">
        <v>848</v>
      </c>
      <c r="AO65" s="277" t="s">
        <v>848</v>
      </c>
      <c r="AP65" s="277" t="s">
        <v>848</v>
      </c>
      <c r="AQ65" s="277" t="s">
        <v>848</v>
      </c>
      <c r="AR65" s="277" t="s">
        <v>848</v>
      </c>
      <c r="AS65" s="277" t="s">
        <v>848</v>
      </c>
      <c r="AT65" s="274">
        <v>0</v>
      </c>
      <c r="AU65" s="274">
        <v>0</v>
      </c>
      <c r="AV65" s="274">
        <f>施設資源化量内訳!D65</f>
        <v>193</v>
      </c>
      <c r="AW65" s="274">
        <f>施設資源化量内訳!E65</f>
        <v>58</v>
      </c>
      <c r="AX65" s="274">
        <f>施設資源化量内訳!F65</f>
        <v>0</v>
      </c>
      <c r="AY65" s="274">
        <f>施設資源化量内訳!G65</f>
        <v>3</v>
      </c>
      <c r="AZ65" s="274">
        <f>施設資源化量内訳!H65</f>
        <v>42</v>
      </c>
      <c r="BA65" s="274">
        <f>施設資源化量内訳!I65</f>
        <v>34</v>
      </c>
      <c r="BB65" s="274">
        <f>施設資源化量内訳!J65</f>
        <v>20</v>
      </c>
      <c r="BC65" s="274">
        <f>施設資源化量内訳!K65</f>
        <v>3</v>
      </c>
      <c r="BD65" s="274">
        <f>施設資源化量内訳!L65</f>
        <v>19</v>
      </c>
      <c r="BE65" s="274">
        <f>施設資源化量内訳!M65</f>
        <v>0</v>
      </c>
      <c r="BF65" s="274">
        <f>施設資源化量内訳!N65</f>
        <v>8</v>
      </c>
      <c r="BG65" s="274">
        <f>施設資源化量内訳!O65</f>
        <v>0</v>
      </c>
      <c r="BH65" s="274">
        <f>施設資源化量内訳!P65</f>
        <v>0</v>
      </c>
      <c r="BI65" s="274">
        <f>施設資源化量内訳!Q65</f>
        <v>0</v>
      </c>
      <c r="BJ65" s="274">
        <f>施設資源化量内訳!R65</f>
        <v>0</v>
      </c>
      <c r="BK65" s="274">
        <f>施設資源化量内訳!S65</f>
        <v>0</v>
      </c>
      <c r="BL65" s="274">
        <f>施設資源化量内訳!T65</f>
        <v>0</v>
      </c>
      <c r="BM65" s="274">
        <f>施設資源化量内訳!U65</f>
        <v>0</v>
      </c>
      <c r="BN65" s="274">
        <f>施設資源化量内訳!V65</f>
        <v>0</v>
      </c>
      <c r="BO65" s="274">
        <f>施設資源化量内訳!W65</f>
        <v>0</v>
      </c>
      <c r="BP65" s="274">
        <f>施設資源化量内訳!X65</f>
        <v>0</v>
      </c>
      <c r="BQ65" s="274">
        <f>施設資源化量内訳!Y65</f>
        <v>6</v>
      </c>
      <c r="BR65" s="274">
        <f t="shared" si="32"/>
        <v>0</v>
      </c>
      <c r="BS65" s="274">
        <v>0</v>
      </c>
      <c r="BT65" s="274">
        <v>0</v>
      </c>
      <c r="BU65" s="274"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v>0</v>
      </c>
      <c r="CC65" s="274">
        <v>0</v>
      </c>
      <c r="CD65" s="277" t="s">
        <v>848</v>
      </c>
      <c r="CE65" s="277" t="s">
        <v>848</v>
      </c>
      <c r="CF65" s="277" t="s">
        <v>848</v>
      </c>
      <c r="CG65" s="277" t="s">
        <v>848</v>
      </c>
      <c r="CH65" s="277" t="s">
        <v>848</v>
      </c>
      <c r="CI65" s="277" t="s">
        <v>848</v>
      </c>
      <c r="CJ65" s="277" t="s">
        <v>848</v>
      </c>
      <c r="CK65" s="277" t="s">
        <v>848</v>
      </c>
      <c r="CL65" s="274">
        <v>0</v>
      </c>
      <c r="CM65" s="274">
        <v>0</v>
      </c>
      <c r="CN65" s="275" t="s">
        <v>737</v>
      </c>
    </row>
    <row r="66" spans="1:92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33"/>
        <v>259</v>
      </c>
      <c r="E66" s="274">
        <f t="shared" si="34"/>
        <v>73</v>
      </c>
      <c r="F66" s="274">
        <f t="shared" si="35"/>
        <v>1</v>
      </c>
      <c r="G66" s="274">
        <f t="shared" si="36"/>
        <v>9</v>
      </c>
      <c r="H66" s="274">
        <f t="shared" si="37"/>
        <v>64</v>
      </c>
      <c r="I66" s="274">
        <f t="shared" si="38"/>
        <v>39</v>
      </c>
      <c r="J66" s="274">
        <f t="shared" si="39"/>
        <v>19</v>
      </c>
      <c r="K66" s="274">
        <f t="shared" si="40"/>
        <v>0</v>
      </c>
      <c r="L66" s="274">
        <f t="shared" si="41"/>
        <v>24</v>
      </c>
      <c r="M66" s="274">
        <f t="shared" si="42"/>
        <v>5</v>
      </c>
      <c r="N66" s="274">
        <f t="shared" si="28"/>
        <v>0</v>
      </c>
      <c r="O66" s="274">
        <f t="shared" si="43"/>
        <v>17</v>
      </c>
      <c r="P66" s="274">
        <f t="shared" si="44"/>
        <v>0</v>
      </c>
      <c r="Q66" s="274">
        <f t="shared" si="45"/>
        <v>0</v>
      </c>
      <c r="R66" s="274">
        <f t="shared" si="46"/>
        <v>0</v>
      </c>
      <c r="S66" s="274">
        <f t="shared" si="47"/>
        <v>0</v>
      </c>
      <c r="T66" s="274">
        <f t="shared" si="48"/>
        <v>0</v>
      </c>
      <c r="U66" s="274">
        <f t="shared" si="49"/>
        <v>0</v>
      </c>
      <c r="V66" s="274">
        <f t="shared" si="29"/>
        <v>0</v>
      </c>
      <c r="W66" s="274">
        <f t="shared" si="50"/>
        <v>0</v>
      </c>
      <c r="X66" s="274">
        <f t="shared" si="30"/>
        <v>0</v>
      </c>
      <c r="Y66" s="274">
        <f t="shared" si="51"/>
        <v>8</v>
      </c>
      <c r="Z66" s="274">
        <f t="shared" si="31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7">
        <v>0</v>
      </c>
      <c r="AL66" s="277" t="s">
        <v>848</v>
      </c>
      <c r="AM66" s="277" t="s">
        <v>848</v>
      </c>
      <c r="AN66" s="277" t="s">
        <v>848</v>
      </c>
      <c r="AO66" s="277" t="s">
        <v>848</v>
      </c>
      <c r="AP66" s="277" t="s">
        <v>848</v>
      </c>
      <c r="AQ66" s="277" t="s">
        <v>848</v>
      </c>
      <c r="AR66" s="277" t="s">
        <v>848</v>
      </c>
      <c r="AS66" s="277" t="s">
        <v>848</v>
      </c>
      <c r="AT66" s="274">
        <v>0</v>
      </c>
      <c r="AU66" s="274">
        <v>0</v>
      </c>
      <c r="AV66" s="274">
        <f>施設資源化量内訳!D66</f>
        <v>259</v>
      </c>
      <c r="AW66" s="274">
        <f>施設資源化量内訳!E66</f>
        <v>73</v>
      </c>
      <c r="AX66" s="274">
        <f>施設資源化量内訳!F66</f>
        <v>1</v>
      </c>
      <c r="AY66" s="274">
        <f>施設資源化量内訳!G66</f>
        <v>9</v>
      </c>
      <c r="AZ66" s="274">
        <f>施設資源化量内訳!H66</f>
        <v>64</v>
      </c>
      <c r="BA66" s="274">
        <f>施設資源化量内訳!I66</f>
        <v>39</v>
      </c>
      <c r="BB66" s="274">
        <f>施設資源化量内訳!J66</f>
        <v>19</v>
      </c>
      <c r="BC66" s="274">
        <f>施設資源化量内訳!K66</f>
        <v>0</v>
      </c>
      <c r="BD66" s="274">
        <f>施設資源化量内訳!L66</f>
        <v>24</v>
      </c>
      <c r="BE66" s="274">
        <f>施設資源化量内訳!M66</f>
        <v>5</v>
      </c>
      <c r="BF66" s="274">
        <f>施設資源化量内訳!N66</f>
        <v>0</v>
      </c>
      <c r="BG66" s="274">
        <f>施設資源化量内訳!O66</f>
        <v>17</v>
      </c>
      <c r="BH66" s="274">
        <f>施設資源化量内訳!P66</f>
        <v>0</v>
      </c>
      <c r="BI66" s="274">
        <f>施設資源化量内訳!Q66</f>
        <v>0</v>
      </c>
      <c r="BJ66" s="274">
        <f>施設資源化量内訳!R66</f>
        <v>0</v>
      </c>
      <c r="BK66" s="274">
        <f>施設資源化量内訳!S66</f>
        <v>0</v>
      </c>
      <c r="BL66" s="274">
        <f>施設資源化量内訳!T66</f>
        <v>0</v>
      </c>
      <c r="BM66" s="274">
        <f>施設資源化量内訳!U66</f>
        <v>0</v>
      </c>
      <c r="BN66" s="274">
        <f>施設資源化量内訳!V66</f>
        <v>0</v>
      </c>
      <c r="BO66" s="274">
        <f>施設資源化量内訳!W66</f>
        <v>0</v>
      </c>
      <c r="BP66" s="274">
        <f>施設資源化量内訳!X66</f>
        <v>0</v>
      </c>
      <c r="BQ66" s="274">
        <f>施設資源化量内訳!Y66</f>
        <v>8</v>
      </c>
      <c r="BR66" s="274">
        <f t="shared" si="32"/>
        <v>0</v>
      </c>
      <c r="BS66" s="274">
        <v>0</v>
      </c>
      <c r="BT66" s="274">
        <v>0</v>
      </c>
      <c r="BU66" s="274"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v>0</v>
      </c>
      <c r="CC66" s="274">
        <v>0</v>
      </c>
      <c r="CD66" s="277" t="s">
        <v>848</v>
      </c>
      <c r="CE66" s="277" t="s">
        <v>848</v>
      </c>
      <c r="CF66" s="277" t="s">
        <v>848</v>
      </c>
      <c r="CG66" s="277" t="s">
        <v>848</v>
      </c>
      <c r="CH66" s="277" t="s">
        <v>848</v>
      </c>
      <c r="CI66" s="277" t="s">
        <v>848</v>
      </c>
      <c r="CJ66" s="277" t="s">
        <v>848</v>
      </c>
      <c r="CK66" s="277" t="s">
        <v>848</v>
      </c>
      <c r="CL66" s="274">
        <v>0</v>
      </c>
      <c r="CM66" s="274">
        <v>0</v>
      </c>
      <c r="CN66" s="275" t="s">
        <v>728</v>
      </c>
    </row>
    <row r="67" spans="1:92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33"/>
        <v>2423</v>
      </c>
      <c r="E67" s="274">
        <f t="shared" si="34"/>
        <v>411</v>
      </c>
      <c r="F67" s="274">
        <f t="shared" si="35"/>
        <v>0</v>
      </c>
      <c r="G67" s="274">
        <f t="shared" si="36"/>
        <v>0</v>
      </c>
      <c r="H67" s="274">
        <f t="shared" si="37"/>
        <v>159</v>
      </c>
      <c r="I67" s="274">
        <f t="shared" si="38"/>
        <v>87</v>
      </c>
      <c r="J67" s="274">
        <f t="shared" si="39"/>
        <v>0</v>
      </c>
      <c r="K67" s="274">
        <f t="shared" si="40"/>
        <v>0</v>
      </c>
      <c r="L67" s="274">
        <f t="shared" si="41"/>
        <v>0</v>
      </c>
      <c r="M67" s="274">
        <f t="shared" si="42"/>
        <v>0</v>
      </c>
      <c r="N67" s="274">
        <f t="shared" si="28"/>
        <v>0</v>
      </c>
      <c r="O67" s="274">
        <f t="shared" si="43"/>
        <v>87</v>
      </c>
      <c r="P67" s="274">
        <f t="shared" si="44"/>
        <v>0</v>
      </c>
      <c r="Q67" s="274">
        <f t="shared" si="45"/>
        <v>0</v>
      </c>
      <c r="R67" s="274">
        <f t="shared" si="46"/>
        <v>0</v>
      </c>
      <c r="S67" s="274">
        <f t="shared" si="47"/>
        <v>1672</v>
      </c>
      <c r="T67" s="274">
        <f t="shared" si="48"/>
        <v>0</v>
      </c>
      <c r="U67" s="274">
        <f t="shared" si="49"/>
        <v>0</v>
      </c>
      <c r="V67" s="274">
        <f t="shared" si="29"/>
        <v>0</v>
      </c>
      <c r="W67" s="274">
        <f t="shared" si="50"/>
        <v>0</v>
      </c>
      <c r="X67" s="274">
        <f t="shared" si="30"/>
        <v>0</v>
      </c>
      <c r="Y67" s="274">
        <f t="shared" si="51"/>
        <v>7</v>
      </c>
      <c r="Z67" s="274">
        <f t="shared" si="31"/>
        <v>505</v>
      </c>
      <c r="AA67" s="274">
        <v>411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7">
        <v>87</v>
      </c>
      <c r="AL67" s="277" t="s">
        <v>848</v>
      </c>
      <c r="AM67" s="277" t="s">
        <v>848</v>
      </c>
      <c r="AN67" s="277" t="s">
        <v>848</v>
      </c>
      <c r="AO67" s="277" t="s">
        <v>848</v>
      </c>
      <c r="AP67" s="277" t="s">
        <v>848</v>
      </c>
      <c r="AQ67" s="277" t="s">
        <v>848</v>
      </c>
      <c r="AR67" s="277" t="s">
        <v>848</v>
      </c>
      <c r="AS67" s="277" t="s">
        <v>848</v>
      </c>
      <c r="AT67" s="274">
        <v>0</v>
      </c>
      <c r="AU67" s="274">
        <v>7</v>
      </c>
      <c r="AV67" s="274">
        <f>施設資源化量内訳!D67</f>
        <v>1918</v>
      </c>
      <c r="AW67" s="274">
        <f>施設資源化量内訳!E67</f>
        <v>0</v>
      </c>
      <c r="AX67" s="274">
        <f>施設資源化量内訳!F67</f>
        <v>0</v>
      </c>
      <c r="AY67" s="274">
        <f>施設資源化量内訳!G67</f>
        <v>0</v>
      </c>
      <c r="AZ67" s="274">
        <f>施設資源化量内訳!H67</f>
        <v>159</v>
      </c>
      <c r="BA67" s="274">
        <f>施設資源化量内訳!I67</f>
        <v>87</v>
      </c>
      <c r="BB67" s="274">
        <f>施設資源化量内訳!J67</f>
        <v>0</v>
      </c>
      <c r="BC67" s="274">
        <f>施設資源化量内訳!K67</f>
        <v>0</v>
      </c>
      <c r="BD67" s="274">
        <f>施設資源化量内訳!L67</f>
        <v>0</v>
      </c>
      <c r="BE67" s="274">
        <f>施設資源化量内訳!M67</f>
        <v>0</v>
      </c>
      <c r="BF67" s="274">
        <f>施設資源化量内訳!N67</f>
        <v>0</v>
      </c>
      <c r="BG67" s="274">
        <f>施設資源化量内訳!O67</f>
        <v>0</v>
      </c>
      <c r="BH67" s="274">
        <f>施設資源化量内訳!P67</f>
        <v>0</v>
      </c>
      <c r="BI67" s="274">
        <f>施設資源化量内訳!Q67</f>
        <v>0</v>
      </c>
      <c r="BJ67" s="274">
        <f>施設資源化量内訳!R67</f>
        <v>0</v>
      </c>
      <c r="BK67" s="274">
        <f>施設資源化量内訳!S67</f>
        <v>1672</v>
      </c>
      <c r="BL67" s="274">
        <f>施設資源化量内訳!T67</f>
        <v>0</v>
      </c>
      <c r="BM67" s="274">
        <f>施設資源化量内訳!U67</f>
        <v>0</v>
      </c>
      <c r="BN67" s="274">
        <f>施設資源化量内訳!V67</f>
        <v>0</v>
      </c>
      <c r="BO67" s="274">
        <f>施設資源化量内訳!W67</f>
        <v>0</v>
      </c>
      <c r="BP67" s="274">
        <f>施設資源化量内訳!X67</f>
        <v>0</v>
      </c>
      <c r="BQ67" s="274">
        <f>施設資源化量内訳!Y67</f>
        <v>0</v>
      </c>
      <c r="BR67" s="274">
        <f t="shared" si="32"/>
        <v>0</v>
      </c>
      <c r="BS67" s="274">
        <v>0</v>
      </c>
      <c r="BT67" s="274">
        <v>0</v>
      </c>
      <c r="BU67" s="274"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v>0</v>
      </c>
      <c r="CC67" s="274">
        <v>0</v>
      </c>
      <c r="CD67" s="277" t="s">
        <v>848</v>
      </c>
      <c r="CE67" s="277" t="s">
        <v>848</v>
      </c>
      <c r="CF67" s="277" t="s">
        <v>848</v>
      </c>
      <c r="CG67" s="277" t="s">
        <v>848</v>
      </c>
      <c r="CH67" s="277" t="s">
        <v>848</v>
      </c>
      <c r="CI67" s="277" t="s">
        <v>848</v>
      </c>
      <c r="CJ67" s="277" t="s">
        <v>848</v>
      </c>
      <c r="CK67" s="277" t="s">
        <v>848</v>
      </c>
      <c r="CL67" s="274">
        <v>0</v>
      </c>
      <c r="CM67" s="274">
        <v>0</v>
      </c>
      <c r="CN67" s="275" t="s">
        <v>728</v>
      </c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67">
    <sortCondition ref="A8:A67"/>
    <sortCondition ref="B8:B67"/>
    <sortCondition ref="C8:C6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66" man="1"/>
    <brk id="47" min="1" max="66" man="1"/>
    <brk id="69" min="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福岡県</v>
      </c>
      <c r="B7" s="284" t="str">
        <f>ごみ処理概要!B7</f>
        <v>40000</v>
      </c>
      <c r="C7" s="285" t="s">
        <v>3</v>
      </c>
      <c r="D7" s="287">
        <f t="shared" ref="D7:L7" si="0">SUM(Z7,AV7,BR7,CN7,DJ7,EF7,FB7)</f>
        <v>191403.93</v>
      </c>
      <c r="E7" s="287">
        <f t="shared" si="0"/>
        <v>2783.31</v>
      </c>
      <c r="F7" s="287">
        <f t="shared" si="0"/>
        <v>198</v>
      </c>
      <c r="G7" s="287">
        <f t="shared" si="0"/>
        <v>127</v>
      </c>
      <c r="H7" s="287">
        <f t="shared" si="0"/>
        <v>25522.379999999997</v>
      </c>
      <c r="I7" s="287">
        <f t="shared" si="0"/>
        <v>14514.56</v>
      </c>
      <c r="J7" s="287">
        <f t="shared" si="0"/>
        <v>9806.9500000000007</v>
      </c>
      <c r="K7" s="287">
        <f t="shared" si="0"/>
        <v>63.730000000000004</v>
      </c>
      <c r="L7" s="287">
        <f t="shared" si="0"/>
        <v>7969</v>
      </c>
      <c r="M7" s="287">
        <f t="shared" ref="M7" si="1">SUM(AI7,BE7,CA7,CW7,DS7,EO7,FK7)</f>
        <v>1279</v>
      </c>
      <c r="N7" s="287">
        <f t="shared" ref="N7" si="2">SUM(AJ7,BF7,CB7,CX7,DT7,EP7,FL7)</f>
        <v>513.45000000000005</v>
      </c>
      <c r="O7" s="287">
        <f t="shared" ref="O7:Y7" si="3">SUM(AK7,BG7,CC7,CY7,DU7,EQ7,FM7)</f>
        <v>763.72</v>
      </c>
      <c r="P7" s="287">
        <f t="shared" si="3"/>
        <v>1510</v>
      </c>
      <c r="Q7" s="287">
        <f t="shared" si="3"/>
        <v>0</v>
      </c>
      <c r="R7" s="287">
        <f t="shared" si="3"/>
        <v>34986</v>
      </c>
      <c r="S7" s="287">
        <f t="shared" si="3"/>
        <v>63037.25</v>
      </c>
      <c r="T7" s="287">
        <f t="shared" si="3"/>
        <v>52</v>
      </c>
      <c r="U7" s="287">
        <f t="shared" si="3"/>
        <v>11693</v>
      </c>
      <c r="V7" s="287">
        <f t="shared" ref="V7:V38" si="4">SUM(AR7,BN7,CJ7,DF7,EB7,EX7,FT7)</f>
        <v>0</v>
      </c>
      <c r="W7" s="287">
        <f t="shared" si="3"/>
        <v>6186</v>
      </c>
      <c r="X7" s="287">
        <f t="shared" ref="X7:X38" si="5">SUM(AT7,BP7,CL7,DH7,ED7,EZ7,FV7)</f>
        <v>4</v>
      </c>
      <c r="Y7" s="287">
        <f t="shared" si="3"/>
        <v>10394.58</v>
      </c>
      <c r="Z7" s="287">
        <f t="shared" ref="Z7:Z38" si="6">SUM(AA7:AU7)</f>
        <v>57138</v>
      </c>
      <c r="AA7" s="287">
        <f t="shared" ref="AA7:AK7" si="7">SUM(AA$8:AA$207)</f>
        <v>35</v>
      </c>
      <c r="AB7" s="287">
        <f t="shared" si="7"/>
        <v>0</v>
      </c>
      <c r="AC7" s="287">
        <f t="shared" si="7"/>
        <v>0</v>
      </c>
      <c r="AD7" s="287">
        <f t="shared" si="7"/>
        <v>2327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34986</v>
      </c>
      <c r="AO7" s="291" t="s">
        <v>676</v>
      </c>
      <c r="AP7" s="291" t="s">
        <v>676</v>
      </c>
      <c r="AQ7" s="287">
        <f>SUM(AQ$8:AQ$207)</f>
        <v>11693</v>
      </c>
      <c r="AR7" s="291" t="s">
        <v>676</v>
      </c>
      <c r="AS7" s="287">
        <f>SUM(AS$8:AS$207)</f>
        <v>6186</v>
      </c>
      <c r="AT7" s="291">
        <f>SUM(AT$8:AT$207)</f>
        <v>0</v>
      </c>
      <c r="AU7" s="287">
        <f>SUM(AU$8:AU$207)</f>
        <v>1911</v>
      </c>
      <c r="AV7" s="287">
        <f t="shared" ref="AV7:AV38" si="8">SUM(AW7:BQ7)</f>
        <v>16989</v>
      </c>
      <c r="AW7" s="287">
        <f t="shared" ref="AW7:BG7" si="9">SUM(AW$8:AW$207)</f>
        <v>0</v>
      </c>
      <c r="AX7" s="287">
        <f t="shared" si="9"/>
        <v>7</v>
      </c>
      <c r="AY7" s="287">
        <f t="shared" si="9"/>
        <v>0</v>
      </c>
      <c r="AZ7" s="287">
        <f t="shared" si="9"/>
        <v>12981</v>
      </c>
      <c r="BA7" s="287">
        <f t="shared" si="9"/>
        <v>1183</v>
      </c>
      <c r="BB7" s="287">
        <f t="shared" si="9"/>
        <v>286</v>
      </c>
      <c r="BC7" s="287">
        <f t="shared" si="9"/>
        <v>0</v>
      </c>
      <c r="BD7" s="287">
        <f t="shared" si="9"/>
        <v>82</v>
      </c>
      <c r="BE7" s="287">
        <f t="shared" si="9"/>
        <v>0</v>
      </c>
      <c r="BF7" s="287">
        <f t="shared" si="9"/>
        <v>102</v>
      </c>
      <c r="BG7" s="287">
        <f t="shared" si="9"/>
        <v>185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2163</v>
      </c>
      <c r="BR7" s="287">
        <f t="shared" ref="BR7:BR38" si="10">SUM(BS7:CM7)</f>
        <v>473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473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3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8" si="14">SUM(DK7:EE7)</f>
        <v>2606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1037</v>
      </c>
      <c r="DW7" s="291" t="s">
        <v>676</v>
      </c>
      <c r="DX7" s="291" t="s">
        <v>676</v>
      </c>
      <c r="DY7" s="291" t="s">
        <v>676</v>
      </c>
      <c r="DZ7" s="287">
        <f>SUM(DZ$8:DZ$207)</f>
        <v>52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1517</v>
      </c>
      <c r="EF7" s="287">
        <f t="shared" ref="EF7:EF38" si="16">SUM(EG7:FA7)</f>
        <v>64033.38</v>
      </c>
      <c r="EG7" s="287">
        <f t="shared" ref="EG7:EP7" si="17">SUM(EG$8:EG$207)</f>
        <v>14</v>
      </c>
      <c r="EH7" s="287" t="s">
        <v>676</v>
      </c>
      <c r="EI7" s="287" t="s">
        <v>676</v>
      </c>
      <c r="EJ7" s="287">
        <f t="shared" si="17"/>
        <v>138.13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76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63037.25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768</v>
      </c>
      <c r="FB7" s="287">
        <f t="shared" ref="FB7:FB38" si="18">SUM(FC7:FW7)</f>
        <v>50164.55</v>
      </c>
      <c r="FC7" s="287">
        <f t="shared" ref="FC7:FO7" si="19">SUM(FC$8:FC$207)</f>
        <v>2734.31</v>
      </c>
      <c r="FD7" s="287">
        <f t="shared" si="19"/>
        <v>191</v>
      </c>
      <c r="FE7" s="287">
        <f t="shared" si="19"/>
        <v>127</v>
      </c>
      <c r="FF7" s="287">
        <f t="shared" si="19"/>
        <v>10076.25</v>
      </c>
      <c r="FG7" s="287">
        <f t="shared" si="19"/>
        <v>13331.56</v>
      </c>
      <c r="FH7" s="287">
        <f t="shared" si="19"/>
        <v>9520.9500000000007</v>
      </c>
      <c r="FI7" s="287">
        <f t="shared" si="19"/>
        <v>63.730000000000004</v>
      </c>
      <c r="FJ7" s="287">
        <f t="shared" si="19"/>
        <v>7887</v>
      </c>
      <c r="FK7" s="287">
        <f t="shared" si="19"/>
        <v>1279</v>
      </c>
      <c r="FL7" s="287">
        <f t="shared" si="19"/>
        <v>335.45</v>
      </c>
      <c r="FM7" s="287">
        <f t="shared" si="19"/>
        <v>578.72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4</v>
      </c>
      <c r="FW7" s="287">
        <f>SUM(FW$8:FW$207)</f>
        <v>4035.58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9" si="20">SUM(Z8,AV8,BR8,CN8,DJ8,EF8,FB8)</f>
        <v>24076</v>
      </c>
      <c r="E8" s="274">
        <f t="shared" ref="E8:E39" si="21">SUM(AA8,AW8,BS8,CO8,DK8,EG8,FC8)</f>
        <v>0</v>
      </c>
      <c r="F8" s="274">
        <f t="shared" ref="F8:F39" si="22">SUM(AB8,AX8,BT8,CP8,DL8,EH8,FD8)</f>
        <v>99</v>
      </c>
      <c r="G8" s="274">
        <f t="shared" ref="G8:G39" si="23">SUM(AC8,AY8,BU8,CQ8,DM8,EI8,FE8)</f>
        <v>0</v>
      </c>
      <c r="H8" s="274">
        <f t="shared" ref="H8:H39" si="24">SUM(AD8,AZ8,BV8,CR8,DN8,EJ8,FF8)</f>
        <v>2853</v>
      </c>
      <c r="I8" s="274">
        <f t="shared" ref="I8:I39" si="25">SUM(AE8,BA8,BW8,CS8,DO8,EK8,FG8)</f>
        <v>2131</v>
      </c>
      <c r="J8" s="274">
        <f t="shared" ref="J8:J39" si="26">SUM(AF8,BB8,BX8,CT8,DP8,EL8,FH8)</f>
        <v>2125</v>
      </c>
      <c r="K8" s="274">
        <f t="shared" ref="K8:K39" si="27">SUM(AG8,BC8,BY8,CU8,DQ8,EM8,FI8)</f>
        <v>25</v>
      </c>
      <c r="L8" s="274">
        <f t="shared" ref="L8:L39" si="28">SUM(AH8,BD8,BZ8,CV8,DR8,EN8,FJ8)</f>
        <v>4683</v>
      </c>
      <c r="M8" s="274">
        <f t="shared" ref="M8:M39" si="29">SUM(AI8,BE8,CA8,CW8,DS8,EO8,FK8)</f>
        <v>1243</v>
      </c>
      <c r="N8" s="274">
        <f t="shared" ref="N8:N39" si="30">SUM(AJ8,BF8,CB8,CX8,DT8,EP8,FL8)</f>
        <v>0</v>
      </c>
      <c r="O8" s="274">
        <f t="shared" ref="O8:O39" si="31">SUM(AK8,BG8,CC8,CY8,DU8,EQ8,FM8)</f>
        <v>0</v>
      </c>
      <c r="P8" s="274">
        <f t="shared" ref="P8:P39" si="32">SUM(AL8,BH8,CD8,CZ8,DV8,ER8,FN8)</f>
        <v>0</v>
      </c>
      <c r="Q8" s="274">
        <f t="shared" ref="Q8:Q39" si="33">SUM(AM8,BI8,CE8,DA8,DW8,ES8,FO8)</f>
        <v>0</v>
      </c>
      <c r="R8" s="274">
        <f t="shared" ref="R8:R39" si="34">SUM(AN8,BJ8,CF8,DB8,DX8,ET8,FP8)</f>
        <v>10917</v>
      </c>
      <c r="S8" s="274">
        <f t="shared" ref="S8:S39" si="35">SUM(AO8,BK8,CG8,DC8,DY8,EU8,FQ8)</f>
        <v>0</v>
      </c>
      <c r="T8" s="274">
        <f t="shared" ref="T8:T39" si="36">SUM(AP8,BL8,CH8,DD8,DZ8,EV8,FR8)</f>
        <v>0</v>
      </c>
      <c r="U8" s="274">
        <f t="shared" ref="U8:U39" si="37">SUM(AQ8,BM8,CI8,DE8,EA8,EW8,FS8)</f>
        <v>0</v>
      </c>
      <c r="V8" s="274">
        <f t="shared" si="4"/>
        <v>0</v>
      </c>
      <c r="W8" s="274">
        <f t="shared" ref="W8:W39" si="38">SUM(AS8,BO8,CK8,DG8,EC8,EY8,FU8)</f>
        <v>0</v>
      </c>
      <c r="X8" s="274">
        <f t="shared" si="5"/>
        <v>0</v>
      </c>
      <c r="Y8" s="274">
        <f t="shared" ref="Y8:Y39" si="39">SUM(AU8,BQ8,CM8,DI8,EE8,FA8,FW8)</f>
        <v>0</v>
      </c>
      <c r="Z8" s="274">
        <f t="shared" si="6"/>
        <v>10917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848</v>
      </c>
      <c r="AM8" s="277" t="s">
        <v>848</v>
      </c>
      <c r="AN8" s="274">
        <v>10917</v>
      </c>
      <c r="AO8" s="277" t="s">
        <v>848</v>
      </c>
      <c r="AP8" s="277" t="s">
        <v>848</v>
      </c>
      <c r="AQ8" s="274">
        <v>0</v>
      </c>
      <c r="AR8" s="277" t="s">
        <v>848</v>
      </c>
      <c r="AS8" s="274">
        <v>0</v>
      </c>
      <c r="AT8" s="274">
        <v>0</v>
      </c>
      <c r="AU8" s="274">
        <v>0</v>
      </c>
      <c r="AV8" s="274">
        <f t="shared" si="8"/>
        <v>1072</v>
      </c>
      <c r="AW8" s="274">
        <v>0</v>
      </c>
      <c r="AX8" s="274">
        <v>0</v>
      </c>
      <c r="AY8" s="274">
        <v>0</v>
      </c>
      <c r="AZ8" s="274">
        <v>1072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848</v>
      </c>
      <c r="BI8" s="277" t="s">
        <v>848</v>
      </c>
      <c r="BJ8" s="277" t="s">
        <v>848</v>
      </c>
      <c r="BK8" s="277" t="s">
        <v>848</v>
      </c>
      <c r="BL8" s="277" t="s">
        <v>848</v>
      </c>
      <c r="BM8" s="277" t="s">
        <v>848</v>
      </c>
      <c r="BN8" s="277" t="s">
        <v>848</v>
      </c>
      <c r="BO8" s="277" t="s">
        <v>848</v>
      </c>
      <c r="BP8" s="274">
        <v>0</v>
      </c>
      <c r="BQ8" s="274">
        <v>0</v>
      </c>
      <c r="BR8" s="274">
        <f t="shared" si="10"/>
        <v>0</v>
      </c>
      <c r="BS8" s="277" t="s">
        <v>848</v>
      </c>
      <c r="BT8" s="277" t="s">
        <v>848</v>
      </c>
      <c r="BU8" s="277" t="s">
        <v>848</v>
      </c>
      <c r="BV8" s="277" t="s">
        <v>848</v>
      </c>
      <c r="BW8" s="277" t="s">
        <v>848</v>
      </c>
      <c r="BX8" s="277" t="s">
        <v>848</v>
      </c>
      <c r="BY8" s="277" t="s">
        <v>848</v>
      </c>
      <c r="BZ8" s="277" t="s">
        <v>848</v>
      </c>
      <c r="CA8" s="277" t="s">
        <v>848</v>
      </c>
      <c r="CB8" s="277" t="s">
        <v>848</v>
      </c>
      <c r="CC8" s="277" t="s">
        <v>848</v>
      </c>
      <c r="CD8" s="274">
        <v>0</v>
      </c>
      <c r="CE8" s="277" t="s">
        <v>848</v>
      </c>
      <c r="CF8" s="277" t="s">
        <v>848</v>
      </c>
      <c r="CG8" s="277" t="s">
        <v>848</v>
      </c>
      <c r="CH8" s="277" t="s">
        <v>848</v>
      </c>
      <c r="CI8" s="277" t="s">
        <v>848</v>
      </c>
      <c r="CJ8" s="277" t="s">
        <v>848</v>
      </c>
      <c r="CK8" s="277" t="s">
        <v>848</v>
      </c>
      <c r="CL8" s="274">
        <v>0</v>
      </c>
      <c r="CM8" s="274">
        <v>0</v>
      </c>
      <c r="CN8" s="274">
        <f t="shared" si="12"/>
        <v>0</v>
      </c>
      <c r="CO8" s="277" t="s">
        <v>848</v>
      </c>
      <c r="CP8" s="277" t="s">
        <v>848</v>
      </c>
      <c r="CQ8" s="277" t="s">
        <v>848</v>
      </c>
      <c r="CR8" s="277" t="s">
        <v>848</v>
      </c>
      <c r="CS8" s="277" t="s">
        <v>848</v>
      </c>
      <c r="CT8" s="277" t="s">
        <v>848</v>
      </c>
      <c r="CU8" s="277" t="s">
        <v>848</v>
      </c>
      <c r="CV8" s="277" t="s">
        <v>848</v>
      </c>
      <c r="CW8" s="277" t="s">
        <v>848</v>
      </c>
      <c r="CX8" s="277" t="s">
        <v>848</v>
      </c>
      <c r="CY8" s="277" t="s">
        <v>848</v>
      </c>
      <c r="CZ8" s="277" t="s">
        <v>848</v>
      </c>
      <c r="DA8" s="274">
        <v>0</v>
      </c>
      <c r="DB8" s="277" t="s">
        <v>848</v>
      </c>
      <c r="DC8" s="277" t="s">
        <v>848</v>
      </c>
      <c r="DD8" s="277" t="s">
        <v>848</v>
      </c>
      <c r="DE8" s="277" t="s">
        <v>848</v>
      </c>
      <c r="DF8" s="277" t="s">
        <v>848</v>
      </c>
      <c r="DG8" s="277" t="s">
        <v>848</v>
      </c>
      <c r="DH8" s="274">
        <v>0</v>
      </c>
      <c r="DI8" s="274">
        <v>0</v>
      </c>
      <c r="DJ8" s="274">
        <f t="shared" si="14"/>
        <v>0</v>
      </c>
      <c r="DK8" s="277" t="s">
        <v>848</v>
      </c>
      <c r="DL8" s="277" t="s">
        <v>848</v>
      </c>
      <c r="DM8" s="277" t="s">
        <v>848</v>
      </c>
      <c r="DN8" s="277" t="s">
        <v>848</v>
      </c>
      <c r="DO8" s="277" t="s">
        <v>848</v>
      </c>
      <c r="DP8" s="277" t="s">
        <v>848</v>
      </c>
      <c r="DQ8" s="277" t="s">
        <v>848</v>
      </c>
      <c r="DR8" s="277" t="s">
        <v>848</v>
      </c>
      <c r="DS8" s="277" t="s">
        <v>848</v>
      </c>
      <c r="DT8" s="277" t="s">
        <v>848</v>
      </c>
      <c r="DU8" s="277" t="s">
        <v>848</v>
      </c>
      <c r="DV8" s="274">
        <v>0</v>
      </c>
      <c r="DW8" s="277" t="s">
        <v>848</v>
      </c>
      <c r="DX8" s="277" t="s">
        <v>848</v>
      </c>
      <c r="DY8" s="277" t="s">
        <v>848</v>
      </c>
      <c r="DZ8" s="274">
        <v>0</v>
      </c>
      <c r="EA8" s="277" t="s">
        <v>848</v>
      </c>
      <c r="EB8" s="277" t="s">
        <v>848</v>
      </c>
      <c r="EC8" s="277" t="s">
        <v>848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848</v>
      </c>
      <c r="EI8" s="277" t="s">
        <v>848</v>
      </c>
      <c r="EJ8" s="274">
        <v>0</v>
      </c>
      <c r="EK8" s="277" t="s">
        <v>848</v>
      </c>
      <c r="EL8" s="277" t="s">
        <v>848</v>
      </c>
      <c r="EM8" s="277" t="s">
        <v>848</v>
      </c>
      <c r="EN8" s="274">
        <v>0</v>
      </c>
      <c r="EO8" s="274">
        <v>0</v>
      </c>
      <c r="EP8" s="274">
        <v>0</v>
      </c>
      <c r="EQ8" s="277" t="s">
        <v>848</v>
      </c>
      <c r="ER8" s="277" t="s">
        <v>848</v>
      </c>
      <c r="ES8" s="277" t="s">
        <v>848</v>
      </c>
      <c r="ET8" s="277" t="s">
        <v>848</v>
      </c>
      <c r="EU8" s="274">
        <v>0</v>
      </c>
      <c r="EV8" s="274">
        <v>0</v>
      </c>
      <c r="EW8" s="277" t="s">
        <v>848</v>
      </c>
      <c r="EX8" s="277" t="s">
        <v>848</v>
      </c>
      <c r="EY8" s="277" t="s">
        <v>848</v>
      </c>
      <c r="EZ8" s="274">
        <v>0</v>
      </c>
      <c r="FA8" s="274">
        <v>0</v>
      </c>
      <c r="FB8" s="274">
        <f t="shared" si="18"/>
        <v>12087</v>
      </c>
      <c r="FC8" s="274">
        <v>0</v>
      </c>
      <c r="FD8" s="274">
        <v>99</v>
      </c>
      <c r="FE8" s="274">
        <v>0</v>
      </c>
      <c r="FF8" s="274">
        <v>1781</v>
      </c>
      <c r="FG8" s="274">
        <v>2131</v>
      </c>
      <c r="FH8" s="274">
        <v>2125</v>
      </c>
      <c r="FI8" s="274">
        <v>25</v>
      </c>
      <c r="FJ8" s="274">
        <v>4683</v>
      </c>
      <c r="FK8" s="274">
        <v>1243</v>
      </c>
      <c r="FL8" s="274">
        <v>0</v>
      </c>
      <c r="FM8" s="274">
        <v>0</v>
      </c>
      <c r="FN8" s="274">
        <v>0</v>
      </c>
      <c r="FO8" s="274">
        <v>0</v>
      </c>
      <c r="FP8" s="277" t="s">
        <v>848</v>
      </c>
      <c r="FQ8" s="277" t="s">
        <v>848</v>
      </c>
      <c r="FR8" s="277" t="s">
        <v>848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13633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6379</v>
      </c>
      <c r="I9" s="274">
        <f t="shared" si="25"/>
        <v>3153</v>
      </c>
      <c r="J9" s="274">
        <f t="shared" si="26"/>
        <v>4101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848</v>
      </c>
      <c r="AM9" s="277" t="s">
        <v>848</v>
      </c>
      <c r="AN9" s="274">
        <v>0</v>
      </c>
      <c r="AO9" s="277" t="s">
        <v>848</v>
      </c>
      <c r="AP9" s="277" t="s">
        <v>848</v>
      </c>
      <c r="AQ9" s="274">
        <v>0</v>
      </c>
      <c r="AR9" s="277" t="s">
        <v>848</v>
      </c>
      <c r="AS9" s="274">
        <v>0</v>
      </c>
      <c r="AT9" s="274">
        <v>0</v>
      </c>
      <c r="AU9" s="274">
        <v>0</v>
      </c>
      <c r="AV9" s="274">
        <f t="shared" si="8"/>
        <v>6379</v>
      </c>
      <c r="AW9" s="274">
        <v>0</v>
      </c>
      <c r="AX9" s="274">
        <v>0</v>
      </c>
      <c r="AY9" s="274">
        <v>0</v>
      </c>
      <c r="AZ9" s="274">
        <v>6379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848</v>
      </c>
      <c r="BI9" s="277" t="s">
        <v>848</v>
      </c>
      <c r="BJ9" s="277" t="s">
        <v>848</v>
      </c>
      <c r="BK9" s="277" t="s">
        <v>848</v>
      </c>
      <c r="BL9" s="277" t="s">
        <v>848</v>
      </c>
      <c r="BM9" s="277" t="s">
        <v>848</v>
      </c>
      <c r="BN9" s="277" t="s">
        <v>848</v>
      </c>
      <c r="BO9" s="277" t="s">
        <v>848</v>
      </c>
      <c r="BP9" s="274">
        <v>0</v>
      </c>
      <c r="BQ9" s="274">
        <v>0</v>
      </c>
      <c r="BR9" s="274">
        <f t="shared" si="10"/>
        <v>0</v>
      </c>
      <c r="BS9" s="277" t="s">
        <v>848</v>
      </c>
      <c r="BT9" s="277" t="s">
        <v>848</v>
      </c>
      <c r="BU9" s="277" t="s">
        <v>848</v>
      </c>
      <c r="BV9" s="277" t="s">
        <v>848</v>
      </c>
      <c r="BW9" s="277" t="s">
        <v>848</v>
      </c>
      <c r="BX9" s="277" t="s">
        <v>848</v>
      </c>
      <c r="BY9" s="277" t="s">
        <v>848</v>
      </c>
      <c r="BZ9" s="277" t="s">
        <v>848</v>
      </c>
      <c r="CA9" s="277" t="s">
        <v>848</v>
      </c>
      <c r="CB9" s="277" t="s">
        <v>848</v>
      </c>
      <c r="CC9" s="277" t="s">
        <v>848</v>
      </c>
      <c r="CD9" s="274">
        <v>0</v>
      </c>
      <c r="CE9" s="277" t="s">
        <v>848</v>
      </c>
      <c r="CF9" s="277" t="s">
        <v>848</v>
      </c>
      <c r="CG9" s="277" t="s">
        <v>848</v>
      </c>
      <c r="CH9" s="277" t="s">
        <v>848</v>
      </c>
      <c r="CI9" s="277" t="s">
        <v>848</v>
      </c>
      <c r="CJ9" s="277" t="s">
        <v>848</v>
      </c>
      <c r="CK9" s="277" t="s">
        <v>848</v>
      </c>
      <c r="CL9" s="274">
        <v>0</v>
      </c>
      <c r="CM9" s="274">
        <v>0</v>
      </c>
      <c r="CN9" s="274">
        <f t="shared" si="12"/>
        <v>0</v>
      </c>
      <c r="CO9" s="277" t="s">
        <v>848</v>
      </c>
      <c r="CP9" s="277" t="s">
        <v>848</v>
      </c>
      <c r="CQ9" s="277" t="s">
        <v>848</v>
      </c>
      <c r="CR9" s="277" t="s">
        <v>848</v>
      </c>
      <c r="CS9" s="277" t="s">
        <v>848</v>
      </c>
      <c r="CT9" s="277" t="s">
        <v>848</v>
      </c>
      <c r="CU9" s="277" t="s">
        <v>848</v>
      </c>
      <c r="CV9" s="277" t="s">
        <v>848</v>
      </c>
      <c r="CW9" s="277" t="s">
        <v>848</v>
      </c>
      <c r="CX9" s="277" t="s">
        <v>848</v>
      </c>
      <c r="CY9" s="277" t="s">
        <v>848</v>
      </c>
      <c r="CZ9" s="277" t="s">
        <v>848</v>
      </c>
      <c r="DA9" s="274">
        <v>0</v>
      </c>
      <c r="DB9" s="277" t="s">
        <v>848</v>
      </c>
      <c r="DC9" s="277" t="s">
        <v>848</v>
      </c>
      <c r="DD9" s="277" t="s">
        <v>848</v>
      </c>
      <c r="DE9" s="277" t="s">
        <v>848</v>
      </c>
      <c r="DF9" s="277" t="s">
        <v>848</v>
      </c>
      <c r="DG9" s="277" t="s">
        <v>848</v>
      </c>
      <c r="DH9" s="274">
        <v>0</v>
      </c>
      <c r="DI9" s="274">
        <v>0</v>
      </c>
      <c r="DJ9" s="274">
        <f t="shared" si="14"/>
        <v>0</v>
      </c>
      <c r="DK9" s="277" t="s">
        <v>848</v>
      </c>
      <c r="DL9" s="277" t="s">
        <v>848</v>
      </c>
      <c r="DM9" s="277" t="s">
        <v>848</v>
      </c>
      <c r="DN9" s="277" t="s">
        <v>848</v>
      </c>
      <c r="DO9" s="277" t="s">
        <v>848</v>
      </c>
      <c r="DP9" s="277" t="s">
        <v>848</v>
      </c>
      <c r="DQ9" s="277" t="s">
        <v>848</v>
      </c>
      <c r="DR9" s="277" t="s">
        <v>848</v>
      </c>
      <c r="DS9" s="277" t="s">
        <v>848</v>
      </c>
      <c r="DT9" s="277" t="s">
        <v>848</v>
      </c>
      <c r="DU9" s="277" t="s">
        <v>848</v>
      </c>
      <c r="DV9" s="274">
        <v>0</v>
      </c>
      <c r="DW9" s="277" t="s">
        <v>848</v>
      </c>
      <c r="DX9" s="277" t="s">
        <v>848</v>
      </c>
      <c r="DY9" s="277" t="s">
        <v>848</v>
      </c>
      <c r="DZ9" s="274">
        <v>0</v>
      </c>
      <c r="EA9" s="277" t="s">
        <v>848</v>
      </c>
      <c r="EB9" s="277" t="s">
        <v>848</v>
      </c>
      <c r="EC9" s="277" t="s">
        <v>848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848</v>
      </c>
      <c r="EI9" s="277" t="s">
        <v>848</v>
      </c>
      <c r="EJ9" s="274">
        <v>0</v>
      </c>
      <c r="EK9" s="277" t="s">
        <v>848</v>
      </c>
      <c r="EL9" s="277" t="s">
        <v>848</v>
      </c>
      <c r="EM9" s="277" t="s">
        <v>848</v>
      </c>
      <c r="EN9" s="274">
        <v>0</v>
      </c>
      <c r="EO9" s="274">
        <v>0</v>
      </c>
      <c r="EP9" s="274">
        <v>0</v>
      </c>
      <c r="EQ9" s="277" t="s">
        <v>848</v>
      </c>
      <c r="ER9" s="277" t="s">
        <v>848</v>
      </c>
      <c r="ES9" s="277" t="s">
        <v>848</v>
      </c>
      <c r="ET9" s="277" t="s">
        <v>848</v>
      </c>
      <c r="EU9" s="274">
        <v>0</v>
      </c>
      <c r="EV9" s="274">
        <v>0</v>
      </c>
      <c r="EW9" s="277" t="s">
        <v>848</v>
      </c>
      <c r="EX9" s="277" t="s">
        <v>848</v>
      </c>
      <c r="EY9" s="277" t="s">
        <v>848</v>
      </c>
      <c r="EZ9" s="274">
        <v>0</v>
      </c>
      <c r="FA9" s="274">
        <v>0</v>
      </c>
      <c r="FB9" s="274">
        <f t="shared" si="18"/>
        <v>7254</v>
      </c>
      <c r="FC9" s="274">
        <v>0</v>
      </c>
      <c r="FD9" s="274">
        <v>0</v>
      </c>
      <c r="FE9" s="274">
        <v>0</v>
      </c>
      <c r="FF9" s="274">
        <v>0</v>
      </c>
      <c r="FG9" s="274">
        <v>3153</v>
      </c>
      <c r="FH9" s="274">
        <v>4101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848</v>
      </c>
      <c r="FQ9" s="277" t="s">
        <v>848</v>
      </c>
      <c r="FR9" s="277" t="s">
        <v>848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16516.93</v>
      </c>
      <c r="E10" s="274">
        <f t="shared" si="21"/>
        <v>67.31</v>
      </c>
      <c r="F10" s="274">
        <f t="shared" si="22"/>
        <v>0</v>
      </c>
      <c r="G10" s="274">
        <f t="shared" si="23"/>
        <v>0</v>
      </c>
      <c r="H10" s="274">
        <f t="shared" si="24"/>
        <v>597.38</v>
      </c>
      <c r="I10" s="274">
        <f t="shared" si="25"/>
        <v>756.56</v>
      </c>
      <c r="J10" s="274">
        <f t="shared" si="26"/>
        <v>182.95</v>
      </c>
      <c r="K10" s="274">
        <f t="shared" si="27"/>
        <v>6.73</v>
      </c>
      <c r="L10" s="274">
        <f t="shared" si="28"/>
        <v>0</v>
      </c>
      <c r="M10" s="274">
        <f t="shared" si="29"/>
        <v>0</v>
      </c>
      <c r="N10" s="274">
        <f t="shared" si="30"/>
        <v>19.45</v>
      </c>
      <c r="O10" s="274">
        <f t="shared" si="31"/>
        <v>42.72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14819.25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24.58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848</v>
      </c>
      <c r="AM10" s="277" t="s">
        <v>848</v>
      </c>
      <c r="AN10" s="274">
        <v>0</v>
      </c>
      <c r="AO10" s="277" t="s">
        <v>848</v>
      </c>
      <c r="AP10" s="277" t="s">
        <v>848</v>
      </c>
      <c r="AQ10" s="274">
        <v>0</v>
      </c>
      <c r="AR10" s="277" t="s">
        <v>848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848</v>
      </c>
      <c r="BI10" s="277" t="s">
        <v>848</v>
      </c>
      <c r="BJ10" s="277" t="s">
        <v>848</v>
      </c>
      <c r="BK10" s="277" t="s">
        <v>848</v>
      </c>
      <c r="BL10" s="277" t="s">
        <v>848</v>
      </c>
      <c r="BM10" s="277" t="s">
        <v>848</v>
      </c>
      <c r="BN10" s="277" t="s">
        <v>848</v>
      </c>
      <c r="BO10" s="277" t="s">
        <v>848</v>
      </c>
      <c r="BP10" s="274">
        <v>0</v>
      </c>
      <c r="BQ10" s="274">
        <v>0</v>
      </c>
      <c r="BR10" s="274">
        <f t="shared" si="10"/>
        <v>0</v>
      </c>
      <c r="BS10" s="277" t="s">
        <v>848</v>
      </c>
      <c r="BT10" s="277" t="s">
        <v>848</v>
      </c>
      <c r="BU10" s="277" t="s">
        <v>848</v>
      </c>
      <c r="BV10" s="277" t="s">
        <v>848</v>
      </c>
      <c r="BW10" s="277" t="s">
        <v>848</v>
      </c>
      <c r="BX10" s="277" t="s">
        <v>848</v>
      </c>
      <c r="BY10" s="277" t="s">
        <v>848</v>
      </c>
      <c r="BZ10" s="277" t="s">
        <v>848</v>
      </c>
      <c r="CA10" s="277" t="s">
        <v>848</v>
      </c>
      <c r="CB10" s="277" t="s">
        <v>848</v>
      </c>
      <c r="CC10" s="277" t="s">
        <v>848</v>
      </c>
      <c r="CD10" s="274">
        <v>0</v>
      </c>
      <c r="CE10" s="277" t="s">
        <v>848</v>
      </c>
      <c r="CF10" s="277" t="s">
        <v>848</v>
      </c>
      <c r="CG10" s="277" t="s">
        <v>848</v>
      </c>
      <c r="CH10" s="277" t="s">
        <v>848</v>
      </c>
      <c r="CI10" s="277" t="s">
        <v>848</v>
      </c>
      <c r="CJ10" s="277" t="s">
        <v>848</v>
      </c>
      <c r="CK10" s="277" t="s">
        <v>848</v>
      </c>
      <c r="CL10" s="274">
        <v>0</v>
      </c>
      <c r="CM10" s="274">
        <v>0</v>
      </c>
      <c r="CN10" s="274">
        <f t="shared" si="12"/>
        <v>0</v>
      </c>
      <c r="CO10" s="277" t="s">
        <v>848</v>
      </c>
      <c r="CP10" s="277" t="s">
        <v>848</v>
      </c>
      <c r="CQ10" s="277" t="s">
        <v>848</v>
      </c>
      <c r="CR10" s="277" t="s">
        <v>848</v>
      </c>
      <c r="CS10" s="277" t="s">
        <v>848</v>
      </c>
      <c r="CT10" s="277" t="s">
        <v>848</v>
      </c>
      <c r="CU10" s="277" t="s">
        <v>848</v>
      </c>
      <c r="CV10" s="277" t="s">
        <v>848</v>
      </c>
      <c r="CW10" s="277" t="s">
        <v>848</v>
      </c>
      <c r="CX10" s="277" t="s">
        <v>848</v>
      </c>
      <c r="CY10" s="277" t="s">
        <v>848</v>
      </c>
      <c r="CZ10" s="277" t="s">
        <v>848</v>
      </c>
      <c r="DA10" s="274">
        <v>0</v>
      </c>
      <c r="DB10" s="277" t="s">
        <v>848</v>
      </c>
      <c r="DC10" s="277" t="s">
        <v>848</v>
      </c>
      <c r="DD10" s="277" t="s">
        <v>848</v>
      </c>
      <c r="DE10" s="277" t="s">
        <v>848</v>
      </c>
      <c r="DF10" s="277" t="s">
        <v>848</v>
      </c>
      <c r="DG10" s="277" t="s">
        <v>848</v>
      </c>
      <c r="DH10" s="274">
        <v>0</v>
      </c>
      <c r="DI10" s="274">
        <v>0</v>
      </c>
      <c r="DJ10" s="274">
        <f t="shared" si="14"/>
        <v>0</v>
      </c>
      <c r="DK10" s="277" t="s">
        <v>848</v>
      </c>
      <c r="DL10" s="277" t="s">
        <v>848</v>
      </c>
      <c r="DM10" s="277" t="s">
        <v>848</v>
      </c>
      <c r="DN10" s="277" t="s">
        <v>848</v>
      </c>
      <c r="DO10" s="277" t="s">
        <v>848</v>
      </c>
      <c r="DP10" s="277" t="s">
        <v>848</v>
      </c>
      <c r="DQ10" s="277" t="s">
        <v>848</v>
      </c>
      <c r="DR10" s="277" t="s">
        <v>848</v>
      </c>
      <c r="DS10" s="277" t="s">
        <v>848</v>
      </c>
      <c r="DT10" s="277" t="s">
        <v>848</v>
      </c>
      <c r="DU10" s="277" t="s">
        <v>848</v>
      </c>
      <c r="DV10" s="274">
        <v>0</v>
      </c>
      <c r="DW10" s="277" t="s">
        <v>848</v>
      </c>
      <c r="DX10" s="277" t="s">
        <v>848</v>
      </c>
      <c r="DY10" s="277" t="s">
        <v>848</v>
      </c>
      <c r="DZ10" s="274">
        <v>0</v>
      </c>
      <c r="EA10" s="277" t="s">
        <v>848</v>
      </c>
      <c r="EB10" s="277" t="s">
        <v>848</v>
      </c>
      <c r="EC10" s="277" t="s">
        <v>848</v>
      </c>
      <c r="ED10" s="274">
        <v>0</v>
      </c>
      <c r="EE10" s="274">
        <v>0</v>
      </c>
      <c r="EF10" s="274">
        <f t="shared" si="16"/>
        <v>14869.38</v>
      </c>
      <c r="EG10" s="274">
        <v>0</v>
      </c>
      <c r="EH10" s="277" t="s">
        <v>848</v>
      </c>
      <c r="EI10" s="277" t="s">
        <v>848</v>
      </c>
      <c r="EJ10" s="274">
        <v>50.13</v>
      </c>
      <c r="EK10" s="277" t="s">
        <v>848</v>
      </c>
      <c r="EL10" s="277" t="s">
        <v>848</v>
      </c>
      <c r="EM10" s="277" t="s">
        <v>848</v>
      </c>
      <c r="EN10" s="274">
        <v>0</v>
      </c>
      <c r="EO10" s="274">
        <v>0</v>
      </c>
      <c r="EP10" s="274">
        <v>0</v>
      </c>
      <c r="EQ10" s="277" t="s">
        <v>848</v>
      </c>
      <c r="ER10" s="277" t="s">
        <v>848</v>
      </c>
      <c r="ES10" s="277" t="s">
        <v>848</v>
      </c>
      <c r="ET10" s="277" t="s">
        <v>848</v>
      </c>
      <c r="EU10" s="274">
        <v>14819.25</v>
      </c>
      <c r="EV10" s="274">
        <v>0</v>
      </c>
      <c r="EW10" s="277" t="s">
        <v>848</v>
      </c>
      <c r="EX10" s="277" t="s">
        <v>848</v>
      </c>
      <c r="EY10" s="277" t="s">
        <v>848</v>
      </c>
      <c r="EZ10" s="274">
        <v>0</v>
      </c>
      <c r="FA10" s="274">
        <v>0</v>
      </c>
      <c r="FB10" s="274">
        <f t="shared" si="18"/>
        <v>1647.55</v>
      </c>
      <c r="FC10" s="274">
        <v>67.31</v>
      </c>
      <c r="FD10" s="274">
        <v>0</v>
      </c>
      <c r="FE10" s="274">
        <v>0</v>
      </c>
      <c r="FF10" s="274">
        <v>547.25</v>
      </c>
      <c r="FG10" s="274">
        <v>756.56</v>
      </c>
      <c r="FH10" s="274">
        <v>182.95</v>
      </c>
      <c r="FI10" s="274">
        <v>6.73</v>
      </c>
      <c r="FJ10" s="274">
        <v>0</v>
      </c>
      <c r="FK10" s="274">
        <v>0</v>
      </c>
      <c r="FL10" s="274">
        <v>19.45</v>
      </c>
      <c r="FM10" s="274">
        <v>42.72</v>
      </c>
      <c r="FN10" s="274">
        <v>0</v>
      </c>
      <c r="FO10" s="274">
        <v>0</v>
      </c>
      <c r="FP10" s="277" t="s">
        <v>848</v>
      </c>
      <c r="FQ10" s="277" t="s">
        <v>848</v>
      </c>
      <c r="FR10" s="277" t="s">
        <v>848</v>
      </c>
      <c r="FS10" s="274">
        <v>0</v>
      </c>
      <c r="FT10" s="274">
        <v>0</v>
      </c>
      <c r="FU10" s="274">
        <v>0</v>
      </c>
      <c r="FV10" s="274">
        <v>0</v>
      </c>
      <c r="FW10" s="274">
        <v>24.58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15183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1867</v>
      </c>
      <c r="I11" s="274">
        <f t="shared" si="25"/>
        <v>1378</v>
      </c>
      <c r="J11" s="274">
        <f t="shared" si="26"/>
        <v>451</v>
      </c>
      <c r="K11" s="274">
        <f t="shared" si="27"/>
        <v>0</v>
      </c>
      <c r="L11" s="274">
        <f t="shared" si="28"/>
        <v>659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2392</v>
      </c>
      <c r="T11" s="274">
        <f t="shared" si="36"/>
        <v>0</v>
      </c>
      <c r="U11" s="274">
        <f t="shared" si="37"/>
        <v>7984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452</v>
      </c>
      <c r="Z11" s="274">
        <f t="shared" si="6"/>
        <v>7984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848</v>
      </c>
      <c r="AM11" s="277" t="s">
        <v>848</v>
      </c>
      <c r="AN11" s="274">
        <v>0</v>
      </c>
      <c r="AO11" s="277" t="s">
        <v>848</v>
      </c>
      <c r="AP11" s="277" t="s">
        <v>848</v>
      </c>
      <c r="AQ11" s="274">
        <v>7984</v>
      </c>
      <c r="AR11" s="277" t="s">
        <v>848</v>
      </c>
      <c r="AS11" s="274">
        <v>0</v>
      </c>
      <c r="AT11" s="274">
        <v>0</v>
      </c>
      <c r="AU11" s="274">
        <v>0</v>
      </c>
      <c r="AV11" s="274">
        <f t="shared" si="8"/>
        <v>352</v>
      </c>
      <c r="AW11" s="274">
        <v>0</v>
      </c>
      <c r="AX11" s="274">
        <v>0</v>
      </c>
      <c r="AY11" s="274">
        <v>0</v>
      </c>
      <c r="AZ11" s="274">
        <v>352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848</v>
      </c>
      <c r="BI11" s="277" t="s">
        <v>848</v>
      </c>
      <c r="BJ11" s="277" t="s">
        <v>848</v>
      </c>
      <c r="BK11" s="277" t="s">
        <v>848</v>
      </c>
      <c r="BL11" s="277" t="s">
        <v>848</v>
      </c>
      <c r="BM11" s="277" t="s">
        <v>848</v>
      </c>
      <c r="BN11" s="277" t="s">
        <v>848</v>
      </c>
      <c r="BO11" s="277" t="s">
        <v>848</v>
      </c>
      <c r="BP11" s="274">
        <v>0</v>
      </c>
      <c r="BQ11" s="274">
        <v>0</v>
      </c>
      <c r="BR11" s="274">
        <f t="shared" si="10"/>
        <v>0</v>
      </c>
      <c r="BS11" s="277" t="s">
        <v>848</v>
      </c>
      <c r="BT11" s="277" t="s">
        <v>848</v>
      </c>
      <c r="BU11" s="277" t="s">
        <v>848</v>
      </c>
      <c r="BV11" s="277" t="s">
        <v>848</v>
      </c>
      <c r="BW11" s="277" t="s">
        <v>848</v>
      </c>
      <c r="BX11" s="277" t="s">
        <v>848</v>
      </c>
      <c r="BY11" s="277" t="s">
        <v>848</v>
      </c>
      <c r="BZ11" s="277" t="s">
        <v>848</v>
      </c>
      <c r="CA11" s="277" t="s">
        <v>848</v>
      </c>
      <c r="CB11" s="277" t="s">
        <v>848</v>
      </c>
      <c r="CC11" s="277" t="s">
        <v>848</v>
      </c>
      <c r="CD11" s="274">
        <v>0</v>
      </c>
      <c r="CE11" s="277" t="s">
        <v>848</v>
      </c>
      <c r="CF11" s="277" t="s">
        <v>848</v>
      </c>
      <c r="CG11" s="277" t="s">
        <v>848</v>
      </c>
      <c r="CH11" s="277" t="s">
        <v>848</v>
      </c>
      <c r="CI11" s="277" t="s">
        <v>848</v>
      </c>
      <c r="CJ11" s="277" t="s">
        <v>848</v>
      </c>
      <c r="CK11" s="277" t="s">
        <v>848</v>
      </c>
      <c r="CL11" s="274">
        <v>0</v>
      </c>
      <c r="CM11" s="274">
        <v>0</v>
      </c>
      <c r="CN11" s="274">
        <f t="shared" si="12"/>
        <v>0</v>
      </c>
      <c r="CO11" s="277" t="s">
        <v>848</v>
      </c>
      <c r="CP11" s="277" t="s">
        <v>848</v>
      </c>
      <c r="CQ11" s="277" t="s">
        <v>848</v>
      </c>
      <c r="CR11" s="277" t="s">
        <v>848</v>
      </c>
      <c r="CS11" s="277" t="s">
        <v>848</v>
      </c>
      <c r="CT11" s="277" t="s">
        <v>848</v>
      </c>
      <c r="CU11" s="277" t="s">
        <v>848</v>
      </c>
      <c r="CV11" s="277" t="s">
        <v>848</v>
      </c>
      <c r="CW11" s="277" t="s">
        <v>848</v>
      </c>
      <c r="CX11" s="277" t="s">
        <v>848</v>
      </c>
      <c r="CY11" s="277" t="s">
        <v>848</v>
      </c>
      <c r="CZ11" s="277" t="s">
        <v>848</v>
      </c>
      <c r="DA11" s="274">
        <v>0</v>
      </c>
      <c r="DB11" s="277" t="s">
        <v>848</v>
      </c>
      <c r="DC11" s="277" t="s">
        <v>848</v>
      </c>
      <c r="DD11" s="277" t="s">
        <v>848</v>
      </c>
      <c r="DE11" s="277" t="s">
        <v>848</v>
      </c>
      <c r="DF11" s="277" t="s">
        <v>848</v>
      </c>
      <c r="DG11" s="277" t="s">
        <v>848</v>
      </c>
      <c r="DH11" s="274">
        <v>0</v>
      </c>
      <c r="DI11" s="274">
        <v>0</v>
      </c>
      <c r="DJ11" s="274">
        <f t="shared" si="14"/>
        <v>0</v>
      </c>
      <c r="DK11" s="277" t="s">
        <v>848</v>
      </c>
      <c r="DL11" s="277" t="s">
        <v>848</v>
      </c>
      <c r="DM11" s="277" t="s">
        <v>848</v>
      </c>
      <c r="DN11" s="277" t="s">
        <v>848</v>
      </c>
      <c r="DO11" s="277" t="s">
        <v>848</v>
      </c>
      <c r="DP11" s="277" t="s">
        <v>848</v>
      </c>
      <c r="DQ11" s="277" t="s">
        <v>848</v>
      </c>
      <c r="DR11" s="277" t="s">
        <v>848</v>
      </c>
      <c r="DS11" s="277" t="s">
        <v>848</v>
      </c>
      <c r="DT11" s="277" t="s">
        <v>848</v>
      </c>
      <c r="DU11" s="277" t="s">
        <v>848</v>
      </c>
      <c r="DV11" s="274">
        <v>0</v>
      </c>
      <c r="DW11" s="277" t="s">
        <v>848</v>
      </c>
      <c r="DX11" s="277" t="s">
        <v>848</v>
      </c>
      <c r="DY11" s="277" t="s">
        <v>848</v>
      </c>
      <c r="DZ11" s="274">
        <v>0</v>
      </c>
      <c r="EA11" s="277" t="s">
        <v>848</v>
      </c>
      <c r="EB11" s="277" t="s">
        <v>848</v>
      </c>
      <c r="EC11" s="277" t="s">
        <v>848</v>
      </c>
      <c r="ED11" s="274">
        <v>0</v>
      </c>
      <c r="EE11" s="274">
        <v>0</v>
      </c>
      <c r="EF11" s="274">
        <f t="shared" si="16"/>
        <v>2701</v>
      </c>
      <c r="EG11" s="274">
        <v>0</v>
      </c>
      <c r="EH11" s="277" t="s">
        <v>848</v>
      </c>
      <c r="EI11" s="277" t="s">
        <v>848</v>
      </c>
      <c r="EJ11" s="274">
        <v>0</v>
      </c>
      <c r="EK11" s="277" t="s">
        <v>848</v>
      </c>
      <c r="EL11" s="277" t="s">
        <v>848</v>
      </c>
      <c r="EM11" s="277" t="s">
        <v>848</v>
      </c>
      <c r="EN11" s="274">
        <v>0</v>
      </c>
      <c r="EO11" s="274">
        <v>0</v>
      </c>
      <c r="EP11" s="274">
        <v>0</v>
      </c>
      <c r="EQ11" s="277" t="s">
        <v>848</v>
      </c>
      <c r="ER11" s="277" t="s">
        <v>848</v>
      </c>
      <c r="ES11" s="277" t="s">
        <v>848</v>
      </c>
      <c r="ET11" s="277" t="s">
        <v>848</v>
      </c>
      <c r="EU11" s="274">
        <v>2392</v>
      </c>
      <c r="EV11" s="274">
        <v>0</v>
      </c>
      <c r="EW11" s="277" t="s">
        <v>848</v>
      </c>
      <c r="EX11" s="277" t="s">
        <v>848</v>
      </c>
      <c r="EY11" s="277" t="s">
        <v>848</v>
      </c>
      <c r="EZ11" s="274">
        <v>0</v>
      </c>
      <c r="FA11" s="274">
        <v>309</v>
      </c>
      <c r="FB11" s="274">
        <f t="shared" si="18"/>
        <v>4146</v>
      </c>
      <c r="FC11" s="274">
        <v>0</v>
      </c>
      <c r="FD11" s="274">
        <v>0</v>
      </c>
      <c r="FE11" s="274">
        <v>0</v>
      </c>
      <c r="FF11" s="274">
        <v>1515</v>
      </c>
      <c r="FG11" s="274">
        <v>1378</v>
      </c>
      <c r="FH11" s="274">
        <v>451</v>
      </c>
      <c r="FI11" s="274">
        <v>0</v>
      </c>
      <c r="FJ11" s="274">
        <v>659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848</v>
      </c>
      <c r="FQ11" s="277" t="s">
        <v>848</v>
      </c>
      <c r="FR11" s="277" t="s">
        <v>848</v>
      </c>
      <c r="FS11" s="274">
        <v>0</v>
      </c>
      <c r="FT11" s="274">
        <v>0</v>
      </c>
      <c r="FU11" s="274">
        <v>0</v>
      </c>
      <c r="FV11" s="274">
        <v>0</v>
      </c>
      <c r="FW11" s="274">
        <v>143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636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331</v>
      </c>
      <c r="I12" s="274">
        <f t="shared" si="25"/>
        <v>170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135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135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848</v>
      </c>
      <c r="AM12" s="277" t="s">
        <v>848</v>
      </c>
      <c r="AN12" s="274">
        <v>0</v>
      </c>
      <c r="AO12" s="277" t="s">
        <v>848</v>
      </c>
      <c r="AP12" s="277" t="s">
        <v>848</v>
      </c>
      <c r="AQ12" s="274">
        <v>135</v>
      </c>
      <c r="AR12" s="277" t="s">
        <v>848</v>
      </c>
      <c r="AS12" s="274">
        <v>0</v>
      </c>
      <c r="AT12" s="274">
        <v>0</v>
      </c>
      <c r="AU12" s="274">
        <v>0</v>
      </c>
      <c r="AV12" s="274">
        <f t="shared" si="8"/>
        <v>18</v>
      </c>
      <c r="AW12" s="274">
        <v>0</v>
      </c>
      <c r="AX12" s="274">
        <v>0</v>
      </c>
      <c r="AY12" s="274">
        <v>0</v>
      </c>
      <c r="AZ12" s="274">
        <v>18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848</v>
      </c>
      <c r="BI12" s="277" t="s">
        <v>848</v>
      </c>
      <c r="BJ12" s="277" t="s">
        <v>848</v>
      </c>
      <c r="BK12" s="277" t="s">
        <v>848</v>
      </c>
      <c r="BL12" s="277" t="s">
        <v>848</v>
      </c>
      <c r="BM12" s="277" t="s">
        <v>848</v>
      </c>
      <c r="BN12" s="277" t="s">
        <v>848</v>
      </c>
      <c r="BO12" s="277" t="s">
        <v>848</v>
      </c>
      <c r="BP12" s="274">
        <v>0</v>
      </c>
      <c r="BQ12" s="274">
        <v>0</v>
      </c>
      <c r="BR12" s="274">
        <f t="shared" si="10"/>
        <v>0</v>
      </c>
      <c r="BS12" s="277" t="s">
        <v>848</v>
      </c>
      <c r="BT12" s="277" t="s">
        <v>848</v>
      </c>
      <c r="BU12" s="277" t="s">
        <v>848</v>
      </c>
      <c r="BV12" s="277" t="s">
        <v>848</v>
      </c>
      <c r="BW12" s="277" t="s">
        <v>848</v>
      </c>
      <c r="BX12" s="277" t="s">
        <v>848</v>
      </c>
      <c r="BY12" s="277" t="s">
        <v>848</v>
      </c>
      <c r="BZ12" s="277" t="s">
        <v>848</v>
      </c>
      <c r="CA12" s="277" t="s">
        <v>848</v>
      </c>
      <c r="CB12" s="277" t="s">
        <v>848</v>
      </c>
      <c r="CC12" s="277" t="s">
        <v>848</v>
      </c>
      <c r="CD12" s="274">
        <v>0</v>
      </c>
      <c r="CE12" s="277" t="s">
        <v>848</v>
      </c>
      <c r="CF12" s="277" t="s">
        <v>848</v>
      </c>
      <c r="CG12" s="277" t="s">
        <v>848</v>
      </c>
      <c r="CH12" s="277" t="s">
        <v>848</v>
      </c>
      <c r="CI12" s="277" t="s">
        <v>848</v>
      </c>
      <c r="CJ12" s="277" t="s">
        <v>848</v>
      </c>
      <c r="CK12" s="277" t="s">
        <v>848</v>
      </c>
      <c r="CL12" s="274">
        <v>0</v>
      </c>
      <c r="CM12" s="274">
        <v>0</v>
      </c>
      <c r="CN12" s="274">
        <f t="shared" si="12"/>
        <v>0</v>
      </c>
      <c r="CO12" s="277" t="s">
        <v>848</v>
      </c>
      <c r="CP12" s="277" t="s">
        <v>848</v>
      </c>
      <c r="CQ12" s="277" t="s">
        <v>848</v>
      </c>
      <c r="CR12" s="277" t="s">
        <v>848</v>
      </c>
      <c r="CS12" s="277" t="s">
        <v>848</v>
      </c>
      <c r="CT12" s="277" t="s">
        <v>848</v>
      </c>
      <c r="CU12" s="277" t="s">
        <v>848</v>
      </c>
      <c r="CV12" s="277" t="s">
        <v>848</v>
      </c>
      <c r="CW12" s="277" t="s">
        <v>848</v>
      </c>
      <c r="CX12" s="277" t="s">
        <v>848</v>
      </c>
      <c r="CY12" s="277" t="s">
        <v>848</v>
      </c>
      <c r="CZ12" s="277" t="s">
        <v>848</v>
      </c>
      <c r="DA12" s="274">
        <v>0</v>
      </c>
      <c r="DB12" s="277" t="s">
        <v>848</v>
      </c>
      <c r="DC12" s="277" t="s">
        <v>848</v>
      </c>
      <c r="DD12" s="277" t="s">
        <v>848</v>
      </c>
      <c r="DE12" s="277" t="s">
        <v>848</v>
      </c>
      <c r="DF12" s="277" t="s">
        <v>848</v>
      </c>
      <c r="DG12" s="277" t="s">
        <v>848</v>
      </c>
      <c r="DH12" s="274">
        <v>0</v>
      </c>
      <c r="DI12" s="274">
        <v>0</v>
      </c>
      <c r="DJ12" s="274">
        <f t="shared" si="14"/>
        <v>0</v>
      </c>
      <c r="DK12" s="277" t="s">
        <v>848</v>
      </c>
      <c r="DL12" s="277" t="s">
        <v>848</v>
      </c>
      <c r="DM12" s="277" t="s">
        <v>848</v>
      </c>
      <c r="DN12" s="277" t="s">
        <v>848</v>
      </c>
      <c r="DO12" s="277" t="s">
        <v>848</v>
      </c>
      <c r="DP12" s="277" t="s">
        <v>848</v>
      </c>
      <c r="DQ12" s="277" t="s">
        <v>848</v>
      </c>
      <c r="DR12" s="277" t="s">
        <v>848</v>
      </c>
      <c r="DS12" s="277" t="s">
        <v>848</v>
      </c>
      <c r="DT12" s="277" t="s">
        <v>848</v>
      </c>
      <c r="DU12" s="277" t="s">
        <v>848</v>
      </c>
      <c r="DV12" s="274">
        <v>0</v>
      </c>
      <c r="DW12" s="277" t="s">
        <v>848</v>
      </c>
      <c r="DX12" s="277" t="s">
        <v>848</v>
      </c>
      <c r="DY12" s="277" t="s">
        <v>848</v>
      </c>
      <c r="DZ12" s="274">
        <v>0</v>
      </c>
      <c r="EA12" s="277" t="s">
        <v>848</v>
      </c>
      <c r="EB12" s="277" t="s">
        <v>848</v>
      </c>
      <c r="EC12" s="277" t="s">
        <v>848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848</v>
      </c>
      <c r="EI12" s="277" t="s">
        <v>848</v>
      </c>
      <c r="EJ12" s="274">
        <v>0</v>
      </c>
      <c r="EK12" s="277" t="s">
        <v>848</v>
      </c>
      <c r="EL12" s="277" t="s">
        <v>848</v>
      </c>
      <c r="EM12" s="277" t="s">
        <v>848</v>
      </c>
      <c r="EN12" s="274">
        <v>0</v>
      </c>
      <c r="EO12" s="274">
        <v>0</v>
      </c>
      <c r="EP12" s="274">
        <v>0</v>
      </c>
      <c r="EQ12" s="277" t="s">
        <v>848</v>
      </c>
      <c r="ER12" s="277" t="s">
        <v>848</v>
      </c>
      <c r="ES12" s="277" t="s">
        <v>848</v>
      </c>
      <c r="ET12" s="277" t="s">
        <v>848</v>
      </c>
      <c r="EU12" s="274">
        <v>0</v>
      </c>
      <c r="EV12" s="274">
        <v>0</v>
      </c>
      <c r="EW12" s="277" t="s">
        <v>848</v>
      </c>
      <c r="EX12" s="277" t="s">
        <v>848</v>
      </c>
      <c r="EY12" s="277" t="s">
        <v>848</v>
      </c>
      <c r="EZ12" s="274">
        <v>0</v>
      </c>
      <c r="FA12" s="274">
        <v>0</v>
      </c>
      <c r="FB12" s="274">
        <f t="shared" si="18"/>
        <v>483</v>
      </c>
      <c r="FC12" s="274">
        <v>0</v>
      </c>
      <c r="FD12" s="274">
        <v>0</v>
      </c>
      <c r="FE12" s="274">
        <v>0</v>
      </c>
      <c r="FF12" s="274">
        <v>313</v>
      </c>
      <c r="FG12" s="274">
        <v>170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848</v>
      </c>
      <c r="FQ12" s="277" t="s">
        <v>848</v>
      </c>
      <c r="FR12" s="277" t="s">
        <v>848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20"/>
        <v>6099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619</v>
      </c>
      <c r="I13" s="274">
        <f t="shared" si="25"/>
        <v>123</v>
      </c>
      <c r="J13" s="274">
        <f t="shared" si="26"/>
        <v>128</v>
      </c>
      <c r="K13" s="274">
        <f t="shared" si="27"/>
        <v>1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3215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2013</v>
      </c>
      <c r="X13" s="274">
        <f t="shared" si="5"/>
        <v>0</v>
      </c>
      <c r="Y13" s="274">
        <f t="shared" si="39"/>
        <v>0</v>
      </c>
      <c r="Z13" s="274">
        <f t="shared" si="6"/>
        <v>5506</v>
      </c>
      <c r="AA13" s="274">
        <v>0</v>
      </c>
      <c r="AB13" s="274">
        <v>0</v>
      </c>
      <c r="AC13" s="274">
        <v>0</v>
      </c>
      <c r="AD13" s="274">
        <v>278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848</v>
      </c>
      <c r="AM13" s="277" t="s">
        <v>848</v>
      </c>
      <c r="AN13" s="274">
        <v>3215</v>
      </c>
      <c r="AO13" s="277" t="s">
        <v>848</v>
      </c>
      <c r="AP13" s="277" t="s">
        <v>848</v>
      </c>
      <c r="AQ13" s="274">
        <v>0</v>
      </c>
      <c r="AR13" s="277" t="s">
        <v>848</v>
      </c>
      <c r="AS13" s="274">
        <v>2013</v>
      </c>
      <c r="AT13" s="274">
        <v>0</v>
      </c>
      <c r="AU13" s="274">
        <v>0</v>
      </c>
      <c r="AV13" s="274">
        <f t="shared" si="8"/>
        <v>250</v>
      </c>
      <c r="AW13" s="274">
        <v>0</v>
      </c>
      <c r="AX13" s="274">
        <v>0</v>
      </c>
      <c r="AY13" s="274">
        <v>0</v>
      </c>
      <c r="AZ13" s="274">
        <v>250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848</v>
      </c>
      <c r="BI13" s="277" t="s">
        <v>848</v>
      </c>
      <c r="BJ13" s="277" t="s">
        <v>848</v>
      </c>
      <c r="BK13" s="277" t="s">
        <v>848</v>
      </c>
      <c r="BL13" s="277" t="s">
        <v>848</v>
      </c>
      <c r="BM13" s="277" t="s">
        <v>848</v>
      </c>
      <c r="BN13" s="277" t="s">
        <v>848</v>
      </c>
      <c r="BO13" s="277" t="s">
        <v>848</v>
      </c>
      <c r="BP13" s="274">
        <v>0</v>
      </c>
      <c r="BQ13" s="274">
        <v>0</v>
      </c>
      <c r="BR13" s="274">
        <f t="shared" si="10"/>
        <v>0</v>
      </c>
      <c r="BS13" s="277" t="s">
        <v>848</v>
      </c>
      <c r="BT13" s="277" t="s">
        <v>848</v>
      </c>
      <c r="BU13" s="277" t="s">
        <v>848</v>
      </c>
      <c r="BV13" s="277" t="s">
        <v>848</v>
      </c>
      <c r="BW13" s="277" t="s">
        <v>848</v>
      </c>
      <c r="BX13" s="277" t="s">
        <v>848</v>
      </c>
      <c r="BY13" s="277" t="s">
        <v>848</v>
      </c>
      <c r="BZ13" s="277" t="s">
        <v>848</v>
      </c>
      <c r="CA13" s="277" t="s">
        <v>848</v>
      </c>
      <c r="CB13" s="277" t="s">
        <v>848</v>
      </c>
      <c r="CC13" s="277" t="s">
        <v>848</v>
      </c>
      <c r="CD13" s="274">
        <v>0</v>
      </c>
      <c r="CE13" s="277" t="s">
        <v>848</v>
      </c>
      <c r="CF13" s="277" t="s">
        <v>848</v>
      </c>
      <c r="CG13" s="277" t="s">
        <v>848</v>
      </c>
      <c r="CH13" s="277" t="s">
        <v>848</v>
      </c>
      <c r="CI13" s="277" t="s">
        <v>848</v>
      </c>
      <c r="CJ13" s="277" t="s">
        <v>848</v>
      </c>
      <c r="CK13" s="277" t="s">
        <v>848</v>
      </c>
      <c r="CL13" s="274">
        <v>0</v>
      </c>
      <c r="CM13" s="274">
        <v>0</v>
      </c>
      <c r="CN13" s="274">
        <f t="shared" si="12"/>
        <v>0</v>
      </c>
      <c r="CO13" s="277" t="s">
        <v>848</v>
      </c>
      <c r="CP13" s="277" t="s">
        <v>848</v>
      </c>
      <c r="CQ13" s="277" t="s">
        <v>848</v>
      </c>
      <c r="CR13" s="277" t="s">
        <v>848</v>
      </c>
      <c r="CS13" s="277" t="s">
        <v>848</v>
      </c>
      <c r="CT13" s="277" t="s">
        <v>848</v>
      </c>
      <c r="CU13" s="277" t="s">
        <v>848</v>
      </c>
      <c r="CV13" s="277" t="s">
        <v>848</v>
      </c>
      <c r="CW13" s="277" t="s">
        <v>848</v>
      </c>
      <c r="CX13" s="277" t="s">
        <v>848</v>
      </c>
      <c r="CY13" s="277" t="s">
        <v>848</v>
      </c>
      <c r="CZ13" s="277" t="s">
        <v>848</v>
      </c>
      <c r="DA13" s="274">
        <v>0</v>
      </c>
      <c r="DB13" s="277" t="s">
        <v>848</v>
      </c>
      <c r="DC13" s="277" t="s">
        <v>848</v>
      </c>
      <c r="DD13" s="277" t="s">
        <v>848</v>
      </c>
      <c r="DE13" s="277" t="s">
        <v>848</v>
      </c>
      <c r="DF13" s="277" t="s">
        <v>848</v>
      </c>
      <c r="DG13" s="277" t="s">
        <v>848</v>
      </c>
      <c r="DH13" s="274">
        <v>0</v>
      </c>
      <c r="DI13" s="274">
        <v>0</v>
      </c>
      <c r="DJ13" s="274">
        <f t="shared" si="14"/>
        <v>0</v>
      </c>
      <c r="DK13" s="277" t="s">
        <v>848</v>
      </c>
      <c r="DL13" s="277" t="s">
        <v>848</v>
      </c>
      <c r="DM13" s="277" t="s">
        <v>848</v>
      </c>
      <c r="DN13" s="277" t="s">
        <v>848</v>
      </c>
      <c r="DO13" s="277" t="s">
        <v>848</v>
      </c>
      <c r="DP13" s="277" t="s">
        <v>848</v>
      </c>
      <c r="DQ13" s="277" t="s">
        <v>848</v>
      </c>
      <c r="DR13" s="277" t="s">
        <v>848</v>
      </c>
      <c r="DS13" s="277" t="s">
        <v>848</v>
      </c>
      <c r="DT13" s="277" t="s">
        <v>848</v>
      </c>
      <c r="DU13" s="277" t="s">
        <v>848</v>
      </c>
      <c r="DV13" s="274">
        <v>0</v>
      </c>
      <c r="DW13" s="277" t="s">
        <v>848</v>
      </c>
      <c r="DX13" s="277" t="s">
        <v>848</v>
      </c>
      <c r="DY13" s="277" t="s">
        <v>848</v>
      </c>
      <c r="DZ13" s="274">
        <v>0</v>
      </c>
      <c r="EA13" s="277" t="s">
        <v>848</v>
      </c>
      <c r="EB13" s="277" t="s">
        <v>848</v>
      </c>
      <c r="EC13" s="277" t="s">
        <v>848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848</v>
      </c>
      <c r="EI13" s="277" t="s">
        <v>848</v>
      </c>
      <c r="EJ13" s="274">
        <v>0</v>
      </c>
      <c r="EK13" s="277" t="s">
        <v>848</v>
      </c>
      <c r="EL13" s="277" t="s">
        <v>848</v>
      </c>
      <c r="EM13" s="277" t="s">
        <v>848</v>
      </c>
      <c r="EN13" s="274">
        <v>0</v>
      </c>
      <c r="EO13" s="274">
        <v>0</v>
      </c>
      <c r="EP13" s="274">
        <v>0</v>
      </c>
      <c r="EQ13" s="277" t="s">
        <v>848</v>
      </c>
      <c r="ER13" s="277" t="s">
        <v>848</v>
      </c>
      <c r="ES13" s="277" t="s">
        <v>848</v>
      </c>
      <c r="ET13" s="277" t="s">
        <v>848</v>
      </c>
      <c r="EU13" s="274">
        <v>0</v>
      </c>
      <c r="EV13" s="274">
        <v>0</v>
      </c>
      <c r="EW13" s="277" t="s">
        <v>848</v>
      </c>
      <c r="EX13" s="277" t="s">
        <v>848</v>
      </c>
      <c r="EY13" s="277" t="s">
        <v>848</v>
      </c>
      <c r="EZ13" s="274">
        <v>0</v>
      </c>
      <c r="FA13" s="274">
        <v>0</v>
      </c>
      <c r="FB13" s="274">
        <f t="shared" si="18"/>
        <v>343</v>
      </c>
      <c r="FC13" s="274">
        <v>0</v>
      </c>
      <c r="FD13" s="274">
        <v>0</v>
      </c>
      <c r="FE13" s="274">
        <v>0</v>
      </c>
      <c r="FF13" s="274">
        <v>91</v>
      </c>
      <c r="FG13" s="274">
        <v>123</v>
      </c>
      <c r="FH13" s="274">
        <v>128</v>
      </c>
      <c r="FI13" s="274">
        <v>1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848</v>
      </c>
      <c r="FQ13" s="277" t="s">
        <v>848</v>
      </c>
      <c r="FR13" s="277" t="s">
        <v>848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20"/>
        <v>980</v>
      </c>
      <c r="E14" s="274">
        <f t="shared" si="21"/>
        <v>150</v>
      </c>
      <c r="F14" s="274">
        <f t="shared" si="22"/>
        <v>0</v>
      </c>
      <c r="G14" s="274">
        <f t="shared" si="23"/>
        <v>0</v>
      </c>
      <c r="H14" s="274">
        <f t="shared" si="24"/>
        <v>477</v>
      </c>
      <c r="I14" s="274">
        <f t="shared" si="25"/>
        <v>139</v>
      </c>
      <c r="J14" s="274">
        <f t="shared" si="26"/>
        <v>107</v>
      </c>
      <c r="K14" s="274">
        <f t="shared" si="27"/>
        <v>0</v>
      </c>
      <c r="L14" s="274">
        <f t="shared" si="28"/>
        <v>101</v>
      </c>
      <c r="M14" s="274">
        <f t="shared" si="29"/>
        <v>0</v>
      </c>
      <c r="N14" s="274">
        <f t="shared" si="30"/>
        <v>0</v>
      </c>
      <c r="O14" s="274">
        <f t="shared" si="31"/>
        <v>6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22</v>
      </c>
      <c r="AA14" s="274">
        <v>0</v>
      </c>
      <c r="AB14" s="274">
        <v>0</v>
      </c>
      <c r="AC14" s="274">
        <v>0</v>
      </c>
      <c r="AD14" s="274">
        <v>22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848</v>
      </c>
      <c r="AM14" s="277" t="s">
        <v>848</v>
      </c>
      <c r="AN14" s="274">
        <v>0</v>
      </c>
      <c r="AO14" s="277" t="s">
        <v>848</v>
      </c>
      <c r="AP14" s="277" t="s">
        <v>848</v>
      </c>
      <c r="AQ14" s="274">
        <v>0</v>
      </c>
      <c r="AR14" s="277" t="s">
        <v>848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848</v>
      </c>
      <c r="BI14" s="277" t="s">
        <v>848</v>
      </c>
      <c r="BJ14" s="277" t="s">
        <v>848</v>
      </c>
      <c r="BK14" s="277" t="s">
        <v>848</v>
      </c>
      <c r="BL14" s="277" t="s">
        <v>848</v>
      </c>
      <c r="BM14" s="277" t="s">
        <v>848</v>
      </c>
      <c r="BN14" s="277" t="s">
        <v>848</v>
      </c>
      <c r="BO14" s="277" t="s">
        <v>848</v>
      </c>
      <c r="BP14" s="274">
        <v>0</v>
      </c>
      <c r="BQ14" s="274">
        <v>0</v>
      </c>
      <c r="BR14" s="274">
        <f t="shared" si="10"/>
        <v>0</v>
      </c>
      <c r="BS14" s="277" t="s">
        <v>848</v>
      </c>
      <c r="BT14" s="277" t="s">
        <v>848</v>
      </c>
      <c r="BU14" s="277" t="s">
        <v>848</v>
      </c>
      <c r="BV14" s="277" t="s">
        <v>848</v>
      </c>
      <c r="BW14" s="277" t="s">
        <v>848</v>
      </c>
      <c r="BX14" s="277" t="s">
        <v>848</v>
      </c>
      <c r="BY14" s="277" t="s">
        <v>848</v>
      </c>
      <c r="BZ14" s="277" t="s">
        <v>848</v>
      </c>
      <c r="CA14" s="277" t="s">
        <v>848</v>
      </c>
      <c r="CB14" s="277" t="s">
        <v>848</v>
      </c>
      <c r="CC14" s="277" t="s">
        <v>848</v>
      </c>
      <c r="CD14" s="274">
        <v>0</v>
      </c>
      <c r="CE14" s="277" t="s">
        <v>848</v>
      </c>
      <c r="CF14" s="277" t="s">
        <v>848</v>
      </c>
      <c r="CG14" s="277" t="s">
        <v>848</v>
      </c>
      <c r="CH14" s="277" t="s">
        <v>848</v>
      </c>
      <c r="CI14" s="277" t="s">
        <v>848</v>
      </c>
      <c r="CJ14" s="277" t="s">
        <v>848</v>
      </c>
      <c r="CK14" s="277" t="s">
        <v>848</v>
      </c>
      <c r="CL14" s="274">
        <v>0</v>
      </c>
      <c r="CM14" s="274">
        <v>0</v>
      </c>
      <c r="CN14" s="274">
        <f t="shared" si="12"/>
        <v>0</v>
      </c>
      <c r="CO14" s="277" t="s">
        <v>848</v>
      </c>
      <c r="CP14" s="277" t="s">
        <v>848</v>
      </c>
      <c r="CQ14" s="277" t="s">
        <v>848</v>
      </c>
      <c r="CR14" s="277" t="s">
        <v>848</v>
      </c>
      <c r="CS14" s="277" t="s">
        <v>848</v>
      </c>
      <c r="CT14" s="277" t="s">
        <v>848</v>
      </c>
      <c r="CU14" s="277" t="s">
        <v>848</v>
      </c>
      <c r="CV14" s="277" t="s">
        <v>848</v>
      </c>
      <c r="CW14" s="277" t="s">
        <v>848</v>
      </c>
      <c r="CX14" s="277" t="s">
        <v>848</v>
      </c>
      <c r="CY14" s="277" t="s">
        <v>848</v>
      </c>
      <c r="CZ14" s="277" t="s">
        <v>848</v>
      </c>
      <c r="DA14" s="274">
        <v>0</v>
      </c>
      <c r="DB14" s="277" t="s">
        <v>848</v>
      </c>
      <c r="DC14" s="277" t="s">
        <v>848</v>
      </c>
      <c r="DD14" s="277" t="s">
        <v>848</v>
      </c>
      <c r="DE14" s="277" t="s">
        <v>848</v>
      </c>
      <c r="DF14" s="277" t="s">
        <v>848</v>
      </c>
      <c r="DG14" s="277" t="s">
        <v>848</v>
      </c>
      <c r="DH14" s="274">
        <v>0</v>
      </c>
      <c r="DI14" s="274">
        <v>0</v>
      </c>
      <c r="DJ14" s="274">
        <f t="shared" si="14"/>
        <v>0</v>
      </c>
      <c r="DK14" s="277" t="s">
        <v>848</v>
      </c>
      <c r="DL14" s="277" t="s">
        <v>848</v>
      </c>
      <c r="DM14" s="277" t="s">
        <v>848</v>
      </c>
      <c r="DN14" s="277" t="s">
        <v>848</v>
      </c>
      <c r="DO14" s="277" t="s">
        <v>848</v>
      </c>
      <c r="DP14" s="277" t="s">
        <v>848</v>
      </c>
      <c r="DQ14" s="277" t="s">
        <v>848</v>
      </c>
      <c r="DR14" s="277" t="s">
        <v>848</v>
      </c>
      <c r="DS14" s="277" t="s">
        <v>848</v>
      </c>
      <c r="DT14" s="277" t="s">
        <v>848</v>
      </c>
      <c r="DU14" s="277" t="s">
        <v>848</v>
      </c>
      <c r="DV14" s="274">
        <v>0</v>
      </c>
      <c r="DW14" s="277" t="s">
        <v>848</v>
      </c>
      <c r="DX14" s="277" t="s">
        <v>848</v>
      </c>
      <c r="DY14" s="277" t="s">
        <v>848</v>
      </c>
      <c r="DZ14" s="274">
        <v>0</v>
      </c>
      <c r="EA14" s="277" t="s">
        <v>848</v>
      </c>
      <c r="EB14" s="277" t="s">
        <v>848</v>
      </c>
      <c r="EC14" s="277" t="s">
        <v>848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848</v>
      </c>
      <c r="EI14" s="277" t="s">
        <v>848</v>
      </c>
      <c r="EJ14" s="274">
        <v>0</v>
      </c>
      <c r="EK14" s="277" t="s">
        <v>848</v>
      </c>
      <c r="EL14" s="277" t="s">
        <v>848</v>
      </c>
      <c r="EM14" s="277" t="s">
        <v>848</v>
      </c>
      <c r="EN14" s="274">
        <v>0</v>
      </c>
      <c r="EO14" s="274">
        <v>0</v>
      </c>
      <c r="EP14" s="274">
        <v>0</v>
      </c>
      <c r="EQ14" s="277" t="s">
        <v>848</v>
      </c>
      <c r="ER14" s="277" t="s">
        <v>848</v>
      </c>
      <c r="ES14" s="277" t="s">
        <v>848</v>
      </c>
      <c r="ET14" s="277" t="s">
        <v>848</v>
      </c>
      <c r="EU14" s="274">
        <v>0</v>
      </c>
      <c r="EV14" s="274">
        <v>0</v>
      </c>
      <c r="EW14" s="277" t="s">
        <v>848</v>
      </c>
      <c r="EX14" s="277" t="s">
        <v>848</v>
      </c>
      <c r="EY14" s="277" t="s">
        <v>848</v>
      </c>
      <c r="EZ14" s="274">
        <v>0</v>
      </c>
      <c r="FA14" s="274">
        <v>0</v>
      </c>
      <c r="FB14" s="274">
        <f t="shared" si="18"/>
        <v>958</v>
      </c>
      <c r="FC14" s="274">
        <v>150</v>
      </c>
      <c r="FD14" s="274">
        <v>0</v>
      </c>
      <c r="FE14" s="274">
        <v>0</v>
      </c>
      <c r="FF14" s="274">
        <v>455</v>
      </c>
      <c r="FG14" s="274">
        <v>139</v>
      </c>
      <c r="FH14" s="274">
        <v>107</v>
      </c>
      <c r="FI14" s="274">
        <v>0</v>
      </c>
      <c r="FJ14" s="274">
        <v>101</v>
      </c>
      <c r="FK14" s="274">
        <v>0</v>
      </c>
      <c r="FL14" s="274">
        <v>0</v>
      </c>
      <c r="FM14" s="274">
        <v>6</v>
      </c>
      <c r="FN14" s="274">
        <v>0</v>
      </c>
      <c r="FO14" s="274">
        <v>0</v>
      </c>
      <c r="FP14" s="277" t="s">
        <v>848</v>
      </c>
      <c r="FQ14" s="277" t="s">
        <v>848</v>
      </c>
      <c r="FR14" s="277" t="s">
        <v>848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20"/>
        <v>3152</v>
      </c>
      <c r="E15" s="274">
        <f t="shared" si="21"/>
        <v>402</v>
      </c>
      <c r="F15" s="274">
        <f t="shared" si="22"/>
        <v>4</v>
      </c>
      <c r="G15" s="274">
        <f t="shared" si="23"/>
        <v>18</v>
      </c>
      <c r="H15" s="274">
        <f t="shared" si="24"/>
        <v>180</v>
      </c>
      <c r="I15" s="274">
        <f t="shared" si="25"/>
        <v>395</v>
      </c>
      <c r="J15" s="274">
        <f t="shared" si="26"/>
        <v>60</v>
      </c>
      <c r="K15" s="274">
        <f t="shared" si="27"/>
        <v>0</v>
      </c>
      <c r="L15" s="274">
        <f t="shared" si="28"/>
        <v>497</v>
      </c>
      <c r="M15" s="274">
        <f t="shared" si="29"/>
        <v>17</v>
      </c>
      <c r="N15" s="274">
        <f t="shared" si="30"/>
        <v>0</v>
      </c>
      <c r="O15" s="274">
        <f t="shared" si="31"/>
        <v>142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1030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407</v>
      </c>
      <c r="Z15" s="274">
        <f t="shared" si="6"/>
        <v>1030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848</v>
      </c>
      <c r="AM15" s="277" t="s">
        <v>848</v>
      </c>
      <c r="AN15" s="274">
        <v>0</v>
      </c>
      <c r="AO15" s="277" t="s">
        <v>848</v>
      </c>
      <c r="AP15" s="277" t="s">
        <v>848</v>
      </c>
      <c r="AQ15" s="274">
        <v>1030</v>
      </c>
      <c r="AR15" s="277" t="s">
        <v>848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848</v>
      </c>
      <c r="BI15" s="277" t="s">
        <v>848</v>
      </c>
      <c r="BJ15" s="277" t="s">
        <v>848</v>
      </c>
      <c r="BK15" s="277" t="s">
        <v>848</v>
      </c>
      <c r="BL15" s="277" t="s">
        <v>848</v>
      </c>
      <c r="BM15" s="277" t="s">
        <v>848</v>
      </c>
      <c r="BN15" s="277" t="s">
        <v>848</v>
      </c>
      <c r="BO15" s="277" t="s">
        <v>848</v>
      </c>
      <c r="BP15" s="274">
        <v>0</v>
      </c>
      <c r="BQ15" s="274">
        <v>0</v>
      </c>
      <c r="BR15" s="274">
        <f t="shared" si="10"/>
        <v>0</v>
      </c>
      <c r="BS15" s="277" t="s">
        <v>848</v>
      </c>
      <c r="BT15" s="277" t="s">
        <v>848</v>
      </c>
      <c r="BU15" s="277" t="s">
        <v>848</v>
      </c>
      <c r="BV15" s="277" t="s">
        <v>848</v>
      </c>
      <c r="BW15" s="277" t="s">
        <v>848</v>
      </c>
      <c r="BX15" s="277" t="s">
        <v>848</v>
      </c>
      <c r="BY15" s="277" t="s">
        <v>848</v>
      </c>
      <c r="BZ15" s="277" t="s">
        <v>848</v>
      </c>
      <c r="CA15" s="277" t="s">
        <v>848</v>
      </c>
      <c r="CB15" s="277" t="s">
        <v>848</v>
      </c>
      <c r="CC15" s="277" t="s">
        <v>848</v>
      </c>
      <c r="CD15" s="274">
        <v>0</v>
      </c>
      <c r="CE15" s="277" t="s">
        <v>848</v>
      </c>
      <c r="CF15" s="277" t="s">
        <v>848</v>
      </c>
      <c r="CG15" s="277" t="s">
        <v>848</v>
      </c>
      <c r="CH15" s="277" t="s">
        <v>848</v>
      </c>
      <c r="CI15" s="277" t="s">
        <v>848</v>
      </c>
      <c r="CJ15" s="277" t="s">
        <v>848</v>
      </c>
      <c r="CK15" s="277" t="s">
        <v>848</v>
      </c>
      <c r="CL15" s="274">
        <v>0</v>
      </c>
      <c r="CM15" s="274">
        <v>0</v>
      </c>
      <c r="CN15" s="274">
        <f t="shared" si="12"/>
        <v>0</v>
      </c>
      <c r="CO15" s="277" t="s">
        <v>848</v>
      </c>
      <c r="CP15" s="277" t="s">
        <v>848</v>
      </c>
      <c r="CQ15" s="277" t="s">
        <v>848</v>
      </c>
      <c r="CR15" s="277" t="s">
        <v>848</v>
      </c>
      <c r="CS15" s="277" t="s">
        <v>848</v>
      </c>
      <c r="CT15" s="277" t="s">
        <v>848</v>
      </c>
      <c r="CU15" s="277" t="s">
        <v>848</v>
      </c>
      <c r="CV15" s="277" t="s">
        <v>848</v>
      </c>
      <c r="CW15" s="277" t="s">
        <v>848</v>
      </c>
      <c r="CX15" s="277" t="s">
        <v>848</v>
      </c>
      <c r="CY15" s="277" t="s">
        <v>848</v>
      </c>
      <c r="CZ15" s="277" t="s">
        <v>848</v>
      </c>
      <c r="DA15" s="274">
        <v>0</v>
      </c>
      <c r="DB15" s="277" t="s">
        <v>848</v>
      </c>
      <c r="DC15" s="277" t="s">
        <v>848</v>
      </c>
      <c r="DD15" s="277" t="s">
        <v>848</v>
      </c>
      <c r="DE15" s="277" t="s">
        <v>848</v>
      </c>
      <c r="DF15" s="277" t="s">
        <v>848</v>
      </c>
      <c r="DG15" s="277" t="s">
        <v>848</v>
      </c>
      <c r="DH15" s="274">
        <v>0</v>
      </c>
      <c r="DI15" s="274">
        <v>0</v>
      </c>
      <c r="DJ15" s="274">
        <f t="shared" si="14"/>
        <v>0</v>
      </c>
      <c r="DK15" s="277" t="s">
        <v>848</v>
      </c>
      <c r="DL15" s="277" t="s">
        <v>848</v>
      </c>
      <c r="DM15" s="277" t="s">
        <v>848</v>
      </c>
      <c r="DN15" s="277" t="s">
        <v>848</v>
      </c>
      <c r="DO15" s="277" t="s">
        <v>848</v>
      </c>
      <c r="DP15" s="277" t="s">
        <v>848</v>
      </c>
      <c r="DQ15" s="277" t="s">
        <v>848</v>
      </c>
      <c r="DR15" s="277" t="s">
        <v>848</v>
      </c>
      <c r="DS15" s="277" t="s">
        <v>848</v>
      </c>
      <c r="DT15" s="277" t="s">
        <v>848</v>
      </c>
      <c r="DU15" s="277" t="s">
        <v>848</v>
      </c>
      <c r="DV15" s="274">
        <v>0</v>
      </c>
      <c r="DW15" s="277" t="s">
        <v>848</v>
      </c>
      <c r="DX15" s="277" t="s">
        <v>848</v>
      </c>
      <c r="DY15" s="277" t="s">
        <v>848</v>
      </c>
      <c r="DZ15" s="274">
        <v>0</v>
      </c>
      <c r="EA15" s="277" t="s">
        <v>848</v>
      </c>
      <c r="EB15" s="277" t="s">
        <v>848</v>
      </c>
      <c r="EC15" s="277" t="s">
        <v>848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848</v>
      </c>
      <c r="EI15" s="277" t="s">
        <v>848</v>
      </c>
      <c r="EJ15" s="274">
        <v>0</v>
      </c>
      <c r="EK15" s="277" t="s">
        <v>848</v>
      </c>
      <c r="EL15" s="277" t="s">
        <v>848</v>
      </c>
      <c r="EM15" s="277" t="s">
        <v>848</v>
      </c>
      <c r="EN15" s="274">
        <v>0</v>
      </c>
      <c r="EO15" s="274">
        <v>0</v>
      </c>
      <c r="EP15" s="274">
        <v>0</v>
      </c>
      <c r="EQ15" s="277" t="s">
        <v>848</v>
      </c>
      <c r="ER15" s="277" t="s">
        <v>848</v>
      </c>
      <c r="ES15" s="277" t="s">
        <v>848</v>
      </c>
      <c r="ET15" s="277" t="s">
        <v>848</v>
      </c>
      <c r="EU15" s="274">
        <v>0</v>
      </c>
      <c r="EV15" s="274">
        <v>0</v>
      </c>
      <c r="EW15" s="277" t="s">
        <v>848</v>
      </c>
      <c r="EX15" s="277" t="s">
        <v>848</v>
      </c>
      <c r="EY15" s="277" t="s">
        <v>848</v>
      </c>
      <c r="EZ15" s="274">
        <v>0</v>
      </c>
      <c r="FA15" s="274">
        <v>0</v>
      </c>
      <c r="FB15" s="274">
        <f t="shared" si="18"/>
        <v>2122</v>
      </c>
      <c r="FC15" s="274">
        <v>402</v>
      </c>
      <c r="FD15" s="274">
        <v>4</v>
      </c>
      <c r="FE15" s="274">
        <v>18</v>
      </c>
      <c r="FF15" s="274">
        <v>180</v>
      </c>
      <c r="FG15" s="274">
        <v>395</v>
      </c>
      <c r="FH15" s="274">
        <v>60</v>
      </c>
      <c r="FI15" s="274">
        <v>0</v>
      </c>
      <c r="FJ15" s="274">
        <v>497</v>
      </c>
      <c r="FK15" s="274">
        <v>17</v>
      </c>
      <c r="FL15" s="274">
        <v>0</v>
      </c>
      <c r="FM15" s="274">
        <v>142</v>
      </c>
      <c r="FN15" s="274">
        <v>0</v>
      </c>
      <c r="FO15" s="274">
        <v>0</v>
      </c>
      <c r="FP15" s="277" t="s">
        <v>848</v>
      </c>
      <c r="FQ15" s="277" t="s">
        <v>848</v>
      </c>
      <c r="FR15" s="277" t="s">
        <v>848</v>
      </c>
      <c r="FS15" s="274">
        <v>0</v>
      </c>
      <c r="FT15" s="274">
        <v>0</v>
      </c>
      <c r="FU15" s="274">
        <v>0</v>
      </c>
      <c r="FV15" s="274">
        <v>0</v>
      </c>
      <c r="FW15" s="274">
        <v>407</v>
      </c>
    </row>
    <row r="16" spans="1:179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20"/>
        <v>1699</v>
      </c>
      <c r="E16" s="274">
        <f t="shared" si="21"/>
        <v>63</v>
      </c>
      <c r="F16" s="274">
        <f t="shared" si="22"/>
        <v>3</v>
      </c>
      <c r="G16" s="274">
        <f t="shared" si="23"/>
        <v>19</v>
      </c>
      <c r="H16" s="274">
        <f t="shared" si="24"/>
        <v>169</v>
      </c>
      <c r="I16" s="274">
        <f t="shared" si="25"/>
        <v>266</v>
      </c>
      <c r="J16" s="274">
        <f t="shared" si="26"/>
        <v>38</v>
      </c>
      <c r="K16" s="274">
        <f t="shared" si="27"/>
        <v>2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825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314</v>
      </c>
      <c r="Z16" s="274">
        <f t="shared" si="6"/>
        <v>890</v>
      </c>
      <c r="AA16" s="274">
        <v>0</v>
      </c>
      <c r="AB16" s="274">
        <v>0</v>
      </c>
      <c r="AC16" s="274">
        <v>0</v>
      </c>
      <c r="AD16" s="274">
        <v>65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848</v>
      </c>
      <c r="AM16" s="277" t="s">
        <v>848</v>
      </c>
      <c r="AN16" s="274">
        <v>825</v>
      </c>
      <c r="AO16" s="277" t="s">
        <v>848</v>
      </c>
      <c r="AP16" s="277" t="s">
        <v>848</v>
      </c>
      <c r="AQ16" s="274">
        <v>0</v>
      </c>
      <c r="AR16" s="277" t="s">
        <v>848</v>
      </c>
      <c r="AS16" s="274">
        <v>0</v>
      </c>
      <c r="AT16" s="274">
        <v>0</v>
      </c>
      <c r="AU16" s="274">
        <v>0</v>
      </c>
      <c r="AV16" s="274">
        <f t="shared" si="8"/>
        <v>26</v>
      </c>
      <c r="AW16" s="274">
        <v>0</v>
      </c>
      <c r="AX16" s="274">
        <v>0</v>
      </c>
      <c r="AY16" s="274">
        <v>0</v>
      </c>
      <c r="AZ16" s="274">
        <v>26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848</v>
      </c>
      <c r="BI16" s="277" t="s">
        <v>848</v>
      </c>
      <c r="BJ16" s="277" t="s">
        <v>848</v>
      </c>
      <c r="BK16" s="277" t="s">
        <v>848</v>
      </c>
      <c r="BL16" s="277" t="s">
        <v>848</v>
      </c>
      <c r="BM16" s="277" t="s">
        <v>848</v>
      </c>
      <c r="BN16" s="277" t="s">
        <v>848</v>
      </c>
      <c r="BO16" s="277" t="s">
        <v>848</v>
      </c>
      <c r="BP16" s="274">
        <v>0</v>
      </c>
      <c r="BQ16" s="274">
        <v>0</v>
      </c>
      <c r="BR16" s="274">
        <f t="shared" si="10"/>
        <v>0</v>
      </c>
      <c r="BS16" s="277" t="s">
        <v>848</v>
      </c>
      <c r="BT16" s="277" t="s">
        <v>848</v>
      </c>
      <c r="BU16" s="277" t="s">
        <v>848</v>
      </c>
      <c r="BV16" s="277" t="s">
        <v>848</v>
      </c>
      <c r="BW16" s="277" t="s">
        <v>848</v>
      </c>
      <c r="BX16" s="277" t="s">
        <v>848</v>
      </c>
      <c r="BY16" s="277" t="s">
        <v>848</v>
      </c>
      <c r="BZ16" s="277" t="s">
        <v>848</v>
      </c>
      <c r="CA16" s="277" t="s">
        <v>848</v>
      </c>
      <c r="CB16" s="277" t="s">
        <v>848</v>
      </c>
      <c r="CC16" s="277" t="s">
        <v>848</v>
      </c>
      <c r="CD16" s="274">
        <v>0</v>
      </c>
      <c r="CE16" s="277" t="s">
        <v>848</v>
      </c>
      <c r="CF16" s="277" t="s">
        <v>848</v>
      </c>
      <c r="CG16" s="277" t="s">
        <v>848</v>
      </c>
      <c r="CH16" s="277" t="s">
        <v>848</v>
      </c>
      <c r="CI16" s="277" t="s">
        <v>848</v>
      </c>
      <c r="CJ16" s="277" t="s">
        <v>848</v>
      </c>
      <c r="CK16" s="277" t="s">
        <v>848</v>
      </c>
      <c r="CL16" s="274">
        <v>0</v>
      </c>
      <c r="CM16" s="274">
        <v>0</v>
      </c>
      <c r="CN16" s="274">
        <f t="shared" si="12"/>
        <v>0</v>
      </c>
      <c r="CO16" s="277" t="s">
        <v>848</v>
      </c>
      <c r="CP16" s="277" t="s">
        <v>848</v>
      </c>
      <c r="CQ16" s="277" t="s">
        <v>848</v>
      </c>
      <c r="CR16" s="277" t="s">
        <v>848</v>
      </c>
      <c r="CS16" s="277" t="s">
        <v>848</v>
      </c>
      <c r="CT16" s="277" t="s">
        <v>848</v>
      </c>
      <c r="CU16" s="277" t="s">
        <v>848</v>
      </c>
      <c r="CV16" s="277" t="s">
        <v>848</v>
      </c>
      <c r="CW16" s="277" t="s">
        <v>848</v>
      </c>
      <c r="CX16" s="277" t="s">
        <v>848</v>
      </c>
      <c r="CY16" s="277" t="s">
        <v>848</v>
      </c>
      <c r="CZ16" s="277" t="s">
        <v>848</v>
      </c>
      <c r="DA16" s="274">
        <v>0</v>
      </c>
      <c r="DB16" s="277" t="s">
        <v>848</v>
      </c>
      <c r="DC16" s="277" t="s">
        <v>848</v>
      </c>
      <c r="DD16" s="277" t="s">
        <v>848</v>
      </c>
      <c r="DE16" s="277" t="s">
        <v>848</v>
      </c>
      <c r="DF16" s="277" t="s">
        <v>848</v>
      </c>
      <c r="DG16" s="277" t="s">
        <v>848</v>
      </c>
      <c r="DH16" s="274">
        <v>0</v>
      </c>
      <c r="DI16" s="274">
        <v>0</v>
      </c>
      <c r="DJ16" s="274">
        <f t="shared" si="14"/>
        <v>0</v>
      </c>
      <c r="DK16" s="277" t="s">
        <v>848</v>
      </c>
      <c r="DL16" s="277" t="s">
        <v>848</v>
      </c>
      <c r="DM16" s="277" t="s">
        <v>848</v>
      </c>
      <c r="DN16" s="277" t="s">
        <v>848</v>
      </c>
      <c r="DO16" s="277" t="s">
        <v>848</v>
      </c>
      <c r="DP16" s="277" t="s">
        <v>848</v>
      </c>
      <c r="DQ16" s="277" t="s">
        <v>848</v>
      </c>
      <c r="DR16" s="277" t="s">
        <v>848</v>
      </c>
      <c r="DS16" s="277" t="s">
        <v>848</v>
      </c>
      <c r="DT16" s="277" t="s">
        <v>848</v>
      </c>
      <c r="DU16" s="277" t="s">
        <v>848</v>
      </c>
      <c r="DV16" s="274">
        <v>0</v>
      </c>
      <c r="DW16" s="277" t="s">
        <v>848</v>
      </c>
      <c r="DX16" s="277" t="s">
        <v>848</v>
      </c>
      <c r="DY16" s="277" t="s">
        <v>848</v>
      </c>
      <c r="DZ16" s="274">
        <v>0</v>
      </c>
      <c r="EA16" s="277" t="s">
        <v>848</v>
      </c>
      <c r="EB16" s="277" t="s">
        <v>848</v>
      </c>
      <c r="EC16" s="277" t="s">
        <v>848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848</v>
      </c>
      <c r="EI16" s="277" t="s">
        <v>848</v>
      </c>
      <c r="EJ16" s="274">
        <v>0</v>
      </c>
      <c r="EK16" s="277" t="s">
        <v>848</v>
      </c>
      <c r="EL16" s="277" t="s">
        <v>848</v>
      </c>
      <c r="EM16" s="277" t="s">
        <v>848</v>
      </c>
      <c r="EN16" s="274">
        <v>0</v>
      </c>
      <c r="EO16" s="274">
        <v>0</v>
      </c>
      <c r="EP16" s="274">
        <v>0</v>
      </c>
      <c r="EQ16" s="277" t="s">
        <v>848</v>
      </c>
      <c r="ER16" s="277" t="s">
        <v>848</v>
      </c>
      <c r="ES16" s="277" t="s">
        <v>848</v>
      </c>
      <c r="ET16" s="277" t="s">
        <v>848</v>
      </c>
      <c r="EU16" s="274">
        <v>0</v>
      </c>
      <c r="EV16" s="274">
        <v>0</v>
      </c>
      <c r="EW16" s="277" t="s">
        <v>848</v>
      </c>
      <c r="EX16" s="277" t="s">
        <v>848</v>
      </c>
      <c r="EY16" s="277" t="s">
        <v>848</v>
      </c>
      <c r="EZ16" s="274">
        <v>0</v>
      </c>
      <c r="FA16" s="274">
        <v>0</v>
      </c>
      <c r="FB16" s="274">
        <f t="shared" si="18"/>
        <v>783</v>
      </c>
      <c r="FC16" s="274">
        <v>63</v>
      </c>
      <c r="FD16" s="274">
        <v>3</v>
      </c>
      <c r="FE16" s="274">
        <v>19</v>
      </c>
      <c r="FF16" s="274">
        <v>78</v>
      </c>
      <c r="FG16" s="274">
        <v>266</v>
      </c>
      <c r="FH16" s="274">
        <v>38</v>
      </c>
      <c r="FI16" s="274">
        <v>2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848</v>
      </c>
      <c r="FQ16" s="277" t="s">
        <v>848</v>
      </c>
      <c r="FR16" s="277" t="s">
        <v>848</v>
      </c>
      <c r="FS16" s="274">
        <v>0</v>
      </c>
      <c r="FT16" s="274">
        <v>0</v>
      </c>
      <c r="FU16" s="274">
        <v>0</v>
      </c>
      <c r="FV16" s="274">
        <v>0</v>
      </c>
      <c r="FW16" s="274">
        <v>314</v>
      </c>
    </row>
    <row r="17" spans="1:179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20"/>
        <v>2677</v>
      </c>
      <c r="E17" s="274">
        <f t="shared" si="21"/>
        <v>124</v>
      </c>
      <c r="F17" s="274">
        <f t="shared" si="22"/>
        <v>10</v>
      </c>
      <c r="G17" s="274">
        <f t="shared" si="23"/>
        <v>0</v>
      </c>
      <c r="H17" s="274">
        <f t="shared" si="24"/>
        <v>137</v>
      </c>
      <c r="I17" s="274">
        <f t="shared" si="25"/>
        <v>176</v>
      </c>
      <c r="J17" s="274">
        <f t="shared" si="26"/>
        <v>31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279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694</v>
      </c>
      <c r="S17" s="274">
        <f t="shared" si="35"/>
        <v>0</v>
      </c>
      <c r="T17" s="274">
        <f t="shared" si="36"/>
        <v>0</v>
      </c>
      <c r="U17" s="274">
        <f t="shared" si="37"/>
        <v>88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1138</v>
      </c>
      <c r="Z17" s="274">
        <f t="shared" si="6"/>
        <v>1766</v>
      </c>
      <c r="AA17" s="274">
        <v>0</v>
      </c>
      <c r="AB17" s="274">
        <v>0</v>
      </c>
      <c r="AC17" s="274">
        <v>0</v>
      </c>
      <c r="AD17" s="274">
        <v>57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848</v>
      </c>
      <c r="AM17" s="277" t="s">
        <v>848</v>
      </c>
      <c r="AN17" s="274">
        <v>694</v>
      </c>
      <c r="AO17" s="277" t="s">
        <v>848</v>
      </c>
      <c r="AP17" s="277" t="s">
        <v>848</v>
      </c>
      <c r="AQ17" s="274">
        <v>88</v>
      </c>
      <c r="AR17" s="277" t="s">
        <v>848</v>
      </c>
      <c r="AS17" s="274">
        <v>0</v>
      </c>
      <c r="AT17" s="274">
        <v>0</v>
      </c>
      <c r="AU17" s="274">
        <v>927</v>
      </c>
      <c r="AV17" s="274">
        <f t="shared" si="8"/>
        <v>51</v>
      </c>
      <c r="AW17" s="274">
        <v>0</v>
      </c>
      <c r="AX17" s="274">
        <v>0</v>
      </c>
      <c r="AY17" s="274">
        <v>0</v>
      </c>
      <c r="AZ17" s="274">
        <v>51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848</v>
      </c>
      <c r="BI17" s="277" t="s">
        <v>848</v>
      </c>
      <c r="BJ17" s="277" t="s">
        <v>848</v>
      </c>
      <c r="BK17" s="277" t="s">
        <v>848</v>
      </c>
      <c r="BL17" s="277" t="s">
        <v>848</v>
      </c>
      <c r="BM17" s="277" t="s">
        <v>848</v>
      </c>
      <c r="BN17" s="277" t="s">
        <v>848</v>
      </c>
      <c r="BO17" s="277" t="s">
        <v>848</v>
      </c>
      <c r="BP17" s="274">
        <v>0</v>
      </c>
      <c r="BQ17" s="274">
        <v>0</v>
      </c>
      <c r="BR17" s="274">
        <f t="shared" si="10"/>
        <v>0</v>
      </c>
      <c r="BS17" s="277" t="s">
        <v>848</v>
      </c>
      <c r="BT17" s="277" t="s">
        <v>848</v>
      </c>
      <c r="BU17" s="277" t="s">
        <v>848</v>
      </c>
      <c r="BV17" s="277" t="s">
        <v>848</v>
      </c>
      <c r="BW17" s="277" t="s">
        <v>848</v>
      </c>
      <c r="BX17" s="277" t="s">
        <v>848</v>
      </c>
      <c r="BY17" s="277" t="s">
        <v>848</v>
      </c>
      <c r="BZ17" s="277" t="s">
        <v>848</v>
      </c>
      <c r="CA17" s="277" t="s">
        <v>848</v>
      </c>
      <c r="CB17" s="277" t="s">
        <v>848</v>
      </c>
      <c r="CC17" s="277" t="s">
        <v>848</v>
      </c>
      <c r="CD17" s="274">
        <v>0</v>
      </c>
      <c r="CE17" s="277" t="s">
        <v>848</v>
      </c>
      <c r="CF17" s="277" t="s">
        <v>848</v>
      </c>
      <c r="CG17" s="277" t="s">
        <v>848</v>
      </c>
      <c r="CH17" s="277" t="s">
        <v>848</v>
      </c>
      <c r="CI17" s="277" t="s">
        <v>848</v>
      </c>
      <c r="CJ17" s="277" t="s">
        <v>848</v>
      </c>
      <c r="CK17" s="277" t="s">
        <v>848</v>
      </c>
      <c r="CL17" s="274">
        <v>0</v>
      </c>
      <c r="CM17" s="274">
        <v>0</v>
      </c>
      <c r="CN17" s="274">
        <f t="shared" si="12"/>
        <v>0</v>
      </c>
      <c r="CO17" s="277" t="s">
        <v>848</v>
      </c>
      <c r="CP17" s="277" t="s">
        <v>848</v>
      </c>
      <c r="CQ17" s="277" t="s">
        <v>848</v>
      </c>
      <c r="CR17" s="277" t="s">
        <v>848</v>
      </c>
      <c r="CS17" s="277" t="s">
        <v>848</v>
      </c>
      <c r="CT17" s="277" t="s">
        <v>848</v>
      </c>
      <c r="CU17" s="277" t="s">
        <v>848</v>
      </c>
      <c r="CV17" s="277" t="s">
        <v>848</v>
      </c>
      <c r="CW17" s="277" t="s">
        <v>848</v>
      </c>
      <c r="CX17" s="277" t="s">
        <v>848</v>
      </c>
      <c r="CY17" s="277" t="s">
        <v>848</v>
      </c>
      <c r="CZ17" s="277" t="s">
        <v>848</v>
      </c>
      <c r="DA17" s="274">
        <v>0</v>
      </c>
      <c r="DB17" s="277" t="s">
        <v>848</v>
      </c>
      <c r="DC17" s="277" t="s">
        <v>848</v>
      </c>
      <c r="DD17" s="277" t="s">
        <v>848</v>
      </c>
      <c r="DE17" s="277" t="s">
        <v>848</v>
      </c>
      <c r="DF17" s="277" t="s">
        <v>848</v>
      </c>
      <c r="DG17" s="277" t="s">
        <v>848</v>
      </c>
      <c r="DH17" s="274">
        <v>0</v>
      </c>
      <c r="DI17" s="274">
        <v>0</v>
      </c>
      <c r="DJ17" s="274">
        <f t="shared" si="14"/>
        <v>0</v>
      </c>
      <c r="DK17" s="277" t="s">
        <v>848</v>
      </c>
      <c r="DL17" s="277" t="s">
        <v>848</v>
      </c>
      <c r="DM17" s="277" t="s">
        <v>848</v>
      </c>
      <c r="DN17" s="277" t="s">
        <v>848</v>
      </c>
      <c r="DO17" s="277" t="s">
        <v>848</v>
      </c>
      <c r="DP17" s="277" t="s">
        <v>848</v>
      </c>
      <c r="DQ17" s="277" t="s">
        <v>848</v>
      </c>
      <c r="DR17" s="277" t="s">
        <v>848</v>
      </c>
      <c r="DS17" s="277" t="s">
        <v>848</v>
      </c>
      <c r="DT17" s="277" t="s">
        <v>848</v>
      </c>
      <c r="DU17" s="277" t="s">
        <v>848</v>
      </c>
      <c r="DV17" s="274">
        <v>0</v>
      </c>
      <c r="DW17" s="277" t="s">
        <v>848</v>
      </c>
      <c r="DX17" s="277" t="s">
        <v>848</v>
      </c>
      <c r="DY17" s="277" t="s">
        <v>848</v>
      </c>
      <c r="DZ17" s="274">
        <v>0</v>
      </c>
      <c r="EA17" s="277" t="s">
        <v>848</v>
      </c>
      <c r="EB17" s="277" t="s">
        <v>848</v>
      </c>
      <c r="EC17" s="277" t="s">
        <v>848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848</v>
      </c>
      <c r="EI17" s="277" t="s">
        <v>848</v>
      </c>
      <c r="EJ17" s="274">
        <v>0</v>
      </c>
      <c r="EK17" s="277" t="s">
        <v>848</v>
      </c>
      <c r="EL17" s="277" t="s">
        <v>848</v>
      </c>
      <c r="EM17" s="277" t="s">
        <v>848</v>
      </c>
      <c r="EN17" s="274">
        <v>0</v>
      </c>
      <c r="EO17" s="274">
        <v>0</v>
      </c>
      <c r="EP17" s="274">
        <v>0</v>
      </c>
      <c r="EQ17" s="277" t="s">
        <v>848</v>
      </c>
      <c r="ER17" s="277" t="s">
        <v>848</v>
      </c>
      <c r="ES17" s="277" t="s">
        <v>848</v>
      </c>
      <c r="ET17" s="277" t="s">
        <v>848</v>
      </c>
      <c r="EU17" s="274">
        <v>0</v>
      </c>
      <c r="EV17" s="274">
        <v>0</v>
      </c>
      <c r="EW17" s="277" t="s">
        <v>848</v>
      </c>
      <c r="EX17" s="277" t="s">
        <v>848</v>
      </c>
      <c r="EY17" s="277" t="s">
        <v>848</v>
      </c>
      <c r="EZ17" s="274">
        <v>0</v>
      </c>
      <c r="FA17" s="274">
        <v>0</v>
      </c>
      <c r="FB17" s="274">
        <f t="shared" si="18"/>
        <v>860</v>
      </c>
      <c r="FC17" s="274">
        <v>124</v>
      </c>
      <c r="FD17" s="274">
        <v>10</v>
      </c>
      <c r="FE17" s="274">
        <v>0</v>
      </c>
      <c r="FF17" s="274">
        <v>29</v>
      </c>
      <c r="FG17" s="274">
        <v>176</v>
      </c>
      <c r="FH17" s="274">
        <v>31</v>
      </c>
      <c r="FI17" s="274">
        <v>0</v>
      </c>
      <c r="FJ17" s="274">
        <v>0</v>
      </c>
      <c r="FK17" s="274">
        <v>0</v>
      </c>
      <c r="FL17" s="274">
        <v>279</v>
      </c>
      <c r="FM17" s="274">
        <v>0</v>
      </c>
      <c r="FN17" s="274">
        <v>0</v>
      </c>
      <c r="FO17" s="274">
        <v>0</v>
      </c>
      <c r="FP17" s="277" t="s">
        <v>848</v>
      </c>
      <c r="FQ17" s="277" t="s">
        <v>848</v>
      </c>
      <c r="FR17" s="277" t="s">
        <v>848</v>
      </c>
      <c r="FS17" s="274">
        <v>0</v>
      </c>
      <c r="FT17" s="274">
        <v>0</v>
      </c>
      <c r="FU17" s="274">
        <v>0</v>
      </c>
      <c r="FV17" s="274">
        <v>0</v>
      </c>
      <c r="FW17" s="274">
        <v>211</v>
      </c>
    </row>
    <row r="18" spans="1:179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20"/>
        <v>1216</v>
      </c>
      <c r="E18" s="274">
        <f t="shared" si="21"/>
        <v>209</v>
      </c>
      <c r="F18" s="274">
        <f t="shared" si="22"/>
        <v>3</v>
      </c>
      <c r="G18" s="274">
        <f t="shared" si="23"/>
        <v>0</v>
      </c>
      <c r="H18" s="274">
        <f t="shared" si="24"/>
        <v>41</v>
      </c>
      <c r="I18" s="274">
        <f t="shared" si="25"/>
        <v>122</v>
      </c>
      <c r="J18" s="274">
        <f t="shared" si="26"/>
        <v>32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1</v>
      </c>
      <c r="S18" s="274">
        <f t="shared" si="35"/>
        <v>0</v>
      </c>
      <c r="T18" s="274">
        <f t="shared" si="36"/>
        <v>0</v>
      </c>
      <c r="U18" s="274">
        <f t="shared" si="37"/>
        <v>728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80</v>
      </c>
      <c r="Z18" s="274">
        <f t="shared" si="6"/>
        <v>731</v>
      </c>
      <c r="AA18" s="274">
        <v>0</v>
      </c>
      <c r="AB18" s="274">
        <v>0</v>
      </c>
      <c r="AC18" s="274">
        <v>0</v>
      </c>
      <c r="AD18" s="274">
        <v>2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848</v>
      </c>
      <c r="AM18" s="277" t="s">
        <v>848</v>
      </c>
      <c r="AN18" s="274">
        <v>1</v>
      </c>
      <c r="AO18" s="277" t="s">
        <v>848</v>
      </c>
      <c r="AP18" s="277" t="s">
        <v>848</v>
      </c>
      <c r="AQ18" s="274">
        <v>728</v>
      </c>
      <c r="AR18" s="277" t="s">
        <v>848</v>
      </c>
      <c r="AS18" s="274">
        <v>0</v>
      </c>
      <c r="AT18" s="274">
        <v>0</v>
      </c>
      <c r="AU18" s="274">
        <v>0</v>
      </c>
      <c r="AV18" s="274">
        <f t="shared" si="8"/>
        <v>18</v>
      </c>
      <c r="AW18" s="274">
        <v>0</v>
      </c>
      <c r="AX18" s="274">
        <v>0</v>
      </c>
      <c r="AY18" s="274">
        <v>0</v>
      </c>
      <c r="AZ18" s="274">
        <v>18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848</v>
      </c>
      <c r="BI18" s="277" t="s">
        <v>848</v>
      </c>
      <c r="BJ18" s="277" t="s">
        <v>848</v>
      </c>
      <c r="BK18" s="277" t="s">
        <v>848</v>
      </c>
      <c r="BL18" s="277" t="s">
        <v>848</v>
      </c>
      <c r="BM18" s="277" t="s">
        <v>848</v>
      </c>
      <c r="BN18" s="277" t="s">
        <v>848</v>
      </c>
      <c r="BO18" s="277" t="s">
        <v>848</v>
      </c>
      <c r="BP18" s="274">
        <v>0</v>
      </c>
      <c r="BQ18" s="274">
        <v>0</v>
      </c>
      <c r="BR18" s="274">
        <f t="shared" si="10"/>
        <v>0</v>
      </c>
      <c r="BS18" s="277" t="s">
        <v>848</v>
      </c>
      <c r="BT18" s="277" t="s">
        <v>848</v>
      </c>
      <c r="BU18" s="277" t="s">
        <v>848</v>
      </c>
      <c r="BV18" s="277" t="s">
        <v>848</v>
      </c>
      <c r="BW18" s="277" t="s">
        <v>848</v>
      </c>
      <c r="BX18" s="277" t="s">
        <v>848</v>
      </c>
      <c r="BY18" s="277" t="s">
        <v>848</v>
      </c>
      <c r="BZ18" s="277" t="s">
        <v>848</v>
      </c>
      <c r="CA18" s="277" t="s">
        <v>848</v>
      </c>
      <c r="CB18" s="277" t="s">
        <v>848</v>
      </c>
      <c r="CC18" s="277" t="s">
        <v>848</v>
      </c>
      <c r="CD18" s="274">
        <v>0</v>
      </c>
      <c r="CE18" s="277" t="s">
        <v>848</v>
      </c>
      <c r="CF18" s="277" t="s">
        <v>848</v>
      </c>
      <c r="CG18" s="277" t="s">
        <v>848</v>
      </c>
      <c r="CH18" s="277" t="s">
        <v>848</v>
      </c>
      <c r="CI18" s="277" t="s">
        <v>848</v>
      </c>
      <c r="CJ18" s="277" t="s">
        <v>848</v>
      </c>
      <c r="CK18" s="277" t="s">
        <v>848</v>
      </c>
      <c r="CL18" s="274">
        <v>0</v>
      </c>
      <c r="CM18" s="274">
        <v>0</v>
      </c>
      <c r="CN18" s="274">
        <f t="shared" si="12"/>
        <v>0</v>
      </c>
      <c r="CO18" s="277" t="s">
        <v>848</v>
      </c>
      <c r="CP18" s="277" t="s">
        <v>848</v>
      </c>
      <c r="CQ18" s="277" t="s">
        <v>848</v>
      </c>
      <c r="CR18" s="277" t="s">
        <v>848</v>
      </c>
      <c r="CS18" s="277" t="s">
        <v>848</v>
      </c>
      <c r="CT18" s="277" t="s">
        <v>848</v>
      </c>
      <c r="CU18" s="277" t="s">
        <v>848</v>
      </c>
      <c r="CV18" s="277" t="s">
        <v>848</v>
      </c>
      <c r="CW18" s="277" t="s">
        <v>848</v>
      </c>
      <c r="CX18" s="277" t="s">
        <v>848</v>
      </c>
      <c r="CY18" s="277" t="s">
        <v>848</v>
      </c>
      <c r="CZ18" s="277" t="s">
        <v>848</v>
      </c>
      <c r="DA18" s="274">
        <v>0</v>
      </c>
      <c r="DB18" s="277" t="s">
        <v>848</v>
      </c>
      <c r="DC18" s="277" t="s">
        <v>848</v>
      </c>
      <c r="DD18" s="277" t="s">
        <v>848</v>
      </c>
      <c r="DE18" s="277" t="s">
        <v>848</v>
      </c>
      <c r="DF18" s="277" t="s">
        <v>848</v>
      </c>
      <c r="DG18" s="277" t="s">
        <v>848</v>
      </c>
      <c r="DH18" s="274">
        <v>0</v>
      </c>
      <c r="DI18" s="274">
        <v>0</v>
      </c>
      <c r="DJ18" s="274">
        <f t="shared" si="14"/>
        <v>0</v>
      </c>
      <c r="DK18" s="277" t="s">
        <v>848</v>
      </c>
      <c r="DL18" s="277" t="s">
        <v>848</v>
      </c>
      <c r="DM18" s="277" t="s">
        <v>848</v>
      </c>
      <c r="DN18" s="277" t="s">
        <v>848</v>
      </c>
      <c r="DO18" s="277" t="s">
        <v>848</v>
      </c>
      <c r="DP18" s="277" t="s">
        <v>848</v>
      </c>
      <c r="DQ18" s="277" t="s">
        <v>848</v>
      </c>
      <c r="DR18" s="277" t="s">
        <v>848</v>
      </c>
      <c r="DS18" s="277" t="s">
        <v>848</v>
      </c>
      <c r="DT18" s="277" t="s">
        <v>848</v>
      </c>
      <c r="DU18" s="277" t="s">
        <v>848</v>
      </c>
      <c r="DV18" s="274">
        <v>0</v>
      </c>
      <c r="DW18" s="277" t="s">
        <v>848</v>
      </c>
      <c r="DX18" s="277" t="s">
        <v>848</v>
      </c>
      <c r="DY18" s="277" t="s">
        <v>848</v>
      </c>
      <c r="DZ18" s="274">
        <v>0</v>
      </c>
      <c r="EA18" s="277" t="s">
        <v>848</v>
      </c>
      <c r="EB18" s="277" t="s">
        <v>848</v>
      </c>
      <c r="EC18" s="277" t="s">
        <v>848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848</v>
      </c>
      <c r="EI18" s="277" t="s">
        <v>848</v>
      </c>
      <c r="EJ18" s="274">
        <v>0</v>
      </c>
      <c r="EK18" s="277" t="s">
        <v>848</v>
      </c>
      <c r="EL18" s="277" t="s">
        <v>848</v>
      </c>
      <c r="EM18" s="277" t="s">
        <v>848</v>
      </c>
      <c r="EN18" s="274">
        <v>0</v>
      </c>
      <c r="EO18" s="274">
        <v>0</v>
      </c>
      <c r="EP18" s="274">
        <v>0</v>
      </c>
      <c r="EQ18" s="277" t="s">
        <v>848</v>
      </c>
      <c r="ER18" s="277" t="s">
        <v>848</v>
      </c>
      <c r="ES18" s="277" t="s">
        <v>848</v>
      </c>
      <c r="ET18" s="277" t="s">
        <v>848</v>
      </c>
      <c r="EU18" s="274">
        <v>0</v>
      </c>
      <c r="EV18" s="274">
        <v>0</v>
      </c>
      <c r="EW18" s="277" t="s">
        <v>848</v>
      </c>
      <c r="EX18" s="277" t="s">
        <v>848</v>
      </c>
      <c r="EY18" s="277" t="s">
        <v>848</v>
      </c>
      <c r="EZ18" s="274">
        <v>0</v>
      </c>
      <c r="FA18" s="274">
        <v>0</v>
      </c>
      <c r="FB18" s="274">
        <f t="shared" si="18"/>
        <v>467</v>
      </c>
      <c r="FC18" s="274">
        <v>209</v>
      </c>
      <c r="FD18" s="274">
        <v>3</v>
      </c>
      <c r="FE18" s="274">
        <v>0</v>
      </c>
      <c r="FF18" s="274">
        <v>21</v>
      </c>
      <c r="FG18" s="274">
        <v>122</v>
      </c>
      <c r="FH18" s="274">
        <v>32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848</v>
      </c>
      <c r="FQ18" s="277" t="s">
        <v>848</v>
      </c>
      <c r="FR18" s="277" t="s">
        <v>848</v>
      </c>
      <c r="FS18" s="274">
        <v>0</v>
      </c>
      <c r="FT18" s="274">
        <v>0</v>
      </c>
      <c r="FU18" s="274">
        <v>0</v>
      </c>
      <c r="FV18" s="274">
        <v>0</v>
      </c>
      <c r="FW18" s="274">
        <v>80</v>
      </c>
    </row>
    <row r="19" spans="1:179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20"/>
        <v>2644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362</v>
      </c>
      <c r="I19" s="274">
        <f t="shared" si="25"/>
        <v>367</v>
      </c>
      <c r="J19" s="274">
        <f t="shared" si="26"/>
        <v>167</v>
      </c>
      <c r="K19" s="274">
        <f t="shared" si="27"/>
        <v>0</v>
      </c>
      <c r="L19" s="274">
        <f t="shared" si="28"/>
        <v>272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1297</v>
      </c>
      <c r="S19" s="274">
        <f t="shared" si="35"/>
        <v>0</v>
      </c>
      <c r="T19" s="274">
        <f t="shared" si="36"/>
        <v>0</v>
      </c>
      <c r="U19" s="274">
        <f t="shared" si="37"/>
        <v>179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1491</v>
      </c>
      <c r="AA19" s="274">
        <v>0</v>
      </c>
      <c r="AB19" s="274">
        <v>0</v>
      </c>
      <c r="AC19" s="274">
        <v>0</v>
      </c>
      <c r="AD19" s="274">
        <v>15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848</v>
      </c>
      <c r="AM19" s="277" t="s">
        <v>848</v>
      </c>
      <c r="AN19" s="274">
        <v>1297</v>
      </c>
      <c r="AO19" s="277" t="s">
        <v>848</v>
      </c>
      <c r="AP19" s="277" t="s">
        <v>848</v>
      </c>
      <c r="AQ19" s="274">
        <v>179</v>
      </c>
      <c r="AR19" s="277" t="s">
        <v>848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848</v>
      </c>
      <c r="BI19" s="277" t="s">
        <v>848</v>
      </c>
      <c r="BJ19" s="277" t="s">
        <v>848</v>
      </c>
      <c r="BK19" s="277" t="s">
        <v>848</v>
      </c>
      <c r="BL19" s="277" t="s">
        <v>848</v>
      </c>
      <c r="BM19" s="277" t="s">
        <v>848</v>
      </c>
      <c r="BN19" s="277" t="s">
        <v>848</v>
      </c>
      <c r="BO19" s="277" t="s">
        <v>848</v>
      </c>
      <c r="BP19" s="274">
        <v>0</v>
      </c>
      <c r="BQ19" s="274">
        <v>0</v>
      </c>
      <c r="BR19" s="274">
        <f t="shared" si="10"/>
        <v>0</v>
      </c>
      <c r="BS19" s="277" t="s">
        <v>848</v>
      </c>
      <c r="BT19" s="277" t="s">
        <v>848</v>
      </c>
      <c r="BU19" s="277" t="s">
        <v>848</v>
      </c>
      <c r="BV19" s="277" t="s">
        <v>848</v>
      </c>
      <c r="BW19" s="277" t="s">
        <v>848</v>
      </c>
      <c r="BX19" s="277" t="s">
        <v>848</v>
      </c>
      <c r="BY19" s="277" t="s">
        <v>848</v>
      </c>
      <c r="BZ19" s="277" t="s">
        <v>848</v>
      </c>
      <c r="CA19" s="277" t="s">
        <v>848</v>
      </c>
      <c r="CB19" s="277" t="s">
        <v>848</v>
      </c>
      <c r="CC19" s="277" t="s">
        <v>848</v>
      </c>
      <c r="CD19" s="274">
        <v>0</v>
      </c>
      <c r="CE19" s="277" t="s">
        <v>848</v>
      </c>
      <c r="CF19" s="277" t="s">
        <v>848</v>
      </c>
      <c r="CG19" s="277" t="s">
        <v>848</v>
      </c>
      <c r="CH19" s="277" t="s">
        <v>848</v>
      </c>
      <c r="CI19" s="277" t="s">
        <v>848</v>
      </c>
      <c r="CJ19" s="277" t="s">
        <v>848</v>
      </c>
      <c r="CK19" s="277" t="s">
        <v>848</v>
      </c>
      <c r="CL19" s="274">
        <v>0</v>
      </c>
      <c r="CM19" s="274">
        <v>0</v>
      </c>
      <c r="CN19" s="274">
        <f t="shared" si="12"/>
        <v>0</v>
      </c>
      <c r="CO19" s="277" t="s">
        <v>848</v>
      </c>
      <c r="CP19" s="277" t="s">
        <v>848</v>
      </c>
      <c r="CQ19" s="277" t="s">
        <v>848</v>
      </c>
      <c r="CR19" s="277" t="s">
        <v>848</v>
      </c>
      <c r="CS19" s="277" t="s">
        <v>848</v>
      </c>
      <c r="CT19" s="277" t="s">
        <v>848</v>
      </c>
      <c r="CU19" s="277" t="s">
        <v>848</v>
      </c>
      <c r="CV19" s="277" t="s">
        <v>848</v>
      </c>
      <c r="CW19" s="277" t="s">
        <v>848</v>
      </c>
      <c r="CX19" s="277" t="s">
        <v>848</v>
      </c>
      <c r="CY19" s="277" t="s">
        <v>848</v>
      </c>
      <c r="CZ19" s="277" t="s">
        <v>848</v>
      </c>
      <c r="DA19" s="274">
        <v>0</v>
      </c>
      <c r="DB19" s="277" t="s">
        <v>848</v>
      </c>
      <c r="DC19" s="277" t="s">
        <v>848</v>
      </c>
      <c r="DD19" s="277" t="s">
        <v>848</v>
      </c>
      <c r="DE19" s="277" t="s">
        <v>848</v>
      </c>
      <c r="DF19" s="277" t="s">
        <v>848</v>
      </c>
      <c r="DG19" s="277" t="s">
        <v>848</v>
      </c>
      <c r="DH19" s="274">
        <v>0</v>
      </c>
      <c r="DI19" s="274">
        <v>0</v>
      </c>
      <c r="DJ19" s="274">
        <f t="shared" si="14"/>
        <v>0</v>
      </c>
      <c r="DK19" s="277" t="s">
        <v>848</v>
      </c>
      <c r="DL19" s="277" t="s">
        <v>848</v>
      </c>
      <c r="DM19" s="277" t="s">
        <v>848</v>
      </c>
      <c r="DN19" s="277" t="s">
        <v>848</v>
      </c>
      <c r="DO19" s="277" t="s">
        <v>848</v>
      </c>
      <c r="DP19" s="277" t="s">
        <v>848</v>
      </c>
      <c r="DQ19" s="277" t="s">
        <v>848</v>
      </c>
      <c r="DR19" s="277" t="s">
        <v>848</v>
      </c>
      <c r="DS19" s="277" t="s">
        <v>848</v>
      </c>
      <c r="DT19" s="277" t="s">
        <v>848</v>
      </c>
      <c r="DU19" s="277" t="s">
        <v>848</v>
      </c>
      <c r="DV19" s="274">
        <v>0</v>
      </c>
      <c r="DW19" s="277" t="s">
        <v>848</v>
      </c>
      <c r="DX19" s="277" t="s">
        <v>848</v>
      </c>
      <c r="DY19" s="277" t="s">
        <v>848</v>
      </c>
      <c r="DZ19" s="274">
        <v>0</v>
      </c>
      <c r="EA19" s="277" t="s">
        <v>848</v>
      </c>
      <c r="EB19" s="277" t="s">
        <v>848</v>
      </c>
      <c r="EC19" s="277" t="s">
        <v>848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848</v>
      </c>
      <c r="EI19" s="277" t="s">
        <v>848</v>
      </c>
      <c r="EJ19" s="274">
        <v>0</v>
      </c>
      <c r="EK19" s="277" t="s">
        <v>848</v>
      </c>
      <c r="EL19" s="277" t="s">
        <v>848</v>
      </c>
      <c r="EM19" s="277" t="s">
        <v>848</v>
      </c>
      <c r="EN19" s="274">
        <v>0</v>
      </c>
      <c r="EO19" s="274">
        <v>0</v>
      </c>
      <c r="EP19" s="274">
        <v>0</v>
      </c>
      <c r="EQ19" s="277" t="s">
        <v>848</v>
      </c>
      <c r="ER19" s="277" t="s">
        <v>848</v>
      </c>
      <c r="ES19" s="277" t="s">
        <v>848</v>
      </c>
      <c r="ET19" s="277" t="s">
        <v>848</v>
      </c>
      <c r="EU19" s="274">
        <v>0</v>
      </c>
      <c r="EV19" s="274">
        <v>0</v>
      </c>
      <c r="EW19" s="277" t="s">
        <v>848</v>
      </c>
      <c r="EX19" s="277" t="s">
        <v>848</v>
      </c>
      <c r="EY19" s="277" t="s">
        <v>848</v>
      </c>
      <c r="EZ19" s="274">
        <v>0</v>
      </c>
      <c r="FA19" s="274">
        <v>0</v>
      </c>
      <c r="FB19" s="274">
        <f t="shared" si="18"/>
        <v>1153</v>
      </c>
      <c r="FC19" s="274">
        <v>0</v>
      </c>
      <c r="FD19" s="274">
        <v>0</v>
      </c>
      <c r="FE19" s="274">
        <v>0</v>
      </c>
      <c r="FF19" s="274">
        <v>347</v>
      </c>
      <c r="FG19" s="274">
        <v>367</v>
      </c>
      <c r="FH19" s="274">
        <v>167</v>
      </c>
      <c r="FI19" s="274">
        <v>0</v>
      </c>
      <c r="FJ19" s="274">
        <v>272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848</v>
      </c>
      <c r="FQ19" s="277" t="s">
        <v>848</v>
      </c>
      <c r="FR19" s="277" t="s">
        <v>848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20"/>
        <v>883</v>
      </c>
      <c r="E20" s="274">
        <f t="shared" si="21"/>
        <v>232</v>
      </c>
      <c r="F20" s="274">
        <f t="shared" si="22"/>
        <v>2</v>
      </c>
      <c r="G20" s="274">
        <f t="shared" si="23"/>
        <v>15</v>
      </c>
      <c r="H20" s="274">
        <f t="shared" si="24"/>
        <v>243</v>
      </c>
      <c r="I20" s="274">
        <f t="shared" si="25"/>
        <v>145</v>
      </c>
      <c r="J20" s="274">
        <f t="shared" si="26"/>
        <v>78</v>
      </c>
      <c r="K20" s="274">
        <f t="shared" si="27"/>
        <v>1</v>
      </c>
      <c r="L20" s="274">
        <f t="shared" si="28"/>
        <v>100</v>
      </c>
      <c r="M20" s="274">
        <f t="shared" si="29"/>
        <v>14</v>
      </c>
      <c r="N20" s="274">
        <f t="shared" si="30"/>
        <v>0</v>
      </c>
      <c r="O20" s="274">
        <f t="shared" si="31"/>
        <v>38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15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848</v>
      </c>
      <c r="AM20" s="277" t="s">
        <v>848</v>
      </c>
      <c r="AN20" s="274">
        <v>0</v>
      </c>
      <c r="AO20" s="277" t="s">
        <v>848</v>
      </c>
      <c r="AP20" s="277" t="s">
        <v>848</v>
      </c>
      <c r="AQ20" s="274">
        <v>0</v>
      </c>
      <c r="AR20" s="277" t="s">
        <v>848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848</v>
      </c>
      <c r="BI20" s="277" t="s">
        <v>848</v>
      </c>
      <c r="BJ20" s="277" t="s">
        <v>848</v>
      </c>
      <c r="BK20" s="277" t="s">
        <v>848</v>
      </c>
      <c r="BL20" s="277" t="s">
        <v>848</v>
      </c>
      <c r="BM20" s="277" t="s">
        <v>848</v>
      </c>
      <c r="BN20" s="277" t="s">
        <v>848</v>
      </c>
      <c r="BO20" s="277" t="s">
        <v>848</v>
      </c>
      <c r="BP20" s="274">
        <v>0</v>
      </c>
      <c r="BQ20" s="274">
        <v>0</v>
      </c>
      <c r="BR20" s="274">
        <f t="shared" si="10"/>
        <v>0</v>
      </c>
      <c r="BS20" s="277" t="s">
        <v>848</v>
      </c>
      <c r="BT20" s="277" t="s">
        <v>848</v>
      </c>
      <c r="BU20" s="277" t="s">
        <v>848</v>
      </c>
      <c r="BV20" s="277" t="s">
        <v>848</v>
      </c>
      <c r="BW20" s="277" t="s">
        <v>848</v>
      </c>
      <c r="BX20" s="277" t="s">
        <v>848</v>
      </c>
      <c r="BY20" s="277" t="s">
        <v>848</v>
      </c>
      <c r="BZ20" s="277" t="s">
        <v>848</v>
      </c>
      <c r="CA20" s="277" t="s">
        <v>848</v>
      </c>
      <c r="CB20" s="277" t="s">
        <v>848</v>
      </c>
      <c r="CC20" s="277" t="s">
        <v>848</v>
      </c>
      <c r="CD20" s="274">
        <v>0</v>
      </c>
      <c r="CE20" s="277" t="s">
        <v>848</v>
      </c>
      <c r="CF20" s="277" t="s">
        <v>848</v>
      </c>
      <c r="CG20" s="277" t="s">
        <v>848</v>
      </c>
      <c r="CH20" s="277" t="s">
        <v>848</v>
      </c>
      <c r="CI20" s="277" t="s">
        <v>848</v>
      </c>
      <c r="CJ20" s="277" t="s">
        <v>848</v>
      </c>
      <c r="CK20" s="277" t="s">
        <v>848</v>
      </c>
      <c r="CL20" s="274">
        <v>0</v>
      </c>
      <c r="CM20" s="274">
        <v>0</v>
      </c>
      <c r="CN20" s="274">
        <f t="shared" si="12"/>
        <v>0</v>
      </c>
      <c r="CO20" s="277" t="s">
        <v>848</v>
      </c>
      <c r="CP20" s="277" t="s">
        <v>848</v>
      </c>
      <c r="CQ20" s="277" t="s">
        <v>848</v>
      </c>
      <c r="CR20" s="277" t="s">
        <v>848</v>
      </c>
      <c r="CS20" s="277" t="s">
        <v>848</v>
      </c>
      <c r="CT20" s="277" t="s">
        <v>848</v>
      </c>
      <c r="CU20" s="277" t="s">
        <v>848</v>
      </c>
      <c r="CV20" s="277" t="s">
        <v>848</v>
      </c>
      <c r="CW20" s="277" t="s">
        <v>848</v>
      </c>
      <c r="CX20" s="277" t="s">
        <v>848</v>
      </c>
      <c r="CY20" s="277" t="s">
        <v>848</v>
      </c>
      <c r="CZ20" s="277" t="s">
        <v>848</v>
      </c>
      <c r="DA20" s="274">
        <v>0</v>
      </c>
      <c r="DB20" s="277" t="s">
        <v>848</v>
      </c>
      <c r="DC20" s="277" t="s">
        <v>848</v>
      </c>
      <c r="DD20" s="277" t="s">
        <v>848</v>
      </c>
      <c r="DE20" s="277" t="s">
        <v>848</v>
      </c>
      <c r="DF20" s="277" t="s">
        <v>848</v>
      </c>
      <c r="DG20" s="277" t="s">
        <v>848</v>
      </c>
      <c r="DH20" s="274">
        <v>0</v>
      </c>
      <c r="DI20" s="274">
        <v>0</v>
      </c>
      <c r="DJ20" s="274">
        <f t="shared" si="14"/>
        <v>0</v>
      </c>
      <c r="DK20" s="277" t="s">
        <v>848</v>
      </c>
      <c r="DL20" s="277" t="s">
        <v>848</v>
      </c>
      <c r="DM20" s="277" t="s">
        <v>848</v>
      </c>
      <c r="DN20" s="277" t="s">
        <v>848</v>
      </c>
      <c r="DO20" s="277" t="s">
        <v>848</v>
      </c>
      <c r="DP20" s="277" t="s">
        <v>848</v>
      </c>
      <c r="DQ20" s="277" t="s">
        <v>848</v>
      </c>
      <c r="DR20" s="277" t="s">
        <v>848</v>
      </c>
      <c r="DS20" s="277" t="s">
        <v>848</v>
      </c>
      <c r="DT20" s="277" t="s">
        <v>848</v>
      </c>
      <c r="DU20" s="277" t="s">
        <v>848</v>
      </c>
      <c r="DV20" s="274">
        <v>0</v>
      </c>
      <c r="DW20" s="277" t="s">
        <v>848</v>
      </c>
      <c r="DX20" s="277" t="s">
        <v>848</v>
      </c>
      <c r="DY20" s="277" t="s">
        <v>848</v>
      </c>
      <c r="DZ20" s="274">
        <v>0</v>
      </c>
      <c r="EA20" s="277" t="s">
        <v>848</v>
      </c>
      <c r="EB20" s="277" t="s">
        <v>848</v>
      </c>
      <c r="EC20" s="277" t="s">
        <v>848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848</v>
      </c>
      <c r="EI20" s="277" t="s">
        <v>848</v>
      </c>
      <c r="EJ20" s="274">
        <v>0</v>
      </c>
      <c r="EK20" s="277" t="s">
        <v>848</v>
      </c>
      <c r="EL20" s="277" t="s">
        <v>848</v>
      </c>
      <c r="EM20" s="277" t="s">
        <v>848</v>
      </c>
      <c r="EN20" s="274">
        <v>0</v>
      </c>
      <c r="EO20" s="274">
        <v>0</v>
      </c>
      <c r="EP20" s="274">
        <v>0</v>
      </c>
      <c r="EQ20" s="277" t="s">
        <v>848</v>
      </c>
      <c r="ER20" s="277" t="s">
        <v>848</v>
      </c>
      <c r="ES20" s="277" t="s">
        <v>848</v>
      </c>
      <c r="ET20" s="277" t="s">
        <v>848</v>
      </c>
      <c r="EU20" s="274">
        <v>0</v>
      </c>
      <c r="EV20" s="274">
        <v>0</v>
      </c>
      <c r="EW20" s="277" t="s">
        <v>848</v>
      </c>
      <c r="EX20" s="277" t="s">
        <v>848</v>
      </c>
      <c r="EY20" s="277" t="s">
        <v>848</v>
      </c>
      <c r="EZ20" s="274">
        <v>0</v>
      </c>
      <c r="FA20" s="274">
        <v>0</v>
      </c>
      <c r="FB20" s="274">
        <f t="shared" si="18"/>
        <v>883</v>
      </c>
      <c r="FC20" s="274">
        <v>232</v>
      </c>
      <c r="FD20" s="274">
        <v>2</v>
      </c>
      <c r="FE20" s="274">
        <v>15</v>
      </c>
      <c r="FF20" s="274">
        <v>243</v>
      </c>
      <c r="FG20" s="274">
        <v>145</v>
      </c>
      <c r="FH20" s="274">
        <v>78</v>
      </c>
      <c r="FI20" s="274">
        <v>1</v>
      </c>
      <c r="FJ20" s="274">
        <v>100</v>
      </c>
      <c r="FK20" s="274">
        <v>14</v>
      </c>
      <c r="FL20" s="274">
        <v>0</v>
      </c>
      <c r="FM20" s="274">
        <v>38</v>
      </c>
      <c r="FN20" s="274">
        <v>0</v>
      </c>
      <c r="FO20" s="274">
        <v>0</v>
      </c>
      <c r="FP20" s="277" t="s">
        <v>848</v>
      </c>
      <c r="FQ20" s="277" t="s">
        <v>848</v>
      </c>
      <c r="FR20" s="277" t="s">
        <v>848</v>
      </c>
      <c r="FS20" s="274">
        <v>0</v>
      </c>
      <c r="FT20" s="274">
        <v>0</v>
      </c>
      <c r="FU20" s="274">
        <v>0</v>
      </c>
      <c r="FV20" s="274">
        <v>0</v>
      </c>
      <c r="FW20" s="274">
        <v>15</v>
      </c>
    </row>
    <row r="21" spans="1:179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20"/>
        <v>1520</v>
      </c>
      <c r="E21" s="274">
        <f t="shared" si="21"/>
        <v>4</v>
      </c>
      <c r="F21" s="274">
        <f t="shared" si="22"/>
        <v>8</v>
      </c>
      <c r="G21" s="274">
        <f t="shared" si="23"/>
        <v>0</v>
      </c>
      <c r="H21" s="274">
        <f t="shared" si="24"/>
        <v>222</v>
      </c>
      <c r="I21" s="274">
        <f t="shared" si="25"/>
        <v>87</v>
      </c>
      <c r="J21" s="274">
        <f t="shared" si="26"/>
        <v>88</v>
      </c>
      <c r="K21" s="274">
        <f t="shared" si="27"/>
        <v>0</v>
      </c>
      <c r="L21" s="274">
        <f t="shared" si="28"/>
        <v>174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581</v>
      </c>
      <c r="S21" s="274">
        <f t="shared" si="35"/>
        <v>0</v>
      </c>
      <c r="T21" s="274">
        <f t="shared" si="36"/>
        <v>0</v>
      </c>
      <c r="U21" s="274">
        <f t="shared" si="37"/>
        <v>80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276</v>
      </c>
      <c r="Z21" s="274">
        <f t="shared" si="6"/>
        <v>661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848</v>
      </c>
      <c r="AM21" s="277" t="s">
        <v>848</v>
      </c>
      <c r="AN21" s="274">
        <v>581</v>
      </c>
      <c r="AO21" s="277" t="s">
        <v>848</v>
      </c>
      <c r="AP21" s="277" t="s">
        <v>848</v>
      </c>
      <c r="AQ21" s="274">
        <v>80</v>
      </c>
      <c r="AR21" s="277" t="s">
        <v>848</v>
      </c>
      <c r="AS21" s="274">
        <v>0</v>
      </c>
      <c r="AT21" s="274">
        <v>0</v>
      </c>
      <c r="AU21" s="274">
        <v>0</v>
      </c>
      <c r="AV21" s="274">
        <f t="shared" si="8"/>
        <v>135</v>
      </c>
      <c r="AW21" s="274">
        <v>0</v>
      </c>
      <c r="AX21" s="274">
        <v>0</v>
      </c>
      <c r="AY21" s="274">
        <v>0</v>
      </c>
      <c r="AZ21" s="274">
        <v>135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848</v>
      </c>
      <c r="BI21" s="277" t="s">
        <v>848</v>
      </c>
      <c r="BJ21" s="277" t="s">
        <v>848</v>
      </c>
      <c r="BK21" s="277" t="s">
        <v>848</v>
      </c>
      <c r="BL21" s="277" t="s">
        <v>848</v>
      </c>
      <c r="BM21" s="277" t="s">
        <v>848</v>
      </c>
      <c r="BN21" s="277" t="s">
        <v>848</v>
      </c>
      <c r="BO21" s="277" t="s">
        <v>848</v>
      </c>
      <c r="BP21" s="274">
        <v>0</v>
      </c>
      <c r="BQ21" s="274">
        <v>0</v>
      </c>
      <c r="BR21" s="274">
        <f t="shared" si="10"/>
        <v>0</v>
      </c>
      <c r="BS21" s="277" t="s">
        <v>848</v>
      </c>
      <c r="BT21" s="277" t="s">
        <v>848</v>
      </c>
      <c r="BU21" s="277" t="s">
        <v>848</v>
      </c>
      <c r="BV21" s="277" t="s">
        <v>848</v>
      </c>
      <c r="BW21" s="277" t="s">
        <v>848</v>
      </c>
      <c r="BX21" s="277" t="s">
        <v>848</v>
      </c>
      <c r="BY21" s="277" t="s">
        <v>848</v>
      </c>
      <c r="BZ21" s="277" t="s">
        <v>848</v>
      </c>
      <c r="CA21" s="277" t="s">
        <v>848</v>
      </c>
      <c r="CB21" s="277" t="s">
        <v>848</v>
      </c>
      <c r="CC21" s="277" t="s">
        <v>848</v>
      </c>
      <c r="CD21" s="274">
        <v>0</v>
      </c>
      <c r="CE21" s="277" t="s">
        <v>848</v>
      </c>
      <c r="CF21" s="277" t="s">
        <v>848</v>
      </c>
      <c r="CG21" s="277" t="s">
        <v>848</v>
      </c>
      <c r="CH21" s="277" t="s">
        <v>848</v>
      </c>
      <c r="CI21" s="277" t="s">
        <v>848</v>
      </c>
      <c r="CJ21" s="277" t="s">
        <v>848</v>
      </c>
      <c r="CK21" s="277" t="s">
        <v>848</v>
      </c>
      <c r="CL21" s="274">
        <v>0</v>
      </c>
      <c r="CM21" s="274">
        <v>0</v>
      </c>
      <c r="CN21" s="274">
        <f t="shared" si="12"/>
        <v>0</v>
      </c>
      <c r="CO21" s="277" t="s">
        <v>848</v>
      </c>
      <c r="CP21" s="277" t="s">
        <v>848</v>
      </c>
      <c r="CQ21" s="277" t="s">
        <v>848</v>
      </c>
      <c r="CR21" s="277" t="s">
        <v>848</v>
      </c>
      <c r="CS21" s="277" t="s">
        <v>848</v>
      </c>
      <c r="CT21" s="277" t="s">
        <v>848</v>
      </c>
      <c r="CU21" s="277" t="s">
        <v>848</v>
      </c>
      <c r="CV21" s="277" t="s">
        <v>848</v>
      </c>
      <c r="CW21" s="277" t="s">
        <v>848</v>
      </c>
      <c r="CX21" s="277" t="s">
        <v>848</v>
      </c>
      <c r="CY21" s="277" t="s">
        <v>848</v>
      </c>
      <c r="CZ21" s="277" t="s">
        <v>848</v>
      </c>
      <c r="DA21" s="274">
        <v>0</v>
      </c>
      <c r="DB21" s="277" t="s">
        <v>848</v>
      </c>
      <c r="DC21" s="277" t="s">
        <v>848</v>
      </c>
      <c r="DD21" s="277" t="s">
        <v>848</v>
      </c>
      <c r="DE21" s="277" t="s">
        <v>848</v>
      </c>
      <c r="DF21" s="277" t="s">
        <v>848</v>
      </c>
      <c r="DG21" s="277" t="s">
        <v>848</v>
      </c>
      <c r="DH21" s="274">
        <v>0</v>
      </c>
      <c r="DI21" s="274">
        <v>0</v>
      </c>
      <c r="DJ21" s="274">
        <f t="shared" si="14"/>
        <v>0</v>
      </c>
      <c r="DK21" s="277" t="s">
        <v>848</v>
      </c>
      <c r="DL21" s="277" t="s">
        <v>848</v>
      </c>
      <c r="DM21" s="277" t="s">
        <v>848</v>
      </c>
      <c r="DN21" s="277" t="s">
        <v>848</v>
      </c>
      <c r="DO21" s="277" t="s">
        <v>848</v>
      </c>
      <c r="DP21" s="277" t="s">
        <v>848</v>
      </c>
      <c r="DQ21" s="277" t="s">
        <v>848</v>
      </c>
      <c r="DR21" s="277" t="s">
        <v>848</v>
      </c>
      <c r="DS21" s="277" t="s">
        <v>848</v>
      </c>
      <c r="DT21" s="277" t="s">
        <v>848</v>
      </c>
      <c r="DU21" s="277" t="s">
        <v>848</v>
      </c>
      <c r="DV21" s="274">
        <v>0</v>
      </c>
      <c r="DW21" s="277" t="s">
        <v>848</v>
      </c>
      <c r="DX21" s="277" t="s">
        <v>848</v>
      </c>
      <c r="DY21" s="277" t="s">
        <v>848</v>
      </c>
      <c r="DZ21" s="274">
        <v>0</v>
      </c>
      <c r="EA21" s="277" t="s">
        <v>848</v>
      </c>
      <c r="EB21" s="277" t="s">
        <v>848</v>
      </c>
      <c r="EC21" s="277" t="s">
        <v>848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848</v>
      </c>
      <c r="EI21" s="277" t="s">
        <v>848</v>
      </c>
      <c r="EJ21" s="274">
        <v>0</v>
      </c>
      <c r="EK21" s="277" t="s">
        <v>848</v>
      </c>
      <c r="EL21" s="277" t="s">
        <v>848</v>
      </c>
      <c r="EM21" s="277" t="s">
        <v>848</v>
      </c>
      <c r="EN21" s="274">
        <v>0</v>
      </c>
      <c r="EO21" s="274">
        <v>0</v>
      </c>
      <c r="EP21" s="274">
        <v>0</v>
      </c>
      <c r="EQ21" s="277" t="s">
        <v>848</v>
      </c>
      <c r="ER21" s="277" t="s">
        <v>848</v>
      </c>
      <c r="ES21" s="277" t="s">
        <v>848</v>
      </c>
      <c r="ET21" s="277" t="s">
        <v>848</v>
      </c>
      <c r="EU21" s="274">
        <v>0</v>
      </c>
      <c r="EV21" s="274">
        <v>0</v>
      </c>
      <c r="EW21" s="277" t="s">
        <v>848</v>
      </c>
      <c r="EX21" s="277" t="s">
        <v>848</v>
      </c>
      <c r="EY21" s="277" t="s">
        <v>848</v>
      </c>
      <c r="EZ21" s="274">
        <v>0</v>
      </c>
      <c r="FA21" s="274">
        <v>0</v>
      </c>
      <c r="FB21" s="274">
        <f t="shared" si="18"/>
        <v>724</v>
      </c>
      <c r="FC21" s="274">
        <v>4</v>
      </c>
      <c r="FD21" s="274">
        <v>8</v>
      </c>
      <c r="FE21" s="274">
        <v>0</v>
      </c>
      <c r="FF21" s="274">
        <v>87</v>
      </c>
      <c r="FG21" s="274">
        <v>87</v>
      </c>
      <c r="FH21" s="274">
        <v>88</v>
      </c>
      <c r="FI21" s="274">
        <v>0</v>
      </c>
      <c r="FJ21" s="274">
        <v>174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848</v>
      </c>
      <c r="FQ21" s="277" t="s">
        <v>848</v>
      </c>
      <c r="FR21" s="277" t="s">
        <v>848</v>
      </c>
      <c r="FS21" s="274">
        <v>0</v>
      </c>
      <c r="FT21" s="274">
        <v>0</v>
      </c>
      <c r="FU21" s="274">
        <v>0</v>
      </c>
      <c r="FV21" s="274">
        <v>0</v>
      </c>
      <c r="FW21" s="274">
        <v>276</v>
      </c>
    </row>
    <row r="22" spans="1:179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20"/>
        <v>2600</v>
      </c>
      <c r="E22" s="274">
        <f t="shared" si="21"/>
        <v>11</v>
      </c>
      <c r="F22" s="274">
        <f t="shared" si="22"/>
        <v>0</v>
      </c>
      <c r="G22" s="274">
        <f t="shared" si="23"/>
        <v>0</v>
      </c>
      <c r="H22" s="274">
        <f t="shared" si="24"/>
        <v>429</v>
      </c>
      <c r="I22" s="274">
        <f t="shared" si="25"/>
        <v>150</v>
      </c>
      <c r="J22" s="274">
        <f t="shared" si="26"/>
        <v>121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10</v>
      </c>
      <c r="P22" s="274">
        <f t="shared" si="32"/>
        <v>0</v>
      </c>
      <c r="Q22" s="274">
        <f t="shared" si="33"/>
        <v>0</v>
      </c>
      <c r="R22" s="274">
        <f t="shared" si="34"/>
        <v>1531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312</v>
      </c>
      <c r="X22" s="274">
        <f t="shared" si="5"/>
        <v>0</v>
      </c>
      <c r="Y22" s="274">
        <f t="shared" si="39"/>
        <v>36</v>
      </c>
      <c r="Z22" s="274">
        <f t="shared" si="6"/>
        <v>2002</v>
      </c>
      <c r="AA22" s="274">
        <v>11</v>
      </c>
      <c r="AB22" s="274">
        <v>0</v>
      </c>
      <c r="AC22" s="274">
        <v>0</v>
      </c>
      <c r="AD22" s="274">
        <v>148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848</v>
      </c>
      <c r="AM22" s="277" t="s">
        <v>848</v>
      </c>
      <c r="AN22" s="274">
        <v>1531</v>
      </c>
      <c r="AO22" s="277" t="s">
        <v>848</v>
      </c>
      <c r="AP22" s="277" t="s">
        <v>848</v>
      </c>
      <c r="AQ22" s="274">
        <v>0</v>
      </c>
      <c r="AR22" s="277" t="s">
        <v>848</v>
      </c>
      <c r="AS22" s="274">
        <v>312</v>
      </c>
      <c r="AT22" s="274">
        <v>0</v>
      </c>
      <c r="AU22" s="274">
        <v>0</v>
      </c>
      <c r="AV22" s="274">
        <f t="shared" si="8"/>
        <v>231</v>
      </c>
      <c r="AW22" s="274">
        <v>0</v>
      </c>
      <c r="AX22" s="274">
        <v>0</v>
      </c>
      <c r="AY22" s="274">
        <v>0</v>
      </c>
      <c r="AZ22" s="274">
        <v>209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848</v>
      </c>
      <c r="BI22" s="277" t="s">
        <v>848</v>
      </c>
      <c r="BJ22" s="277" t="s">
        <v>848</v>
      </c>
      <c r="BK22" s="277" t="s">
        <v>848</v>
      </c>
      <c r="BL22" s="277" t="s">
        <v>848</v>
      </c>
      <c r="BM22" s="277" t="s">
        <v>848</v>
      </c>
      <c r="BN22" s="277" t="s">
        <v>848</v>
      </c>
      <c r="BO22" s="277" t="s">
        <v>848</v>
      </c>
      <c r="BP22" s="274">
        <v>0</v>
      </c>
      <c r="BQ22" s="274">
        <v>22</v>
      </c>
      <c r="BR22" s="274">
        <f t="shared" si="10"/>
        <v>0</v>
      </c>
      <c r="BS22" s="277" t="s">
        <v>848</v>
      </c>
      <c r="BT22" s="277" t="s">
        <v>848</v>
      </c>
      <c r="BU22" s="277" t="s">
        <v>848</v>
      </c>
      <c r="BV22" s="277" t="s">
        <v>848</v>
      </c>
      <c r="BW22" s="277" t="s">
        <v>848</v>
      </c>
      <c r="BX22" s="277" t="s">
        <v>848</v>
      </c>
      <c r="BY22" s="277" t="s">
        <v>848</v>
      </c>
      <c r="BZ22" s="277" t="s">
        <v>848</v>
      </c>
      <c r="CA22" s="277" t="s">
        <v>848</v>
      </c>
      <c r="CB22" s="277" t="s">
        <v>848</v>
      </c>
      <c r="CC22" s="277" t="s">
        <v>848</v>
      </c>
      <c r="CD22" s="274">
        <v>0</v>
      </c>
      <c r="CE22" s="277" t="s">
        <v>848</v>
      </c>
      <c r="CF22" s="277" t="s">
        <v>848</v>
      </c>
      <c r="CG22" s="277" t="s">
        <v>848</v>
      </c>
      <c r="CH22" s="277" t="s">
        <v>848</v>
      </c>
      <c r="CI22" s="277" t="s">
        <v>848</v>
      </c>
      <c r="CJ22" s="277" t="s">
        <v>848</v>
      </c>
      <c r="CK22" s="277" t="s">
        <v>848</v>
      </c>
      <c r="CL22" s="274">
        <v>0</v>
      </c>
      <c r="CM22" s="274">
        <v>0</v>
      </c>
      <c r="CN22" s="274">
        <f t="shared" si="12"/>
        <v>0</v>
      </c>
      <c r="CO22" s="277" t="s">
        <v>848</v>
      </c>
      <c r="CP22" s="277" t="s">
        <v>848</v>
      </c>
      <c r="CQ22" s="277" t="s">
        <v>848</v>
      </c>
      <c r="CR22" s="277" t="s">
        <v>848</v>
      </c>
      <c r="CS22" s="277" t="s">
        <v>848</v>
      </c>
      <c r="CT22" s="277" t="s">
        <v>848</v>
      </c>
      <c r="CU22" s="277" t="s">
        <v>848</v>
      </c>
      <c r="CV22" s="277" t="s">
        <v>848</v>
      </c>
      <c r="CW22" s="277" t="s">
        <v>848</v>
      </c>
      <c r="CX22" s="277" t="s">
        <v>848</v>
      </c>
      <c r="CY22" s="277" t="s">
        <v>848</v>
      </c>
      <c r="CZ22" s="277" t="s">
        <v>848</v>
      </c>
      <c r="DA22" s="274">
        <v>0</v>
      </c>
      <c r="DB22" s="277" t="s">
        <v>848</v>
      </c>
      <c r="DC22" s="277" t="s">
        <v>848</v>
      </c>
      <c r="DD22" s="277" t="s">
        <v>848</v>
      </c>
      <c r="DE22" s="277" t="s">
        <v>848</v>
      </c>
      <c r="DF22" s="277" t="s">
        <v>848</v>
      </c>
      <c r="DG22" s="277" t="s">
        <v>848</v>
      </c>
      <c r="DH22" s="274">
        <v>0</v>
      </c>
      <c r="DI22" s="274">
        <v>0</v>
      </c>
      <c r="DJ22" s="274">
        <f t="shared" si="14"/>
        <v>0</v>
      </c>
      <c r="DK22" s="277" t="s">
        <v>848</v>
      </c>
      <c r="DL22" s="277" t="s">
        <v>848</v>
      </c>
      <c r="DM22" s="277" t="s">
        <v>848</v>
      </c>
      <c r="DN22" s="277" t="s">
        <v>848</v>
      </c>
      <c r="DO22" s="277" t="s">
        <v>848</v>
      </c>
      <c r="DP22" s="277" t="s">
        <v>848</v>
      </c>
      <c r="DQ22" s="277" t="s">
        <v>848</v>
      </c>
      <c r="DR22" s="277" t="s">
        <v>848</v>
      </c>
      <c r="DS22" s="277" t="s">
        <v>848</v>
      </c>
      <c r="DT22" s="277" t="s">
        <v>848</v>
      </c>
      <c r="DU22" s="277" t="s">
        <v>848</v>
      </c>
      <c r="DV22" s="274">
        <v>0</v>
      </c>
      <c r="DW22" s="277" t="s">
        <v>848</v>
      </c>
      <c r="DX22" s="277" t="s">
        <v>848</v>
      </c>
      <c r="DY22" s="277" t="s">
        <v>848</v>
      </c>
      <c r="DZ22" s="274">
        <v>0</v>
      </c>
      <c r="EA22" s="277" t="s">
        <v>848</v>
      </c>
      <c r="EB22" s="277" t="s">
        <v>848</v>
      </c>
      <c r="EC22" s="277" t="s">
        <v>848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848</v>
      </c>
      <c r="EI22" s="277" t="s">
        <v>848</v>
      </c>
      <c r="EJ22" s="274">
        <v>0</v>
      </c>
      <c r="EK22" s="277" t="s">
        <v>848</v>
      </c>
      <c r="EL22" s="277" t="s">
        <v>848</v>
      </c>
      <c r="EM22" s="277" t="s">
        <v>848</v>
      </c>
      <c r="EN22" s="274">
        <v>0</v>
      </c>
      <c r="EO22" s="274">
        <v>0</v>
      </c>
      <c r="EP22" s="274">
        <v>0</v>
      </c>
      <c r="EQ22" s="277" t="s">
        <v>848</v>
      </c>
      <c r="ER22" s="277" t="s">
        <v>848</v>
      </c>
      <c r="ES22" s="277" t="s">
        <v>848</v>
      </c>
      <c r="ET22" s="277" t="s">
        <v>848</v>
      </c>
      <c r="EU22" s="274">
        <v>0</v>
      </c>
      <c r="EV22" s="274">
        <v>0</v>
      </c>
      <c r="EW22" s="277" t="s">
        <v>848</v>
      </c>
      <c r="EX22" s="277" t="s">
        <v>848</v>
      </c>
      <c r="EY22" s="277" t="s">
        <v>848</v>
      </c>
      <c r="EZ22" s="274">
        <v>0</v>
      </c>
      <c r="FA22" s="274">
        <v>0</v>
      </c>
      <c r="FB22" s="274">
        <f t="shared" si="18"/>
        <v>367</v>
      </c>
      <c r="FC22" s="274">
        <v>0</v>
      </c>
      <c r="FD22" s="274">
        <v>0</v>
      </c>
      <c r="FE22" s="274">
        <v>0</v>
      </c>
      <c r="FF22" s="274">
        <v>72</v>
      </c>
      <c r="FG22" s="274">
        <v>150</v>
      </c>
      <c r="FH22" s="274">
        <v>121</v>
      </c>
      <c r="FI22" s="274">
        <v>0</v>
      </c>
      <c r="FJ22" s="274">
        <v>0</v>
      </c>
      <c r="FK22" s="274">
        <v>0</v>
      </c>
      <c r="FL22" s="274">
        <v>0</v>
      </c>
      <c r="FM22" s="274">
        <v>10</v>
      </c>
      <c r="FN22" s="274">
        <v>0</v>
      </c>
      <c r="FO22" s="274">
        <v>0</v>
      </c>
      <c r="FP22" s="277" t="s">
        <v>848</v>
      </c>
      <c r="FQ22" s="277" t="s">
        <v>848</v>
      </c>
      <c r="FR22" s="277" t="s">
        <v>848</v>
      </c>
      <c r="FS22" s="274">
        <v>0</v>
      </c>
      <c r="FT22" s="274">
        <v>0</v>
      </c>
      <c r="FU22" s="274">
        <v>0</v>
      </c>
      <c r="FV22" s="274">
        <v>0</v>
      </c>
      <c r="FW22" s="274">
        <v>14</v>
      </c>
    </row>
    <row r="23" spans="1:179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20"/>
        <v>4872</v>
      </c>
      <c r="E23" s="274">
        <f t="shared" si="21"/>
        <v>20</v>
      </c>
      <c r="F23" s="274">
        <f t="shared" si="22"/>
        <v>4</v>
      </c>
      <c r="G23" s="274">
        <f t="shared" si="23"/>
        <v>16</v>
      </c>
      <c r="H23" s="274">
        <f t="shared" si="24"/>
        <v>876</v>
      </c>
      <c r="I23" s="274">
        <f t="shared" si="25"/>
        <v>301</v>
      </c>
      <c r="J23" s="274">
        <f t="shared" si="26"/>
        <v>131</v>
      </c>
      <c r="K23" s="274">
        <f t="shared" si="27"/>
        <v>1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2872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580</v>
      </c>
      <c r="X23" s="274">
        <f t="shared" si="5"/>
        <v>0</v>
      </c>
      <c r="Y23" s="274">
        <f t="shared" si="39"/>
        <v>71</v>
      </c>
      <c r="Z23" s="274">
        <f t="shared" si="6"/>
        <v>3798</v>
      </c>
      <c r="AA23" s="274">
        <v>20</v>
      </c>
      <c r="AB23" s="274">
        <v>0</v>
      </c>
      <c r="AC23" s="274">
        <v>0</v>
      </c>
      <c r="AD23" s="274">
        <v>276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848</v>
      </c>
      <c r="AM23" s="277" t="s">
        <v>848</v>
      </c>
      <c r="AN23" s="274">
        <v>2872</v>
      </c>
      <c r="AO23" s="277" t="s">
        <v>848</v>
      </c>
      <c r="AP23" s="277" t="s">
        <v>848</v>
      </c>
      <c r="AQ23" s="274">
        <v>0</v>
      </c>
      <c r="AR23" s="277" t="s">
        <v>848</v>
      </c>
      <c r="AS23" s="274">
        <v>580</v>
      </c>
      <c r="AT23" s="274">
        <v>0</v>
      </c>
      <c r="AU23" s="274">
        <v>50</v>
      </c>
      <c r="AV23" s="274">
        <f t="shared" si="8"/>
        <v>400</v>
      </c>
      <c r="AW23" s="274">
        <v>0</v>
      </c>
      <c r="AX23" s="274">
        <v>0</v>
      </c>
      <c r="AY23" s="274">
        <v>0</v>
      </c>
      <c r="AZ23" s="274">
        <v>400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848</v>
      </c>
      <c r="BI23" s="277" t="s">
        <v>848</v>
      </c>
      <c r="BJ23" s="277" t="s">
        <v>848</v>
      </c>
      <c r="BK23" s="277" t="s">
        <v>848</v>
      </c>
      <c r="BL23" s="277" t="s">
        <v>848</v>
      </c>
      <c r="BM23" s="277" t="s">
        <v>848</v>
      </c>
      <c r="BN23" s="277" t="s">
        <v>848</v>
      </c>
      <c r="BO23" s="277" t="s">
        <v>848</v>
      </c>
      <c r="BP23" s="274">
        <v>0</v>
      </c>
      <c r="BQ23" s="274">
        <v>0</v>
      </c>
      <c r="BR23" s="274">
        <f t="shared" si="10"/>
        <v>0</v>
      </c>
      <c r="BS23" s="277" t="s">
        <v>848</v>
      </c>
      <c r="BT23" s="277" t="s">
        <v>848</v>
      </c>
      <c r="BU23" s="277" t="s">
        <v>848</v>
      </c>
      <c r="BV23" s="277" t="s">
        <v>848</v>
      </c>
      <c r="BW23" s="277" t="s">
        <v>848</v>
      </c>
      <c r="BX23" s="277" t="s">
        <v>848</v>
      </c>
      <c r="BY23" s="277" t="s">
        <v>848</v>
      </c>
      <c r="BZ23" s="277" t="s">
        <v>848</v>
      </c>
      <c r="CA23" s="277" t="s">
        <v>848</v>
      </c>
      <c r="CB23" s="277" t="s">
        <v>848</v>
      </c>
      <c r="CC23" s="277" t="s">
        <v>848</v>
      </c>
      <c r="CD23" s="274">
        <v>0</v>
      </c>
      <c r="CE23" s="277" t="s">
        <v>848</v>
      </c>
      <c r="CF23" s="277" t="s">
        <v>848</v>
      </c>
      <c r="CG23" s="277" t="s">
        <v>848</v>
      </c>
      <c r="CH23" s="277" t="s">
        <v>848</v>
      </c>
      <c r="CI23" s="277" t="s">
        <v>848</v>
      </c>
      <c r="CJ23" s="277" t="s">
        <v>848</v>
      </c>
      <c r="CK23" s="277" t="s">
        <v>848</v>
      </c>
      <c r="CL23" s="274">
        <v>0</v>
      </c>
      <c r="CM23" s="274">
        <v>0</v>
      </c>
      <c r="CN23" s="274">
        <f t="shared" si="12"/>
        <v>0</v>
      </c>
      <c r="CO23" s="277" t="s">
        <v>848</v>
      </c>
      <c r="CP23" s="277" t="s">
        <v>848</v>
      </c>
      <c r="CQ23" s="277" t="s">
        <v>848</v>
      </c>
      <c r="CR23" s="277" t="s">
        <v>848</v>
      </c>
      <c r="CS23" s="277" t="s">
        <v>848</v>
      </c>
      <c r="CT23" s="277" t="s">
        <v>848</v>
      </c>
      <c r="CU23" s="277" t="s">
        <v>848</v>
      </c>
      <c r="CV23" s="277" t="s">
        <v>848</v>
      </c>
      <c r="CW23" s="277" t="s">
        <v>848</v>
      </c>
      <c r="CX23" s="277" t="s">
        <v>848</v>
      </c>
      <c r="CY23" s="277" t="s">
        <v>848</v>
      </c>
      <c r="CZ23" s="277" t="s">
        <v>848</v>
      </c>
      <c r="DA23" s="274">
        <v>0</v>
      </c>
      <c r="DB23" s="277" t="s">
        <v>848</v>
      </c>
      <c r="DC23" s="277" t="s">
        <v>848</v>
      </c>
      <c r="DD23" s="277" t="s">
        <v>848</v>
      </c>
      <c r="DE23" s="277" t="s">
        <v>848</v>
      </c>
      <c r="DF23" s="277" t="s">
        <v>848</v>
      </c>
      <c r="DG23" s="277" t="s">
        <v>848</v>
      </c>
      <c r="DH23" s="274">
        <v>0</v>
      </c>
      <c r="DI23" s="274">
        <v>0</v>
      </c>
      <c r="DJ23" s="274">
        <f t="shared" si="14"/>
        <v>0</v>
      </c>
      <c r="DK23" s="277" t="s">
        <v>848</v>
      </c>
      <c r="DL23" s="277" t="s">
        <v>848</v>
      </c>
      <c r="DM23" s="277" t="s">
        <v>848</v>
      </c>
      <c r="DN23" s="277" t="s">
        <v>848</v>
      </c>
      <c r="DO23" s="277" t="s">
        <v>848</v>
      </c>
      <c r="DP23" s="277" t="s">
        <v>848</v>
      </c>
      <c r="DQ23" s="277" t="s">
        <v>848</v>
      </c>
      <c r="DR23" s="277" t="s">
        <v>848</v>
      </c>
      <c r="DS23" s="277" t="s">
        <v>848</v>
      </c>
      <c r="DT23" s="277" t="s">
        <v>848</v>
      </c>
      <c r="DU23" s="277" t="s">
        <v>848</v>
      </c>
      <c r="DV23" s="274">
        <v>0</v>
      </c>
      <c r="DW23" s="277" t="s">
        <v>848</v>
      </c>
      <c r="DX23" s="277" t="s">
        <v>848</v>
      </c>
      <c r="DY23" s="277" t="s">
        <v>848</v>
      </c>
      <c r="DZ23" s="274">
        <v>0</v>
      </c>
      <c r="EA23" s="277" t="s">
        <v>848</v>
      </c>
      <c r="EB23" s="277" t="s">
        <v>848</v>
      </c>
      <c r="EC23" s="277" t="s">
        <v>848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848</v>
      </c>
      <c r="EI23" s="277" t="s">
        <v>848</v>
      </c>
      <c r="EJ23" s="274">
        <v>0</v>
      </c>
      <c r="EK23" s="277" t="s">
        <v>848</v>
      </c>
      <c r="EL23" s="277" t="s">
        <v>848</v>
      </c>
      <c r="EM23" s="277" t="s">
        <v>848</v>
      </c>
      <c r="EN23" s="274">
        <v>0</v>
      </c>
      <c r="EO23" s="274">
        <v>0</v>
      </c>
      <c r="EP23" s="274">
        <v>0</v>
      </c>
      <c r="EQ23" s="277" t="s">
        <v>848</v>
      </c>
      <c r="ER23" s="277" t="s">
        <v>848</v>
      </c>
      <c r="ES23" s="277" t="s">
        <v>848</v>
      </c>
      <c r="ET23" s="277" t="s">
        <v>848</v>
      </c>
      <c r="EU23" s="274">
        <v>0</v>
      </c>
      <c r="EV23" s="274">
        <v>0</v>
      </c>
      <c r="EW23" s="277" t="s">
        <v>848</v>
      </c>
      <c r="EX23" s="277" t="s">
        <v>848</v>
      </c>
      <c r="EY23" s="277" t="s">
        <v>848</v>
      </c>
      <c r="EZ23" s="274">
        <v>0</v>
      </c>
      <c r="FA23" s="274">
        <v>0</v>
      </c>
      <c r="FB23" s="274">
        <f t="shared" si="18"/>
        <v>674</v>
      </c>
      <c r="FC23" s="274">
        <v>0</v>
      </c>
      <c r="FD23" s="274">
        <v>4</v>
      </c>
      <c r="FE23" s="274">
        <v>16</v>
      </c>
      <c r="FF23" s="274">
        <v>200</v>
      </c>
      <c r="FG23" s="274">
        <v>301</v>
      </c>
      <c r="FH23" s="274">
        <v>131</v>
      </c>
      <c r="FI23" s="274">
        <v>1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848</v>
      </c>
      <c r="FQ23" s="277" t="s">
        <v>848</v>
      </c>
      <c r="FR23" s="277" t="s">
        <v>848</v>
      </c>
      <c r="FS23" s="274">
        <v>0</v>
      </c>
      <c r="FT23" s="274">
        <v>0</v>
      </c>
      <c r="FU23" s="274">
        <v>0</v>
      </c>
      <c r="FV23" s="274">
        <v>0</v>
      </c>
      <c r="FW23" s="274">
        <v>21</v>
      </c>
    </row>
    <row r="24" spans="1:179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20"/>
        <v>1723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730</v>
      </c>
      <c r="I24" s="274">
        <f t="shared" si="25"/>
        <v>331</v>
      </c>
      <c r="J24" s="274">
        <f t="shared" si="26"/>
        <v>163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499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848</v>
      </c>
      <c r="AM24" s="277" t="s">
        <v>848</v>
      </c>
      <c r="AN24" s="274">
        <v>0</v>
      </c>
      <c r="AO24" s="277" t="s">
        <v>848</v>
      </c>
      <c r="AP24" s="277" t="s">
        <v>848</v>
      </c>
      <c r="AQ24" s="274">
        <v>0</v>
      </c>
      <c r="AR24" s="277" t="s">
        <v>848</v>
      </c>
      <c r="AS24" s="274">
        <v>0</v>
      </c>
      <c r="AT24" s="274">
        <v>0</v>
      </c>
      <c r="AU24" s="274">
        <v>0</v>
      </c>
      <c r="AV24" s="274">
        <f t="shared" si="8"/>
        <v>672</v>
      </c>
      <c r="AW24" s="274">
        <v>0</v>
      </c>
      <c r="AX24" s="274">
        <v>0</v>
      </c>
      <c r="AY24" s="274">
        <v>0</v>
      </c>
      <c r="AZ24" s="274">
        <v>569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848</v>
      </c>
      <c r="BI24" s="277" t="s">
        <v>848</v>
      </c>
      <c r="BJ24" s="277" t="s">
        <v>848</v>
      </c>
      <c r="BK24" s="277" t="s">
        <v>848</v>
      </c>
      <c r="BL24" s="277" t="s">
        <v>848</v>
      </c>
      <c r="BM24" s="277" t="s">
        <v>848</v>
      </c>
      <c r="BN24" s="277" t="s">
        <v>848</v>
      </c>
      <c r="BO24" s="277" t="s">
        <v>848</v>
      </c>
      <c r="BP24" s="274">
        <v>0</v>
      </c>
      <c r="BQ24" s="274">
        <v>103</v>
      </c>
      <c r="BR24" s="274">
        <f t="shared" si="10"/>
        <v>0</v>
      </c>
      <c r="BS24" s="277" t="s">
        <v>848</v>
      </c>
      <c r="BT24" s="277" t="s">
        <v>848</v>
      </c>
      <c r="BU24" s="277" t="s">
        <v>848</v>
      </c>
      <c r="BV24" s="277" t="s">
        <v>848</v>
      </c>
      <c r="BW24" s="277" t="s">
        <v>848</v>
      </c>
      <c r="BX24" s="277" t="s">
        <v>848</v>
      </c>
      <c r="BY24" s="277" t="s">
        <v>848</v>
      </c>
      <c r="BZ24" s="277" t="s">
        <v>848</v>
      </c>
      <c r="CA24" s="277" t="s">
        <v>848</v>
      </c>
      <c r="CB24" s="277" t="s">
        <v>848</v>
      </c>
      <c r="CC24" s="277" t="s">
        <v>848</v>
      </c>
      <c r="CD24" s="274">
        <v>0</v>
      </c>
      <c r="CE24" s="277" t="s">
        <v>848</v>
      </c>
      <c r="CF24" s="277" t="s">
        <v>848</v>
      </c>
      <c r="CG24" s="277" t="s">
        <v>848</v>
      </c>
      <c r="CH24" s="277" t="s">
        <v>848</v>
      </c>
      <c r="CI24" s="277" t="s">
        <v>848</v>
      </c>
      <c r="CJ24" s="277" t="s">
        <v>848</v>
      </c>
      <c r="CK24" s="277" t="s">
        <v>848</v>
      </c>
      <c r="CL24" s="274">
        <v>0</v>
      </c>
      <c r="CM24" s="274">
        <v>0</v>
      </c>
      <c r="CN24" s="274">
        <f t="shared" si="12"/>
        <v>0</v>
      </c>
      <c r="CO24" s="277" t="s">
        <v>848</v>
      </c>
      <c r="CP24" s="277" t="s">
        <v>848</v>
      </c>
      <c r="CQ24" s="277" t="s">
        <v>848</v>
      </c>
      <c r="CR24" s="277" t="s">
        <v>848</v>
      </c>
      <c r="CS24" s="277" t="s">
        <v>848</v>
      </c>
      <c r="CT24" s="277" t="s">
        <v>848</v>
      </c>
      <c r="CU24" s="277" t="s">
        <v>848</v>
      </c>
      <c r="CV24" s="277" t="s">
        <v>848</v>
      </c>
      <c r="CW24" s="277" t="s">
        <v>848</v>
      </c>
      <c r="CX24" s="277" t="s">
        <v>848</v>
      </c>
      <c r="CY24" s="277" t="s">
        <v>848</v>
      </c>
      <c r="CZ24" s="277" t="s">
        <v>848</v>
      </c>
      <c r="DA24" s="274">
        <v>0</v>
      </c>
      <c r="DB24" s="277" t="s">
        <v>848</v>
      </c>
      <c r="DC24" s="277" t="s">
        <v>848</v>
      </c>
      <c r="DD24" s="277" t="s">
        <v>848</v>
      </c>
      <c r="DE24" s="277" t="s">
        <v>848</v>
      </c>
      <c r="DF24" s="277" t="s">
        <v>848</v>
      </c>
      <c r="DG24" s="277" t="s">
        <v>848</v>
      </c>
      <c r="DH24" s="274">
        <v>0</v>
      </c>
      <c r="DI24" s="274">
        <v>0</v>
      </c>
      <c r="DJ24" s="274">
        <f t="shared" si="14"/>
        <v>0</v>
      </c>
      <c r="DK24" s="277" t="s">
        <v>848</v>
      </c>
      <c r="DL24" s="277" t="s">
        <v>848</v>
      </c>
      <c r="DM24" s="277" t="s">
        <v>848</v>
      </c>
      <c r="DN24" s="277" t="s">
        <v>848</v>
      </c>
      <c r="DO24" s="277" t="s">
        <v>848</v>
      </c>
      <c r="DP24" s="277" t="s">
        <v>848</v>
      </c>
      <c r="DQ24" s="277" t="s">
        <v>848</v>
      </c>
      <c r="DR24" s="277" t="s">
        <v>848</v>
      </c>
      <c r="DS24" s="277" t="s">
        <v>848</v>
      </c>
      <c r="DT24" s="277" t="s">
        <v>848</v>
      </c>
      <c r="DU24" s="277" t="s">
        <v>848</v>
      </c>
      <c r="DV24" s="274">
        <v>0</v>
      </c>
      <c r="DW24" s="277" t="s">
        <v>848</v>
      </c>
      <c r="DX24" s="277" t="s">
        <v>848</v>
      </c>
      <c r="DY24" s="277" t="s">
        <v>848</v>
      </c>
      <c r="DZ24" s="274">
        <v>0</v>
      </c>
      <c r="EA24" s="277" t="s">
        <v>848</v>
      </c>
      <c r="EB24" s="277" t="s">
        <v>848</v>
      </c>
      <c r="EC24" s="277" t="s">
        <v>848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848</v>
      </c>
      <c r="EI24" s="277" t="s">
        <v>848</v>
      </c>
      <c r="EJ24" s="274">
        <v>0</v>
      </c>
      <c r="EK24" s="277" t="s">
        <v>848</v>
      </c>
      <c r="EL24" s="277" t="s">
        <v>848</v>
      </c>
      <c r="EM24" s="277" t="s">
        <v>848</v>
      </c>
      <c r="EN24" s="274">
        <v>0</v>
      </c>
      <c r="EO24" s="274">
        <v>0</v>
      </c>
      <c r="EP24" s="274">
        <v>0</v>
      </c>
      <c r="EQ24" s="277" t="s">
        <v>848</v>
      </c>
      <c r="ER24" s="277" t="s">
        <v>848</v>
      </c>
      <c r="ES24" s="277" t="s">
        <v>848</v>
      </c>
      <c r="ET24" s="277" t="s">
        <v>848</v>
      </c>
      <c r="EU24" s="274">
        <v>0</v>
      </c>
      <c r="EV24" s="274">
        <v>0</v>
      </c>
      <c r="EW24" s="277" t="s">
        <v>848</v>
      </c>
      <c r="EX24" s="277" t="s">
        <v>848</v>
      </c>
      <c r="EY24" s="277" t="s">
        <v>848</v>
      </c>
      <c r="EZ24" s="274">
        <v>0</v>
      </c>
      <c r="FA24" s="274">
        <v>0</v>
      </c>
      <c r="FB24" s="274">
        <f t="shared" si="18"/>
        <v>1051</v>
      </c>
      <c r="FC24" s="274">
        <v>0</v>
      </c>
      <c r="FD24" s="274">
        <v>0</v>
      </c>
      <c r="FE24" s="274">
        <v>0</v>
      </c>
      <c r="FF24" s="274">
        <v>161</v>
      </c>
      <c r="FG24" s="274">
        <v>331</v>
      </c>
      <c r="FH24" s="274">
        <v>163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848</v>
      </c>
      <c r="FQ24" s="277" t="s">
        <v>848</v>
      </c>
      <c r="FR24" s="277" t="s">
        <v>848</v>
      </c>
      <c r="FS24" s="274">
        <v>0</v>
      </c>
      <c r="FT24" s="274">
        <v>0</v>
      </c>
      <c r="FU24" s="274">
        <v>0</v>
      </c>
      <c r="FV24" s="274">
        <v>0</v>
      </c>
      <c r="FW24" s="274">
        <v>396</v>
      </c>
    </row>
    <row r="25" spans="1:179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20"/>
        <v>1367</v>
      </c>
      <c r="E25" s="274">
        <f t="shared" si="21"/>
        <v>4</v>
      </c>
      <c r="F25" s="274">
        <f t="shared" si="22"/>
        <v>0</v>
      </c>
      <c r="G25" s="274">
        <f t="shared" si="23"/>
        <v>0</v>
      </c>
      <c r="H25" s="274">
        <f t="shared" si="24"/>
        <v>709</v>
      </c>
      <c r="I25" s="274">
        <f t="shared" si="25"/>
        <v>350</v>
      </c>
      <c r="J25" s="274">
        <f t="shared" si="26"/>
        <v>215</v>
      </c>
      <c r="K25" s="274">
        <f t="shared" si="27"/>
        <v>1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88</v>
      </c>
      <c r="Z25" s="274">
        <f t="shared" si="6"/>
        <v>58</v>
      </c>
      <c r="AA25" s="274">
        <v>4</v>
      </c>
      <c r="AB25" s="274">
        <v>0</v>
      </c>
      <c r="AC25" s="274">
        <v>0</v>
      </c>
      <c r="AD25" s="274">
        <v>54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848</v>
      </c>
      <c r="AM25" s="277" t="s">
        <v>848</v>
      </c>
      <c r="AN25" s="274">
        <v>0</v>
      </c>
      <c r="AO25" s="277" t="s">
        <v>848</v>
      </c>
      <c r="AP25" s="277" t="s">
        <v>848</v>
      </c>
      <c r="AQ25" s="274">
        <v>0</v>
      </c>
      <c r="AR25" s="277" t="s">
        <v>848</v>
      </c>
      <c r="AS25" s="274">
        <v>0</v>
      </c>
      <c r="AT25" s="274">
        <v>0</v>
      </c>
      <c r="AU25" s="274">
        <v>0</v>
      </c>
      <c r="AV25" s="274">
        <f t="shared" si="8"/>
        <v>572</v>
      </c>
      <c r="AW25" s="274">
        <v>0</v>
      </c>
      <c r="AX25" s="274">
        <v>0</v>
      </c>
      <c r="AY25" s="274">
        <v>0</v>
      </c>
      <c r="AZ25" s="274">
        <v>484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848</v>
      </c>
      <c r="BI25" s="277" t="s">
        <v>848</v>
      </c>
      <c r="BJ25" s="277" t="s">
        <v>848</v>
      </c>
      <c r="BK25" s="277" t="s">
        <v>848</v>
      </c>
      <c r="BL25" s="277" t="s">
        <v>848</v>
      </c>
      <c r="BM25" s="277" t="s">
        <v>848</v>
      </c>
      <c r="BN25" s="277" t="s">
        <v>848</v>
      </c>
      <c r="BO25" s="277" t="s">
        <v>848</v>
      </c>
      <c r="BP25" s="274">
        <v>0</v>
      </c>
      <c r="BQ25" s="274">
        <v>88</v>
      </c>
      <c r="BR25" s="274">
        <f t="shared" si="10"/>
        <v>0</v>
      </c>
      <c r="BS25" s="277" t="s">
        <v>848</v>
      </c>
      <c r="BT25" s="277" t="s">
        <v>848</v>
      </c>
      <c r="BU25" s="277" t="s">
        <v>848</v>
      </c>
      <c r="BV25" s="277" t="s">
        <v>848</v>
      </c>
      <c r="BW25" s="277" t="s">
        <v>848</v>
      </c>
      <c r="BX25" s="277" t="s">
        <v>848</v>
      </c>
      <c r="BY25" s="277" t="s">
        <v>848</v>
      </c>
      <c r="BZ25" s="277" t="s">
        <v>848</v>
      </c>
      <c r="CA25" s="277" t="s">
        <v>848</v>
      </c>
      <c r="CB25" s="277" t="s">
        <v>848</v>
      </c>
      <c r="CC25" s="277" t="s">
        <v>848</v>
      </c>
      <c r="CD25" s="274">
        <v>0</v>
      </c>
      <c r="CE25" s="277" t="s">
        <v>848</v>
      </c>
      <c r="CF25" s="277" t="s">
        <v>848</v>
      </c>
      <c r="CG25" s="277" t="s">
        <v>848</v>
      </c>
      <c r="CH25" s="277" t="s">
        <v>848</v>
      </c>
      <c r="CI25" s="277" t="s">
        <v>848</v>
      </c>
      <c r="CJ25" s="277" t="s">
        <v>848</v>
      </c>
      <c r="CK25" s="277" t="s">
        <v>848</v>
      </c>
      <c r="CL25" s="274">
        <v>0</v>
      </c>
      <c r="CM25" s="274">
        <v>0</v>
      </c>
      <c r="CN25" s="274">
        <f t="shared" si="12"/>
        <v>0</v>
      </c>
      <c r="CO25" s="277" t="s">
        <v>848</v>
      </c>
      <c r="CP25" s="277" t="s">
        <v>848</v>
      </c>
      <c r="CQ25" s="277" t="s">
        <v>848</v>
      </c>
      <c r="CR25" s="277" t="s">
        <v>848</v>
      </c>
      <c r="CS25" s="277" t="s">
        <v>848</v>
      </c>
      <c r="CT25" s="277" t="s">
        <v>848</v>
      </c>
      <c r="CU25" s="277" t="s">
        <v>848</v>
      </c>
      <c r="CV25" s="277" t="s">
        <v>848</v>
      </c>
      <c r="CW25" s="277" t="s">
        <v>848</v>
      </c>
      <c r="CX25" s="277" t="s">
        <v>848</v>
      </c>
      <c r="CY25" s="277" t="s">
        <v>848</v>
      </c>
      <c r="CZ25" s="277" t="s">
        <v>848</v>
      </c>
      <c r="DA25" s="274">
        <v>0</v>
      </c>
      <c r="DB25" s="277" t="s">
        <v>848</v>
      </c>
      <c r="DC25" s="277" t="s">
        <v>848</v>
      </c>
      <c r="DD25" s="277" t="s">
        <v>848</v>
      </c>
      <c r="DE25" s="277" t="s">
        <v>848</v>
      </c>
      <c r="DF25" s="277" t="s">
        <v>848</v>
      </c>
      <c r="DG25" s="277" t="s">
        <v>848</v>
      </c>
      <c r="DH25" s="274">
        <v>0</v>
      </c>
      <c r="DI25" s="274">
        <v>0</v>
      </c>
      <c r="DJ25" s="274">
        <f t="shared" si="14"/>
        <v>0</v>
      </c>
      <c r="DK25" s="277" t="s">
        <v>848</v>
      </c>
      <c r="DL25" s="277" t="s">
        <v>848</v>
      </c>
      <c r="DM25" s="277" t="s">
        <v>848</v>
      </c>
      <c r="DN25" s="277" t="s">
        <v>848</v>
      </c>
      <c r="DO25" s="277" t="s">
        <v>848</v>
      </c>
      <c r="DP25" s="277" t="s">
        <v>848</v>
      </c>
      <c r="DQ25" s="277" t="s">
        <v>848</v>
      </c>
      <c r="DR25" s="277" t="s">
        <v>848</v>
      </c>
      <c r="DS25" s="277" t="s">
        <v>848</v>
      </c>
      <c r="DT25" s="277" t="s">
        <v>848</v>
      </c>
      <c r="DU25" s="277" t="s">
        <v>848</v>
      </c>
      <c r="DV25" s="274">
        <v>0</v>
      </c>
      <c r="DW25" s="277" t="s">
        <v>848</v>
      </c>
      <c r="DX25" s="277" t="s">
        <v>848</v>
      </c>
      <c r="DY25" s="277" t="s">
        <v>848</v>
      </c>
      <c r="DZ25" s="274">
        <v>0</v>
      </c>
      <c r="EA25" s="277" t="s">
        <v>848</v>
      </c>
      <c r="EB25" s="277" t="s">
        <v>848</v>
      </c>
      <c r="EC25" s="277" t="s">
        <v>848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848</v>
      </c>
      <c r="EI25" s="277" t="s">
        <v>848</v>
      </c>
      <c r="EJ25" s="274">
        <v>0</v>
      </c>
      <c r="EK25" s="277" t="s">
        <v>848</v>
      </c>
      <c r="EL25" s="277" t="s">
        <v>848</v>
      </c>
      <c r="EM25" s="277" t="s">
        <v>848</v>
      </c>
      <c r="EN25" s="274">
        <v>0</v>
      </c>
      <c r="EO25" s="274">
        <v>0</v>
      </c>
      <c r="EP25" s="274">
        <v>0</v>
      </c>
      <c r="EQ25" s="277" t="s">
        <v>848</v>
      </c>
      <c r="ER25" s="277" t="s">
        <v>848</v>
      </c>
      <c r="ES25" s="277" t="s">
        <v>848</v>
      </c>
      <c r="ET25" s="277" t="s">
        <v>848</v>
      </c>
      <c r="EU25" s="274">
        <v>0</v>
      </c>
      <c r="EV25" s="274">
        <v>0</v>
      </c>
      <c r="EW25" s="277" t="s">
        <v>848</v>
      </c>
      <c r="EX25" s="277" t="s">
        <v>848</v>
      </c>
      <c r="EY25" s="277" t="s">
        <v>848</v>
      </c>
      <c r="EZ25" s="274">
        <v>0</v>
      </c>
      <c r="FA25" s="274">
        <v>0</v>
      </c>
      <c r="FB25" s="274">
        <f t="shared" si="18"/>
        <v>737</v>
      </c>
      <c r="FC25" s="274">
        <v>0</v>
      </c>
      <c r="FD25" s="274">
        <v>0</v>
      </c>
      <c r="FE25" s="274">
        <v>0</v>
      </c>
      <c r="FF25" s="274">
        <v>171</v>
      </c>
      <c r="FG25" s="274">
        <v>350</v>
      </c>
      <c r="FH25" s="274">
        <v>215</v>
      </c>
      <c r="FI25" s="274">
        <v>1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848</v>
      </c>
      <c r="FQ25" s="277" t="s">
        <v>848</v>
      </c>
      <c r="FR25" s="277" t="s">
        <v>848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20"/>
        <v>5112</v>
      </c>
      <c r="E26" s="274">
        <f t="shared" si="21"/>
        <v>8</v>
      </c>
      <c r="F26" s="274">
        <f t="shared" si="22"/>
        <v>22</v>
      </c>
      <c r="G26" s="274">
        <f t="shared" si="23"/>
        <v>0</v>
      </c>
      <c r="H26" s="274">
        <f t="shared" si="24"/>
        <v>885</v>
      </c>
      <c r="I26" s="274">
        <f t="shared" si="25"/>
        <v>369</v>
      </c>
      <c r="J26" s="274">
        <f t="shared" si="26"/>
        <v>119</v>
      </c>
      <c r="K26" s="274">
        <f t="shared" si="27"/>
        <v>10</v>
      </c>
      <c r="L26" s="274">
        <f t="shared" si="28"/>
        <v>265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2567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867</v>
      </c>
      <c r="X26" s="274">
        <f t="shared" si="5"/>
        <v>0</v>
      </c>
      <c r="Y26" s="274">
        <f t="shared" si="39"/>
        <v>0</v>
      </c>
      <c r="Z26" s="274">
        <f t="shared" si="6"/>
        <v>3799</v>
      </c>
      <c r="AA26" s="274">
        <v>0</v>
      </c>
      <c r="AB26" s="274">
        <v>0</v>
      </c>
      <c r="AC26" s="274">
        <v>0</v>
      </c>
      <c r="AD26" s="274">
        <v>365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848</v>
      </c>
      <c r="AM26" s="277" t="s">
        <v>848</v>
      </c>
      <c r="AN26" s="274">
        <v>2567</v>
      </c>
      <c r="AO26" s="277" t="s">
        <v>848</v>
      </c>
      <c r="AP26" s="277" t="s">
        <v>848</v>
      </c>
      <c r="AQ26" s="274">
        <v>0</v>
      </c>
      <c r="AR26" s="277" t="s">
        <v>848</v>
      </c>
      <c r="AS26" s="274">
        <v>867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848</v>
      </c>
      <c r="BI26" s="277" t="s">
        <v>848</v>
      </c>
      <c r="BJ26" s="277" t="s">
        <v>848</v>
      </c>
      <c r="BK26" s="277" t="s">
        <v>848</v>
      </c>
      <c r="BL26" s="277" t="s">
        <v>848</v>
      </c>
      <c r="BM26" s="277" t="s">
        <v>848</v>
      </c>
      <c r="BN26" s="277" t="s">
        <v>848</v>
      </c>
      <c r="BO26" s="277" t="s">
        <v>848</v>
      </c>
      <c r="BP26" s="274">
        <v>0</v>
      </c>
      <c r="BQ26" s="274">
        <v>0</v>
      </c>
      <c r="BR26" s="274">
        <f t="shared" si="10"/>
        <v>0</v>
      </c>
      <c r="BS26" s="277" t="s">
        <v>848</v>
      </c>
      <c r="BT26" s="277" t="s">
        <v>848</v>
      </c>
      <c r="BU26" s="277" t="s">
        <v>848</v>
      </c>
      <c r="BV26" s="277" t="s">
        <v>848</v>
      </c>
      <c r="BW26" s="277" t="s">
        <v>848</v>
      </c>
      <c r="BX26" s="277" t="s">
        <v>848</v>
      </c>
      <c r="BY26" s="277" t="s">
        <v>848</v>
      </c>
      <c r="BZ26" s="277" t="s">
        <v>848</v>
      </c>
      <c r="CA26" s="277" t="s">
        <v>848</v>
      </c>
      <c r="CB26" s="277" t="s">
        <v>848</v>
      </c>
      <c r="CC26" s="277" t="s">
        <v>848</v>
      </c>
      <c r="CD26" s="274">
        <v>0</v>
      </c>
      <c r="CE26" s="277" t="s">
        <v>848</v>
      </c>
      <c r="CF26" s="277" t="s">
        <v>848</v>
      </c>
      <c r="CG26" s="277" t="s">
        <v>848</v>
      </c>
      <c r="CH26" s="277" t="s">
        <v>848</v>
      </c>
      <c r="CI26" s="277" t="s">
        <v>848</v>
      </c>
      <c r="CJ26" s="277" t="s">
        <v>848</v>
      </c>
      <c r="CK26" s="277" t="s">
        <v>848</v>
      </c>
      <c r="CL26" s="274">
        <v>0</v>
      </c>
      <c r="CM26" s="274">
        <v>0</v>
      </c>
      <c r="CN26" s="274">
        <f t="shared" si="12"/>
        <v>0</v>
      </c>
      <c r="CO26" s="277" t="s">
        <v>848</v>
      </c>
      <c r="CP26" s="277" t="s">
        <v>848</v>
      </c>
      <c r="CQ26" s="277" t="s">
        <v>848</v>
      </c>
      <c r="CR26" s="277" t="s">
        <v>848</v>
      </c>
      <c r="CS26" s="277" t="s">
        <v>848</v>
      </c>
      <c r="CT26" s="277" t="s">
        <v>848</v>
      </c>
      <c r="CU26" s="277" t="s">
        <v>848</v>
      </c>
      <c r="CV26" s="277" t="s">
        <v>848</v>
      </c>
      <c r="CW26" s="277" t="s">
        <v>848</v>
      </c>
      <c r="CX26" s="277" t="s">
        <v>848</v>
      </c>
      <c r="CY26" s="277" t="s">
        <v>848</v>
      </c>
      <c r="CZ26" s="277" t="s">
        <v>848</v>
      </c>
      <c r="DA26" s="274">
        <v>0</v>
      </c>
      <c r="DB26" s="277" t="s">
        <v>848</v>
      </c>
      <c r="DC26" s="277" t="s">
        <v>848</v>
      </c>
      <c r="DD26" s="277" t="s">
        <v>848</v>
      </c>
      <c r="DE26" s="277" t="s">
        <v>848</v>
      </c>
      <c r="DF26" s="277" t="s">
        <v>848</v>
      </c>
      <c r="DG26" s="277" t="s">
        <v>848</v>
      </c>
      <c r="DH26" s="274">
        <v>0</v>
      </c>
      <c r="DI26" s="274">
        <v>0</v>
      </c>
      <c r="DJ26" s="274">
        <f t="shared" si="14"/>
        <v>0</v>
      </c>
      <c r="DK26" s="277" t="s">
        <v>848</v>
      </c>
      <c r="DL26" s="277" t="s">
        <v>848</v>
      </c>
      <c r="DM26" s="277" t="s">
        <v>848</v>
      </c>
      <c r="DN26" s="277" t="s">
        <v>848</v>
      </c>
      <c r="DO26" s="277" t="s">
        <v>848</v>
      </c>
      <c r="DP26" s="277" t="s">
        <v>848</v>
      </c>
      <c r="DQ26" s="277" t="s">
        <v>848</v>
      </c>
      <c r="DR26" s="277" t="s">
        <v>848</v>
      </c>
      <c r="DS26" s="277" t="s">
        <v>848</v>
      </c>
      <c r="DT26" s="277" t="s">
        <v>848</v>
      </c>
      <c r="DU26" s="277" t="s">
        <v>848</v>
      </c>
      <c r="DV26" s="274">
        <v>0</v>
      </c>
      <c r="DW26" s="277" t="s">
        <v>848</v>
      </c>
      <c r="DX26" s="277" t="s">
        <v>848</v>
      </c>
      <c r="DY26" s="277" t="s">
        <v>848</v>
      </c>
      <c r="DZ26" s="274">
        <v>0</v>
      </c>
      <c r="EA26" s="277" t="s">
        <v>848</v>
      </c>
      <c r="EB26" s="277" t="s">
        <v>848</v>
      </c>
      <c r="EC26" s="277" t="s">
        <v>848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848</v>
      </c>
      <c r="EI26" s="277" t="s">
        <v>848</v>
      </c>
      <c r="EJ26" s="274">
        <v>0</v>
      </c>
      <c r="EK26" s="277" t="s">
        <v>848</v>
      </c>
      <c r="EL26" s="277" t="s">
        <v>848</v>
      </c>
      <c r="EM26" s="277" t="s">
        <v>848</v>
      </c>
      <c r="EN26" s="274">
        <v>0</v>
      </c>
      <c r="EO26" s="274">
        <v>0</v>
      </c>
      <c r="EP26" s="274">
        <v>0</v>
      </c>
      <c r="EQ26" s="277" t="s">
        <v>848</v>
      </c>
      <c r="ER26" s="277" t="s">
        <v>848</v>
      </c>
      <c r="ES26" s="277" t="s">
        <v>848</v>
      </c>
      <c r="ET26" s="277" t="s">
        <v>848</v>
      </c>
      <c r="EU26" s="274">
        <v>0</v>
      </c>
      <c r="EV26" s="274">
        <v>0</v>
      </c>
      <c r="EW26" s="277" t="s">
        <v>848</v>
      </c>
      <c r="EX26" s="277" t="s">
        <v>848</v>
      </c>
      <c r="EY26" s="277" t="s">
        <v>848</v>
      </c>
      <c r="EZ26" s="274">
        <v>0</v>
      </c>
      <c r="FA26" s="274">
        <v>0</v>
      </c>
      <c r="FB26" s="274">
        <f t="shared" si="18"/>
        <v>1313</v>
      </c>
      <c r="FC26" s="274">
        <v>8</v>
      </c>
      <c r="FD26" s="274">
        <v>22</v>
      </c>
      <c r="FE26" s="274">
        <v>0</v>
      </c>
      <c r="FF26" s="274">
        <v>520</v>
      </c>
      <c r="FG26" s="274">
        <v>369</v>
      </c>
      <c r="FH26" s="274">
        <v>119</v>
      </c>
      <c r="FI26" s="274">
        <v>10</v>
      </c>
      <c r="FJ26" s="274">
        <v>265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848</v>
      </c>
      <c r="FQ26" s="277" t="s">
        <v>848</v>
      </c>
      <c r="FR26" s="277" t="s">
        <v>848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20"/>
        <v>954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621</v>
      </c>
      <c r="I27" s="274">
        <f t="shared" si="25"/>
        <v>326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7</v>
      </c>
      <c r="Z27" s="274">
        <f t="shared" si="6"/>
        <v>38</v>
      </c>
      <c r="AA27" s="274">
        <v>0</v>
      </c>
      <c r="AB27" s="274">
        <v>0</v>
      </c>
      <c r="AC27" s="274">
        <v>0</v>
      </c>
      <c r="AD27" s="274">
        <v>38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848</v>
      </c>
      <c r="AM27" s="277" t="s">
        <v>848</v>
      </c>
      <c r="AN27" s="274">
        <v>0</v>
      </c>
      <c r="AO27" s="277" t="s">
        <v>848</v>
      </c>
      <c r="AP27" s="277" t="s">
        <v>848</v>
      </c>
      <c r="AQ27" s="274">
        <v>0</v>
      </c>
      <c r="AR27" s="277" t="s">
        <v>848</v>
      </c>
      <c r="AS27" s="274">
        <v>0</v>
      </c>
      <c r="AT27" s="274">
        <v>0</v>
      </c>
      <c r="AU27" s="274">
        <v>0</v>
      </c>
      <c r="AV27" s="274">
        <f t="shared" si="8"/>
        <v>916</v>
      </c>
      <c r="AW27" s="274">
        <v>0</v>
      </c>
      <c r="AX27" s="274">
        <v>0</v>
      </c>
      <c r="AY27" s="274">
        <v>0</v>
      </c>
      <c r="AZ27" s="274">
        <v>583</v>
      </c>
      <c r="BA27" s="274">
        <v>326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848</v>
      </c>
      <c r="BI27" s="277" t="s">
        <v>848</v>
      </c>
      <c r="BJ27" s="277" t="s">
        <v>848</v>
      </c>
      <c r="BK27" s="277" t="s">
        <v>848</v>
      </c>
      <c r="BL27" s="277" t="s">
        <v>848</v>
      </c>
      <c r="BM27" s="277" t="s">
        <v>848</v>
      </c>
      <c r="BN27" s="277" t="s">
        <v>848</v>
      </c>
      <c r="BO27" s="277" t="s">
        <v>848</v>
      </c>
      <c r="BP27" s="274">
        <v>0</v>
      </c>
      <c r="BQ27" s="274">
        <v>7</v>
      </c>
      <c r="BR27" s="274">
        <f t="shared" si="10"/>
        <v>0</v>
      </c>
      <c r="BS27" s="277" t="s">
        <v>848</v>
      </c>
      <c r="BT27" s="277" t="s">
        <v>848</v>
      </c>
      <c r="BU27" s="277" t="s">
        <v>848</v>
      </c>
      <c r="BV27" s="277" t="s">
        <v>848</v>
      </c>
      <c r="BW27" s="277" t="s">
        <v>848</v>
      </c>
      <c r="BX27" s="277" t="s">
        <v>848</v>
      </c>
      <c r="BY27" s="277" t="s">
        <v>848</v>
      </c>
      <c r="BZ27" s="277" t="s">
        <v>848</v>
      </c>
      <c r="CA27" s="277" t="s">
        <v>848</v>
      </c>
      <c r="CB27" s="277" t="s">
        <v>848</v>
      </c>
      <c r="CC27" s="277" t="s">
        <v>848</v>
      </c>
      <c r="CD27" s="274">
        <v>0</v>
      </c>
      <c r="CE27" s="277" t="s">
        <v>848</v>
      </c>
      <c r="CF27" s="277" t="s">
        <v>848</v>
      </c>
      <c r="CG27" s="277" t="s">
        <v>848</v>
      </c>
      <c r="CH27" s="277" t="s">
        <v>848</v>
      </c>
      <c r="CI27" s="277" t="s">
        <v>848</v>
      </c>
      <c r="CJ27" s="277" t="s">
        <v>848</v>
      </c>
      <c r="CK27" s="277" t="s">
        <v>848</v>
      </c>
      <c r="CL27" s="274">
        <v>0</v>
      </c>
      <c r="CM27" s="274">
        <v>0</v>
      </c>
      <c r="CN27" s="274">
        <f t="shared" si="12"/>
        <v>0</v>
      </c>
      <c r="CO27" s="277" t="s">
        <v>848</v>
      </c>
      <c r="CP27" s="277" t="s">
        <v>848</v>
      </c>
      <c r="CQ27" s="277" t="s">
        <v>848</v>
      </c>
      <c r="CR27" s="277" t="s">
        <v>848</v>
      </c>
      <c r="CS27" s="277" t="s">
        <v>848</v>
      </c>
      <c r="CT27" s="277" t="s">
        <v>848</v>
      </c>
      <c r="CU27" s="277" t="s">
        <v>848</v>
      </c>
      <c r="CV27" s="277" t="s">
        <v>848</v>
      </c>
      <c r="CW27" s="277" t="s">
        <v>848</v>
      </c>
      <c r="CX27" s="277" t="s">
        <v>848</v>
      </c>
      <c r="CY27" s="277" t="s">
        <v>848</v>
      </c>
      <c r="CZ27" s="277" t="s">
        <v>848</v>
      </c>
      <c r="DA27" s="274">
        <v>0</v>
      </c>
      <c r="DB27" s="277" t="s">
        <v>848</v>
      </c>
      <c r="DC27" s="277" t="s">
        <v>848</v>
      </c>
      <c r="DD27" s="277" t="s">
        <v>848</v>
      </c>
      <c r="DE27" s="277" t="s">
        <v>848</v>
      </c>
      <c r="DF27" s="277" t="s">
        <v>848</v>
      </c>
      <c r="DG27" s="277" t="s">
        <v>848</v>
      </c>
      <c r="DH27" s="274">
        <v>0</v>
      </c>
      <c r="DI27" s="274">
        <v>0</v>
      </c>
      <c r="DJ27" s="274">
        <f t="shared" si="14"/>
        <v>0</v>
      </c>
      <c r="DK27" s="277" t="s">
        <v>848</v>
      </c>
      <c r="DL27" s="277" t="s">
        <v>848</v>
      </c>
      <c r="DM27" s="277" t="s">
        <v>848</v>
      </c>
      <c r="DN27" s="277" t="s">
        <v>848</v>
      </c>
      <c r="DO27" s="277" t="s">
        <v>848</v>
      </c>
      <c r="DP27" s="277" t="s">
        <v>848</v>
      </c>
      <c r="DQ27" s="277" t="s">
        <v>848</v>
      </c>
      <c r="DR27" s="277" t="s">
        <v>848</v>
      </c>
      <c r="DS27" s="277" t="s">
        <v>848</v>
      </c>
      <c r="DT27" s="277" t="s">
        <v>848</v>
      </c>
      <c r="DU27" s="277" t="s">
        <v>848</v>
      </c>
      <c r="DV27" s="274">
        <v>0</v>
      </c>
      <c r="DW27" s="277" t="s">
        <v>848</v>
      </c>
      <c r="DX27" s="277" t="s">
        <v>848</v>
      </c>
      <c r="DY27" s="277" t="s">
        <v>848</v>
      </c>
      <c r="DZ27" s="274">
        <v>0</v>
      </c>
      <c r="EA27" s="277" t="s">
        <v>848</v>
      </c>
      <c r="EB27" s="277" t="s">
        <v>848</v>
      </c>
      <c r="EC27" s="277" t="s">
        <v>848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848</v>
      </c>
      <c r="EI27" s="277" t="s">
        <v>848</v>
      </c>
      <c r="EJ27" s="274">
        <v>0</v>
      </c>
      <c r="EK27" s="277" t="s">
        <v>848</v>
      </c>
      <c r="EL27" s="277" t="s">
        <v>848</v>
      </c>
      <c r="EM27" s="277" t="s">
        <v>848</v>
      </c>
      <c r="EN27" s="274">
        <v>0</v>
      </c>
      <c r="EO27" s="274">
        <v>0</v>
      </c>
      <c r="EP27" s="274">
        <v>0</v>
      </c>
      <c r="EQ27" s="277" t="s">
        <v>848</v>
      </c>
      <c r="ER27" s="277" t="s">
        <v>848</v>
      </c>
      <c r="ES27" s="277" t="s">
        <v>848</v>
      </c>
      <c r="ET27" s="277" t="s">
        <v>848</v>
      </c>
      <c r="EU27" s="274">
        <v>0</v>
      </c>
      <c r="EV27" s="274">
        <v>0</v>
      </c>
      <c r="EW27" s="277" t="s">
        <v>848</v>
      </c>
      <c r="EX27" s="277" t="s">
        <v>848</v>
      </c>
      <c r="EY27" s="277" t="s">
        <v>848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848</v>
      </c>
      <c r="FQ27" s="277" t="s">
        <v>848</v>
      </c>
      <c r="FR27" s="277" t="s">
        <v>848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20"/>
        <v>2938</v>
      </c>
      <c r="E28" s="274">
        <f t="shared" si="21"/>
        <v>0</v>
      </c>
      <c r="F28" s="274">
        <f t="shared" si="22"/>
        <v>7</v>
      </c>
      <c r="G28" s="274">
        <f t="shared" si="23"/>
        <v>0</v>
      </c>
      <c r="H28" s="274">
        <f t="shared" si="24"/>
        <v>433</v>
      </c>
      <c r="I28" s="274">
        <f t="shared" si="25"/>
        <v>183</v>
      </c>
      <c r="J28" s="274">
        <f t="shared" si="26"/>
        <v>45</v>
      </c>
      <c r="K28" s="274">
        <f t="shared" si="27"/>
        <v>0</v>
      </c>
      <c r="L28" s="274">
        <f t="shared" si="28"/>
        <v>82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1048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484</v>
      </c>
      <c r="X28" s="274">
        <f t="shared" si="5"/>
        <v>0</v>
      </c>
      <c r="Y28" s="274">
        <f t="shared" si="39"/>
        <v>656</v>
      </c>
      <c r="Z28" s="274">
        <f t="shared" si="6"/>
        <v>1701</v>
      </c>
      <c r="AA28" s="274">
        <v>0</v>
      </c>
      <c r="AB28" s="274">
        <v>0</v>
      </c>
      <c r="AC28" s="274">
        <v>0</v>
      </c>
      <c r="AD28" s="274">
        <v>169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848</v>
      </c>
      <c r="AM28" s="277" t="s">
        <v>848</v>
      </c>
      <c r="AN28" s="274">
        <v>1048</v>
      </c>
      <c r="AO28" s="277" t="s">
        <v>848</v>
      </c>
      <c r="AP28" s="277" t="s">
        <v>848</v>
      </c>
      <c r="AQ28" s="274">
        <v>0</v>
      </c>
      <c r="AR28" s="277" t="s">
        <v>848</v>
      </c>
      <c r="AS28" s="274">
        <v>484</v>
      </c>
      <c r="AT28" s="274">
        <v>0</v>
      </c>
      <c r="AU28" s="274">
        <v>0</v>
      </c>
      <c r="AV28" s="274">
        <f t="shared" si="8"/>
        <v>769</v>
      </c>
      <c r="AW28" s="274">
        <v>0</v>
      </c>
      <c r="AX28" s="274">
        <v>7</v>
      </c>
      <c r="AY28" s="274">
        <v>0</v>
      </c>
      <c r="AZ28" s="274">
        <v>264</v>
      </c>
      <c r="BA28" s="274">
        <v>183</v>
      </c>
      <c r="BB28" s="274">
        <v>45</v>
      </c>
      <c r="BC28" s="274">
        <v>0</v>
      </c>
      <c r="BD28" s="274">
        <v>82</v>
      </c>
      <c r="BE28" s="274">
        <v>0</v>
      </c>
      <c r="BF28" s="274">
        <v>0</v>
      </c>
      <c r="BG28" s="274">
        <v>0</v>
      </c>
      <c r="BH28" s="277" t="s">
        <v>848</v>
      </c>
      <c r="BI28" s="277" t="s">
        <v>848</v>
      </c>
      <c r="BJ28" s="277" t="s">
        <v>848</v>
      </c>
      <c r="BK28" s="277" t="s">
        <v>848</v>
      </c>
      <c r="BL28" s="277" t="s">
        <v>848</v>
      </c>
      <c r="BM28" s="277" t="s">
        <v>848</v>
      </c>
      <c r="BN28" s="277" t="s">
        <v>848</v>
      </c>
      <c r="BO28" s="277" t="s">
        <v>848</v>
      </c>
      <c r="BP28" s="274">
        <v>0</v>
      </c>
      <c r="BQ28" s="274">
        <v>188</v>
      </c>
      <c r="BR28" s="274">
        <f t="shared" si="10"/>
        <v>0</v>
      </c>
      <c r="BS28" s="277" t="s">
        <v>848</v>
      </c>
      <c r="BT28" s="277" t="s">
        <v>848</v>
      </c>
      <c r="BU28" s="277" t="s">
        <v>848</v>
      </c>
      <c r="BV28" s="277" t="s">
        <v>848</v>
      </c>
      <c r="BW28" s="277" t="s">
        <v>848</v>
      </c>
      <c r="BX28" s="277" t="s">
        <v>848</v>
      </c>
      <c r="BY28" s="277" t="s">
        <v>848</v>
      </c>
      <c r="BZ28" s="277" t="s">
        <v>848</v>
      </c>
      <c r="CA28" s="277" t="s">
        <v>848</v>
      </c>
      <c r="CB28" s="277" t="s">
        <v>848</v>
      </c>
      <c r="CC28" s="277" t="s">
        <v>848</v>
      </c>
      <c r="CD28" s="274">
        <v>0</v>
      </c>
      <c r="CE28" s="277" t="s">
        <v>848</v>
      </c>
      <c r="CF28" s="277" t="s">
        <v>848</v>
      </c>
      <c r="CG28" s="277" t="s">
        <v>848</v>
      </c>
      <c r="CH28" s="277" t="s">
        <v>848</v>
      </c>
      <c r="CI28" s="277" t="s">
        <v>848</v>
      </c>
      <c r="CJ28" s="277" t="s">
        <v>848</v>
      </c>
      <c r="CK28" s="277" t="s">
        <v>848</v>
      </c>
      <c r="CL28" s="274">
        <v>0</v>
      </c>
      <c r="CM28" s="274">
        <v>0</v>
      </c>
      <c r="CN28" s="274">
        <f t="shared" si="12"/>
        <v>0</v>
      </c>
      <c r="CO28" s="277" t="s">
        <v>848</v>
      </c>
      <c r="CP28" s="277" t="s">
        <v>848</v>
      </c>
      <c r="CQ28" s="277" t="s">
        <v>848</v>
      </c>
      <c r="CR28" s="277" t="s">
        <v>848</v>
      </c>
      <c r="CS28" s="277" t="s">
        <v>848</v>
      </c>
      <c r="CT28" s="277" t="s">
        <v>848</v>
      </c>
      <c r="CU28" s="277" t="s">
        <v>848</v>
      </c>
      <c r="CV28" s="277" t="s">
        <v>848</v>
      </c>
      <c r="CW28" s="277" t="s">
        <v>848</v>
      </c>
      <c r="CX28" s="277" t="s">
        <v>848</v>
      </c>
      <c r="CY28" s="277" t="s">
        <v>848</v>
      </c>
      <c r="CZ28" s="277" t="s">
        <v>848</v>
      </c>
      <c r="DA28" s="274">
        <v>0</v>
      </c>
      <c r="DB28" s="277" t="s">
        <v>848</v>
      </c>
      <c r="DC28" s="277" t="s">
        <v>848</v>
      </c>
      <c r="DD28" s="277" t="s">
        <v>848</v>
      </c>
      <c r="DE28" s="277" t="s">
        <v>848</v>
      </c>
      <c r="DF28" s="277" t="s">
        <v>848</v>
      </c>
      <c r="DG28" s="277" t="s">
        <v>848</v>
      </c>
      <c r="DH28" s="274">
        <v>0</v>
      </c>
      <c r="DI28" s="274">
        <v>0</v>
      </c>
      <c r="DJ28" s="274">
        <f t="shared" si="14"/>
        <v>0</v>
      </c>
      <c r="DK28" s="277" t="s">
        <v>848</v>
      </c>
      <c r="DL28" s="277" t="s">
        <v>848</v>
      </c>
      <c r="DM28" s="277" t="s">
        <v>848</v>
      </c>
      <c r="DN28" s="277" t="s">
        <v>848</v>
      </c>
      <c r="DO28" s="277" t="s">
        <v>848</v>
      </c>
      <c r="DP28" s="277" t="s">
        <v>848</v>
      </c>
      <c r="DQ28" s="277" t="s">
        <v>848</v>
      </c>
      <c r="DR28" s="277" t="s">
        <v>848</v>
      </c>
      <c r="DS28" s="277" t="s">
        <v>848</v>
      </c>
      <c r="DT28" s="277" t="s">
        <v>848</v>
      </c>
      <c r="DU28" s="277" t="s">
        <v>848</v>
      </c>
      <c r="DV28" s="274">
        <v>0</v>
      </c>
      <c r="DW28" s="277" t="s">
        <v>848</v>
      </c>
      <c r="DX28" s="277" t="s">
        <v>848</v>
      </c>
      <c r="DY28" s="277" t="s">
        <v>848</v>
      </c>
      <c r="DZ28" s="274">
        <v>0</v>
      </c>
      <c r="EA28" s="277" t="s">
        <v>848</v>
      </c>
      <c r="EB28" s="277" t="s">
        <v>848</v>
      </c>
      <c r="EC28" s="277" t="s">
        <v>848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848</v>
      </c>
      <c r="EI28" s="277" t="s">
        <v>848</v>
      </c>
      <c r="EJ28" s="274">
        <v>0</v>
      </c>
      <c r="EK28" s="277" t="s">
        <v>848</v>
      </c>
      <c r="EL28" s="277" t="s">
        <v>848</v>
      </c>
      <c r="EM28" s="277" t="s">
        <v>848</v>
      </c>
      <c r="EN28" s="274">
        <v>0</v>
      </c>
      <c r="EO28" s="274">
        <v>0</v>
      </c>
      <c r="EP28" s="274">
        <v>0</v>
      </c>
      <c r="EQ28" s="277" t="s">
        <v>848</v>
      </c>
      <c r="ER28" s="277" t="s">
        <v>848</v>
      </c>
      <c r="ES28" s="277" t="s">
        <v>848</v>
      </c>
      <c r="ET28" s="277" t="s">
        <v>848</v>
      </c>
      <c r="EU28" s="274">
        <v>0</v>
      </c>
      <c r="EV28" s="274">
        <v>0</v>
      </c>
      <c r="EW28" s="277" t="s">
        <v>848</v>
      </c>
      <c r="EX28" s="277" t="s">
        <v>848</v>
      </c>
      <c r="EY28" s="277" t="s">
        <v>848</v>
      </c>
      <c r="EZ28" s="274">
        <v>0</v>
      </c>
      <c r="FA28" s="274">
        <v>0</v>
      </c>
      <c r="FB28" s="274">
        <f t="shared" si="18"/>
        <v>468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848</v>
      </c>
      <c r="FQ28" s="277" t="s">
        <v>848</v>
      </c>
      <c r="FR28" s="277" t="s">
        <v>848</v>
      </c>
      <c r="FS28" s="274">
        <v>0</v>
      </c>
      <c r="FT28" s="274">
        <v>0</v>
      </c>
      <c r="FU28" s="274">
        <v>0</v>
      </c>
      <c r="FV28" s="274">
        <v>0</v>
      </c>
      <c r="FW28" s="274">
        <v>468</v>
      </c>
    </row>
    <row r="29" spans="1:179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20"/>
        <v>2562</v>
      </c>
      <c r="E29" s="274">
        <f t="shared" si="21"/>
        <v>0</v>
      </c>
      <c r="F29" s="274">
        <f t="shared" si="22"/>
        <v>7</v>
      </c>
      <c r="G29" s="274">
        <f t="shared" si="23"/>
        <v>0</v>
      </c>
      <c r="H29" s="274">
        <f t="shared" si="24"/>
        <v>593</v>
      </c>
      <c r="I29" s="274">
        <f t="shared" si="25"/>
        <v>246</v>
      </c>
      <c r="J29" s="274">
        <f t="shared" si="26"/>
        <v>52</v>
      </c>
      <c r="K29" s="274">
        <f t="shared" si="27"/>
        <v>0</v>
      </c>
      <c r="L29" s="274">
        <f t="shared" si="28"/>
        <v>94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1060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490</v>
      </c>
      <c r="X29" s="274">
        <f t="shared" si="5"/>
        <v>0</v>
      </c>
      <c r="Y29" s="274">
        <f t="shared" si="39"/>
        <v>20</v>
      </c>
      <c r="Z29" s="274">
        <f t="shared" si="6"/>
        <v>1722</v>
      </c>
      <c r="AA29" s="274">
        <v>0</v>
      </c>
      <c r="AB29" s="274">
        <v>0</v>
      </c>
      <c r="AC29" s="274">
        <v>0</v>
      </c>
      <c r="AD29" s="274">
        <v>172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848</v>
      </c>
      <c r="AM29" s="277" t="s">
        <v>848</v>
      </c>
      <c r="AN29" s="274">
        <v>1060</v>
      </c>
      <c r="AO29" s="277" t="s">
        <v>848</v>
      </c>
      <c r="AP29" s="277" t="s">
        <v>848</v>
      </c>
      <c r="AQ29" s="274">
        <v>0</v>
      </c>
      <c r="AR29" s="277" t="s">
        <v>848</v>
      </c>
      <c r="AS29" s="274">
        <v>490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848</v>
      </c>
      <c r="BI29" s="277" t="s">
        <v>848</v>
      </c>
      <c r="BJ29" s="277" t="s">
        <v>848</v>
      </c>
      <c r="BK29" s="277" t="s">
        <v>848</v>
      </c>
      <c r="BL29" s="277" t="s">
        <v>848</v>
      </c>
      <c r="BM29" s="277" t="s">
        <v>848</v>
      </c>
      <c r="BN29" s="277" t="s">
        <v>848</v>
      </c>
      <c r="BO29" s="277" t="s">
        <v>848</v>
      </c>
      <c r="BP29" s="274">
        <v>0</v>
      </c>
      <c r="BQ29" s="274">
        <v>0</v>
      </c>
      <c r="BR29" s="274">
        <f t="shared" si="10"/>
        <v>0</v>
      </c>
      <c r="BS29" s="277" t="s">
        <v>848</v>
      </c>
      <c r="BT29" s="277" t="s">
        <v>848</v>
      </c>
      <c r="BU29" s="277" t="s">
        <v>848</v>
      </c>
      <c r="BV29" s="277" t="s">
        <v>848</v>
      </c>
      <c r="BW29" s="277" t="s">
        <v>848</v>
      </c>
      <c r="BX29" s="277" t="s">
        <v>848</v>
      </c>
      <c r="BY29" s="277" t="s">
        <v>848</v>
      </c>
      <c r="BZ29" s="277" t="s">
        <v>848</v>
      </c>
      <c r="CA29" s="277" t="s">
        <v>848</v>
      </c>
      <c r="CB29" s="277" t="s">
        <v>848</v>
      </c>
      <c r="CC29" s="277" t="s">
        <v>848</v>
      </c>
      <c r="CD29" s="274">
        <v>0</v>
      </c>
      <c r="CE29" s="277" t="s">
        <v>848</v>
      </c>
      <c r="CF29" s="277" t="s">
        <v>848</v>
      </c>
      <c r="CG29" s="277" t="s">
        <v>848</v>
      </c>
      <c r="CH29" s="277" t="s">
        <v>848</v>
      </c>
      <c r="CI29" s="277" t="s">
        <v>848</v>
      </c>
      <c r="CJ29" s="277" t="s">
        <v>848</v>
      </c>
      <c r="CK29" s="277" t="s">
        <v>848</v>
      </c>
      <c r="CL29" s="274">
        <v>0</v>
      </c>
      <c r="CM29" s="274">
        <v>0</v>
      </c>
      <c r="CN29" s="274">
        <f t="shared" si="12"/>
        <v>0</v>
      </c>
      <c r="CO29" s="277" t="s">
        <v>848</v>
      </c>
      <c r="CP29" s="277" t="s">
        <v>848</v>
      </c>
      <c r="CQ29" s="277" t="s">
        <v>848</v>
      </c>
      <c r="CR29" s="277" t="s">
        <v>848</v>
      </c>
      <c r="CS29" s="277" t="s">
        <v>848</v>
      </c>
      <c r="CT29" s="277" t="s">
        <v>848</v>
      </c>
      <c r="CU29" s="277" t="s">
        <v>848</v>
      </c>
      <c r="CV29" s="277" t="s">
        <v>848</v>
      </c>
      <c r="CW29" s="277" t="s">
        <v>848</v>
      </c>
      <c r="CX29" s="277" t="s">
        <v>848</v>
      </c>
      <c r="CY29" s="277" t="s">
        <v>848</v>
      </c>
      <c r="CZ29" s="277" t="s">
        <v>848</v>
      </c>
      <c r="DA29" s="274">
        <v>0</v>
      </c>
      <c r="DB29" s="277" t="s">
        <v>848</v>
      </c>
      <c r="DC29" s="277" t="s">
        <v>848</v>
      </c>
      <c r="DD29" s="277" t="s">
        <v>848</v>
      </c>
      <c r="DE29" s="277" t="s">
        <v>848</v>
      </c>
      <c r="DF29" s="277" t="s">
        <v>848</v>
      </c>
      <c r="DG29" s="277" t="s">
        <v>848</v>
      </c>
      <c r="DH29" s="274">
        <v>0</v>
      </c>
      <c r="DI29" s="274">
        <v>0</v>
      </c>
      <c r="DJ29" s="274">
        <f t="shared" si="14"/>
        <v>0</v>
      </c>
      <c r="DK29" s="277" t="s">
        <v>848</v>
      </c>
      <c r="DL29" s="277" t="s">
        <v>848</v>
      </c>
      <c r="DM29" s="277" t="s">
        <v>848</v>
      </c>
      <c r="DN29" s="277" t="s">
        <v>848</v>
      </c>
      <c r="DO29" s="277" t="s">
        <v>848</v>
      </c>
      <c r="DP29" s="277" t="s">
        <v>848</v>
      </c>
      <c r="DQ29" s="277" t="s">
        <v>848</v>
      </c>
      <c r="DR29" s="277" t="s">
        <v>848</v>
      </c>
      <c r="DS29" s="277" t="s">
        <v>848</v>
      </c>
      <c r="DT29" s="277" t="s">
        <v>848</v>
      </c>
      <c r="DU29" s="277" t="s">
        <v>848</v>
      </c>
      <c r="DV29" s="274">
        <v>0</v>
      </c>
      <c r="DW29" s="277" t="s">
        <v>848</v>
      </c>
      <c r="DX29" s="277" t="s">
        <v>848</v>
      </c>
      <c r="DY29" s="277" t="s">
        <v>848</v>
      </c>
      <c r="DZ29" s="274">
        <v>0</v>
      </c>
      <c r="EA29" s="277" t="s">
        <v>848</v>
      </c>
      <c r="EB29" s="277" t="s">
        <v>848</v>
      </c>
      <c r="EC29" s="277" t="s">
        <v>848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848</v>
      </c>
      <c r="EI29" s="277" t="s">
        <v>848</v>
      </c>
      <c r="EJ29" s="274">
        <v>0</v>
      </c>
      <c r="EK29" s="277" t="s">
        <v>848</v>
      </c>
      <c r="EL29" s="277" t="s">
        <v>848</v>
      </c>
      <c r="EM29" s="277" t="s">
        <v>848</v>
      </c>
      <c r="EN29" s="274">
        <v>0</v>
      </c>
      <c r="EO29" s="274">
        <v>0</v>
      </c>
      <c r="EP29" s="274">
        <v>0</v>
      </c>
      <c r="EQ29" s="277" t="s">
        <v>848</v>
      </c>
      <c r="ER29" s="277" t="s">
        <v>848</v>
      </c>
      <c r="ES29" s="277" t="s">
        <v>848</v>
      </c>
      <c r="ET29" s="277" t="s">
        <v>848</v>
      </c>
      <c r="EU29" s="274">
        <v>0</v>
      </c>
      <c r="EV29" s="274">
        <v>0</v>
      </c>
      <c r="EW29" s="277" t="s">
        <v>848</v>
      </c>
      <c r="EX29" s="277" t="s">
        <v>848</v>
      </c>
      <c r="EY29" s="277" t="s">
        <v>848</v>
      </c>
      <c r="EZ29" s="274">
        <v>0</v>
      </c>
      <c r="FA29" s="274">
        <v>0</v>
      </c>
      <c r="FB29" s="274">
        <f t="shared" si="18"/>
        <v>840</v>
      </c>
      <c r="FC29" s="274">
        <v>0</v>
      </c>
      <c r="FD29" s="274">
        <v>7</v>
      </c>
      <c r="FE29" s="274">
        <v>0</v>
      </c>
      <c r="FF29" s="274">
        <v>421</v>
      </c>
      <c r="FG29" s="274">
        <v>246</v>
      </c>
      <c r="FH29" s="274">
        <v>52</v>
      </c>
      <c r="FI29" s="274">
        <v>0</v>
      </c>
      <c r="FJ29" s="274">
        <v>94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848</v>
      </c>
      <c r="FQ29" s="277" t="s">
        <v>848</v>
      </c>
      <c r="FR29" s="277" t="s">
        <v>848</v>
      </c>
      <c r="FS29" s="274">
        <v>0</v>
      </c>
      <c r="FT29" s="274">
        <v>0</v>
      </c>
      <c r="FU29" s="274">
        <v>0</v>
      </c>
      <c r="FV29" s="274">
        <v>0</v>
      </c>
      <c r="FW29" s="274">
        <v>20</v>
      </c>
    </row>
    <row r="30" spans="1:179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20"/>
        <v>4299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174</v>
      </c>
      <c r="I30" s="274">
        <f t="shared" si="25"/>
        <v>0</v>
      </c>
      <c r="J30" s="274">
        <f t="shared" si="26"/>
        <v>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59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3537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529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848</v>
      </c>
      <c r="AM30" s="277" t="s">
        <v>848</v>
      </c>
      <c r="AN30" s="274">
        <v>0</v>
      </c>
      <c r="AO30" s="277" t="s">
        <v>848</v>
      </c>
      <c r="AP30" s="277" t="s">
        <v>848</v>
      </c>
      <c r="AQ30" s="274">
        <v>0</v>
      </c>
      <c r="AR30" s="277" t="s">
        <v>848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848</v>
      </c>
      <c r="BI30" s="277" t="s">
        <v>848</v>
      </c>
      <c r="BJ30" s="277" t="s">
        <v>848</v>
      </c>
      <c r="BK30" s="277" t="s">
        <v>848</v>
      </c>
      <c r="BL30" s="277" t="s">
        <v>848</v>
      </c>
      <c r="BM30" s="277" t="s">
        <v>848</v>
      </c>
      <c r="BN30" s="277" t="s">
        <v>848</v>
      </c>
      <c r="BO30" s="277" t="s">
        <v>848</v>
      </c>
      <c r="BP30" s="274">
        <v>0</v>
      </c>
      <c r="BQ30" s="274">
        <v>0</v>
      </c>
      <c r="BR30" s="274">
        <f t="shared" si="10"/>
        <v>0</v>
      </c>
      <c r="BS30" s="277" t="s">
        <v>848</v>
      </c>
      <c r="BT30" s="277" t="s">
        <v>848</v>
      </c>
      <c r="BU30" s="277" t="s">
        <v>848</v>
      </c>
      <c r="BV30" s="277" t="s">
        <v>848</v>
      </c>
      <c r="BW30" s="277" t="s">
        <v>848</v>
      </c>
      <c r="BX30" s="277" t="s">
        <v>848</v>
      </c>
      <c r="BY30" s="277" t="s">
        <v>848</v>
      </c>
      <c r="BZ30" s="277" t="s">
        <v>848</v>
      </c>
      <c r="CA30" s="277" t="s">
        <v>848</v>
      </c>
      <c r="CB30" s="277" t="s">
        <v>848</v>
      </c>
      <c r="CC30" s="277" t="s">
        <v>848</v>
      </c>
      <c r="CD30" s="274">
        <v>0</v>
      </c>
      <c r="CE30" s="277" t="s">
        <v>848</v>
      </c>
      <c r="CF30" s="277" t="s">
        <v>848</v>
      </c>
      <c r="CG30" s="277" t="s">
        <v>848</v>
      </c>
      <c r="CH30" s="277" t="s">
        <v>848</v>
      </c>
      <c r="CI30" s="277" t="s">
        <v>848</v>
      </c>
      <c r="CJ30" s="277" t="s">
        <v>848</v>
      </c>
      <c r="CK30" s="277" t="s">
        <v>848</v>
      </c>
      <c r="CL30" s="274">
        <v>0</v>
      </c>
      <c r="CM30" s="274">
        <v>0</v>
      </c>
      <c r="CN30" s="274">
        <f t="shared" si="12"/>
        <v>0</v>
      </c>
      <c r="CO30" s="277" t="s">
        <v>848</v>
      </c>
      <c r="CP30" s="277" t="s">
        <v>848</v>
      </c>
      <c r="CQ30" s="277" t="s">
        <v>848</v>
      </c>
      <c r="CR30" s="277" t="s">
        <v>848</v>
      </c>
      <c r="CS30" s="277" t="s">
        <v>848</v>
      </c>
      <c r="CT30" s="277" t="s">
        <v>848</v>
      </c>
      <c r="CU30" s="277" t="s">
        <v>848</v>
      </c>
      <c r="CV30" s="277" t="s">
        <v>848</v>
      </c>
      <c r="CW30" s="277" t="s">
        <v>848</v>
      </c>
      <c r="CX30" s="277" t="s">
        <v>848</v>
      </c>
      <c r="CY30" s="277" t="s">
        <v>848</v>
      </c>
      <c r="CZ30" s="277" t="s">
        <v>848</v>
      </c>
      <c r="DA30" s="274">
        <v>0</v>
      </c>
      <c r="DB30" s="277" t="s">
        <v>848</v>
      </c>
      <c r="DC30" s="277" t="s">
        <v>848</v>
      </c>
      <c r="DD30" s="277" t="s">
        <v>848</v>
      </c>
      <c r="DE30" s="277" t="s">
        <v>848</v>
      </c>
      <c r="DF30" s="277" t="s">
        <v>848</v>
      </c>
      <c r="DG30" s="277" t="s">
        <v>848</v>
      </c>
      <c r="DH30" s="274">
        <v>0</v>
      </c>
      <c r="DI30" s="274">
        <v>0</v>
      </c>
      <c r="DJ30" s="274">
        <f t="shared" si="14"/>
        <v>0</v>
      </c>
      <c r="DK30" s="277" t="s">
        <v>848</v>
      </c>
      <c r="DL30" s="277" t="s">
        <v>848</v>
      </c>
      <c r="DM30" s="277" t="s">
        <v>848</v>
      </c>
      <c r="DN30" s="277" t="s">
        <v>848</v>
      </c>
      <c r="DO30" s="277" t="s">
        <v>848</v>
      </c>
      <c r="DP30" s="277" t="s">
        <v>848</v>
      </c>
      <c r="DQ30" s="277" t="s">
        <v>848</v>
      </c>
      <c r="DR30" s="277" t="s">
        <v>848</v>
      </c>
      <c r="DS30" s="277" t="s">
        <v>848</v>
      </c>
      <c r="DT30" s="277" t="s">
        <v>848</v>
      </c>
      <c r="DU30" s="277" t="s">
        <v>848</v>
      </c>
      <c r="DV30" s="274">
        <v>0</v>
      </c>
      <c r="DW30" s="277" t="s">
        <v>848</v>
      </c>
      <c r="DX30" s="277" t="s">
        <v>848</v>
      </c>
      <c r="DY30" s="277" t="s">
        <v>848</v>
      </c>
      <c r="DZ30" s="274">
        <v>0</v>
      </c>
      <c r="EA30" s="277" t="s">
        <v>848</v>
      </c>
      <c r="EB30" s="277" t="s">
        <v>848</v>
      </c>
      <c r="EC30" s="277" t="s">
        <v>848</v>
      </c>
      <c r="ED30" s="274">
        <v>0</v>
      </c>
      <c r="EE30" s="274">
        <v>0</v>
      </c>
      <c r="EF30" s="274">
        <f t="shared" si="16"/>
        <v>3994</v>
      </c>
      <c r="EG30" s="274">
        <v>0</v>
      </c>
      <c r="EH30" s="277" t="s">
        <v>848</v>
      </c>
      <c r="EI30" s="277" t="s">
        <v>848</v>
      </c>
      <c r="EJ30" s="274">
        <v>0</v>
      </c>
      <c r="EK30" s="277" t="s">
        <v>848</v>
      </c>
      <c r="EL30" s="277" t="s">
        <v>848</v>
      </c>
      <c r="EM30" s="277" t="s">
        <v>848</v>
      </c>
      <c r="EN30" s="274">
        <v>0</v>
      </c>
      <c r="EO30" s="274">
        <v>0</v>
      </c>
      <c r="EP30" s="274">
        <v>0</v>
      </c>
      <c r="EQ30" s="277" t="s">
        <v>848</v>
      </c>
      <c r="ER30" s="277" t="s">
        <v>848</v>
      </c>
      <c r="ES30" s="277" t="s">
        <v>848</v>
      </c>
      <c r="ET30" s="277" t="s">
        <v>848</v>
      </c>
      <c r="EU30" s="274">
        <v>3537</v>
      </c>
      <c r="EV30" s="274">
        <v>0</v>
      </c>
      <c r="EW30" s="277" t="s">
        <v>848</v>
      </c>
      <c r="EX30" s="277" t="s">
        <v>848</v>
      </c>
      <c r="EY30" s="277" t="s">
        <v>848</v>
      </c>
      <c r="EZ30" s="274">
        <v>0</v>
      </c>
      <c r="FA30" s="274">
        <v>457</v>
      </c>
      <c r="FB30" s="274">
        <f t="shared" si="18"/>
        <v>305</v>
      </c>
      <c r="FC30" s="274">
        <v>0</v>
      </c>
      <c r="FD30" s="274">
        <v>0</v>
      </c>
      <c r="FE30" s="274">
        <v>0</v>
      </c>
      <c r="FF30" s="274">
        <v>174</v>
      </c>
      <c r="FG30" s="274">
        <v>0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59</v>
      </c>
      <c r="FN30" s="274">
        <v>0</v>
      </c>
      <c r="FO30" s="274">
        <v>0</v>
      </c>
      <c r="FP30" s="277" t="s">
        <v>848</v>
      </c>
      <c r="FQ30" s="277" t="s">
        <v>848</v>
      </c>
      <c r="FR30" s="277" t="s">
        <v>848</v>
      </c>
      <c r="FS30" s="274">
        <v>0</v>
      </c>
      <c r="FT30" s="274">
        <v>0</v>
      </c>
      <c r="FU30" s="274">
        <v>0</v>
      </c>
      <c r="FV30" s="274">
        <v>0</v>
      </c>
      <c r="FW30" s="274">
        <v>72</v>
      </c>
    </row>
    <row r="31" spans="1:179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20"/>
        <v>7166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155</v>
      </c>
      <c r="I31" s="274">
        <f t="shared" si="25"/>
        <v>170</v>
      </c>
      <c r="J31" s="274">
        <f t="shared" si="26"/>
        <v>33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6808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848</v>
      </c>
      <c r="AM31" s="277" t="s">
        <v>848</v>
      </c>
      <c r="AN31" s="274">
        <v>0</v>
      </c>
      <c r="AO31" s="277" t="s">
        <v>848</v>
      </c>
      <c r="AP31" s="277" t="s">
        <v>848</v>
      </c>
      <c r="AQ31" s="274">
        <v>0</v>
      </c>
      <c r="AR31" s="277" t="s">
        <v>848</v>
      </c>
      <c r="AS31" s="274">
        <v>0</v>
      </c>
      <c r="AT31" s="274">
        <v>0</v>
      </c>
      <c r="AU31" s="274">
        <v>0</v>
      </c>
      <c r="AV31" s="274">
        <f t="shared" si="8"/>
        <v>155</v>
      </c>
      <c r="AW31" s="274">
        <v>0</v>
      </c>
      <c r="AX31" s="274">
        <v>0</v>
      </c>
      <c r="AY31" s="274">
        <v>0</v>
      </c>
      <c r="AZ31" s="274">
        <v>155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848</v>
      </c>
      <c r="BI31" s="277" t="s">
        <v>848</v>
      </c>
      <c r="BJ31" s="277" t="s">
        <v>848</v>
      </c>
      <c r="BK31" s="277" t="s">
        <v>848</v>
      </c>
      <c r="BL31" s="277" t="s">
        <v>848</v>
      </c>
      <c r="BM31" s="277" t="s">
        <v>848</v>
      </c>
      <c r="BN31" s="277" t="s">
        <v>848</v>
      </c>
      <c r="BO31" s="277" t="s">
        <v>848</v>
      </c>
      <c r="BP31" s="274">
        <v>0</v>
      </c>
      <c r="BQ31" s="274">
        <v>0</v>
      </c>
      <c r="BR31" s="274">
        <f t="shared" si="10"/>
        <v>0</v>
      </c>
      <c r="BS31" s="277" t="s">
        <v>848</v>
      </c>
      <c r="BT31" s="277" t="s">
        <v>848</v>
      </c>
      <c r="BU31" s="277" t="s">
        <v>848</v>
      </c>
      <c r="BV31" s="277" t="s">
        <v>848</v>
      </c>
      <c r="BW31" s="277" t="s">
        <v>848</v>
      </c>
      <c r="BX31" s="277" t="s">
        <v>848</v>
      </c>
      <c r="BY31" s="277" t="s">
        <v>848</v>
      </c>
      <c r="BZ31" s="277" t="s">
        <v>848</v>
      </c>
      <c r="CA31" s="277" t="s">
        <v>848</v>
      </c>
      <c r="CB31" s="277" t="s">
        <v>848</v>
      </c>
      <c r="CC31" s="277" t="s">
        <v>848</v>
      </c>
      <c r="CD31" s="274">
        <v>0</v>
      </c>
      <c r="CE31" s="277" t="s">
        <v>848</v>
      </c>
      <c r="CF31" s="277" t="s">
        <v>848</v>
      </c>
      <c r="CG31" s="277" t="s">
        <v>848</v>
      </c>
      <c r="CH31" s="277" t="s">
        <v>848</v>
      </c>
      <c r="CI31" s="277" t="s">
        <v>848</v>
      </c>
      <c r="CJ31" s="277" t="s">
        <v>848</v>
      </c>
      <c r="CK31" s="277" t="s">
        <v>848</v>
      </c>
      <c r="CL31" s="274">
        <v>0</v>
      </c>
      <c r="CM31" s="274">
        <v>0</v>
      </c>
      <c r="CN31" s="274">
        <f t="shared" si="12"/>
        <v>0</v>
      </c>
      <c r="CO31" s="277" t="s">
        <v>848</v>
      </c>
      <c r="CP31" s="277" t="s">
        <v>848</v>
      </c>
      <c r="CQ31" s="277" t="s">
        <v>848</v>
      </c>
      <c r="CR31" s="277" t="s">
        <v>848</v>
      </c>
      <c r="CS31" s="277" t="s">
        <v>848</v>
      </c>
      <c r="CT31" s="277" t="s">
        <v>848</v>
      </c>
      <c r="CU31" s="277" t="s">
        <v>848</v>
      </c>
      <c r="CV31" s="277" t="s">
        <v>848</v>
      </c>
      <c r="CW31" s="277" t="s">
        <v>848</v>
      </c>
      <c r="CX31" s="277" t="s">
        <v>848</v>
      </c>
      <c r="CY31" s="277" t="s">
        <v>848</v>
      </c>
      <c r="CZ31" s="277" t="s">
        <v>848</v>
      </c>
      <c r="DA31" s="274">
        <v>0</v>
      </c>
      <c r="DB31" s="277" t="s">
        <v>848</v>
      </c>
      <c r="DC31" s="277" t="s">
        <v>848</v>
      </c>
      <c r="DD31" s="277" t="s">
        <v>848</v>
      </c>
      <c r="DE31" s="277" t="s">
        <v>848</v>
      </c>
      <c r="DF31" s="277" t="s">
        <v>848</v>
      </c>
      <c r="DG31" s="277" t="s">
        <v>848</v>
      </c>
      <c r="DH31" s="274">
        <v>0</v>
      </c>
      <c r="DI31" s="274">
        <v>0</v>
      </c>
      <c r="DJ31" s="274">
        <f t="shared" si="14"/>
        <v>0</v>
      </c>
      <c r="DK31" s="277" t="s">
        <v>848</v>
      </c>
      <c r="DL31" s="277" t="s">
        <v>848</v>
      </c>
      <c r="DM31" s="277" t="s">
        <v>848</v>
      </c>
      <c r="DN31" s="277" t="s">
        <v>848</v>
      </c>
      <c r="DO31" s="277" t="s">
        <v>848</v>
      </c>
      <c r="DP31" s="277" t="s">
        <v>848</v>
      </c>
      <c r="DQ31" s="277" t="s">
        <v>848</v>
      </c>
      <c r="DR31" s="277" t="s">
        <v>848</v>
      </c>
      <c r="DS31" s="277" t="s">
        <v>848</v>
      </c>
      <c r="DT31" s="277" t="s">
        <v>848</v>
      </c>
      <c r="DU31" s="277" t="s">
        <v>848</v>
      </c>
      <c r="DV31" s="274">
        <v>0</v>
      </c>
      <c r="DW31" s="277" t="s">
        <v>848</v>
      </c>
      <c r="DX31" s="277" t="s">
        <v>848</v>
      </c>
      <c r="DY31" s="277" t="s">
        <v>848</v>
      </c>
      <c r="DZ31" s="274">
        <v>0</v>
      </c>
      <c r="EA31" s="277" t="s">
        <v>848</v>
      </c>
      <c r="EB31" s="277" t="s">
        <v>848</v>
      </c>
      <c r="EC31" s="277" t="s">
        <v>848</v>
      </c>
      <c r="ED31" s="274">
        <v>0</v>
      </c>
      <c r="EE31" s="274">
        <v>0</v>
      </c>
      <c r="EF31" s="274">
        <f t="shared" si="16"/>
        <v>6808</v>
      </c>
      <c r="EG31" s="274">
        <v>0</v>
      </c>
      <c r="EH31" s="277" t="s">
        <v>848</v>
      </c>
      <c r="EI31" s="277" t="s">
        <v>848</v>
      </c>
      <c r="EJ31" s="274">
        <v>0</v>
      </c>
      <c r="EK31" s="277" t="s">
        <v>848</v>
      </c>
      <c r="EL31" s="277" t="s">
        <v>848</v>
      </c>
      <c r="EM31" s="277" t="s">
        <v>848</v>
      </c>
      <c r="EN31" s="274">
        <v>0</v>
      </c>
      <c r="EO31" s="274">
        <v>0</v>
      </c>
      <c r="EP31" s="274">
        <v>0</v>
      </c>
      <c r="EQ31" s="277" t="s">
        <v>848</v>
      </c>
      <c r="ER31" s="277" t="s">
        <v>848</v>
      </c>
      <c r="ES31" s="277" t="s">
        <v>848</v>
      </c>
      <c r="ET31" s="277" t="s">
        <v>848</v>
      </c>
      <c r="EU31" s="274">
        <v>6808</v>
      </c>
      <c r="EV31" s="274">
        <v>0</v>
      </c>
      <c r="EW31" s="277" t="s">
        <v>848</v>
      </c>
      <c r="EX31" s="277" t="s">
        <v>848</v>
      </c>
      <c r="EY31" s="277" t="s">
        <v>848</v>
      </c>
      <c r="EZ31" s="274">
        <v>0</v>
      </c>
      <c r="FA31" s="274">
        <v>0</v>
      </c>
      <c r="FB31" s="274">
        <f t="shared" si="18"/>
        <v>203</v>
      </c>
      <c r="FC31" s="274">
        <v>0</v>
      </c>
      <c r="FD31" s="274">
        <v>0</v>
      </c>
      <c r="FE31" s="274">
        <v>0</v>
      </c>
      <c r="FF31" s="274">
        <v>0</v>
      </c>
      <c r="FG31" s="274">
        <v>170</v>
      </c>
      <c r="FH31" s="274">
        <v>33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848</v>
      </c>
      <c r="FQ31" s="277" t="s">
        <v>848</v>
      </c>
      <c r="FR31" s="277" t="s">
        <v>848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20"/>
        <v>399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251</v>
      </c>
      <c r="I32" s="274">
        <f t="shared" si="25"/>
        <v>148</v>
      </c>
      <c r="J32" s="274">
        <f t="shared" si="26"/>
        <v>0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848</v>
      </c>
      <c r="AM32" s="277" t="s">
        <v>848</v>
      </c>
      <c r="AN32" s="274">
        <v>0</v>
      </c>
      <c r="AO32" s="277" t="s">
        <v>848</v>
      </c>
      <c r="AP32" s="277" t="s">
        <v>848</v>
      </c>
      <c r="AQ32" s="274">
        <v>0</v>
      </c>
      <c r="AR32" s="277" t="s">
        <v>848</v>
      </c>
      <c r="AS32" s="274">
        <v>0</v>
      </c>
      <c r="AT32" s="274">
        <v>0</v>
      </c>
      <c r="AU32" s="274">
        <v>0</v>
      </c>
      <c r="AV32" s="274">
        <f t="shared" si="8"/>
        <v>399</v>
      </c>
      <c r="AW32" s="274">
        <v>0</v>
      </c>
      <c r="AX32" s="274">
        <v>0</v>
      </c>
      <c r="AY32" s="274">
        <v>0</v>
      </c>
      <c r="AZ32" s="274">
        <v>251</v>
      </c>
      <c r="BA32" s="274">
        <v>148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848</v>
      </c>
      <c r="BI32" s="277" t="s">
        <v>848</v>
      </c>
      <c r="BJ32" s="277" t="s">
        <v>848</v>
      </c>
      <c r="BK32" s="277" t="s">
        <v>848</v>
      </c>
      <c r="BL32" s="277" t="s">
        <v>848</v>
      </c>
      <c r="BM32" s="277" t="s">
        <v>848</v>
      </c>
      <c r="BN32" s="277" t="s">
        <v>848</v>
      </c>
      <c r="BO32" s="277" t="s">
        <v>848</v>
      </c>
      <c r="BP32" s="274">
        <v>0</v>
      </c>
      <c r="BQ32" s="274">
        <v>0</v>
      </c>
      <c r="BR32" s="274">
        <f t="shared" si="10"/>
        <v>0</v>
      </c>
      <c r="BS32" s="277" t="s">
        <v>848</v>
      </c>
      <c r="BT32" s="277" t="s">
        <v>848</v>
      </c>
      <c r="BU32" s="277" t="s">
        <v>848</v>
      </c>
      <c r="BV32" s="277" t="s">
        <v>848</v>
      </c>
      <c r="BW32" s="277" t="s">
        <v>848</v>
      </c>
      <c r="BX32" s="277" t="s">
        <v>848</v>
      </c>
      <c r="BY32" s="277" t="s">
        <v>848</v>
      </c>
      <c r="BZ32" s="277" t="s">
        <v>848</v>
      </c>
      <c r="CA32" s="277" t="s">
        <v>848</v>
      </c>
      <c r="CB32" s="277" t="s">
        <v>848</v>
      </c>
      <c r="CC32" s="277" t="s">
        <v>848</v>
      </c>
      <c r="CD32" s="274">
        <v>0</v>
      </c>
      <c r="CE32" s="277" t="s">
        <v>848</v>
      </c>
      <c r="CF32" s="277" t="s">
        <v>848</v>
      </c>
      <c r="CG32" s="277" t="s">
        <v>848</v>
      </c>
      <c r="CH32" s="277" t="s">
        <v>848</v>
      </c>
      <c r="CI32" s="277" t="s">
        <v>848</v>
      </c>
      <c r="CJ32" s="277" t="s">
        <v>848</v>
      </c>
      <c r="CK32" s="277" t="s">
        <v>848</v>
      </c>
      <c r="CL32" s="274">
        <v>0</v>
      </c>
      <c r="CM32" s="274">
        <v>0</v>
      </c>
      <c r="CN32" s="274">
        <f t="shared" si="12"/>
        <v>0</v>
      </c>
      <c r="CO32" s="277" t="s">
        <v>848</v>
      </c>
      <c r="CP32" s="277" t="s">
        <v>848</v>
      </c>
      <c r="CQ32" s="277" t="s">
        <v>848</v>
      </c>
      <c r="CR32" s="277" t="s">
        <v>848</v>
      </c>
      <c r="CS32" s="277" t="s">
        <v>848</v>
      </c>
      <c r="CT32" s="277" t="s">
        <v>848</v>
      </c>
      <c r="CU32" s="277" t="s">
        <v>848</v>
      </c>
      <c r="CV32" s="277" t="s">
        <v>848</v>
      </c>
      <c r="CW32" s="277" t="s">
        <v>848</v>
      </c>
      <c r="CX32" s="277" t="s">
        <v>848</v>
      </c>
      <c r="CY32" s="277" t="s">
        <v>848</v>
      </c>
      <c r="CZ32" s="277" t="s">
        <v>848</v>
      </c>
      <c r="DA32" s="274">
        <v>0</v>
      </c>
      <c r="DB32" s="277" t="s">
        <v>848</v>
      </c>
      <c r="DC32" s="277" t="s">
        <v>848</v>
      </c>
      <c r="DD32" s="277" t="s">
        <v>848</v>
      </c>
      <c r="DE32" s="277" t="s">
        <v>848</v>
      </c>
      <c r="DF32" s="277" t="s">
        <v>848</v>
      </c>
      <c r="DG32" s="277" t="s">
        <v>848</v>
      </c>
      <c r="DH32" s="274">
        <v>0</v>
      </c>
      <c r="DI32" s="274">
        <v>0</v>
      </c>
      <c r="DJ32" s="274">
        <f t="shared" si="14"/>
        <v>0</v>
      </c>
      <c r="DK32" s="277" t="s">
        <v>848</v>
      </c>
      <c r="DL32" s="277" t="s">
        <v>848</v>
      </c>
      <c r="DM32" s="277" t="s">
        <v>848</v>
      </c>
      <c r="DN32" s="277" t="s">
        <v>848</v>
      </c>
      <c r="DO32" s="277" t="s">
        <v>848</v>
      </c>
      <c r="DP32" s="277" t="s">
        <v>848</v>
      </c>
      <c r="DQ32" s="277" t="s">
        <v>848</v>
      </c>
      <c r="DR32" s="277" t="s">
        <v>848</v>
      </c>
      <c r="DS32" s="277" t="s">
        <v>848</v>
      </c>
      <c r="DT32" s="277" t="s">
        <v>848</v>
      </c>
      <c r="DU32" s="277" t="s">
        <v>848</v>
      </c>
      <c r="DV32" s="274">
        <v>0</v>
      </c>
      <c r="DW32" s="277" t="s">
        <v>848</v>
      </c>
      <c r="DX32" s="277" t="s">
        <v>848</v>
      </c>
      <c r="DY32" s="277" t="s">
        <v>848</v>
      </c>
      <c r="DZ32" s="274">
        <v>0</v>
      </c>
      <c r="EA32" s="277" t="s">
        <v>848</v>
      </c>
      <c r="EB32" s="277" t="s">
        <v>848</v>
      </c>
      <c r="EC32" s="277" t="s">
        <v>848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848</v>
      </c>
      <c r="EI32" s="277" t="s">
        <v>848</v>
      </c>
      <c r="EJ32" s="274">
        <v>0</v>
      </c>
      <c r="EK32" s="277" t="s">
        <v>848</v>
      </c>
      <c r="EL32" s="277" t="s">
        <v>848</v>
      </c>
      <c r="EM32" s="277" t="s">
        <v>848</v>
      </c>
      <c r="EN32" s="274">
        <v>0</v>
      </c>
      <c r="EO32" s="274">
        <v>0</v>
      </c>
      <c r="EP32" s="274">
        <v>0</v>
      </c>
      <c r="EQ32" s="277" t="s">
        <v>848</v>
      </c>
      <c r="ER32" s="277" t="s">
        <v>848</v>
      </c>
      <c r="ES32" s="277" t="s">
        <v>848</v>
      </c>
      <c r="ET32" s="277" t="s">
        <v>848</v>
      </c>
      <c r="EU32" s="274">
        <v>0</v>
      </c>
      <c r="EV32" s="274">
        <v>0</v>
      </c>
      <c r="EW32" s="277" t="s">
        <v>848</v>
      </c>
      <c r="EX32" s="277" t="s">
        <v>848</v>
      </c>
      <c r="EY32" s="277" t="s">
        <v>848</v>
      </c>
      <c r="EZ32" s="274">
        <v>0</v>
      </c>
      <c r="FA32" s="274">
        <v>0</v>
      </c>
      <c r="FB32" s="274">
        <f t="shared" si="18"/>
        <v>0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0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848</v>
      </c>
      <c r="FQ32" s="277" t="s">
        <v>848</v>
      </c>
      <c r="FR32" s="277" t="s">
        <v>848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20"/>
        <v>2453</v>
      </c>
      <c r="E33" s="274">
        <f t="shared" si="21"/>
        <v>20</v>
      </c>
      <c r="F33" s="274">
        <f t="shared" si="22"/>
        <v>3</v>
      </c>
      <c r="G33" s="274">
        <f t="shared" si="23"/>
        <v>21</v>
      </c>
      <c r="H33" s="274">
        <f t="shared" si="24"/>
        <v>217</v>
      </c>
      <c r="I33" s="274">
        <f t="shared" si="25"/>
        <v>177</v>
      </c>
      <c r="J33" s="274">
        <f t="shared" si="26"/>
        <v>53</v>
      </c>
      <c r="K33" s="274">
        <f t="shared" si="27"/>
        <v>0</v>
      </c>
      <c r="L33" s="274">
        <f t="shared" si="28"/>
        <v>60</v>
      </c>
      <c r="M33" s="274">
        <f t="shared" si="29"/>
        <v>0</v>
      </c>
      <c r="N33" s="274">
        <f t="shared" si="30"/>
        <v>0</v>
      </c>
      <c r="O33" s="274">
        <f t="shared" si="31"/>
        <v>49</v>
      </c>
      <c r="P33" s="274">
        <f t="shared" si="32"/>
        <v>0</v>
      </c>
      <c r="Q33" s="274">
        <f t="shared" si="33"/>
        <v>0</v>
      </c>
      <c r="R33" s="274">
        <f t="shared" si="34"/>
        <v>1300</v>
      </c>
      <c r="S33" s="274">
        <f t="shared" si="35"/>
        <v>0</v>
      </c>
      <c r="T33" s="274">
        <f t="shared" si="36"/>
        <v>0</v>
      </c>
      <c r="U33" s="274">
        <f t="shared" si="37"/>
        <v>362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191</v>
      </c>
      <c r="Z33" s="274">
        <f t="shared" si="6"/>
        <v>1853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848</v>
      </c>
      <c r="AM33" s="277" t="s">
        <v>848</v>
      </c>
      <c r="AN33" s="274">
        <v>1300</v>
      </c>
      <c r="AO33" s="277" t="s">
        <v>848</v>
      </c>
      <c r="AP33" s="277" t="s">
        <v>848</v>
      </c>
      <c r="AQ33" s="274">
        <v>362</v>
      </c>
      <c r="AR33" s="277" t="s">
        <v>848</v>
      </c>
      <c r="AS33" s="274">
        <v>0</v>
      </c>
      <c r="AT33" s="274">
        <v>0</v>
      </c>
      <c r="AU33" s="274">
        <v>191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848</v>
      </c>
      <c r="BI33" s="277" t="s">
        <v>848</v>
      </c>
      <c r="BJ33" s="277" t="s">
        <v>848</v>
      </c>
      <c r="BK33" s="277" t="s">
        <v>848</v>
      </c>
      <c r="BL33" s="277" t="s">
        <v>848</v>
      </c>
      <c r="BM33" s="277" t="s">
        <v>848</v>
      </c>
      <c r="BN33" s="277" t="s">
        <v>848</v>
      </c>
      <c r="BO33" s="277" t="s">
        <v>848</v>
      </c>
      <c r="BP33" s="274">
        <v>0</v>
      </c>
      <c r="BQ33" s="274">
        <v>0</v>
      </c>
      <c r="BR33" s="274">
        <f t="shared" si="10"/>
        <v>0</v>
      </c>
      <c r="BS33" s="277" t="s">
        <v>848</v>
      </c>
      <c r="BT33" s="277" t="s">
        <v>848</v>
      </c>
      <c r="BU33" s="277" t="s">
        <v>848</v>
      </c>
      <c r="BV33" s="277" t="s">
        <v>848</v>
      </c>
      <c r="BW33" s="277" t="s">
        <v>848</v>
      </c>
      <c r="BX33" s="277" t="s">
        <v>848</v>
      </c>
      <c r="BY33" s="277" t="s">
        <v>848</v>
      </c>
      <c r="BZ33" s="277" t="s">
        <v>848</v>
      </c>
      <c r="CA33" s="277" t="s">
        <v>848</v>
      </c>
      <c r="CB33" s="277" t="s">
        <v>848</v>
      </c>
      <c r="CC33" s="277" t="s">
        <v>848</v>
      </c>
      <c r="CD33" s="274">
        <v>0</v>
      </c>
      <c r="CE33" s="277" t="s">
        <v>848</v>
      </c>
      <c r="CF33" s="277" t="s">
        <v>848</v>
      </c>
      <c r="CG33" s="277" t="s">
        <v>848</v>
      </c>
      <c r="CH33" s="277" t="s">
        <v>848</v>
      </c>
      <c r="CI33" s="277" t="s">
        <v>848</v>
      </c>
      <c r="CJ33" s="277" t="s">
        <v>848</v>
      </c>
      <c r="CK33" s="277" t="s">
        <v>848</v>
      </c>
      <c r="CL33" s="274">
        <v>0</v>
      </c>
      <c r="CM33" s="274">
        <v>0</v>
      </c>
      <c r="CN33" s="274">
        <f t="shared" si="12"/>
        <v>0</v>
      </c>
      <c r="CO33" s="277" t="s">
        <v>848</v>
      </c>
      <c r="CP33" s="277" t="s">
        <v>848</v>
      </c>
      <c r="CQ33" s="277" t="s">
        <v>848</v>
      </c>
      <c r="CR33" s="277" t="s">
        <v>848</v>
      </c>
      <c r="CS33" s="277" t="s">
        <v>848</v>
      </c>
      <c r="CT33" s="277" t="s">
        <v>848</v>
      </c>
      <c r="CU33" s="277" t="s">
        <v>848</v>
      </c>
      <c r="CV33" s="277" t="s">
        <v>848</v>
      </c>
      <c r="CW33" s="277" t="s">
        <v>848</v>
      </c>
      <c r="CX33" s="277" t="s">
        <v>848</v>
      </c>
      <c r="CY33" s="277" t="s">
        <v>848</v>
      </c>
      <c r="CZ33" s="277" t="s">
        <v>848</v>
      </c>
      <c r="DA33" s="274">
        <v>0</v>
      </c>
      <c r="DB33" s="277" t="s">
        <v>848</v>
      </c>
      <c r="DC33" s="277" t="s">
        <v>848</v>
      </c>
      <c r="DD33" s="277" t="s">
        <v>848</v>
      </c>
      <c r="DE33" s="277" t="s">
        <v>848</v>
      </c>
      <c r="DF33" s="277" t="s">
        <v>848</v>
      </c>
      <c r="DG33" s="277" t="s">
        <v>848</v>
      </c>
      <c r="DH33" s="274">
        <v>0</v>
      </c>
      <c r="DI33" s="274">
        <v>0</v>
      </c>
      <c r="DJ33" s="274">
        <f t="shared" si="14"/>
        <v>0</v>
      </c>
      <c r="DK33" s="277" t="s">
        <v>848</v>
      </c>
      <c r="DL33" s="277" t="s">
        <v>848</v>
      </c>
      <c r="DM33" s="277" t="s">
        <v>848</v>
      </c>
      <c r="DN33" s="277" t="s">
        <v>848</v>
      </c>
      <c r="DO33" s="277" t="s">
        <v>848</v>
      </c>
      <c r="DP33" s="277" t="s">
        <v>848</v>
      </c>
      <c r="DQ33" s="277" t="s">
        <v>848</v>
      </c>
      <c r="DR33" s="277" t="s">
        <v>848</v>
      </c>
      <c r="DS33" s="277" t="s">
        <v>848</v>
      </c>
      <c r="DT33" s="277" t="s">
        <v>848</v>
      </c>
      <c r="DU33" s="277" t="s">
        <v>848</v>
      </c>
      <c r="DV33" s="274">
        <v>0</v>
      </c>
      <c r="DW33" s="277" t="s">
        <v>848</v>
      </c>
      <c r="DX33" s="277" t="s">
        <v>848</v>
      </c>
      <c r="DY33" s="277" t="s">
        <v>848</v>
      </c>
      <c r="DZ33" s="274">
        <v>0</v>
      </c>
      <c r="EA33" s="277" t="s">
        <v>848</v>
      </c>
      <c r="EB33" s="277" t="s">
        <v>848</v>
      </c>
      <c r="EC33" s="277" t="s">
        <v>848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848</v>
      </c>
      <c r="EI33" s="277" t="s">
        <v>848</v>
      </c>
      <c r="EJ33" s="274">
        <v>0</v>
      </c>
      <c r="EK33" s="277" t="s">
        <v>848</v>
      </c>
      <c r="EL33" s="277" t="s">
        <v>848</v>
      </c>
      <c r="EM33" s="277" t="s">
        <v>848</v>
      </c>
      <c r="EN33" s="274">
        <v>0</v>
      </c>
      <c r="EO33" s="274">
        <v>0</v>
      </c>
      <c r="EP33" s="274">
        <v>0</v>
      </c>
      <c r="EQ33" s="277" t="s">
        <v>848</v>
      </c>
      <c r="ER33" s="277" t="s">
        <v>848</v>
      </c>
      <c r="ES33" s="277" t="s">
        <v>848</v>
      </c>
      <c r="ET33" s="277" t="s">
        <v>848</v>
      </c>
      <c r="EU33" s="274">
        <v>0</v>
      </c>
      <c r="EV33" s="274">
        <v>0</v>
      </c>
      <c r="EW33" s="277" t="s">
        <v>848</v>
      </c>
      <c r="EX33" s="277" t="s">
        <v>848</v>
      </c>
      <c r="EY33" s="277" t="s">
        <v>848</v>
      </c>
      <c r="EZ33" s="274">
        <v>0</v>
      </c>
      <c r="FA33" s="274">
        <v>0</v>
      </c>
      <c r="FB33" s="274">
        <f t="shared" si="18"/>
        <v>600</v>
      </c>
      <c r="FC33" s="274">
        <v>20</v>
      </c>
      <c r="FD33" s="274">
        <v>3</v>
      </c>
      <c r="FE33" s="274">
        <v>21</v>
      </c>
      <c r="FF33" s="274">
        <v>217</v>
      </c>
      <c r="FG33" s="274">
        <v>177</v>
      </c>
      <c r="FH33" s="274">
        <v>53</v>
      </c>
      <c r="FI33" s="274">
        <v>0</v>
      </c>
      <c r="FJ33" s="274">
        <v>60</v>
      </c>
      <c r="FK33" s="274">
        <v>0</v>
      </c>
      <c r="FL33" s="274">
        <v>0</v>
      </c>
      <c r="FM33" s="274">
        <v>49</v>
      </c>
      <c r="FN33" s="274">
        <v>0</v>
      </c>
      <c r="FO33" s="274">
        <v>0</v>
      </c>
      <c r="FP33" s="277" t="s">
        <v>848</v>
      </c>
      <c r="FQ33" s="277" t="s">
        <v>848</v>
      </c>
      <c r="FR33" s="277" t="s">
        <v>848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20"/>
        <v>1709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0</v>
      </c>
      <c r="I34" s="274">
        <f t="shared" si="25"/>
        <v>0</v>
      </c>
      <c r="J34" s="274">
        <f t="shared" si="26"/>
        <v>0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4</v>
      </c>
      <c r="Y34" s="274">
        <f t="shared" si="39"/>
        <v>1705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848</v>
      </c>
      <c r="AM34" s="277" t="s">
        <v>848</v>
      </c>
      <c r="AN34" s="274">
        <v>0</v>
      </c>
      <c r="AO34" s="277" t="s">
        <v>848</v>
      </c>
      <c r="AP34" s="277" t="s">
        <v>848</v>
      </c>
      <c r="AQ34" s="274">
        <v>0</v>
      </c>
      <c r="AR34" s="277" t="s">
        <v>848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848</v>
      </c>
      <c r="BI34" s="277" t="s">
        <v>848</v>
      </c>
      <c r="BJ34" s="277" t="s">
        <v>848</v>
      </c>
      <c r="BK34" s="277" t="s">
        <v>848</v>
      </c>
      <c r="BL34" s="277" t="s">
        <v>848</v>
      </c>
      <c r="BM34" s="277" t="s">
        <v>848</v>
      </c>
      <c r="BN34" s="277" t="s">
        <v>848</v>
      </c>
      <c r="BO34" s="277" t="s">
        <v>848</v>
      </c>
      <c r="BP34" s="274">
        <v>0</v>
      </c>
      <c r="BQ34" s="274">
        <v>0</v>
      </c>
      <c r="BR34" s="274">
        <f t="shared" si="10"/>
        <v>0</v>
      </c>
      <c r="BS34" s="277" t="s">
        <v>848</v>
      </c>
      <c r="BT34" s="277" t="s">
        <v>848</v>
      </c>
      <c r="BU34" s="277" t="s">
        <v>848</v>
      </c>
      <c r="BV34" s="277" t="s">
        <v>848</v>
      </c>
      <c r="BW34" s="277" t="s">
        <v>848</v>
      </c>
      <c r="BX34" s="277" t="s">
        <v>848</v>
      </c>
      <c r="BY34" s="277" t="s">
        <v>848</v>
      </c>
      <c r="BZ34" s="277" t="s">
        <v>848</v>
      </c>
      <c r="CA34" s="277" t="s">
        <v>848</v>
      </c>
      <c r="CB34" s="277" t="s">
        <v>848</v>
      </c>
      <c r="CC34" s="277" t="s">
        <v>848</v>
      </c>
      <c r="CD34" s="274">
        <v>0</v>
      </c>
      <c r="CE34" s="277" t="s">
        <v>848</v>
      </c>
      <c r="CF34" s="277" t="s">
        <v>848</v>
      </c>
      <c r="CG34" s="277" t="s">
        <v>848</v>
      </c>
      <c r="CH34" s="277" t="s">
        <v>848</v>
      </c>
      <c r="CI34" s="277" t="s">
        <v>848</v>
      </c>
      <c r="CJ34" s="277" t="s">
        <v>848</v>
      </c>
      <c r="CK34" s="277" t="s">
        <v>848</v>
      </c>
      <c r="CL34" s="274">
        <v>0</v>
      </c>
      <c r="CM34" s="274">
        <v>0</v>
      </c>
      <c r="CN34" s="274">
        <f t="shared" si="12"/>
        <v>0</v>
      </c>
      <c r="CO34" s="277" t="s">
        <v>848</v>
      </c>
      <c r="CP34" s="277" t="s">
        <v>848</v>
      </c>
      <c r="CQ34" s="277" t="s">
        <v>848</v>
      </c>
      <c r="CR34" s="277" t="s">
        <v>848</v>
      </c>
      <c r="CS34" s="277" t="s">
        <v>848</v>
      </c>
      <c r="CT34" s="277" t="s">
        <v>848</v>
      </c>
      <c r="CU34" s="277" t="s">
        <v>848</v>
      </c>
      <c r="CV34" s="277" t="s">
        <v>848</v>
      </c>
      <c r="CW34" s="277" t="s">
        <v>848</v>
      </c>
      <c r="CX34" s="277" t="s">
        <v>848</v>
      </c>
      <c r="CY34" s="277" t="s">
        <v>848</v>
      </c>
      <c r="CZ34" s="277" t="s">
        <v>848</v>
      </c>
      <c r="DA34" s="274">
        <v>0</v>
      </c>
      <c r="DB34" s="277" t="s">
        <v>848</v>
      </c>
      <c r="DC34" s="277" t="s">
        <v>848</v>
      </c>
      <c r="DD34" s="277" t="s">
        <v>848</v>
      </c>
      <c r="DE34" s="277" t="s">
        <v>848</v>
      </c>
      <c r="DF34" s="277" t="s">
        <v>848</v>
      </c>
      <c r="DG34" s="277" t="s">
        <v>848</v>
      </c>
      <c r="DH34" s="274">
        <v>0</v>
      </c>
      <c r="DI34" s="274">
        <v>0</v>
      </c>
      <c r="DJ34" s="274">
        <f t="shared" si="14"/>
        <v>1517</v>
      </c>
      <c r="DK34" s="277" t="s">
        <v>848</v>
      </c>
      <c r="DL34" s="277" t="s">
        <v>848</v>
      </c>
      <c r="DM34" s="277" t="s">
        <v>848</v>
      </c>
      <c r="DN34" s="277" t="s">
        <v>848</v>
      </c>
      <c r="DO34" s="277" t="s">
        <v>848</v>
      </c>
      <c r="DP34" s="277" t="s">
        <v>848</v>
      </c>
      <c r="DQ34" s="277" t="s">
        <v>848</v>
      </c>
      <c r="DR34" s="277" t="s">
        <v>848</v>
      </c>
      <c r="DS34" s="277" t="s">
        <v>848</v>
      </c>
      <c r="DT34" s="277" t="s">
        <v>848</v>
      </c>
      <c r="DU34" s="277" t="s">
        <v>848</v>
      </c>
      <c r="DV34" s="274">
        <v>0</v>
      </c>
      <c r="DW34" s="277" t="s">
        <v>848</v>
      </c>
      <c r="DX34" s="277" t="s">
        <v>848</v>
      </c>
      <c r="DY34" s="277" t="s">
        <v>848</v>
      </c>
      <c r="DZ34" s="274">
        <v>0</v>
      </c>
      <c r="EA34" s="277" t="s">
        <v>848</v>
      </c>
      <c r="EB34" s="277" t="s">
        <v>848</v>
      </c>
      <c r="EC34" s="277" t="s">
        <v>848</v>
      </c>
      <c r="ED34" s="274">
        <v>0</v>
      </c>
      <c r="EE34" s="274">
        <v>1517</v>
      </c>
      <c r="EF34" s="274">
        <f t="shared" si="16"/>
        <v>0</v>
      </c>
      <c r="EG34" s="274">
        <v>0</v>
      </c>
      <c r="EH34" s="277" t="s">
        <v>848</v>
      </c>
      <c r="EI34" s="277" t="s">
        <v>848</v>
      </c>
      <c r="EJ34" s="274">
        <v>0</v>
      </c>
      <c r="EK34" s="277" t="s">
        <v>848</v>
      </c>
      <c r="EL34" s="277" t="s">
        <v>848</v>
      </c>
      <c r="EM34" s="277" t="s">
        <v>848</v>
      </c>
      <c r="EN34" s="274">
        <v>0</v>
      </c>
      <c r="EO34" s="274">
        <v>0</v>
      </c>
      <c r="EP34" s="274">
        <v>0</v>
      </c>
      <c r="EQ34" s="277" t="s">
        <v>848</v>
      </c>
      <c r="ER34" s="277" t="s">
        <v>848</v>
      </c>
      <c r="ES34" s="277" t="s">
        <v>848</v>
      </c>
      <c r="ET34" s="277" t="s">
        <v>848</v>
      </c>
      <c r="EU34" s="274">
        <v>0</v>
      </c>
      <c r="EV34" s="274">
        <v>0</v>
      </c>
      <c r="EW34" s="277" t="s">
        <v>848</v>
      </c>
      <c r="EX34" s="277" t="s">
        <v>848</v>
      </c>
      <c r="EY34" s="277" t="s">
        <v>848</v>
      </c>
      <c r="EZ34" s="274">
        <v>0</v>
      </c>
      <c r="FA34" s="274">
        <v>0</v>
      </c>
      <c r="FB34" s="274">
        <f t="shared" si="18"/>
        <v>192</v>
      </c>
      <c r="FC34" s="274">
        <v>0</v>
      </c>
      <c r="FD34" s="274">
        <v>0</v>
      </c>
      <c r="FE34" s="274">
        <v>0</v>
      </c>
      <c r="FF34" s="274">
        <v>0</v>
      </c>
      <c r="FG34" s="274">
        <v>0</v>
      </c>
      <c r="FH34" s="274">
        <v>0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848</v>
      </c>
      <c r="FQ34" s="277" t="s">
        <v>848</v>
      </c>
      <c r="FR34" s="277" t="s">
        <v>848</v>
      </c>
      <c r="FS34" s="274">
        <v>0</v>
      </c>
      <c r="FT34" s="274">
        <v>0</v>
      </c>
      <c r="FU34" s="274">
        <v>0</v>
      </c>
      <c r="FV34" s="274">
        <v>4</v>
      </c>
      <c r="FW34" s="274">
        <v>188</v>
      </c>
    </row>
    <row r="35" spans="1:179" ht="13.5" customHeight="1" x14ac:dyDescent="0.15">
      <c r="A35" s="272" t="s">
        <v>711</v>
      </c>
      <c r="B35" s="273" t="s">
        <v>782</v>
      </c>
      <c r="C35" s="272" t="s">
        <v>783</v>
      </c>
      <c r="D35" s="274">
        <f t="shared" si="20"/>
        <v>6577</v>
      </c>
      <c r="E35" s="274">
        <f t="shared" si="21"/>
        <v>11</v>
      </c>
      <c r="F35" s="274">
        <f t="shared" si="22"/>
        <v>1</v>
      </c>
      <c r="G35" s="274">
        <f t="shared" si="23"/>
        <v>0</v>
      </c>
      <c r="H35" s="274">
        <f t="shared" si="24"/>
        <v>1127</v>
      </c>
      <c r="I35" s="274">
        <f t="shared" si="25"/>
        <v>266</v>
      </c>
      <c r="J35" s="274">
        <f t="shared" si="26"/>
        <v>108</v>
      </c>
      <c r="K35" s="274">
        <f t="shared" si="27"/>
        <v>1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3777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1258</v>
      </c>
      <c r="X35" s="274">
        <f t="shared" si="5"/>
        <v>0</v>
      </c>
      <c r="Y35" s="274">
        <f t="shared" si="39"/>
        <v>28</v>
      </c>
      <c r="Z35" s="274">
        <f t="shared" si="6"/>
        <v>5568</v>
      </c>
      <c r="AA35" s="274">
        <v>0</v>
      </c>
      <c r="AB35" s="274">
        <v>0</v>
      </c>
      <c r="AC35" s="274">
        <v>0</v>
      </c>
      <c r="AD35" s="274">
        <v>533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848</v>
      </c>
      <c r="AM35" s="277" t="s">
        <v>848</v>
      </c>
      <c r="AN35" s="274">
        <v>3777</v>
      </c>
      <c r="AO35" s="277" t="s">
        <v>848</v>
      </c>
      <c r="AP35" s="277" t="s">
        <v>848</v>
      </c>
      <c r="AQ35" s="274">
        <v>0</v>
      </c>
      <c r="AR35" s="277" t="s">
        <v>848</v>
      </c>
      <c r="AS35" s="274">
        <v>1258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848</v>
      </c>
      <c r="BI35" s="277" t="s">
        <v>848</v>
      </c>
      <c r="BJ35" s="277" t="s">
        <v>848</v>
      </c>
      <c r="BK35" s="277" t="s">
        <v>848</v>
      </c>
      <c r="BL35" s="277" t="s">
        <v>848</v>
      </c>
      <c r="BM35" s="277" t="s">
        <v>848</v>
      </c>
      <c r="BN35" s="277" t="s">
        <v>848</v>
      </c>
      <c r="BO35" s="277" t="s">
        <v>848</v>
      </c>
      <c r="BP35" s="274">
        <v>0</v>
      </c>
      <c r="BQ35" s="274">
        <v>0</v>
      </c>
      <c r="BR35" s="274">
        <f t="shared" si="10"/>
        <v>0</v>
      </c>
      <c r="BS35" s="277" t="s">
        <v>848</v>
      </c>
      <c r="BT35" s="277" t="s">
        <v>848</v>
      </c>
      <c r="BU35" s="277" t="s">
        <v>848</v>
      </c>
      <c r="BV35" s="277" t="s">
        <v>848</v>
      </c>
      <c r="BW35" s="277" t="s">
        <v>848</v>
      </c>
      <c r="BX35" s="277" t="s">
        <v>848</v>
      </c>
      <c r="BY35" s="277" t="s">
        <v>848</v>
      </c>
      <c r="BZ35" s="277" t="s">
        <v>848</v>
      </c>
      <c r="CA35" s="277" t="s">
        <v>848</v>
      </c>
      <c r="CB35" s="277" t="s">
        <v>848</v>
      </c>
      <c r="CC35" s="277" t="s">
        <v>848</v>
      </c>
      <c r="CD35" s="274">
        <v>0</v>
      </c>
      <c r="CE35" s="277" t="s">
        <v>848</v>
      </c>
      <c r="CF35" s="277" t="s">
        <v>848</v>
      </c>
      <c r="CG35" s="277" t="s">
        <v>848</v>
      </c>
      <c r="CH35" s="277" t="s">
        <v>848</v>
      </c>
      <c r="CI35" s="277" t="s">
        <v>848</v>
      </c>
      <c r="CJ35" s="277" t="s">
        <v>848</v>
      </c>
      <c r="CK35" s="277" t="s">
        <v>848</v>
      </c>
      <c r="CL35" s="274">
        <v>0</v>
      </c>
      <c r="CM35" s="274">
        <v>0</v>
      </c>
      <c r="CN35" s="274">
        <f t="shared" si="12"/>
        <v>0</v>
      </c>
      <c r="CO35" s="277" t="s">
        <v>848</v>
      </c>
      <c r="CP35" s="277" t="s">
        <v>848</v>
      </c>
      <c r="CQ35" s="277" t="s">
        <v>848</v>
      </c>
      <c r="CR35" s="277" t="s">
        <v>848</v>
      </c>
      <c r="CS35" s="277" t="s">
        <v>848</v>
      </c>
      <c r="CT35" s="277" t="s">
        <v>848</v>
      </c>
      <c r="CU35" s="277" t="s">
        <v>848</v>
      </c>
      <c r="CV35" s="277" t="s">
        <v>848</v>
      </c>
      <c r="CW35" s="277" t="s">
        <v>848</v>
      </c>
      <c r="CX35" s="277" t="s">
        <v>848</v>
      </c>
      <c r="CY35" s="277" t="s">
        <v>848</v>
      </c>
      <c r="CZ35" s="277" t="s">
        <v>848</v>
      </c>
      <c r="DA35" s="274">
        <v>0</v>
      </c>
      <c r="DB35" s="277" t="s">
        <v>848</v>
      </c>
      <c r="DC35" s="277" t="s">
        <v>848</v>
      </c>
      <c r="DD35" s="277" t="s">
        <v>848</v>
      </c>
      <c r="DE35" s="277" t="s">
        <v>848</v>
      </c>
      <c r="DF35" s="277" t="s">
        <v>848</v>
      </c>
      <c r="DG35" s="277" t="s">
        <v>848</v>
      </c>
      <c r="DH35" s="274">
        <v>0</v>
      </c>
      <c r="DI35" s="274">
        <v>0</v>
      </c>
      <c r="DJ35" s="274">
        <f t="shared" si="14"/>
        <v>0</v>
      </c>
      <c r="DK35" s="277" t="s">
        <v>848</v>
      </c>
      <c r="DL35" s="277" t="s">
        <v>848</v>
      </c>
      <c r="DM35" s="277" t="s">
        <v>848</v>
      </c>
      <c r="DN35" s="277" t="s">
        <v>848</v>
      </c>
      <c r="DO35" s="277" t="s">
        <v>848</v>
      </c>
      <c r="DP35" s="277" t="s">
        <v>848</v>
      </c>
      <c r="DQ35" s="277" t="s">
        <v>848</v>
      </c>
      <c r="DR35" s="277" t="s">
        <v>848</v>
      </c>
      <c r="DS35" s="277" t="s">
        <v>848</v>
      </c>
      <c r="DT35" s="277" t="s">
        <v>848</v>
      </c>
      <c r="DU35" s="277" t="s">
        <v>848</v>
      </c>
      <c r="DV35" s="274">
        <v>0</v>
      </c>
      <c r="DW35" s="277" t="s">
        <v>848</v>
      </c>
      <c r="DX35" s="277" t="s">
        <v>848</v>
      </c>
      <c r="DY35" s="277" t="s">
        <v>848</v>
      </c>
      <c r="DZ35" s="274">
        <v>0</v>
      </c>
      <c r="EA35" s="277" t="s">
        <v>848</v>
      </c>
      <c r="EB35" s="277" t="s">
        <v>848</v>
      </c>
      <c r="EC35" s="277" t="s">
        <v>848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848</v>
      </c>
      <c r="EI35" s="277" t="s">
        <v>848</v>
      </c>
      <c r="EJ35" s="274">
        <v>0</v>
      </c>
      <c r="EK35" s="277" t="s">
        <v>848</v>
      </c>
      <c r="EL35" s="277" t="s">
        <v>848</v>
      </c>
      <c r="EM35" s="277" t="s">
        <v>848</v>
      </c>
      <c r="EN35" s="274">
        <v>0</v>
      </c>
      <c r="EO35" s="274">
        <v>0</v>
      </c>
      <c r="EP35" s="274">
        <v>0</v>
      </c>
      <c r="EQ35" s="277" t="s">
        <v>848</v>
      </c>
      <c r="ER35" s="277" t="s">
        <v>848</v>
      </c>
      <c r="ES35" s="277" t="s">
        <v>848</v>
      </c>
      <c r="ET35" s="277" t="s">
        <v>848</v>
      </c>
      <c r="EU35" s="274">
        <v>0</v>
      </c>
      <c r="EV35" s="274">
        <v>0</v>
      </c>
      <c r="EW35" s="277" t="s">
        <v>848</v>
      </c>
      <c r="EX35" s="277" t="s">
        <v>848</v>
      </c>
      <c r="EY35" s="277" t="s">
        <v>848</v>
      </c>
      <c r="EZ35" s="274">
        <v>0</v>
      </c>
      <c r="FA35" s="274">
        <v>0</v>
      </c>
      <c r="FB35" s="274">
        <f t="shared" si="18"/>
        <v>1009</v>
      </c>
      <c r="FC35" s="274">
        <v>11</v>
      </c>
      <c r="FD35" s="274">
        <v>1</v>
      </c>
      <c r="FE35" s="274">
        <v>0</v>
      </c>
      <c r="FF35" s="274">
        <v>594</v>
      </c>
      <c r="FG35" s="274">
        <v>266</v>
      </c>
      <c r="FH35" s="274">
        <v>108</v>
      </c>
      <c r="FI35" s="274">
        <v>1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848</v>
      </c>
      <c r="FQ35" s="277" t="s">
        <v>848</v>
      </c>
      <c r="FR35" s="277" t="s">
        <v>848</v>
      </c>
      <c r="FS35" s="274">
        <v>0</v>
      </c>
      <c r="FT35" s="274">
        <v>0</v>
      </c>
      <c r="FU35" s="274">
        <v>0</v>
      </c>
      <c r="FV35" s="274">
        <v>0</v>
      </c>
      <c r="FW35" s="274">
        <v>28</v>
      </c>
    </row>
    <row r="36" spans="1:179" ht="13.5" customHeight="1" x14ac:dyDescent="0.15">
      <c r="A36" s="272" t="s">
        <v>711</v>
      </c>
      <c r="B36" s="273" t="s">
        <v>784</v>
      </c>
      <c r="C36" s="272" t="s">
        <v>785</v>
      </c>
      <c r="D36" s="274">
        <f t="shared" si="20"/>
        <v>1623</v>
      </c>
      <c r="E36" s="274">
        <f t="shared" si="21"/>
        <v>329</v>
      </c>
      <c r="F36" s="274">
        <f t="shared" si="22"/>
        <v>1</v>
      </c>
      <c r="G36" s="274">
        <f t="shared" si="23"/>
        <v>8</v>
      </c>
      <c r="H36" s="274">
        <f t="shared" si="24"/>
        <v>381</v>
      </c>
      <c r="I36" s="274">
        <f t="shared" si="25"/>
        <v>170</v>
      </c>
      <c r="J36" s="274">
        <f t="shared" si="26"/>
        <v>85</v>
      </c>
      <c r="K36" s="274">
        <f t="shared" si="27"/>
        <v>1</v>
      </c>
      <c r="L36" s="274">
        <f t="shared" si="28"/>
        <v>77</v>
      </c>
      <c r="M36" s="274">
        <f t="shared" si="29"/>
        <v>0</v>
      </c>
      <c r="N36" s="274">
        <f t="shared" si="30"/>
        <v>1</v>
      </c>
      <c r="O36" s="274">
        <f t="shared" si="31"/>
        <v>0</v>
      </c>
      <c r="P36" s="274">
        <f t="shared" si="32"/>
        <v>473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97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848</v>
      </c>
      <c r="AM36" s="277" t="s">
        <v>848</v>
      </c>
      <c r="AN36" s="274">
        <v>0</v>
      </c>
      <c r="AO36" s="277" t="s">
        <v>848</v>
      </c>
      <c r="AP36" s="277" t="s">
        <v>848</v>
      </c>
      <c r="AQ36" s="274">
        <v>0</v>
      </c>
      <c r="AR36" s="277" t="s">
        <v>848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848</v>
      </c>
      <c r="BI36" s="277" t="s">
        <v>848</v>
      </c>
      <c r="BJ36" s="277" t="s">
        <v>848</v>
      </c>
      <c r="BK36" s="277" t="s">
        <v>848</v>
      </c>
      <c r="BL36" s="277" t="s">
        <v>848</v>
      </c>
      <c r="BM36" s="277" t="s">
        <v>848</v>
      </c>
      <c r="BN36" s="277" t="s">
        <v>848</v>
      </c>
      <c r="BO36" s="277" t="s">
        <v>848</v>
      </c>
      <c r="BP36" s="274">
        <v>0</v>
      </c>
      <c r="BQ36" s="274">
        <v>0</v>
      </c>
      <c r="BR36" s="274">
        <f t="shared" si="10"/>
        <v>473</v>
      </c>
      <c r="BS36" s="277" t="s">
        <v>848</v>
      </c>
      <c r="BT36" s="277" t="s">
        <v>848</v>
      </c>
      <c r="BU36" s="277" t="s">
        <v>848</v>
      </c>
      <c r="BV36" s="277" t="s">
        <v>848</v>
      </c>
      <c r="BW36" s="277" t="s">
        <v>848</v>
      </c>
      <c r="BX36" s="277" t="s">
        <v>848</v>
      </c>
      <c r="BY36" s="277" t="s">
        <v>848</v>
      </c>
      <c r="BZ36" s="277" t="s">
        <v>848</v>
      </c>
      <c r="CA36" s="277" t="s">
        <v>848</v>
      </c>
      <c r="CB36" s="277" t="s">
        <v>848</v>
      </c>
      <c r="CC36" s="277" t="s">
        <v>848</v>
      </c>
      <c r="CD36" s="274">
        <v>473</v>
      </c>
      <c r="CE36" s="277" t="s">
        <v>848</v>
      </c>
      <c r="CF36" s="277" t="s">
        <v>848</v>
      </c>
      <c r="CG36" s="277" t="s">
        <v>848</v>
      </c>
      <c r="CH36" s="277" t="s">
        <v>848</v>
      </c>
      <c r="CI36" s="277" t="s">
        <v>848</v>
      </c>
      <c r="CJ36" s="277" t="s">
        <v>848</v>
      </c>
      <c r="CK36" s="277" t="s">
        <v>848</v>
      </c>
      <c r="CL36" s="274">
        <v>0</v>
      </c>
      <c r="CM36" s="274">
        <v>0</v>
      </c>
      <c r="CN36" s="274">
        <f t="shared" si="12"/>
        <v>0</v>
      </c>
      <c r="CO36" s="277" t="s">
        <v>848</v>
      </c>
      <c r="CP36" s="277" t="s">
        <v>848</v>
      </c>
      <c r="CQ36" s="277" t="s">
        <v>848</v>
      </c>
      <c r="CR36" s="277" t="s">
        <v>848</v>
      </c>
      <c r="CS36" s="277" t="s">
        <v>848</v>
      </c>
      <c r="CT36" s="277" t="s">
        <v>848</v>
      </c>
      <c r="CU36" s="277" t="s">
        <v>848</v>
      </c>
      <c r="CV36" s="277" t="s">
        <v>848</v>
      </c>
      <c r="CW36" s="277" t="s">
        <v>848</v>
      </c>
      <c r="CX36" s="277" t="s">
        <v>848</v>
      </c>
      <c r="CY36" s="277" t="s">
        <v>848</v>
      </c>
      <c r="CZ36" s="277" t="s">
        <v>848</v>
      </c>
      <c r="DA36" s="274">
        <v>0</v>
      </c>
      <c r="DB36" s="277" t="s">
        <v>848</v>
      </c>
      <c r="DC36" s="277" t="s">
        <v>848</v>
      </c>
      <c r="DD36" s="277" t="s">
        <v>848</v>
      </c>
      <c r="DE36" s="277" t="s">
        <v>848</v>
      </c>
      <c r="DF36" s="277" t="s">
        <v>848</v>
      </c>
      <c r="DG36" s="277" t="s">
        <v>848</v>
      </c>
      <c r="DH36" s="274">
        <v>0</v>
      </c>
      <c r="DI36" s="274">
        <v>0</v>
      </c>
      <c r="DJ36" s="274">
        <f t="shared" si="14"/>
        <v>0</v>
      </c>
      <c r="DK36" s="277" t="s">
        <v>848</v>
      </c>
      <c r="DL36" s="277" t="s">
        <v>848</v>
      </c>
      <c r="DM36" s="277" t="s">
        <v>848</v>
      </c>
      <c r="DN36" s="277" t="s">
        <v>848</v>
      </c>
      <c r="DO36" s="277" t="s">
        <v>848</v>
      </c>
      <c r="DP36" s="277" t="s">
        <v>848</v>
      </c>
      <c r="DQ36" s="277" t="s">
        <v>848</v>
      </c>
      <c r="DR36" s="277" t="s">
        <v>848</v>
      </c>
      <c r="DS36" s="277" t="s">
        <v>848</v>
      </c>
      <c r="DT36" s="277" t="s">
        <v>848</v>
      </c>
      <c r="DU36" s="277" t="s">
        <v>848</v>
      </c>
      <c r="DV36" s="274">
        <v>0</v>
      </c>
      <c r="DW36" s="277" t="s">
        <v>848</v>
      </c>
      <c r="DX36" s="277" t="s">
        <v>848</v>
      </c>
      <c r="DY36" s="277" t="s">
        <v>848</v>
      </c>
      <c r="DZ36" s="274">
        <v>0</v>
      </c>
      <c r="EA36" s="277" t="s">
        <v>848</v>
      </c>
      <c r="EB36" s="277" t="s">
        <v>848</v>
      </c>
      <c r="EC36" s="277" t="s">
        <v>848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848</v>
      </c>
      <c r="EI36" s="277" t="s">
        <v>848</v>
      </c>
      <c r="EJ36" s="274">
        <v>0</v>
      </c>
      <c r="EK36" s="277" t="s">
        <v>848</v>
      </c>
      <c r="EL36" s="277" t="s">
        <v>848</v>
      </c>
      <c r="EM36" s="277" t="s">
        <v>848</v>
      </c>
      <c r="EN36" s="274">
        <v>0</v>
      </c>
      <c r="EO36" s="274">
        <v>0</v>
      </c>
      <c r="EP36" s="274">
        <v>0</v>
      </c>
      <c r="EQ36" s="277" t="s">
        <v>848</v>
      </c>
      <c r="ER36" s="277" t="s">
        <v>848</v>
      </c>
      <c r="ES36" s="277" t="s">
        <v>848</v>
      </c>
      <c r="ET36" s="277" t="s">
        <v>848</v>
      </c>
      <c r="EU36" s="274">
        <v>0</v>
      </c>
      <c r="EV36" s="274">
        <v>0</v>
      </c>
      <c r="EW36" s="277" t="s">
        <v>848</v>
      </c>
      <c r="EX36" s="277" t="s">
        <v>848</v>
      </c>
      <c r="EY36" s="277" t="s">
        <v>848</v>
      </c>
      <c r="EZ36" s="274">
        <v>0</v>
      </c>
      <c r="FA36" s="274">
        <v>0</v>
      </c>
      <c r="FB36" s="274">
        <f t="shared" si="18"/>
        <v>1150</v>
      </c>
      <c r="FC36" s="274">
        <v>329</v>
      </c>
      <c r="FD36" s="274">
        <v>1</v>
      </c>
      <c r="FE36" s="274">
        <v>8</v>
      </c>
      <c r="FF36" s="274">
        <v>381</v>
      </c>
      <c r="FG36" s="274">
        <v>170</v>
      </c>
      <c r="FH36" s="274">
        <v>85</v>
      </c>
      <c r="FI36" s="274">
        <v>1</v>
      </c>
      <c r="FJ36" s="274">
        <v>77</v>
      </c>
      <c r="FK36" s="274">
        <v>0</v>
      </c>
      <c r="FL36" s="274">
        <v>1</v>
      </c>
      <c r="FM36" s="274">
        <v>0</v>
      </c>
      <c r="FN36" s="274">
        <v>0</v>
      </c>
      <c r="FO36" s="274">
        <v>0</v>
      </c>
      <c r="FP36" s="277" t="s">
        <v>848</v>
      </c>
      <c r="FQ36" s="277" t="s">
        <v>848</v>
      </c>
      <c r="FR36" s="277" t="s">
        <v>848</v>
      </c>
      <c r="FS36" s="274">
        <v>0</v>
      </c>
      <c r="FT36" s="274">
        <v>0</v>
      </c>
      <c r="FU36" s="274">
        <v>0</v>
      </c>
      <c r="FV36" s="274">
        <v>0</v>
      </c>
      <c r="FW36" s="274">
        <v>97</v>
      </c>
    </row>
    <row r="37" spans="1:179" ht="13.5" customHeight="1" x14ac:dyDescent="0.15">
      <c r="A37" s="272" t="s">
        <v>711</v>
      </c>
      <c r="B37" s="273" t="s">
        <v>786</v>
      </c>
      <c r="C37" s="272" t="s">
        <v>787</v>
      </c>
      <c r="D37" s="274">
        <f t="shared" si="20"/>
        <v>5951</v>
      </c>
      <c r="E37" s="274">
        <f t="shared" si="21"/>
        <v>819</v>
      </c>
      <c r="F37" s="274">
        <f t="shared" si="22"/>
        <v>0</v>
      </c>
      <c r="G37" s="274">
        <f t="shared" si="23"/>
        <v>0</v>
      </c>
      <c r="H37" s="274">
        <f t="shared" si="24"/>
        <v>185</v>
      </c>
      <c r="I37" s="274">
        <f t="shared" si="25"/>
        <v>150</v>
      </c>
      <c r="J37" s="274">
        <f t="shared" si="26"/>
        <v>109</v>
      </c>
      <c r="K37" s="274">
        <f t="shared" si="27"/>
        <v>0</v>
      </c>
      <c r="L37" s="274">
        <f t="shared" si="28"/>
        <v>163</v>
      </c>
      <c r="M37" s="274">
        <f t="shared" si="29"/>
        <v>0</v>
      </c>
      <c r="N37" s="274">
        <f t="shared" si="30"/>
        <v>0</v>
      </c>
      <c r="O37" s="274">
        <f t="shared" si="31"/>
        <v>104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4227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194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848</v>
      </c>
      <c r="AM37" s="277" t="s">
        <v>848</v>
      </c>
      <c r="AN37" s="274">
        <v>0</v>
      </c>
      <c r="AO37" s="277" t="s">
        <v>848</v>
      </c>
      <c r="AP37" s="277" t="s">
        <v>848</v>
      </c>
      <c r="AQ37" s="274">
        <v>0</v>
      </c>
      <c r="AR37" s="277" t="s">
        <v>848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848</v>
      </c>
      <c r="BI37" s="277" t="s">
        <v>848</v>
      </c>
      <c r="BJ37" s="277" t="s">
        <v>848</v>
      </c>
      <c r="BK37" s="277" t="s">
        <v>848</v>
      </c>
      <c r="BL37" s="277" t="s">
        <v>848</v>
      </c>
      <c r="BM37" s="277" t="s">
        <v>848</v>
      </c>
      <c r="BN37" s="277" t="s">
        <v>848</v>
      </c>
      <c r="BO37" s="277" t="s">
        <v>848</v>
      </c>
      <c r="BP37" s="274">
        <v>0</v>
      </c>
      <c r="BQ37" s="274">
        <v>0</v>
      </c>
      <c r="BR37" s="274">
        <f t="shared" si="10"/>
        <v>0</v>
      </c>
      <c r="BS37" s="277" t="s">
        <v>848</v>
      </c>
      <c r="BT37" s="277" t="s">
        <v>848</v>
      </c>
      <c r="BU37" s="277" t="s">
        <v>848</v>
      </c>
      <c r="BV37" s="277" t="s">
        <v>848</v>
      </c>
      <c r="BW37" s="277" t="s">
        <v>848</v>
      </c>
      <c r="BX37" s="277" t="s">
        <v>848</v>
      </c>
      <c r="BY37" s="277" t="s">
        <v>848</v>
      </c>
      <c r="BZ37" s="277" t="s">
        <v>848</v>
      </c>
      <c r="CA37" s="277" t="s">
        <v>848</v>
      </c>
      <c r="CB37" s="277" t="s">
        <v>848</v>
      </c>
      <c r="CC37" s="277" t="s">
        <v>848</v>
      </c>
      <c r="CD37" s="274">
        <v>0</v>
      </c>
      <c r="CE37" s="277" t="s">
        <v>848</v>
      </c>
      <c r="CF37" s="277" t="s">
        <v>848</v>
      </c>
      <c r="CG37" s="277" t="s">
        <v>848</v>
      </c>
      <c r="CH37" s="277" t="s">
        <v>848</v>
      </c>
      <c r="CI37" s="277" t="s">
        <v>848</v>
      </c>
      <c r="CJ37" s="277" t="s">
        <v>848</v>
      </c>
      <c r="CK37" s="277" t="s">
        <v>848</v>
      </c>
      <c r="CL37" s="274">
        <v>0</v>
      </c>
      <c r="CM37" s="274">
        <v>0</v>
      </c>
      <c r="CN37" s="274">
        <f t="shared" si="12"/>
        <v>0</v>
      </c>
      <c r="CO37" s="277" t="s">
        <v>848</v>
      </c>
      <c r="CP37" s="277" t="s">
        <v>848</v>
      </c>
      <c r="CQ37" s="277" t="s">
        <v>848</v>
      </c>
      <c r="CR37" s="277" t="s">
        <v>848</v>
      </c>
      <c r="CS37" s="277" t="s">
        <v>848</v>
      </c>
      <c r="CT37" s="277" t="s">
        <v>848</v>
      </c>
      <c r="CU37" s="277" t="s">
        <v>848</v>
      </c>
      <c r="CV37" s="277" t="s">
        <v>848</v>
      </c>
      <c r="CW37" s="277" t="s">
        <v>848</v>
      </c>
      <c r="CX37" s="277" t="s">
        <v>848</v>
      </c>
      <c r="CY37" s="277" t="s">
        <v>848</v>
      </c>
      <c r="CZ37" s="277" t="s">
        <v>848</v>
      </c>
      <c r="DA37" s="274">
        <v>0</v>
      </c>
      <c r="DB37" s="277" t="s">
        <v>848</v>
      </c>
      <c r="DC37" s="277" t="s">
        <v>848</v>
      </c>
      <c r="DD37" s="277" t="s">
        <v>848</v>
      </c>
      <c r="DE37" s="277" t="s">
        <v>848</v>
      </c>
      <c r="DF37" s="277" t="s">
        <v>848</v>
      </c>
      <c r="DG37" s="277" t="s">
        <v>848</v>
      </c>
      <c r="DH37" s="274">
        <v>0</v>
      </c>
      <c r="DI37" s="274">
        <v>0</v>
      </c>
      <c r="DJ37" s="274">
        <f t="shared" si="14"/>
        <v>0</v>
      </c>
      <c r="DK37" s="277" t="s">
        <v>848</v>
      </c>
      <c r="DL37" s="277" t="s">
        <v>848</v>
      </c>
      <c r="DM37" s="277" t="s">
        <v>848</v>
      </c>
      <c r="DN37" s="277" t="s">
        <v>848</v>
      </c>
      <c r="DO37" s="277" t="s">
        <v>848</v>
      </c>
      <c r="DP37" s="277" t="s">
        <v>848</v>
      </c>
      <c r="DQ37" s="277" t="s">
        <v>848</v>
      </c>
      <c r="DR37" s="277" t="s">
        <v>848</v>
      </c>
      <c r="DS37" s="277" t="s">
        <v>848</v>
      </c>
      <c r="DT37" s="277" t="s">
        <v>848</v>
      </c>
      <c r="DU37" s="277" t="s">
        <v>848</v>
      </c>
      <c r="DV37" s="274">
        <v>0</v>
      </c>
      <c r="DW37" s="277" t="s">
        <v>848</v>
      </c>
      <c r="DX37" s="277" t="s">
        <v>848</v>
      </c>
      <c r="DY37" s="277" t="s">
        <v>848</v>
      </c>
      <c r="DZ37" s="274">
        <v>0</v>
      </c>
      <c r="EA37" s="277" t="s">
        <v>848</v>
      </c>
      <c r="EB37" s="277" t="s">
        <v>848</v>
      </c>
      <c r="EC37" s="277" t="s">
        <v>848</v>
      </c>
      <c r="ED37" s="274">
        <v>0</v>
      </c>
      <c r="EE37" s="274">
        <v>0</v>
      </c>
      <c r="EF37" s="274">
        <f t="shared" si="16"/>
        <v>4240</v>
      </c>
      <c r="EG37" s="274">
        <v>0</v>
      </c>
      <c r="EH37" s="277" t="s">
        <v>848</v>
      </c>
      <c r="EI37" s="277" t="s">
        <v>848</v>
      </c>
      <c r="EJ37" s="274">
        <v>13</v>
      </c>
      <c r="EK37" s="277" t="s">
        <v>848</v>
      </c>
      <c r="EL37" s="277" t="s">
        <v>848</v>
      </c>
      <c r="EM37" s="277" t="s">
        <v>848</v>
      </c>
      <c r="EN37" s="274">
        <v>0</v>
      </c>
      <c r="EO37" s="274">
        <v>0</v>
      </c>
      <c r="EP37" s="274">
        <v>0</v>
      </c>
      <c r="EQ37" s="277" t="s">
        <v>848</v>
      </c>
      <c r="ER37" s="277" t="s">
        <v>848</v>
      </c>
      <c r="ES37" s="277" t="s">
        <v>848</v>
      </c>
      <c r="ET37" s="277" t="s">
        <v>848</v>
      </c>
      <c r="EU37" s="274">
        <v>4227</v>
      </c>
      <c r="EV37" s="274">
        <v>0</v>
      </c>
      <c r="EW37" s="277" t="s">
        <v>848</v>
      </c>
      <c r="EX37" s="277" t="s">
        <v>848</v>
      </c>
      <c r="EY37" s="277" t="s">
        <v>848</v>
      </c>
      <c r="EZ37" s="274">
        <v>0</v>
      </c>
      <c r="FA37" s="274">
        <v>0</v>
      </c>
      <c r="FB37" s="274">
        <f t="shared" si="18"/>
        <v>1711</v>
      </c>
      <c r="FC37" s="274">
        <v>819</v>
      </c>
      <c r="FD37" s="274">
        <v>0</v>
      </c>
      <c r="FE37" s="274">
        <v>0</v>
      </c>
      <c r="FF37" s="274">
        <v>172</v>
      </c>
      <c r="FG37" s="274">
        <v>150</v>
      </c>
      <c r="FH37" s="274">
        <v>109</v>
      </c>
      <c r="FI37" s="274">
        <v>0</v>
      </c>
      <c r="FJ37" s="274">
        <v>163</v>
      </c>
      <c r="FK37" s="274">
        <v>0</v>
      </c>
      <c r="FL37" s="274">
        <v>0</v>
      </c>
      <c r="FM37" s="274">
        <v>104</v>
      </c>
      <c r="FN37" s="274">
        <v>0</v>
      </c>
      <c r="FO37" s="274">
        <v>0</v>
      </c>
      <c r="FP37" s="277" t="s">
        <v>848</v>
      </c>
      <c r="FQ37" s="277" t="s">
        <v>848</v>
      </c>
      <c r="FR37" s="277" t="s">
        <v>848</v>
      </c>
      <c r="FS37" s="274">
        <v>0</v>
      </c>
      <c r="FT37" s="274">
        <v>0</v>
      </c>
      <c r="FU37" s="274">
        <v>0</v>
      </c>
      <c r="FV37" s="274">
        <v>0</v>
      </c>
      <c r="FW37" s="274">
        <v>194</v>
      </c>
    </row>
    <row r="38" spans="1:179" ht="13.5" customHeight="1" x14ac:dyDescent="0.15">
      <c r="A38" s="272" t="s">
        <v>711</v>
      </c>
      <c r="B38" s="273" t="s">
        <v>788</v>
      </c>
      <c r="C38" s="272" t="s">
        <v>789</v>
      </c>
      <c r="D38" s="274">
        <f t="shared" si="20"/>
        <v>4502</v>
      </c>
      <c r="E38" s="274">
        <f t="shared" si="21"/>
        <v>3</v>
      </c>
      <c r="F38" s="274">
        <f t="shared" si="22"/>
        <v>0</v>
      </c>
      <c r="G38" s="274">
        <f t="shared" si="23"/>
        <v>0</v>
      </c>
      <c r="H38" s="274">
        <f t="shared" si="24"/>
        <v>179</v>
      </c>
      <c r="I38" s="274">
        <f t="shared" si="25"/>
        <v>84</v>
      </c>
      <c r="J38" s="274">
        <f t="shared" si="26"/>
        <v>67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3774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395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848</v>
      </c>
      <c r="AM38" s="277" t="s">
        <v>848</v>
      </c>
      <c r="AN38" s="274">
        <v>0</v>
      </c>
      <c r="AO38" s="277" t="s">
        <v>848</v>
      </c>
      <c r="AP38" s="277" t="s">
        <v>848</v>
      </c>
      <c r="AQ38" s="274">
        <v>0</v>
      </c>
      <c r="AR38" s="277" t="s">
        <v>848</v>
      </c>
      <c r="AS38" s="274">
        <v>0</v>
      </c>
      <c r="AT38" s="274">
        <v>0</v>
      </c>
      <c r="AU38" s="274">
        <v>0</v>
      </c>
      <c r="AV38" s="274">
        <f t="shared" si="8"/>
        <v>712</v>
      </c>
      <c r="AW38" s="274">
        <v>0</v>
      </c>
      <c r="AX38" s="274">
        <v>0</v>
      </c>
      <c r="AY38" s="274">
        <v>0</v>
      </c>
      <c r="AZ38" s="274">
        <v>168</v>
      </c>
      <c r="BA38" s="274">
        <v>84</v>
      </c>
      <c r="BB38" s="274">
        <v>67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848</v>
      </c>
      <c r="BI38" s="277" t="s">
        <v>848</v>
      </c>
      <c r="BJ38" s="277" t="s">
        <v>848</v>
      </c>
      <c r="BK38" s="277" t="s">
        <v>848</v>
      </c>
      <c r="BL38" s="277" t="s">
        <v>848</v>
      </c>
      <c r="BM38" s="277" t="s">
        <v>848</v>
      </c>
      <c r="BN38" s="277" t="s">
        <v>848</v>
      </c>
      <c r="BO38" s="277" t="s">
        <v>848</v>
      </c>
      <c r="BP38" s="274">
        <v>0</v>
      </c>
      <c r="BQ38" s="274">
        <v>393</v>
      </c>
      <c r="BR38" s="274">
        <f t="shared" si="10"/>
        <v>0</v>
      </c>
      <c r="BS38" s="277" t="s">
        <v>848</v>
      </c>
      <c r="BT38" s="277" t="s">
        <v>848</v>
      </c>
      <c r="BU38" s="277" t="s">
        <v>848</v>
      </c>
      <c r="BV38" s="277" t="s">
        <v>848</v>
      </c>
      <c r="BW38" s="277" t="s">
        <v>848</v>
      </c>
      <c r="BX38" s="277" t="s">
        <v>848</v>
      </c>
      <c r="BY38" s="277" t="s">
        <v>848</v>
      </c>
      <c r="BZ38" s="277" t="s">
        <v>848</v>
      </c>
      <c r="CA38" s="277" t="s">
        <v>848</v>
      </c>
      <c r="CB38" s="277" t="s">
        <v>848</v>
      </c>
      <c r="CC38" s="277" t="s">
        <v>848</v>
      </c>
      <c r="CD38" s="274">
        <v>0</v>
      </c>
      <c r="CE38" s="277" t="s">
        <v>848</v>
      </c>
      <c r="CF38" s="277" t="s">
        <v>848</v>
      </c>
      <c r="CG38" s="277" t="s">
        <v>848</v>
      </c>
      <c r="CH38" s="277" t="s">
        <v>848</v>
      </c>
      <c r="CI38" s="277" t="s">
        <v>848</v>
      </c>
      <c r="CJ38" s="277" t="s">
        <v>848</v>
      </c>
      <c r="CK38" s="277" t="s">
        <v>848</v>
      </c>
      <c r="CL38" s="274">
        <v>0</v>
      </c>
      <c r="CM38" s="274">
        <v>0</v>
      </c>
      <c r="CN38" s="274">
        <f t="shared" si="12"/>
        <v>0</v>
      </c>
      <c r="CO38" s="277" t="s">
        <v>848</v>
      </c>
      <c r="CP38" s="277" t="s">
        <v>848</v>
      </c>
      <c r="CQ38" s="277" t="s">
        <v>848</v>
      </c>
      <c r="CR38" s="277" t="s">
        <v>848</v>
      </c>
      <c r="CS38" s="277" t="s">
        <v>848</v>
      </c>
      <c r="CT38" s="277" t="s">
        <v>848</v>
      </c>
      <c r="CU38" s="277" t="s">
        <v>848</v>
      </c>
      <c r="CV38" s="277" t="s">
        <v>848</v>
      </c>
      <c r="CW38" s="277" t="s">
        <v>848</v>
      </c>
      <c r="CX38" s="277" t="s">
        <v>848</v>
      </c>
      <c r="CY38" s="277" t="s">
        <v>848</v>
      </c>
      <c r="CZ38" s="277" t="s">
        <v>848</v>
      </c>
      <c r="DA38" s="274">
        <v>0</v>
      </c>
      <c r="DB38" s="277" t="s">
        <v>848</v>
      </c>
      <c r="DC38" s="277" t="s">
        <v>848</v>
      </c>
      <c r="DD38" s="277" t="s">
        <v>848</v>
      </c>
      <c r="DE38" s="277" t="s">
        <v>848</v>
      </c>
      <c r="DF38" s="277" t="s">
        <v>848</v>
      </c>
      <c r="DG38" s="277" t="s">
        <v>848</v>
      </c>
      <c r="DH38" s="274">
        <v>0</v>
      </c>
      <c r="DI38" s="274">
        <v>0</v>
      </c>
      <c r="DJ38" s="274">
        <f t="shared" si="14"/>
        <v>0</v>
      </c>
      <c r="DK38" s="277" t="s">
        <v>848</v>
      </c>
      <c r="DL38" s="277" t="s">
        <v>848</v>
      </c>
      <c r="DM38" s="277" t="s">
        <v>848</v>
      </c>
      <c r="DN38" s="277" t="s">
        <v>848</v>
      </c>
      <c r="DO38" s="277" t="s">
        <v>848</v>
      </c>
      <c r="DP38" s="277" t="s">
        <v>848</v>
      </c>
      <c r="DQ38" s="277" t="s">
        <v>848</v>
      </c>
      <c r="DR38" s="277" t="s">
        <v>848</v>
      </c>
      <c r="DS38" s="277" t="s">
        <v>848</v>
      </c>
      <c r="DT38" s="277" t="s">
        <v>848</v>
      </c>
      <c r="DU38" s="277" t="s">
        <v>848</v>
      </c>
      <c r="DV38" s="274">
        <v>0</v>
      </c>
      <c r="DW38" s="277" t="s">
        <v>848</v>
      </c>
      <c r="DX38" s="277" t="s">
        <v>848</v>
      </c>
      <c r="DY38" s="277" t="s">
        <v>848</v>
      </c>
      <c r="DZ38" s="274">
        <v>0</v>
      </c>
      <c r="EA38" s="277" t="s">
        <v>848</v>
      </c>
      <c r="EB38" s="277" t="s">
        <v>848</v>
      </c>
      <c r="EC38" s="277" t="s">
        <v>848</v>
      </c>
      <c r="ED38" s="274">
        <v>0</v>
      </c>
      <c r="EE38" s="274">
        <v>0</v>
      </c>
      <c r="EF38" s="274">
        <f t="shared" si="16"/>
        <v>3790</v>
      </c>
      <c r="EG38" s="274">
        <v>3</v>
      </c>
      <c r="EH38" s="277" t="s">
        <v>848</v>
      </c>
      <c r="EI38" s="277" t="s">
        <v>848</v>
      </c>
      <c r="EJ38" s="274">
        <v>11</v>
      </c>
      <c r="EK38" s="277" t="s">
        <v>848</v>
      </c>
      <c r="EL38" s="277" t="s">
        <v>848</v>
      </c>
      <c r="EM38" s="277" t="s">
        <v>848</v>
      </c>
      <c r="EN38" s="274">
        <v>0</v>
      </c>
      <c r="EO38" s="274">
        <v>0</v>
      </c>
      <c r="EP38" s="274">
        <v>0</v>
      </c>
      <c r="EQ38" s="277" t="s">
        <v>848</v>
      </c>
      <c r="ER38" s="277" t="s">
        <v>848</v>
      </c>
      <c r="ES38" s="277" t="s">
        <v>848</v>
      </c>
      <c r="ET38" s="277" t="s">
        <v>848</v>
      </c>
      <c r="EU38" s="274">
        <v>3774</v>
      </c>
      <c r="EV38" s="274">
        <v>0</v>
      </c>
      <c r="EW38" s="277" t="s">
        <v>848</v>
      </c>
      <c r="EX38" s="277" t="s">
        <v>848</v>
      </c>
      <c r="EY38" s="277" t="s">
        <v>848</v>
      </c>
      <c r="EZ38" s="274">
        <v>0</v>
      </c>
      <c r="FA38" s="274">
        <v>2</v>
      </c>
      <c r="FB38" s="274">
        <f t="shared" si="18"/>
        <v>0</v>
      </c>
      <c r="FC38" s="274">
        <v>0</v>
      </c>
      <c r="FD38" s="274">
        <v>0</v>
      </c>
      <c r="FE38" s="274">
        <v>0</v>
      </c>
      <c r="FF38" s="274">
        <v>0</v>
      </c>
      <c r="FG38" s="274">
        <v>0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848</v>
      </c>
      <c r="FQ38" s="277" t="s">
        <v>848</v>
      </c>
      <c r="FR38" s="277" t="s">
        <v>848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711</v>
      </c>
      <c r="B39" s="273" t="s">
        <v>790</v>
      </c>
      <c r="C39" s="272" t="s">
        <v>791</v>
      </c>
      <c r="D39" s="274">
        <f t="shared" si="20"/>
        <v>6762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193</v>
      </c>
      <c r="I39" s="274">
        <f t="shared" si="25"/>
        <v>187</v>
      </c>
      <c r="J39" s="274">
        <f t="shared" si="26"/>
        <v>122</v>
      </c>
      <c r="K39" s="274">
        <f t="shared" si="27"/>
        <v>0</v>
      </c>
      <c r="L39" s="274">
        <f t="shared" si="28"/>
        <v>167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5950</v>
      </c>
      <c r="T39" s="274">
        <f t="shared" si="36"/>
        <v>0</v>
      </c>
      <c r="U39" s="274">
        <f t="shared" si="37"/>
        <v>0</v>
      </c>
      <c r="V39" s="274">
        <f t="shared" ref="V39:V67" si="40">SUM(AR39,BN39,CJ39,DF39,EB39,EX39,FT39)</f>
        <v>0</v>
      </c>
      <c r="W39" s="274">
        <f t="shared" si="38"/>
        <v>0</v>
      </c>
      <c r="X39" s="274">
        <f t="shared" ref="X39:X67" si="41">SUM(AT39,BP39,CL39,DH39,ED39,EZ39,FV39)</f>
        <v>0</v>
      </c>
      <c r="Y39" s="274">
        <f t="shared" si="39"/>
        <v>143</v>
      </c>
      <c r="Z39" s="274">
        <f t="shared" ref="Z39:Z67" si="42">SUM(AA39:AU39)</f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848</v>
      </c>
      <c r="AM39" s="277" t="s">
        <v>848</v>
      </c>
      <c r="AN39" s="274">
        <v>0</v>
      </c>
      <c r="AO39" s="277" t="s">
        <v>848</v>
      </c>
      <c r="AP39" s="277" t="s">
        <v>848</v>
      </c>
      <c r="AQ39" s="274">
        <v>0</v>
      </c>
      <c r="AR39" s="277" t="s">
        <v>848</v>
      </c>
      <c r="AS39" s="274">
        <v>0</v>
      </c>
      <c r="AT39" s="274">
        <v>0</v>
      </c>
      <c r="AU39" s="274">
        <v>0</v>
      </c>
      <c r="AV39" s="274">
        <f t="shared" ref="AV39:AV67" si="43">SUM(AW39:BQ39)</f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848</v>
      </c>
      <c r="BI39" s="277" t="s">
        <v>848</v>
      </c>
      <c r="BJ39" s="277" t="s">
        <v>848</v>
      </c>
      <c r="BK39" s="277" t="s">
        <v>848</v>
      </c>
      <c r="BL39" s="277" t="s">
        <v>848</v>
      </c>
      <c r="BM39" s="277" t="s">
        <v>848</v>
      </c>
      <c r="BN39" s="277" t="s">
        <v>848</v>
      </c>
      <c r="BO39" s="277" t="s">
        <v>848</v>
      </c>
      <c r="BP39" s="274">
        <v>0</v>
      </c>
      <c r="BQ39" s="274">
        <v>0</v>
      </c>
      <c r="BR39" s="274">
        <f t="shared" ref="BR39:BR67" si="44">SUM(BS39:CM39)</f>
        <v>0</v>
      </c>
      <c r="BS39" s="277" t="s">
        <v>848</v>
      </c>
      <c r="BT39" s="277" t="s">
        <v>848</v>
      </c>
      <c r="BU39" s="277" t="s">
        <v>848</v>
      </c>
      <c r="BV39" s="277" t="s">
        <v>848</v>
      </c>
      <c r="BW39" s="277" t="s">
        <v>848</v>
      </c>
      <c r="BX39" s="277" t="s">
        <v>848</v>
      </c>
      <c r="BY39" s="277" t="s">
        <v>848</v>
      </c>
      <c r="BZ39" s="277" t="s">
        <v>848</v>
      </c>
      <c r="CA39" s="277" t="s">
        <v>848</v>
      </c>
      <c r="CB39" s="277" t="s">
        <v>848</v>
      </c>
      <c r="CC39" s="277" t="s">
        <v>848</v>
      </c>
      <c r="CD39" s="274">
        <v>0</v>
      </c>
      <c r="CE39" s="277" t="s">
        <v>848</v>
      </c>
      <c r="CF39" s="277" t="s">
        <v>848</v>
      </c>
      <c r="CG39" s="277" t="s">
        <v>848</v>
      </c>
      <c r="CH39" s="277" t="s">
        <v>848</v>
      </c>
      <c r="CI39" s="277" t="s">
        <v>848</v>
      </c>
      <c r="CJ39" s="277" t="s">
        <v>848</v>
      </c>
      <c r="CK39" s="277" t="s">
        <v>848</v>
      </c>
      <c r="CL39" s="274">
        <v>0</v>
      </c>
      <c r="CM39" s="274">
        <v>0</v>
      </c>
      <c r="CN39" s="274">
        <f t="shared" ref="CN39:CN67" si="45">SUM(CO39:DI39)</f>
        <v>0</v>
      </c>
      <c r="CO39" s="277" t="s">
        <v>848</v>
      </c>
      <c r="CP39" s="277" t="s">
        <v>848</v>
      </c>
      <c r="CQ39" s="277" t="s">
        <v>848</v>
      </c>
      <c r="CR39" s="277" t="s">
        <v>848</v>
      </c>
      <c r="CS39" s="277" t="s">
        <v>848</v>
      </c>
      <c r="CT39" s="277" t="s">
        <v>848</v>
      </c>
      <c r="CU39" s="277" t="s">
        <v>848</v>
      </c>
      <c r="CV39" s="277" t="s">
        <v>848</v>
      </c>
      <c r="CW39" s="277" t="s">
        <v>848</v>
      </c>
      <c r="CX39" s="277" t="s">
        <v>848</v>
      </c>
      <c r="CY39" s="277" t="s">
        <v>848</v>
      </c>
      <c r="CZ39" s="277" t="s">
        <v>848</v>
      </c>
      <c r="DA39" s="274">
        <v>0</v>
      </c>
      <c r="DB39" s="277" t="s">
        <v>848</v>
      </c>
      <c r="DC39" s="277" t="s">
        <v>848</v>
      </c>
      <c r="DD39" s="277" t="s">
        <v>848</v>
      </c>
      <c r="DE39" s="277" t="s">
        <v>848</v>
      </c>
      <c r="DF39" s="277" t="s">
        <v>848</v>
      </c>
      <c r="DG39" s="277" t="s">
        <v>848</v>
      </c>
      <c r="DH39" s="274">
        <v>0</v>
      </c>
      <c r="DI39" s="274">
        <v>0</v>
      </c>
      <c r="DJ39" s="274">
        <f t="shared" ref="DJ39:DJ67" si="46">SUM(DK39:EE39)</f>
        <v>0</v>
      </c>
      <c r="DK39" s="277" t="s">
        <v>848</v>
      </c>
      <c r="DL39" s="277" t="s">
        <v>848</v>
      </c>
      <c r="DM39" s="277" t="s">
        <v>848</v>
      </c>
      <c r="DN39" s="277" t="s">
        <v>848</v>
      </c>
      <c r="DO39" s="277" t="s">
        <v>848</v>
      </c>
      <c r="DP39" s="277" t="s">
        <v>848</v>
      </c>
      <c r="DQ39" s="277" t="s">
        <v>848</v>
      </c>
      <c r="DR39" s="277" t="s">
        <v>848</v>
      </c>
      <c r="DS39" s="277" t="s">
        <v>848</v>
      </c>
      <c r="DT39" s="277" t="s">
        <v>848</v>
      </c>
      <c r="DU39" s="277" t="s">
        <v>848</v>
      </c>
      <c r="DV39" s="274">
        <v>0</v>
      </c>
      <c r="DW39" s="277" t="s">
        <v>848</v>
      </c>
      <c r="DX39" s="277" t="s">
        <v>848</v>
      </c>
      <c r="DY39" s="277" t="s">
        <v>848</v>
      </c>
      <c r="DZ39" s="274">
        <v>0</v>
      </c>
      <c r="EA39" s="277" t="s">
        <v>848</v>
      </c>
      <c r="EB39" s="277" t="s">
        <v>848</v>
      </c>
      <c r="EC39" s="277" t="s">
        <v>848</v>
      </c>
      <c r="ED39" s="274">
        <v>0</v>
      </c>
      <c r="EE39" s="274">
        <v>0</v>
      </c>
      <c r="EF39" s="274">
        <f t="shared" ref="EF39:EF67" si="47">SUM(EG39:FA39)</f>
        <v>5968</v>
      </c>
      <c r="EG39" s="274">
        <v>0</v>
      </c>
      <c r="EH39" s="277" t="s">
        <v>848</v>
      </c>
      <c r="EI39" s="277" t="s">
        <v>848</v>
      </c>
      <c r="EJ39" s="274">
        <v>18</v>
      </c>
      <c r="EK39" s="277" t="s">
        <v>848</v>
      </c>
      <c r="EL39" s="277" t="s">
        <v>848</v>
      </c>
      <c r="EM39" s="277" t="s">
        <v>848</v>
      </c>
      <c r="EN39" s="274">
        <v>0</v>
      </c>
      <c r="EO39" s="274">
        <v>0</v>
      </c>
      <c r="EP39" s="274">
        <v>0</v>
      </c>
      <c r="EQ39" s="277" t="s">
        <v>848</v>
      </c>
      <c r="ER39" s="277" t="s">
        <v>848</v>
      </c>
      <c r="ES39" s="277" t="s">
        <v>848</v>
      </c>
      <c r="ET39" s="277" t="s">
        <v>848</v>
      </c>
      <c r="EU39" s="274">
        <v>5950</v>
      </c>
      <c r="EV39" s="274">
        <v>0</v>
      </c>
      <c r="EW39" s="277" t="s">
        <v>848</v>
      </c>
      <c r="EX39" s="277" t="s">
        <v>848</v>
      </c>
      <c r="EY39" s="277" t="s">
        <v>848</v>
      </c>
      <c r="EZ39" s="274">
        <v>0</v>
      </c>
      <c r="FA39" s="274">
        <v>0</v>
      </c>
      <c r="FB39" s="274">
        <f t="shared" ref="FB39:FB67" si="48">SUM(FC39:FW39)</f>
        <v>794</v>
      </c>
      <c r="FC39" s="274">
        <v>0</v>
      </c>
      <c r="FD39" s="274">
        <v>0</v>
      </c>
      <c r="FE39" s="274">
        <v>0</v>
      </c>
      <c r="FF39" s="274">
        <v>175</v>
      </c>
      <c r="FG39" s="274">
        <v>187</v>
      </c>
      <c r="FH39" s="274">
        <v>122</v>
      </c>
      <c r="FI39" s="274">
        <v>0</v>
      </c>
      <c r="FJ39" s="274">
        <v>167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848</v>
      </c>
      <c r="FQ39" s="277" t="s">
        <v>848</v>
      </c>
      <c r="FR39" s="277" t="s">
        <v>848</v>
      </c>
      <c r="FS39" s="274">
        <v>0</v>
      </c>
      <c r="FT39" s="274">
        <v>0</v>
      </c>
      <c r="FU39" s="274">
        <v>0</v>
      </c>
      <c r="FV39" s="274">
        <v>0</v>
      </c>
      <c r="FW39" s="274">
        <v>143</v>
      </c>
    </row>
    <row r="40" spans="1:179" ht="13.5" customHeight="1" x14ac:dyDescent="0.15">
      <c r="A40" s="272" t="s">
        <v>711</v>
      </c>
      <c r="B40" s="273" t="s">
        <v>792</v>
      </c>
      <c r="C40" s="272" t="s">
        <v>793</v>
      </c>
      <c r="D40" s="274">
        <f t="shared" ref="D40:D67" si="49">SUM(Z40,AV40,BR40,CN40,DJ40,EF40,FB40)</f>
        <v>4425</v>
      </c>
      <c r="E40" s="274">
        <f t="shared" ref="E40:E67" si="50">SUM(AA40,AW40,BS40,CO40,DK40,EG40,FC40)</f>
        <v>3</v>
      </c>
      <c r="F40" s="274">
        <f t="shared" ref="F40:F67" si="51">SUM(AB40,AX40,BT40,CP40,DL40,EH40,FD40)</f>
        <v>0</v>
      </c>
      <c r="G40" s="274">
        <f t="shared" ref="G40:G67" si="52">SUM(AC40,AY40,BU40,CQ40,DM40,EI40,FE40)</f>
        <v>0</v>
      </c>
      <c r="H40" s="274">
        <f t="shared" ref="H40:H67" si="53">SUM(AD40,AZ40,BV40,CR40,DN40,EJ40,FF40)</f>
        <v>202</v>
      </c>
      <c r="I40" s="274">
        <f t="shared" ref="I40:I67" si="54">SUM(AE40,BA40,BW40,CS40,DO40,EK40,FG40)</f>
        <v>96</v>
      </c>
      <c r="J40" s="274">
        <f t="shared" ref="J40:J67" si="55">SUM(AF40,BB40,BX40,CT40,DP40,EL40,FH40)</f>
        <v>77</v>
      </c>
      <c r="K40" s="274">
        <f t="shared" ref="K40:K67" si="56">SUM(AG40,BC40,BY40,CU40,DQ40,EM40,FI40)</f>
        <v>0</v>
      </c>
      <c r="L40" s="274">
        <f t="shared" ref="L40:L67" si="57">SUM(AH40,BD40,BZ40,CV40,DR40,EN40,FJ40)</f>
        <v>0</v>
      </c>
      <c r="M40" s="274">
        <f t="shared" ref="M40:M67" si="58">SUM(AI40,BE40,CA40,CW40,DS40,EO40,FK40)</f>
        <v>0</v>
      </c>
      <c r="N40" s="274">
        <f t="shared" ref="N40:N67" si="59">SUM(AJ40,BF40,CB40,CX40,DT40,EP40,FL40)</f>
        <v>0</v>
      </c>
      <c r="O40" s="274">
        <f t="shared" ref="O40:O67" si="60">SUM(AK40,BG40,CC40,CY40,DU40,EQ40,FM40)</f>
        <v>0</v>
      </c>
      <c r="P40" s="274">
        <f t="shared" ref="P40:P67" si="61">SUM(AL40,BH40,CD40,CZ40,DV40,ER40,FN40)</f>
        <v>0</v>
      </c>
      <c r="Q40" s="274">
        <f t="shared" ref="Q40:Q67" si="62">SUM(AM40,BI40,CE40,DA40,DW40,ES40,FO40)</f>
        <v>0</v>
      </c>
      <c r="R40" s="274">
        <f t="shared" ref="R40:R67" si="63">SUM(AN40,BJ40,CF40,DB40,DX40,ET40,FP40)</f>
        <v>0</v>
      </c>
      <c r="S40" s="274">
        <f t="shared" ref="S40:S67" si="64">SUM(AO40,BK40,CG40,DC40,DY40,EU40,FQ40)</f>
        <v>3599</v>
      </c>
      <c r="T40" s="274">
        <f t="shared" ref="T40:T67" si="65">SUM(AP40,BL40,CH40,DD40,DZ40,EV40,FR40)</f>
        <v>0</v>
      </c>
      <c r="U40" s="274">
        <f t="shared" ref="U40:U67" si="66">SUM(AQ40,BM40,CI40,DE40,EA40,EW40,FS40)</f>
        <v>0</v>
      </c>
      <c r="V40" s="274">
        <f t="shared" si="40"/>
        <v>0</v>
      </c>
      <c r="W40" s="274">
        <f t="shared" ref="W40:W67" si="67">SUM(AS40,BO40,CK40,DG40,EC40,EY40,FU40)</f>
        <v>0</v>
      </c>
      <c r="X40" s="274">
        <f t="shared" si="41"/>
        <v>0</v>
      </c>
      <c r="Y40" s="274">
        <f t="shared" ref="Y40:Y67" si="68">SUM(AU40,BQ40,CM40,DI40,EE40,FA40,FW40)</f>
        <v>448</v>
      </c>
      <c r="Z40" s="274">
        <f t="shared" si="42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848</v>
      </c>
      <c r="AM40" s="277" t="s">
        <v>848</v>
      </c>
      <c r="AN40" s="274">
        <v>0</v>
      </c>
      <c r="AO40" s="277" t="s">
        <v>848</v>
      </c>
      <c r="AP40" s="277" t="s">
        <v>848</v>
      </c>
      <c r="AQ40" s="274">
        <v>0</v>
      </c>
      <c r="AR40" s="277" t="s">
        <v>848</v>
      </c>
      <c r="AS40" s="274">
        <v>0</v>
      </c>
      <c r="AT40" s="274">
        <v>0</v>
      </c>
      <c r="AU40" s="274">
        <v>0</v>
      </c>
      <c r="AV40" s="274">
        <f t="shared" si="43"/>
        <v>812</v>
      </c>
      <c r="AW40" s="274">
        <v>0</v>
      </c>
      <c r="AX40" s="274">
        <v>0</v>
      </c>
      <c r="AY40" s="274">
        <v>0</v>
      </c>
      <c r="AZ40" s="274">
        <v>191</v>
      </c>
      <c r="BA40" s="274">
        <v>96</v>
      </c>
      <c r="BB40" s="274">
        <v>77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848</v>
      </c>
      <c r="BI40" s="277" t="s">
        <v>848</v>
      </c>
      <c r="BJ40" s="277" t="s">
        <v>848</v>
      </c>
      <c r="BK40" s="277" t="s">
        <v>848</v>
      </c>
      <c r="BL40" s="277" t="s">
        <v>848</v>
      </c>
      <c r="BM40" s="277" t="s">
        <v>848</v>
      </c>
      <c r="BN40" s="277" t="s">
        <v>848</v>
      </c>
      <c r="BO40" s="277" t="s">
        <v>848</v>
      </c>
      <c r="BP40" s="274">
        <v>0</v>
      </c>
      <c r="BQ40" s="274">
        <v>448</v>
      </c>
      <c r="BR40" s="274">
        <f t="shared" si="44"/>
        <v>0</v>
      </c>
      <c r="BS40" s="277" t="s">
        <v>848</v>
      </c>
      <c r="BT40" s="277" t="s">
        <v>848</v>
      </c>
      <c r="BU40" s="277" t="s">
        <v>848</v>
      </c>
      <c r="BV40" s="277" t="s">
        <v>848</v>
      </c>
      <c r="BW40" s="277" t="s">
        <v>848</v>
      </c>
      <c r="BX40" s="277" t="s">
        <v>848</v>
      </c>
      <c r="BY40" s="277" t="s">
        <v>848</v>
      </c>
      <c r="BZ40" s="277" t="s">
        <v>848</v>
      </c>
      <c r="CA40" s="277" t="s">
        <v>848</v>
      </c>
      <c r="CB40" s="277" t="s">
        <v>848</v>
      </c>
      <c r="CC40" s="277" t="s">
        <v>848</v>
      </c>
      <c r="CD40" s="274">
        <v>0</v>
      </c>
      <c r="CE40" s="277" t="s">
        <v>848</v>
      </c>
      <c r="CF40" s="277" t="s">
        <v>848</v>
      </c>
      <c r="CG40" s="277" t="s">
        <v>848</v>
      </c>
      <c r="CH40" s="277" t="s">
        <v>848</v>
      </c>
      <c r="CI40" s="277" t="s">
        <v>848</v>
      </c>
      <c r="CJ40" s="277" t="s">
        <v>848</v>
      </c>
      <c r="CK40" s="277" t="s">
        <v>848</v>
      </c>
      <c r="CL40" s="274">
        <v>0</v>
      </c>
      <c r="CM40" s="274">
        <v>0</v>
      </c>
      <c r="CN40" s="274">
        <f t="shared" si="45"/>
        <v>0</v>
      </c>
      <c r="CO40" s="277" t="s">
        <v>848</v>
      </c>
      <c r="CP40" s="277" t="s">
        <v>848</v>
      </c>
      <c r="CQ40" s="277" t="s">
        <v>848</v>
      </c>
      <c r="CR40" s="277" t="s">
        <v>848</v>
      </c>
      <c r="CS40" s="277" t="s">
        <v>848</v>
      </c>
      <c r="CT40" s="277" t="s">
        <v>848</v>
      </c>
      <c r="CU40" s="277" t="s">
        <v>848</v>
      </c>
      <c r="CV40" s="277" t="s">
        <v>848</v>
      </c>
      <c r="CW40" s="277" t="s">
        <v>848</v>
      </c>
      <c r="CX40" s="277" t="s">
        <v>848</v>
      </c>
      <c r="CY40" s="277" t="s">
        <v>848</v>
      </c>
      <c r="CZ40" s="277" t="s">
        <v>848</v>
      </c>
      <c r="DA40" s="274">
        <v>0</v>
      </c>
      <c r="DB40" s="277" t="s">
        <v>848</v>
      </c>
      <c r="DC40" s="277" t="s">
        <v>848</v>
      </c>
      <c r="DD40" s="277" t="s">
        <v>848</v>
      </c>
      <c r="DE40" s="277" t="s">
        <v>848</v>
      </c>
      <c r="DF40" s="277" t="s">
        <v>848</v>
      </c>
      <c r="DG40" s="277" t="s">
        <v>848</v>
      </c>
      <c r="DH40" s="274">
        <v>0</v>
      </c>
      <c r="DI40" s="274">
        <v>0</v>
      </c>
      <c r="DJ40" s="274">
        <f t="shared" si="46"/>
        <v>0</v>
      </c>
      <c r="DK40" s="277" t="s">
        <v>848</v>
      </c>
      <c r="DL40" s="277" t="s">
        <v>848</v>
      </c>
      <c r="DM40" s="277" t="s">
        <v>848</v>
      </c>
      <c r="DN40" s="277" t="s">
        <v>848</v>
      </c>
      <c r="DO40" s="277" t="s">
        <v>848</v>
      </c>
      <c r="DP40" s="277" t="s">
        <v>848</v>
      </c>
      <c r="DQ40" s="277" t="s">
        <v>848</v>
      </c>
      <c r="DR40" s="277" t="s">
        <v>848</v>
      </c>
      <c r="DS40" s="277" t="s">
        <v>848</v>
      </c>
      <c r="DT40" s="277" t="s">
        <v>848</v>
      </c>
      <c r="DU40" s="277" t="s">
        <v>848</v>
      </c>
      <c r="DV40" s="274">
        <v>0</v>
      </c>
      <c r="DW40" s="277" t="s">
        <v>848</v>
      </c>
      <c r="DX40" s="277" t="s">
        <v>848</v>
      </c>
      <c r="DY40" s="277" t="s">
        <v>848</v>
      </c>
      <c r="DZ40" s="274">
        <v>0</v>
      </c>
      <c r="EA40" s="277" t="s">
        <v>848</v>
      </c>
      <c r="EB40" s="277" t="s">
        <v>848</v>
      </c>
      <c r="EC40" s="277" t="s">
        <v>848</v>
      </c>
      <c r="ED40" s="274">
        <v>0</v>
      </c>
      <c r="EE40" s="274">
        <v>0</v>
      </c>
      <c r="EF40" s="274">
        <f t="shared" si="47"/>
        <v>3613</v>
      </c>
      <c r="EG40" s="274">
        <v>3</v>
      </c>
      <c r="EH40" s="277" t="s">
        <v>848</v>
      </c>
      <c r="EI40" s="277" t="s">
        <v>848</v>
      </c>
      <c r="EJ40" s="274">
        <v>11</v>
      </c>
      <c r="EK40" s="277" t="s">
        <v>848</v>
      </c>
      <c r="EL40" s="277" t="s">
        <v>848</v>
      </c>
      <c r="EM40" s="277" t="s">
        <v>848</v>
      </c>
      <c r="EN40" s="274">
        <v>0</v>
      </c>
      <c r="EO40" s="274">
        <v>0</v>
      </c>
      <c r="EP40" s="274">
        <v>0</v>
      </c>
      <c r="EQ40" s="277" t="s">
        <v>848</v>
      </c>
      <c r="ER40" s="277" t="s">
        <v>848</v>
      </c>
      <c r="ES40" s="277" t="s">
        <v>848</v>
      </c>
      <c r="ET40" s="277" t="s">
        <v>848</v>
      </c>
      <c r="EU40" s="274">
        <v>3599</v>
      </c>
      <c r="EV40" s="274">
        <v>0</v>
      </c>
      <c r="EW40" s="277" t="s">
        <v>848</v>
      </c>
      <c r="EX40" s="277" t="s">
        <v>848</v>
      </c>
      <c r="EY40" s="277" t="s">
        <v>848</v>
      </c>
      <c r="EZ40" s="274">
        <v>0</v>
      </c>
      <c r="FA40" s="274">
        <v>0</v>
      </c>
      <c r="FB40" s="274">
        <f t="shared" si="48"/>
        <v>0</v>
      </c>
      <c r="FC40" s="274">
        <v>0</v>
      </c>
      <c r="FD40" s="274">
        <v>0</v>
      </c>
      <c r="FE40" s="274">
        <v>0</v>
      </c>
      <c r="FF40" s="274">
        <v>0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848</v>
      </c>
      <c r="FQ40" s="277" t="s">
        <v>848</v>
      </c>
      <c r="FR40" s="277" t="s">
        <v>848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711</v>
      </c>
      <c r="B41" s="273" t="s">
        <v>794</v>
      </c>
      <c r="C41" s="272" t="s">
        <v>795</v>
      </c>
      <c r="D41" s="274">
        <f t="shared" si="49"/>
        <v>896</v>
      </c>
      <c r="E41" s="274">
        <f t="shared" si="50"/>
        <v>0</v>
      </c>
      <c r="F41" s="274">
        <f t="shared" si="51"/>
        <v>3</v>
      </c>
      <c r="G41" s="274">
        <f t="shared" si="52"/>
        <v>0</v>
      </c>
      <c r="H41" s="274">
        <f t="shared" si="53"/>
        <v>229</v>
      </c>
      <c r="I41" s="274">
        <f t="shared" si="54"/>
        <v>0</v>
      </c>
      <c r="J41" s="274">
        <f t="shared" si="55"/>
        <v>22</v>
      </c>
      <c r="K41" s="274">
        <f t="shared" si="56"/>
        <v>0</v>
      </c>
      <c r="L41" s="274">
        <f t="shared" si="57"/>
        <v>39</v>
      </c>
      <c r="M41" s="274">
        <f t="shared" si="58"/>
        <v>0</v>
      </c>
      <c r="N41" s="274">
        <f t="shared" si="59"/>
        <v>0</v>
      </c>
      <c r="O41" s="274">
        <f t="shared" si="60"/>
        <v>0</v>
      </c>
      <c r="P41" s="274">
        <f t="shared" si="61"/>
        <v>0</v>
      </c>
      <c r="Q41" s="274">
        <f t="shared" si="62"/>
        <v>0</v>
      </c>
      <c r="R41" s="274">
        <f t="shared" si="63"/>
        <v>594</v>
      </c>
      <c r="S41" s="274">
        <f t="shared" si="64"/>
        <v>0</v>
      </c>
      <c r="T41" s="274">
        <f t="shared" si="65"/>
        <v>0</v>
      </c>
      <c r="U41" s="274">
        <f t="shared" si="66"/>
        <v>0</v>
      </c>
      <c r="V41" s="274">
        <f t="shared" si="40"/>
        <v>0</v>
      </c>
      <c r="W41" s="274">
        <f t="shared" si="67"/>
        <v>0</v>
      </c>
      <c r="X41" s="274">
        <f t="shared" si="41"/>
        <v>0</v>
      </c>
      <c r="Y41" s="274">
        <f t="shared" si="68"/>
        <v>9</v>
      </c>
      <c r="Z41" s="274">
        <f t="shared" si="42"/>
        <v>690</v>
      </c>
      <c r="AA41" s="274">
        <v>0</v>
      </c>
      <c r="AB41" s="274">
        <v>0</v>
      </c>
      <c r="AC41" s="274">
        <v>0</v>
      </c>
      <c r="AD41" s="274">
        <v>96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848</v>
      </c>
      <c r="AM41" s="277" t="s">
        <v>848</v>
      </c>
      <c r="AN41" s="274">
        <v>594</v>
      </c>
      <c r="AO41" s="277" t="s">
        <v>848</v>
      </c>
      <c r="AP41" s="277" t="s">
        <v>848</v>
      </c>
      <c r="AQ41" s="274">
        <v>0</v>
      </c>
      <c r="AR41" s="277" t="s">
        <v>848</v>
      </c>
      <c r="AS41" s="274">
        <v>0</v>
      </c>
      <c r="AT41" s="274">
        <v>0</v>
      </c>
      <c r="AU41" s="274">
        <v>0</v>
      </c>
      <c r="AV41" s="274">
        <f t="shared" si="43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848</v>
      </c>
      <c r="BI41" s="277" t="s">
        <v>848</v>
      </c>
      <c r="BJ41" s="277" t="s">
        <v>848</v>
      </c>
      <c r="BK41" s="277" t="s">
        <v>848</v>
      </c>
      <c r="BL41" s="277" t="s">
        <v>848</v>
      </c>
      <c r="BM41" s="277" t="s">
        <v>848</v>
      </c>
      <c r="BN41" s="277" t="s">
        <v>848</v>
      </c>
      <c r="BO41" s="277" t="s">
        <v>848</v>
      </c>
      <c r="BP41" s="274">
        <v>0</v>
      </c>
      <c r="BQ41" s="274">
        <v>0</v>
      </c>
      <c r="BR41" s="274">
        <f t="shared" si="44"/>
        <v>0</v>
      </c>
      <c r="BS41" s="277" t="s">
        <v>848</v>
      </c>
      <c r="BT41" s="277" t="s">
        <v>848</v>
      </c>
      <c r="BU41" s="277" t="s">
        <v>848</v>
      </c>
      <c r="BV41" s="277" t="s">
        <v>848</v>
      </c>
      <c r="BW41" s="277" t="s">
        <v>848</v>
      </c>
      <c r="BX41" s="277" t="s">
        <v>848</v>
      </c>
      <c r="BY41" s="277" t="s">
        <v>848</v>
      </c>
      <c r="BZ41" s="277" t="s">
        <v>848</v>
      </c>
      <c r="CA41" s="277" t="s">
        <v>848</v>
      </c>
      <c r="CB41" s="277" t="s">
        <v>848</v>
      </c>
      <c r="CC41" s="277" t="s">
        <v>848</v>
      </c>
      <c r="CD41" s="274">
        <v>0</v>
      </c>
      <c r="CE41" s="277" t="s">
        <v>848</v>
      </c>
      <c r="CF41" s="277" t="s">
        <v>848</v>
      </c>
      <c r="CG41" s="277" t="s">
        <v>848</v>
      </c>
      <c r="CH41" s="277" t="s">
        <v>848</v>
      </c>
      <c r="CI41" s="277" t="s">
        <v>848</v>
      </c>
      <c r="CJ41" s="277" t="s">
        <v>848</v>
      </c>
      <c r="CK41" s="277" t="s">
        <v>848</v>
      </c>
      <c r="CL41" s="274">
        <v>0</v>
      </c>
      <c r="CM41" s="274">
        <v>0</v>
      </c>
      <c r="CN41" s="274">
        <f t="shared" si="45"/>
        <v>0</v>
      </c>
      <c r="CO41" s="277" t="s">
        <v>848</v>
      </c>
      <c r="CP41" s="277" t="s">
        <v>848</v>
      </c>
      <c r="CQ41" s="277" t="s">
        <v>848</v>
      </c>
      <c r="CR41" s="277" t="s">
        <v>848</v>
      </c>
      <c r="CS41" s="277" t="s">
        <v>848</v>
      </c>
      <c r="CT41" s="277" t="s">
        <v>848</v>
      </c>
      <c r="CU41" s="277" t="s">
        <v>848</v>
      </c>
      <c r="CV41" s="277" t="s">
        <v>848</v>
      </c>
      <c r="CW41" s="277" t="s">
        <v>848</v>
      </c>
      <c r="CX41" s="277" t="s">
        <v>848</v>
      </c>
      <c r="CY41" s="277" t="s">
        <v>848</v>
      </c>
      <c r="CZ41" s="277" t="s">
        <v>848</v>
      </c>
      <c r="DA41" s="274">
        <v>0</v>
      </c>
      <c r="DB41" s="277" t="s">
        <v>848</v>
      </c>
      <c r="DC41" s="277" t="s">
        <v>848</v>
      </c>
      <c r="DD41" s="277" t="s">
        <v>848</v>
      </c>
      <c r="DE41" s="277" t="s">
        <v>848</v>
      </c>
      <c r="DF41" s="277" t="s">
        <v>848</v>
      </c>
      <c r="DG41" s="277" t="s">
        <v>848</v>
      </c>
      <c r="DH41" s="274">
        <v>0</v>
      </c>
      <c r="DI41" s="274">
        <v>0</v>
      </c>
      <c r="DJ41" s="274">
        <f t="shared" si="46"/>
        <v>0</v>
      </c>
      <c r="DK41" s="277" t="s">
        <v>848</v>
      </c>
      <c r="DL41" s="277" t="s">
        <v>848</v>
      </c>
      <c r="DM41" s="277" t="s">
        <v>848</v>
      </c>
      <c r="DN41" s="277" t="s">
        <v>848</v>
      </c>
      <c r="DO41" s="277" t="s">
        <v>848</v>
      </c>
      <c r="DP41" s="277" t="s">
        <v>848</v>
      </c>
      <c r="DQ41" s="277" t="s">
        <v>848</v>
      </c>
      <c r="DR41" s="277" t="s">
        <v>848</v>
      </c>
      <c r="DS41" s="277" t="s">
        <v>848</v>
      </c>
      <c r="DT41" s="277" t="s">
        <v>848</v>
      </c>
      <c r="DU41" s="277" t="s">
        <v>848</v>
      </c>
      <c r="DV41" s="274">
        <v>0</v>
      </c>
      <c r="DW41" s="277" t="s">
        <v>848</v>
      </c>
      <c r="DX41" s="277" t="s">
        <v>848</v>
      </c>
      <c r="DY41" s="277" t="s">
        <v>848</v>
      </c>
      <c r="DZ41" s="274">
        <v>0</v>
      </c>
      <c r="EA41" s="277" t="s">
        <v>848</v>
      </c>
      <c r="EB41" s="277" t="s">
        <v>848</v>
      </c>
      <c r="EC41" s="277" t="s">
        <v>848</v>
      </c>
      <c r="ED41" s="274">
        <v>0</v>
      </c>
      <c r="EE41" s="274">
        <v>0</v>
      </c>
      <c r="EF41" s="274">
        <f t="shared" si="47"/>
        <v>0</v>
      </c>
      <c r="EG41" s="274">
        <v>0</v>
      </c>
      <c r="EH41" s="277" t="s">
        <v>848</v>
      </c>
      <c r="EI41" s="277" t="s">
        <v>848</v>
      </c>
      <c r="EJ41" s="274">
        <v>0</v>
      </c>
      <c r="EK41" s="277" t="s">
        <v>848</v>
      </c>
      <c r="EL41" s="277" t="s">
        <v>848</v>
      </c>
      <c r="EM41" s="277" t="s">
        <v>848</v>
      </c>
      <c r="EN41" s="274">
        <v>0</v>
      </c>
      <c r="EO41" s="274">
        <v>0</v>
      </c>
      <c r="EP41" s="274">
        <v>0</v>
      </c>
      <c r="EQ41" s="277" t="s">
        <v>848</v>
      </c>
      <c r="ER41" s="277" t="s">
        <v>848</v>
      </c>
      <c r="ES41" s="277" t="s">
        <v>848</v>
      </c>
      <c r="ET41" s="277" t="s">
        <v>848</v>
      </c>
      <c r="EU41" s="274">
        <v>0</v>
      </c>
      <c r="EV41" s="274">
        <v>0</v>
      </c>
      <c r="EW41" s="277" t="s">
        <v>848</v>
      </c>
      <c r="EX41" s="277" t="s">
        <v>848</v>
      </c>
      <c r="EY41" s="277" t="s">
        <v>848</v>
      </c>
      <c r="EZ41" s="274">
        <v>0</v>
      </c>
      <c r="FA41" s="274">
        <v>0</v>
      </c>
      <c r="FB41" s="274">
        <f t="shared" si="48"/>
        <v>206</v>
      </c>
      <c r="FC41" s="274">
        <v>0</v>
      </c>
      <c r="FD41" s="274">
        <v>3</v>
      </c>
      <c r="FE41" s="274">
        <v>0</v>
      </c>
      <c r="FF41" s="274">
        <v>133</v>
      </c>
      <c r="FG41" s="274">
        <v>0</v>
      </c>
      <c r="FH41" s="274">
        <v>22</v>
      </c>
      <c r="FI41" s="274">
        <v>0</v>
      </c>
      <c r="FJ41" s="274">
        <v>39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848</v>
      </c>
      <c r="FQ41" s="277" t="s">
        <v>848</v>
      </c>
      <c r="FR41" s="277" t="s">
        <v>848</v>
      </c>
      <c r="FS41" s="274">
        <v>0</v>
      </c>
      <c r="FT41" s="274">
        <v>0</v>
      </c>
      <c r="FU41" s="274">
        <v>0</v>
      </c>
      <c r="FV41" s="274">
        <v>0</v>
      </c>
      <c r="FW41" s="274">
        <v>9</v>
      </c>
    </row>
    <row r="42" spans="1:179" ht="13.5" customHeight="1" x14ac:dyDescent="0.15">
      <c r="A42" s="272" t="s">
        <v>711</v>
      </c>
      <c r="B42" s="273" t="s">
        <v>796</v>
      </c>
      <c r="C42" s="272" t="s">
        <v>797</v>
      </c>
      <c r="D42" s="274">
        <f t="shared" si="49"/>
        <v>0</v>
      </c>
      <c r="E42" s="274">
        <f t="shared" si="50"/>
        <v>0</v>
      </c>
      <c r="F42" s="274">
        <f t="shared" si="51"/>
        <v>0</v>
      </c>
      <c r="G42" s="274">
        <f t="shared" si="52"/>
        <v>0</v>
      </c>
      <c r="H42" s="274">
        <f t="shared" si="53"/>
        <v>0</v>
      </c>
      <c r="I42" s="274">
        <f t="shared" si="54"/>
        <v>0</v>
      </c>
      <c r="J42" s="274">
        <f t="shared" si="55"/>
        <v>0</v>
      </c>
      <c r="K42" s="274">
        <f t="shared" si="56"/>
        <v>0</v>
      </c>
      <c r="L42" s="274">
        <f t="shared" si="57"/>
        <v>0</v>
      </c>
      <c r="M42" s="274">
        <f t="shared" si="58"/>
        <v>0</v>
      </c>
      <c r="N42" s="274">
        <f t="shared" si="59"/>
        <v>0</v>
      </c>
      <c r="O42" s="274">
        <f t="shared" si="60"/>
        <v>0</v>
      </c>
      <c r="P42" s="274">
        <f t="shared" si="61"/>
        <v>0</v>
      </c>
      <c r="Q42" s="274">
        <f t="shared" si="62"/>
        <v>0</v>
      </c>
      <c r="R42" s="274">
        <f t="shared" si="63"/>
        <v>0</v>
      </c>
      <c r="S42" s="274">
        <f t="shared" si="64"/>
        <v>0</v>
      </c>
      <c r="T42" s="274">
        <f t="shared" si="65"/>
        <v>0</v>
      </c>
      <c r="U42" s="274">
        <f t="shared" si="66"/>
        <v>0</v>
      </c>
      <c r="V42" s="274">
        <f t="shared" si="40"/>
        <v>0</v>
      </c>
      <c r="W42" s="274">
        <f t="shared" si="67"/>
        <v>0</v>
      </c>
      <c r="X42" s="274">
        <f t="shared" si="41"/>
        <v>0</v>
      </c>
      <c r="Y42" s="274">
        <f t="shared" si="68"/>
        <v>0</v>
      </c>
      <c r="Z42" s="274">
        <f t="shared" si="42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848</v>
      </c>
      <c r="AM42" s="277" t="s">
        <v>848</v>
      </c>
      <c r="AN42" s="274">
        <v>0</v>
      </c>
      <c r="AO42" s="277" t="s">
        <v>848</v>
      </c>
      <c r="AP42" s="277" t="s">
        <v>848</v>
      </c>
      <c r="AQ42" s="274">
        <v>0</v>
      </c>
      <c r="AR42" s="277" t="s">
        <v>848</v>
      </c>
      <c r="AS42" s="274">
        <v>0</v>
      </c>
      <c r="AT42" s="274">
        <v>0</v>
      </c>
      <c r="AU42" s="274">
        <v>0</v>
      </c>
      <c r="AV42" s="274">
        <f t="shared" si="43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848</v>
      </c>
      <c r="BI42" s="277" t="s">
        <v>848</v>
      </c>
      <c r="BJ42" s="277" t="s">
        <v>848</v>
      </c>
      <c r="BK42" s="277" t="s">
        <v>848</v>
      </c>
      <c r="BL42" s="277" t="s">
        <v>848</v>
      </c>
      <c r="BM42" s="277" t="s">
        <v>848</v>
      </c>
      <c r="BN42" s="277" t="s">
        <v>848</v>
      </c>
      <c r="BO42" s="277" t="s">
        <v>848</v>
      </c>
      <c r="BP42" s="274">
        <v>0</v>
      </c>
      <c r="BQ42" s="274">
        <v>0</v>
      </c>
      <c r="BR42" s="274">
        <f t="shared" si="44"/>
        <v>0</v>
      </c>
      <c r="BS42" s="277" t="s">
        <v>848</v>
      </c>
      <c r="BT42" s="277" t="s">
        <v>848</v>
      </c>
      <c r="BU42" s="277" t="s">
        <v>848</v>
      </c>
      <c r="BV42" s="277" t="s">
        <v>848</v>
      </c>
      <c r="BW42" s="277" t="s">
        <v>848</v>
      </c>
      <c r="BX42" s="277" t="s">
        <v>848</v>
      </c>
      <c r="BY42" s="277" t="s">
        <v>848</v>
      </c>
      <c r="BZ42" s="277" t="s">
        <v>848</v>
      </c>
      <c r="CA42" s="277" t="s">
        <v>848</v>
      </c>
      <c r="CB42" s="277" t="s">
        <v>848</v>
      </c>
      <c r="CC42" s="277" t="s">
        <v>848</v>
      </c>
      <c r="CD42" s="274">
        <v>0</v>
      </c>
      <c r="CE42" s="277" t="s">
        <v>848</v>
      </c>
      <c r="CF42" s="277" t="s">
        <v>848</v>
      </c>
      <c r="CG42" s="277" t="s">
        <v>848</v>
      </c>
      <c r="CH42" s="277" t="s">
        <v>848</v>
      </c>
      <c r="CI42" s="277" t="s">
        <v>848</v>
      </c>
      <c r="CJ42" s="277" t="s">
        <v>848</v>
      </c>
      <c r="CK42" s="277" t="s">
        <v>848</v>
      </c>
      <c r="CL42" s="274">
        <v>0</v>
      </c>
      <c r="CM42" s="274">
        <v>0</v>
      </c>
      <c r="CN42" s="274">
        <f t="shared" si="45"/>
        <v>0</v>
      </c>
      <c r="CO42" s="277" t="s">
        <v>848</v>
      </c>
      <c r="CP42" s="277" t="s">
        <v>848</v>
      </c>
      <c r="CQ42" s="277" t="s">
        <v>848</v>
      </c>
      <c r="CR42" s="277" t="s">
        <v>848</v>
      </c>
      <c r="CS42" s="277" t="s">
        <v>848</v>
      </c>
      <c r="CT42" s="277" t="s">
        <v>848</v>
      </c>
      <c r="CU42" s="277" t="s">
        <v>848</v>
      </c>
      <c r="CV42" s="277" t="s">
        <v>848</v>
      </c>
      <c r="CW42" s="277" t="s">
        <v>848</v>
      </c>
      <c r="CX42" s="277" t="s">
        <v>848</v>
      </c>
      <c r="CY42" s="277" t="s">
        <v>848</v>
      </c>
      <c r="CZ42" s="277" t="s">
        <v>848</v>
      </c>
      <c r="DA42" s="274">
        <v>0</v>
      </c>
      <c r="DB42" s="277" t="s">
        <v>848</v>
      </c>
      <c r="DC42" s="277" t="s">
        <v>848</v>
      </c>
      <c r="DD42" s="277" t="s">
        <v>848</v>
      </c>
      <c r="DE42" s="277" t="s">
        <v>848</v>
      </c>
      <c r="DF42" s="277" t="s">
        <v>848</v>
      </c>
      <c r="DG42" s="277" t="s">
        <v>848</v>
      </c>
      <c r="DH42" s="274">
        <v>0</v>
      </c>
      <c r="DI42" s="274">
        <v>0</v>
      </c>
      <c r="DJ42" s="274">
        <f t="shared" si="46"/>
        <v>0</v>
      </c>
      <c r="DK42" s="277" t="s">
        <v>848</v>
      </c>
      <c r="DL42" s="277" t="s">
        <v>848</v>
      </c>
      <c r="DM42" s="277" t="s">
        <v>848</v>
      </c>
      <c r="DN42" s="277" t="s">
        <v>848</v>
      </c>
      <c r="DO42" s="277" t="s">
        <v>848</v>
      </c>
      <c r="DP42" s="277" t="s">
        <v>848</v>
      </c>
      <c r="DQ42" s="277" t="s">
        <v>848</v>
      </c>
      <c r="DR42" s="277" t="s">
        <v>848</v>
      </c>
      <c r="DS42" s="277" t="s">
        <v>848</v>
      </c>
      <c r="DT42" s="277" t="s">
        <v>848</v>
      </c>
      <c r="DU42" s="277" t="s">
        <v>848</v>
      </c>
      <c r="DV42" s="274">
        <v>0</v>
      </c>
      <c r="DW42" s="277" t="s">
        <v>848</v>
      </c>
      <c r="DX42" s="277" t="s">
        <v>848</v>
      </c>
      <c r="DY42" s="277" t="s">
        <v>848</v>
      </c>
      <c r="DZ42" s="274">
        <v>0</v>
      </c>
      <c r="EA42" s="277" t="s">
        <v>848</v>
      </c>
      <c r="EB42" s="277" t="s">
        <v>848</v>
      </c>
      <c r="EC42" s="277" t="s">
        <v>848</v>
      </c>
      <c r="ED42" s="274">
        <v>0</v>
      </c>
      <c r="EE42" s="274">
        <v>0</v>
      </c>
      <c r="EF42" s="274">
        <f t="shared" si="47"/>
        <v>0</v>
      </c>
      <c r="EG42" s="274">
        <v>0</v>
      </c>
      <c r="EH42" s="277" t="s">
        <v>848</v>
      </c>
      <c r="EI42" s="277" t="s">
        <v>848</v>
      </c>
      <c r="EJ42" s="274">
        <v>0</v>
      </c>
      <c r="EK42" s="277" t="s">
        <v>848</v>
      </c>
      <c r="EL42" s="277" t="s">
        <v>848</v>
      </c>
      <c r="EM42" s="277" t="s">
        <v>848</v>
      </c>
      <c r="EN42" s="274">
        <v>0</v>
      </c>
      <c r="EO42" s="274">
        <v>0</v>
      </c>
      <c r="EP42" s="274">
        <v>0</v>
      </c>
      <c r="EQ42" s="277" t="s">
        <v>848</v>
      </c>
      <c r="ER42" s="277" t="s">
        <v>848</v>
      </c>
      <c r="ES42" s="277" t="s">
        <v>848</v>
      </c>
      <c r="ET42" s="277" t="s">
        <v>848</v>
      </c>
      <c r="EU42" s="274">
        <v>0</v>
      </c>
      <c r="EV42" s="274">
        <v>0</v>
      </c>
      <c r="EW42" s="277" t="s">
        <v>848</v>
      </c>
      <c r="EX42" s="277" t="s">
        <v>848</v>
      </c>
      <c r="EY42" s="277" t="s">
        <v>848</v>
      </c>
      <c r="EZ42" s="274">
        <v>0</v>
      </c>
      <c r="FA42" s="274">
        <v>0</v>
      </c>
      <c r="FB42" s="274">
        <f t="shared" si="48"/>
        <v>0</v>
      </c>
      <c r="FC42" s="274">
        <v>0</v>
      </c>
      <c r="FD42" s="274">
        <v>0</v>
      </c>
      <c r="FE42" s="274">
        <v>0</v>
      </c>
      <c r="FF42" s="274">
        <v>0</v>
      </c>
      <c r="FG42" s="274">
        <v>0</v>
      </c>
      <c r="FH42" s="274">
        <v>0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848</v>
      </c>
      <c r="FQ42" s="277" t="s">
        <v>848</v>
      </c>
      <c r="FR42" s="277" t="s">
        <v>848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711</v>
      </c>
      <c r="B43" s="273" t="s">
        <v>798</v>
      </c>
      <c r="C43" s="272" t="s">
        <v>799</v>
      </c>
      <c r="D43" s="274">
        <f t="shared" si="49"/>
        <v>7172</v>
      </c>
      <c r="E43" s="274">
        <f t="shared" si="50"/>
        <v>5</v>
      </c>
      <c r="F43" s="274">
        <f t="shared" si="51"/>
        <v>0</v>
      </c>
      <c r="G43" s="274">
        <f t="shared" si="52"/>
        <v>0</v>
      </c>
      <c r="H43" s="274">
        <f t="shared" si="53"/>
        <v>261</v>
      </c>
      <c r="I43" s="274">
        <f t="shared" si="54"/>
        <v>121</v>
      </c>
      <c r="J43" s="274">
        <f t="shared" si="55"/>
        <v>97</v>
      </c>
      <c r="K43" s="274">
        <f t="shared" si="56"/>
        <v>0</v>
      </c>
      <c r="L43" s="274">
        <f t="shared" si="57"/>
        <v>0</v>
      </c>
      <c r="M43" s="274">
        <f t="shared" si="58"/>
        <v>0</v>
      </c>
      <c r="N43" s="274">
        <f t="shared" si="59"/>
        <v>2</v>
      </c>
      <c r="O43" s="274">
        <f t="shared" si="60"/>
        <v>0</v>
      </c>
      <c r="P43" s="274">
        <f t="shared" si="61"/>
        <v>0</v>
      </c>
      <c r="Q43" s="274">
        <f t="shared" si="62"/>
        <v>0</v>
      </c>
      <c r="R43" s="274">
        <f t="shared" si="63"/>
        <v>0</v>
      </c>
      <c r="S43" s="274">
        <f t="shared" si="64"/>
        <v>6120</v>
      </c>
      <c r="T43" s="274">
        <f t="shared" si="65"/>
        <v>0</v>
      </c>
      <c r="U43" s="274">
        <f t="shared" si="66"/>
        <v>0</v>
      </c>
      <c r="V43" s="274">
        <f t="shared" si="40"/>
        <v>0</v>
      </c>
      <c r="W43" s="274">
        <f t="shared" si="67"/>
        <v>0</v>
      </c>
      <c r="X43" s="274">
        <f t="shared" si="41"/>
        <v>0</v>
      </c>
      <c r="Y43" s="274">
        <f t="shared" si="68"/>
        <v>566</v>
      </c>
      <c r="Z43" s="274">
        <f t="shared" si="42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848</v>
      </c>
      <c r="AM43" s="277" t="s">
        <v>848</v>
      </c>
      <c r="AN43" s="274">
        <v>0</v>
      </c>
      <c r="AO43" s="277" t="s">
        <v>848</v>
      </c>
      <c r="AP43" s="277" t="s">
        <v>848</v>
      </c>
      <c r="AQ43" s="274">
        <v>0</v>
      </c>
      <c r="AR43" s="277" t="s">
        <v>848</v>
      </c>
      <c r="AS43" s="274">
        <v>0</v>
      </c>
      <c r="AT43" s="274">
        <v>0</v>
      </c>
      <c r="AU43" s="274">
        <v>0</v>
      </c>
      <c r="AV43" s="274">
        <f t="shared" si="43"/>
        <v>1026</v>
      </c>
      <c r="AW43" s="274">
        <v>0</v>
      </c>
      <c r="AX43" s="274">
        <v>0</v>
      </c>
      <c r="AY43" s="274">
        <v>0</v>
      </c>
      <c r="AZ43" s="274">
        <v>242</v>
      </c>
      <c r="BA43" s="274">
        <v>121</v>
      </c>
      <c r="BB43" s="274">
        <v>97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848</v>
      </c>
      <c r="BI43" s="277" t="s">
        <v>848</v>
      </c>
      <c r="BJ43" s="277" t="s">
        <v>848</v>
      </c>
      <c r="BK43" s="277" t="s">
        <v>848</v>
      </c>
      <c r="BL43" s="277" t="s">
        <v>848</v>
      </c>
      <c r="BM43" s="277" t="s">
        <v>848</v>
      </c>
      <c r="BN43" s="277" t="s">
        <v>848</v>
      </c>
      <c r="BO43" s="277" t="s">
        <v>848</v>
      </c>
      <c r="BP43" s="274">
        <v>0</v>
      </c>
      <c r="BQ43" s="274">
        <v>566</v>
      </c>
      <c r="BR43" s="274">
        <f t="shared" si="44"/>
        <v>0</v>
      </c>
      <c r="BS43" s="277" t="s">
        <v>848</v>
      </c>
      <c r="BT43" s="277" t="s">
        <v>848</v>
      </c>
      <c r="BU43" s="277" t="s">
        <v>848</v>
      </c>
      <c r="BV43" s="277" t="s">
        <v>848</v>
      </c>
      <c r="BW43" s="277" t="s">
        <v>848</v>
      </c>
      <c r="BX43" s="277" t="s">
        <v>848</v>
      </c>
      <c r="BY43" s="277" t="s">
        <v>848</v>
      </c>
      <c r="BZ43" s="277" t="s">
        <v>848</v>
      </c>
      <c r="CA43" s="277" t="s">
        <v>848</v>
      </c>
      <c r="CB43" s="277" t="s">
        <v>848</v>
      </c>
      <c r="CC43" s="277" t="s">
        <v>848</v>
      </c>
      <c r="CD43" s="274">
        <v>0</v>
      </c>
      <c r="CE43" s="277" t="s">
        <v>848</v>
      </c>
      <c r="CF43" s="277" t="s">
        <v>848</v>
      </c>
      <c r="CG43" s="277" t="s">
        <v>848</v>
      </c>
      <c r="CH43" s="277" t="s">
        <v>848</v>
      </c>
      <c r="CI43" s="277" t="s">
        <v>848</v>
      </c>
      <c r="CJ43" s="277" t="s">
        <v>848</v>
      </c>
      <c r="CK43" s="277" t="s">
        <v>848</v>
      </c>
      <c r="CL43" s="274">
        <v>0</v>
      </c>
      <c r="CM43" s="274">
        <v>0</v>
      </c>
      <c r="CN43" s="274">
        <f t="shared" si="45"/>
        <v>0</v>
      </c>
      <c r="CO43" s="277" t="s">
        <v>848</v>
      </c>
      <c r="CP43" s="277" t="s">
        <v>848</v>
      </c>
      <c r="CQ43" s="277" t="s">
        <v>848</v>
      </c>
      <c r="CR43" s="277" t="s">
        <v>848</v>
      </c>
      <c r="CS43" s="277" t="s">
        <v>848</v>
      </c>
      <c r="CT43" s="277" t="s">
        <v>848</v>
      </c>
      <c r="CU43" s="277" t="s">
        <v>848</v>
      </c>
      <c r="CV43" s="277" t="s">
        <v>848</v>
      </c>
      <c r="CW43" s="277" t="s">
        <v>848</v>
      </c>
      <c r="CX43" s="277" t="s">
        <v>848</v>
      </c>
      <c r="CY43" s="277" t="s">
        <v>848</v>
      </c>
      <c r="CZ43" s="277" t="s">
        <v>848</v>
      </c>
      <c r="DA43" s="274">
        <v>0</v>
      </c>
      <c r="DB43" s="277" t="s">
        <v>848</v>
      </c>
      <c r="DC43" s="277" t="s">
        <v>848</v>
      </c>
      <c r="DD43" s="277" t="s">
        <v>848</v>
      </c>
      <c r="DE43" s="277" t="s">
        <v>848</v>
      </c>
      <c r="DF43" s="277" t="s">
        <v>848</v>
      </c>
      <c r="DG43" s="277" t="s">
        <v>848</v>
      </c>
      <c r="DH43" s="274">
        <v>0</v>
      </c>
      <c r="DI43" s="274">
        <v>0</v>
      </c>
      <c r="DJ43" s="274">
        <f t="shared" si="46"/>
        <v>0</v>
      </c>
      <c r="DK43" s="277" t="s">
        <v>848</v>
      </c>
      <c r="DL43" s="277" t="s">
        <v>848</v>
      </c>
      <c r="DM43" s="277" t="s">
        <v>848</v>
      </c>
      <c r="DN43" s="277" t="s">
        <v>848</v>
      </c>
      <c r="DO43" s="277" t="s">
        <v>848</v>
      </c>
      <c r="DP43" s="277" t="s">
        <v>848</v>
      </c>
      <c r="DQ43" s="277" t="s">
        <v>848</v>
      </c>
      <c r="DR43" s="277" t="s">
        <v>848</v>
      </c>
      <c r="DS43" s="277" t="s">
        <v>848</v>
      </c>
      <c r="DT43" s="277" t="s">
        <v>848</v>
      </c>
      <c r="DU43" s="277" t="s">
        <v>848</v>
      </c>
      <c r="DV43" s="274">
        <v>0</v>
      </c>
      <c r="DW43" s="277" t="s">
        <v>848</v>
      </c>
      <c r="DX43" s="277" t="s">
        <v>848</v>
      </c>
      <c r="DY43" s="277" t="s">
        <v>848</v>
      </c>
      <c r="DZ43" s="274">
        <v>0</v>
      </c>
      <c r="EA43" s="277" t="s">
        <v>848</v>
      </c>
      <c r="EB43" s="277" t="s">
        <v>848</v>
      </c>
      <c r="EC43" s="277" t="s">
        <v>848</v>
      </c>
      <c r="ED43" s="274">
        <v>0</v>
      </c>
      <c r="EE43" s="274">
        <v>0</v>
      </c>
      <c r="EF43" s="274">
        <f t="shared" si="47"/>
        <v>6146</v>
      </c>
      <c r="EG43" s="274">
        <v>5</v>
      </c>
      <c r="EH43" s="277" t="s">
        <v>848</v>
      </c>
      <c r="EI43" s="277" t="s">
        <v>848</v>
      </c>
      <c r="EJ43" s="274">
        <v>19</v>
      </c>
      <c r="EK43" s="277" t="s">
        <v>848</v>
      </c>
      <c r="EL43" s="277" t="s">
        <v>848</v>
      </c>
      <c r="EM43" s="277" t="s">
        <v>848</v>
      </c>
      <c r="EN43" s="274">
        <v>0</v>
      </c>
      <c r="EO43" s="274">
        <v>0</v>
      </c>
      <c r="EP43" s="274">
        <v>2</v>
      </c>
      <c r="EQ43" s="277" t="s">
        <v>848</v>
      </c>
      <c r="ER43" s="277" t="s">
        <v>848</v>
      </c>
      <c r="ES43" s="277" t="s">
        <v>848</v>
      </c>
      <c r="ET43" s="277" t="s">
        <v>848</v>
      </c>
      <c r="EU43" s="274">
        <v>6120</v>
      </c>
      <c r="EV43" s="274">
        <v>0</v>
      </c>
      <c r="EW43" s="277" t="s">
        <v>848</v>
      </c>
      <c r="EX43" s="277" t="s">
        <v>848</v>
      </c>
      <c r="EY43" s="277" t="s">
        <v>848</v>
      </c>
      <c r="EZ43" s="274">
        <v>0</v>
      </c>
      <c r="FA43" s="274">
        <v>0</v>
      </c>
      <c r="FB43" s="274">
        <f t="shared" si="48"/>
        <v>0</v>
      </c>
      <c r="FC43" s="274">
        <v>0</v>
      </c>
      <c r="FD43" s="274">
        <v>0</v>
      </c>
      <c r="FE43" s="274">
        <v>0</v>
      </c>
      <c r="FF43" s="274">
        <v>0</v>
      </c>
      <c r="FG43" s="274">
        <v>0</v>
      </c>
      <c r="FH43" s="274">
        <v>0</v>
      </c>
      <c r="FI43" s="274">
        <v>0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848</v>
      </c>
      <c r="FQ43" s="277" t="s">
        <v>848</v>
      </c>
      <c r="FR43" s="277" t="s">
        <v>848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49"/>
        <v>504</v>
      </c>
      <c r="E44" s="274">
        <f t="shared" si="50"/>
        <v>2</v>
      </c>
      <c r="F44" s="274">
        <f t="shared" si="51"/>
        <v>2</v>
      </c>
      <c r="G44" s="274">
        <f t="shared" si="52"/>
        <v>0</v>
      </c>
      <c r="H44" s="274">
        <f t="shared" si="53"/>
        <v>81</v>
      </c>
      <c r="I44" s="274">
        <f t="shared" si="54"/>
        <v>29</v>
      </c>
      <c r="J44" s="274">
        <f t="shared" si="55"/>
        <v>21</v>
      </c>
      <c r="K44" s="274">
        <f t="shared" si="56"/>
        <v>0</v>
      </c>
      <c r="L44" s="274">
        <f t="shared" si="57"/>
        <v>55</v>
      </c>
      <c r="M44" s="274">
        <f t="shared" si="58"/>
        <v>0</v>
      </c>
      <c r="N44" s="274">
        <f t="shared" si="59"/>
        <v>0</v>
      </c>
      <c r="O44" s="274">
        <f t="shared" si="60"/>
        <v>0</v>
      </c>
      <c r="P44" s="274">
        <f t="shared" si="61"/>
        <v>0</v>
      </c>
      <c r="Q44" s="274">
        <f t="shared" si="62"/>
        <v>0</v>
      </c>
      <c r="R44" s="274">
        <f t="shared" si="63"/>
        <v>187</v>
      </c>
      <c r="S44" s="274">
        <f t="shared" si="64"/>
        <v>0</v>
      </c>
      <c r="T44" s="274">
        <f t="shared" si="65"/>
        <v>0</v>
      </c>
      <c r="U44" s="274">
        <f t="shared" si="66"/>
        <v>26</v>
      </c>
      <c r="V44" s="274">
        <f t="shared" si="40"/>
        <v>0</v>
      </c>
      <c r="W44" s="274">
        <f t="shared" si="67"/>
        <v>0</v>
      </c>
      <c r="X44" s="274">
        <f t="shared" si="41"/>
        <v>0</v>
      </c>
      <c r="Y44" s="274">
        <f t="shared" si="68"/>
        <v>101</v>
      </c>
      <c r="Z44" s="274">
        <f t="shared" si="42"/>
        <v>213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848</v>
      </c>
      <c r="AM44" s="277" t="s">
        <v>848</v>
      </c>
      <c r="AN44" s="274">
        <v>187</v>
      </c>
      <c r="AO44" s="277" t="s">
        <v>848</v>
      </c>
      <c r="AP44" s="277" t="s">
        <v>848</v>
      </c>
      <c r="AQ44" s="274">
        <v>26</v>
      </c>
      <c r="AR44" s="277" t="s">
        <v>848</v>
      </c>
      <c r="AS44" s="274">
        <v>0</v>
      </c>
      <c r="AT44" s="274">
        <v>0</v>
      </c>
      <c r="AU44" s="274">
        <v>0</v>
      </c>
      <c r="AV44" s="274">
        <f t="shared" si="43"/>
        <v>53</v>
      </c>
      <c r="AW44" s="274">
        <v>0</v>
      </c>
      <c r="AX44" s="274">
        <v>0</v>
      </c>
      <c r="AY44" s="274">
        <v>0</v>
      </c>
      <c r="AZ44" s="274">
        <v>53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848</v>
      </c>
      <c r="BI44" s="277" t="s">
        <v>848</v>
      </c>
      <c r="BJ44" s="277" t="s">
        <v>848</v>
      </c>
      <c r="BK44" s="277" t="s">
        <v>848</v>
      </c>
      <c r="BL44" s="277" t="s">
        <v>848</v>
      </c>
      <c r="BM44" s="277" t="s">
        <v>848</v>
      </c>
      <c r="BN44" s="277" t="s">
        <v>848</v>
      </c>
      <c r="BO44" s="277" t="s">
        <v>848</v>
      </c>
      <c r="BP44" s="274">
        <v>0</v>
      </c>
      <c r="BQ44" s="274">
        <v>0</v>
      </c>
      <c r="BR44" s="274">
        <f t="shared" si="44"/>
        <v>0</v>
      </c>
      <c r="BS44" s="277" t="s">
        <v>848</v>
      </c>
      <c r="BT44" s="277" t="s">
        <v>848</v>
      </c>
      <c r="BU44" s="277" t="s">
        <v>848</v>
      </c>
      <c r="BV44" s="277" t="s">
        <v>848</v>
      </c>
      <c r="BW44" s="277" t="s">
        <v>848</v>
      </c>
      <c r="BX44" s="277" t="s">
        <v>848</v>
      </c>
      <c r="BY44" s="277" t="s">
        <v>848</v>
      </c>
      <c r="BZ44" s="277" t="s">
        <v>848</v>
      </c>
      <c r="CA44" s="277" t="s">
        <v>848</v>
      </c>
      <c r="CB44" s="277" t="s">
        <v>848</v>
      </c>
      <c r="CC44" s="277" t="s">
        <v>848</v>
      </c>
      <c r="CD44" s="274">
        <v>0</v>
      </c>
      <c r="CE44" s="277" t="s">
        <v>848</v>
      </c>
      <c r="CF44" s="277" t="s">
        <v>848</v>
      </c>
      <c r="CG44" s="277" t="s">
        <v>848</v>
      </c>
      <c r="CH44" s="277" t="s">
        <v>848</v>
      </c>
      <c r="CI44" s="277" t="s">
        <v>848</v>
      </c>
      <c r="CJ44" s="277" t="s">
        <v>848</v>
      </c>
      <c r="CK44" s="277" t="s">
        <v>848</v>
      </c>
      <c r="CL44" s="274">
        <v>0</v>
      </c>
      <c r="CM44" s="274">
        <v>0</v>
      </c>
      <c r="CN44" s="274">
        <f t="shared" si="45"/>
        <v>0</v>
      </c>
      <c r="CO44" s="277" t="s">
        <v>848</v>
      </c>
      <c r="CP44" s="277" t="s">
        <v>848</v>
      </c>
      <c r="CQ44" s="277" t="s">
        <v>848</v>
      </c>
      <c r="CR44" s="277" t="s">
        <v>848</v>
      </c>
      <c r="CS44" s="277" t="s">
        <v>848</v>
      </c>
      <c r="CT44" s="277" t="s">
        <v>848</v>
      </c>
      <c r="CU44" s="277" t="s">
        <v>848</v>
      </c>
      <c r="CV44" s="277" t="s">
        <v>848</v>
      </c>
      <c r="CW44" s="277" t="s">
        <v>848</v>
      </c>
      <c r="CX44" s="277" t="s">
        <v>848</v>
      </c>
      <c r="CY44" s="277" t="s">
        <v>848</v>
      </c>
      <c r="CZ44" s="277" t="s">
        <v>848</v>
      </c>
      <c r="DA44" s="274">
        <v>0</v>
      </c>
      <c r="DB44" s="277" t="s">
        <v>848</v>
      </c>
      <c r="DC44" s="277" t="s">
        <v>848</v>
      </c>
      <c r="DD44" s="277" t="s">
        <v>848</v>
      </c>
      <c r="DE44" s="277" t="s">
        <v>848</v>
      </c>
      <c r="DF44" s="277" t="s">
        <v>848</v>
      </c>
      <c r="DG44" s="277" t="s">
        <v>848</v>
      </c>
      <c r="DH44" s="274">
        <v>0</v>
      </c>
      <c r="DI44" s="274">
        <v>0</v>
      </c>
      <c r="DJ44" s="274">
        <f t="shared" si="46"/>
        <v>0</v>
      </c>
      <c r="DK44" s="277" t="s">
        <v>848</v>
      </c>
      <c r="DL44" s="277" t="s">
        <v>848</v>
      </c>
      <c r="DM44" s="277" t="s">
        <v>848</v>
      </c>
      <c r="DN44" s="277" t="s">
        <v>848</v>
      </c>
      <c r="DO44" s="277" t="s">
        <v>848</v>
      </c>
      <c r="DP44" s="277" t="s">
        <v>848</v>
      </c>
      <c r="DQ44" s="277" t="s">
        <v>848</v>
      </c>
      <c r="DR44" s="277" t="s">
        <v>848</v>
      </c>
      <c r="DS44" s="277" t="s">
        <v>848</v>
      </c>
      <c r="DT44" s="277" t="s">
        <v>848</v>
      </c>
      <c r="DU44" s="277" t="s">
        <v>848</v>
      </c>
      <c r="DV44" s="274">
        <v>0</v>
      </c>
      <c r="DW44" s="277" t="s">
        <v>848</v>
      </c>
      <c r="DX44" s="277" t="s">
        <v>848</v>
      </c>
      <c r="DY44" s="277" t="s">
        <v>848</v>
      </c>
      <c r="DZ44" s="274">
        <v>0</v>
      </c>
      <c r="EA44" s="277" t="s">
        <v>848</v>
      </c>
      <c r="EB44" s="277" t="s">
        <v>848</v>
      </c>
      <c r="EC44" s="277" t="s">
        <v>848</v>
      </c>
      <c r="ED44" s="274">
        <v>0</v>
      </c>
      <c r="EE44" s="274">
        <v>0</v>
      </c>
      <c r="EF44" s="274">
        <f t="shared" si="47"/>
        <v>0</v>
      </c>
      <c r="EG44" s="274">
        <v>0</v>
      </c>
      <c r="EH44" s="277" t="s">
        <v>848</v>
      </c>
      <c r="EI44" s="277" t="s">
        <v>848</v>
      </c>
      <c r="EJ44" s="274">
        <v>0</v>
      </c>
      <c r="EK44" s="277" t="s">
        <v>848</v>
      </c>
      <c r="EL44" s="277" t="s">
        <v>848</v>
      </c>
      <c r="EM44" s="277" t="s">
        <v>848</v>
      </c>
      <c r="EN44" s="274">
        <v>0</v>
      </c>
      <c r="EO44" s="274">
        <v>0</v>
      </c>
      <c r="EP44" s="274">
        <v>0</v>
      </c>
      <c r="EQ44" s="277" t="s">
        <v>848</v>
      </c>
      <c r="ER44" s="277" t="s">
        <v>848</v>
      </c>
      <c r="ES44" s="277" t="s">
        <v>848</v>
      </c>
      <c r="ET44" s="277" t="s">
        <v>848</v>
      </c>
      <c r="EU44" s="274">
        <v>0</v>
      </c>
      <c r="EV44" s="274">
        <v>0</v>
      </c>
      <c r="EW44" s="277" t="s">
        <v>848</v>
      </c>
      <c r="EX44" s="277" t="s">
        <v>848</v>
      </c>
      <c r="EY44" s="277" t="s">
        <v>848</v>
      </c>
      <c r="EZ44" s="274">
        <v>0</v>
      </c>
      <c r="FA44" s="274">
        <v>0</v>
      </c>
      <c r="FB44" s="274">
        <f t="shared" si="48"/>
        <v>238</v>
      </c>
      <c r="FC44" s="274">
        <v>2</v>
      </c>
      <c r="FD44" s="274">
        <v>2</v>
      </c>
      <c r="FE44" s="274">
        <v>0</v>
      </c>
      <c r="FF44" s="274">
        <v>28</v>
      </c>
      <c r="FG44" s="274">
        <v>29</v>
      </c>
      <c r="FH44" s="274">
        <v>21</v>
      </c>
      <c r="FI44" s="274">
        <v>0</v>
      </c>
      <c r="FJ44" s="274">
        <v>55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848</v>
      </c>
      <c r="FQ44" s="277" t="s">
        <v>848</v>
      </c>
      <c r="FR44" s="277" t="s">
        <v>848</v>
      </c>
      <c r="FS44" s="274">
        <v>0</v>
      </c>
      <c r="FT44" s="274">
        <v>0</v>
      </c>
      <c r="FU44" s="274">
        <v>0</v>
      </c>
      <c r="FV44" s="274">
        <v>0</v>
      </c>
      <c r="FW44" s="274">
        <v>101</v>
      </c>
    </row>
    <row r="45" spans="1:179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49"/>
        <v>1149</v>
      </c>
      <c r="E45" s="274">
        <f t="shared" si="50"/>
        <v>3</v>
      </c>
      <c r="F45" s="274">
        <f t="shared" si="51"/>
        <v>6</v>
      </c>
      <c r="G45" s="274">
        <f t="shared" si="52"/>
        <v>0</v>
      </c>
      <c r="H45" s="274">
        <f t="shared" si="53"/>
        <v>165</v>
      </c>
      <c r="I45" s="274">
        <f t="shared" si="54"/>
        <v>61</v>
      </c>
      <c r="J45" s="274">
        <f t="shared" si="55"/>
        <v>77</v>
      </c>
      <c r="K45" s="274">
        <f t="shared" si="56"/>
        <v>0</v>
      </c>
      <c r="L45" s="274">
        <f t="shared" si="57"/>
        <v>133</v>
      </c>
      <c r="M45" s="274">
        <f t="shared" si="58"/>
        <v>0</v>
      </c>
      <c r="N45" s="274">
        <f t="shared" si="59"/>
        <v>0</v>
      </c>
      <c r="O45" s="274">
        <f t="shared" si="60"/>
        <v>0</v>
      </c>
      <c r="P45" s="274">
        <f t="shared" si="61"/>
        <v>0</v>
      </c>
      <c r="Q45" s="274">
        <f t="shared" si="62"/>
        <v>0</v>
      </c>
      <c r="R45" s="274">
        <f t="shared" si="63"/>
        <v>431</v>
      </c>
      <c r="S45" s="274">
        <f t="shared" si="64"/>
        <v>0</v>
      </c>
      <c r="T45" s="274">
        <f t="shared" si="65"/>
        <v>0</v>
      </c>
      <c r="U45" s="274">
        <f t="shared" si="66"/>
        <v>60</v>
      </c>
      <c r="V45" s="274">
        <f t="shared" si="40"/>
        <v>0</v>
      </c>
      <c r="W45" s="274">
        <f t="shared" si="67"/>
        <v>0</v>
      </c>
      <c r="X45" s="274">
        <f t="shared" si="41"/>
        <v>0</v>
      </c>
      <c r="Y45" s="274">
        <f t="shared" si="68"/>
        <v>213</v>
      </c>
      <c r="Z45" s="274">
        <f t="shared" si="42"/>
        <v>491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848</v>
      </c>
      <c r="AM45" s="277" t="s">
        <v>848</v>
      </c>
      <c r="AN45" s="274">
        <v>431</v>
      </c>
      <c r="AO45" s="277" t="s">
        <v>848</v>
      </c>
      <c r="AP45" s="277" t="s">
        <v>848</v>
      </c>
      <c r="AQ45" s="274">
        <v>60</v>
      </c>
      <c r="AR45" s="277" t="s">
        <v>848</v>
      </c>
      <c r="AS45" s="274">
        <v>0</v>
      </c>
      <c r="AT45" s="274">
        <v>0</v>
      </c>
      <c r="AU45" s="274">
        <v>0</v>
      </c>
      <c r="AV45" s="274">
        <f t="shared" si="43"/>
        <v>104</v>
      </c>
      <c r="AW45" s="274">
        <v>0</v>
      </c>
      <c r="AX45" s="274">
        <v>0</v>
      </c>
      <c r="AY45" s="274">
        <v>0</v>
      </c>
      <c r="AZ45" s="274">
        <v>104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848</v>
      </c>
      <c r="BI45" s="277" t="s">
        <v>848</v>
      </c>
      <c r="BJ45" s="277" t="s">
        <v>848</v>
      </c>
      <c r="BK45" s="277" t="s">
        <v>848</v>
      </c>
      <c r="BL45" s="277" t="s">
        <v>848</v>
      </c>
      <c r="BM45" s="277" t="s">
        <v>848</v>
      </c>
      <c r="BN45" s="277" t="s">
        <v>848</v>
      </c>
      <c r="BO45" s="277" t="s">
        <v>848</v>
      </c>
      <c r="BP45" s="274">
        <v>0</v>
      </c>
      <c r="BQ45" s="274">
        <v>0</v>
      </c>
      <c r="BR45" s="274">
        <f t="shared" si="44"/>
        <v>0</v>
      </c>
      <c r="BS45" s="277" t="s">
        <v>848</v>
      </c>
      <c r="BT45" s="277" t="s">
        <v>848</v>
      </c>
      <c r="BU45" s="277" t="s">
        <v>848</v>
      </c>
      <c r="BV45" s="277" t="s">
        <v>848</v>
      </c>
      <c r="BW45" s="277" t="s">
        <v>848</v>
      </c>
      <c r="BX45" s="277" t="s">
        <v>848</v>
      </c>
      <c r="BY45" s="277" t="s">
        <v>848</v>
      </c>
      <c r="BZ45" s="277" t="s">
        <v>848</v>
      </c>
      <c r="CA45" s="277" t="s">
        <v>848</v>
      </c>
      <c r="CB45" s="277" t="s">
        <v>848</v>
      </c>
      <c r="CC45" s="277" t="s">
        <v>848</v>
      </c>
      <c r="CD45" s="274">
        <v>0</v>
      </c>
      <c r="CE45" s="277" t="s">
        <v>848</v>
      </c>
      <c r="CF45" s="277" t="s">
        <v>848</v>
      </c>
      <c r="CG45" s="277" t="s">
        <v>848</v>
      </c>
      <c r="CH45" s="277" t="s">
        <v>848</v>
      </c>
      <c r="CI45" s="277" t="s">
        <v>848</v>
      </c>
      <c r="CJ45" s="277" t="s">
        <v>848</v>
      </c>
      <c r="CK45" s="277" t="s">
        <v>848</v>
      </c>
      <c r="CL45" s="274">
        <v>0</v>
      </c>
      <c r="CM45" s="274">
        <v>0</v>
      </c>
      <c r="CN45" s="274">
        <f t="shared" si="45"/>
        <v>0</v>
      </c>
      <c r="CO45" s="277" t="s">
        <v>848</v>
      </c>
      <c r="CP45" s="277" t="s">
        <v>848</v>
      </c>
      <c r="CQ45" s="277" t="s">
        <v>848</v>
      </c>
      <c r="CR45" s="277" t="s">
        <v>848</v>
      </c>
      <c r="CS45" s="277" t="s">
        <v>848</v>
      </c>
      <c r="CT45" s="277" t="s">
        <v>848</v>
      </c>
      <c r="CU45" s="277" t="s">
        <v>848</v>
      </c>
      <c r="CV45" s="277" t="s">
        <v>848</v>
      </c>
      <c r="CW45" s="277" t="s">
        <v>848</v>
      </c>
      <c r="CX45" s="277" t="s">
        <v>848</v>
      </c>
      <c r="CY45" s="277" t="s">
        <v>848</v>
      </c>
      <c r="CZ45" s="277" t="s">
        <v>848</v>
      </c>
      <c r="DA45" s="274">
        <v>0</v>
      </c>
      <c r="DB45" s="277" t="s">
        <v>848</v>
      </c>
      <c r="DC45" s="277" t="s">
        <v>848</v>
      </c>
      <c r="DD45" s="277" t="s">
        <v>848</v>
      </c>
      <c r="DE45" s="277" t="s">
        <v>848</v>
      </c>
      <c r="DF45" s="277" t="s">
        <v>848</v>
      </c>
      <c r="DG45" s="277" t="s">
        <v>848</v>
      </c>
      <c r="DH45" s="274">
        <v>0</v>
      </c>
      <c r="DI45" s="274">
        <v>0</v>
      </c>
      <c r="DJ45" s="274">
        <f t="shared" si="46"/>
        <v>0</v>
      </c>
      <c r="DK45" s="277" t="s">
        <v>848</v>
      </c>
      <c r="DL45" s="277" t="s">
        <v>848</v>
      </c>
      <c r="DM45" s="277" t="s">
        <v>848</v>
      </c>
      <c r="DN45" s="277" t="s">
        <v>848</v>
      </c>
      <c r="DO45" s="277" t="s">
        <v>848</v>
      </c>
      <c r="DP45" s="277" t="s">
        <v>848</v>
      </c>
      <c r="DQ45" s="277" t="s">
        <v>848</v>
      </c>
      <c r="DR45" s="277" t="s">
        <v>848</v>
      </c>
      <c r="DS45" s="277" t="s">
        <v>848</v>
      </c>
      <c r="DT45" s="277" t="s">
        <v>848</v>
      </c>
      <c r="DU45" s="277" t="s">
        <v>848</v>
      </c>
      <c r="DV45" s="274">
        <v>0</v>
      </c>
      <c r="DW45" s="277" t="s">
        <v>848</v>
      </c>
      <c r="DX45" s="277" t="s">
        <v>848</v>
      </c>
      <c r="DY45" s="277" t="s">
        <v>848</v>
      </c>
      <c r="DZ45" s="274">
        <v>0</v>
      </c>
      <c r="EA45" s="277" t="s">
        <v>848</v>
      </c>
      <c r="EB45" s="277" t="s">
        <v>848</v>
      </c>
      <c r="EC45" s="277" t="s">
        <v>848</v>
      </c>
      <c r="ED45" s="274">
        <v>0</v>
      </c>
      <c r="EE45" s="274">
        <v>0</v>
      </c>
      <c r="EF45" s="274">
        <f t="shared" si="47"/>
        <v>0</v>
      </c>
      <c r="EG45" s="274">
        <v>0</v>
      </c>
      <c r="EH45" s="277" t="s">
        <v>848</v>
      </c>
      <c r="EI45" s="277" t="s">
        <v>848</v>
      </c>
      <c r="EJ45" s="274">
        <v>0</v>
      </c>
      <c r="EK45" s="277" t="s">
        <v>848</v>
      </c>
      <c r="EL45" s="277" t="s">
        <v>848</v>
      </c>
      <c r="EM45" s="277" t="s">
        <v>848</v>
      </c>
      <c r="EN45" s="274">
        <v>0</v>
      </c>
      <c r="EO45" s="274">
        <v>0</v>
      </c>
      <c r="EP45" s="274">
        <v>0</v>
      </c>
      <c r="EQ45" s="277" t="s">
        <v>848</v>
      </c>
      <c r="ER45" s="277" t="s">
        <v>848</v>
      </c>
      <c r="ES45" s="277" t="s">
        <v>848</v>
      </c>
      <c r="ET45" s="277" t="s">
        <v>848</v>
      </c>
      <c r="EU45" s="274">
        <v>0</v>
      </c>
      <c r="EV45" s="274">
        <v>0</v>
      </c>
      <c r="EW45" s="277" t="s">
        <v>848</v>
      </c>
      <c r="EX45" s="277" t="s">
        <v>848</v>
      </c>
      <c r="EY45" s="277" t="s">
        <v>848</v>
      </c>
      <c r="EZ45" s="274">
        <v>0</v>
      </c>
      <c r="FA45" s="274">
        <v>0</v>
      </c>
      <c r="FB45" s="274">
        <f t="shared" si="48"/>
        <v>554</v>
      </c>
      <c r="FC45" s="274">
        <v>3</v>
      </c>
      <c r="FD45" s="274">
        <v>6</v>
      </c>
      <c r="FE45" s="274">
        <v>0</v>
      </c>
      <c r="FF45" s="274">
        <v>61</v>
      </c>
      <c r="FG45" s="274">
        <v>61</v>
      </c>
      <c r="FH45" s="274">
        <v>77</v>
      </c>
      <c r="FI45" s="274">
        <v>0</v>
      </c>
      <c r="FJ45" s="274">
        <v>133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848</v>
      </c>
      <c r="FQ45" s="277" t="s">
        <v>848</v>
      </c>
      <c r="FR45" s="277" t="s">
        <v>848</v>
      </c>
      <c r="FS45" s="274">
        <v>0</v>
      </c>
      <c r="FT45" s="274">
        <v>0</v>
      </c>
      <c r="FU45" s="274">
        <v>0</v>
      </c>
      <c r="FV45" s="274">
        <v>0</v>
      </c>
      <c r="FW45" s="274">
        <v>213</v>
      </c>
    </row>
    <row r="46" spans="1:179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49"/>
        <v>1217</v>
      </c>
      <c r="E46" s="274">
        <f t="shared" si="50"/>
        <v>2</v>
      </c>
      <c r="F46" s="274">
        <f t="shared" si="51"/>
        <v>4</v>
      </c>
      <c r="G46" s="274">
        <f t="shared" si="52"/>
        <v>0</v>
      </c>
      <c r="H46" s="274">
        <f t="shared" si="53"/>
        <v>191</v>
      </c>
      <c r="I46" s="274">
        <f t="shared" si="54"/>
        <v>66</v>
      </c>
      <c r="J46" s="274">
        <f t="shared" si="55"/>
        <v>50</v>
      </c>
      <c r="K46" s="274">
        <f t="shared" si="56"/>
        <v>0</v>
      </c>
      <c r="L46" s="274">
        <f t="shared" si="57"/>
        <v>138</v>
      </c>
      <c r="M46" s="274">
        <f t="shared" si="58"/>
        <v>0</v>
      </c>
      <c r="N46" s="274">
        <f t="shared" si="59"/>
        <v>0</v>
      </c>
      <c r="O46" s="274">
        <f t="shared" si="60"/>
        <v>0</v>
      </c>
      <c r="P46" s="274">
        <f t="shared" si="61"/>
        <v>0</v>
      </c>
      <c r="Q46" s="274">
        <f t="shared" si="62"/>
        <v>0</v>
      </c>
      <c r="R46" s="274">
        <f t="shared" si="63"/>
        <v>442</v>
      </c>
      <c r="S46" s="274">
        <f t="shared" si="64"/>
        <v>0</v>
      </c>
      <c r="T46" s="274">
        <f t="shared" si="65"/>
        <v>0</v>
      </c>
      <c r="U46" s="274">
        <f t="shared" si="66"/>
        <v>61</v>
      </c>
      <c r="V46" s="274">
        <f t="shared" si="40"/>
        <v>0</v>
      </c>
      <c r="W46" s="274">
        <f t="shared" si="67"/>
        <v>0</v>
      </c>
      <c r="X46" s="274">
        <f t="shared" si="41"/>
        <v>0</v>
      </c>
      <c r="Y46" s="274">
        <f t="shared" si="68"/>
        <v>263</v>
      </c>
      <c r="Z46" s="274">
        <f t="shared" si="42"/>
        <v>503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848</v>
      </c>
      <c r="AM46" s="277" t="s">
        <v>848</v>
      </c>
      <c r="AN46" s="274">
        <v>442</v>
      </c>
      <c r="AO46" s="277" t="s">
        <v>848</v>
      </c>
      <c r="AP46" s="277" t="s">
        <v>848</v>
      </c>
      <c r="AQ46" s="274">
        <v>61</v>
      </c>
      <c r="AR46" s="277" t="s">
        <v>848</v>
      </c>
      <c r="AS46" s="274">
        <v>0</v>
      </c>
      <c r="AT46" s="274">
        <v>0</v>
      </c>
      <c r="AU46" s="274">
        <v>0</v>
      </c>
      <c r="AV46" s="274">
        <f t="shared" si="43"/>
        <v>125</v>
      </c>
      <c r="AW46" s="274">
        <v>0</v>
      </c>
      <c r="AX46" s="274">
        <v>0</v>
      </c>
      <c r="AY46" s="274">
        <v>0</v>
      </c>
      <c r="AZ46" s="274">
        <v>125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848</v>
      </c>
      <c r="BI46" s="277" t="s">
        <v>848</v>
      </c>
      <c r="BJ46" s="277" t="s">
        <v>848</v>
      </c>
      <c r="BK46" s="277" t="s">
        <v>848</v>
      </c>
      <c r="BL46" s="277" t="s">
        <v>848</v>
      </c>
      <c r="BM46" s="277" t="s">
        <v>848</v>
      </c>
      <c r="BN46" s="277" t="s">
        <v>848</v>
      </c>
      <c r="BO46" s="277" t="s">
        <v>848</v>
      </c>
      <c r="BP46" s="274">
        <v>0</v>
      </c>
      <c r="BQ46" s="274">
        <v>0</v>
      </c>
      <c r="BR46" s="274">
        <f t="shared" si="44"/>
        <v>0</v>
      </c>
      <c r="BS46" s="277" t="s">
        <v>848</v>
      </c>
      <c r="BT46" s="277" t="s">
        <v>848</v>
      </c>
      <c r="BU46" s="277" t="s">
        <v>848</v>
      </c>
      <c r="BV46" s="277" t="s">
        <v>848</v>
      </c>
      <c r="BW46" s="277" t="s">
        <v>848</v>
      </c>
      <c r="BX46" s="277" t="s">
        <v>848</v>
      </c>
      <c r="BY46" s="277" t="s">
        <v>848</v>
      </c>
      <c r="BZ46" s="277" t="s">
        <v>848</v>
      </c>
      <c r="CA46" s="277" t="s">
        <v>848</v>
      </c>
      <c r="CB46" s="277" t="s">
        <v>848</v>
      </c>
      <c r="CC46" s="277" t="s">
        <v>848</v>
      </c>
      <c r="CD46" s="274">
        <v>0</v>
      </c>
      <c r="CE46" s="277" t="s">
        <v>848</v>
      </c>
      <c r="CF46" s="277" t="s">
        <v>848</v>
      </c>
      <c r="CG46" s="277" t="s">
        <v>848</v>
      </c>
      <c r="CH46" s="277" t="s">
        <v>848</v>
      </c>
      <c r="CI46" s="277" t="s">
        <v>848</v>
      </c>
      <c r="CJ46" s="277" t="s">
        <v>848</v>
      </c>
      <c r="CK46" s="277" t="s">
        <v>848</v>
      </c>
      <c r="CL46" s="274">
        <v>0</v>
      </c>
      <c r="CM46" s="274">
        <v>0</v>
      </c>
      <c r="CN46" s="274">
        <f t="shared" si="45"/>
        <v>0</v>
      </c>
      <c r="CO46" s="277" t="s">
        <v>848</v>
      </c>
      <c r="CP46" s="277" t="s">
        <v>848</v>
      </c>
      <c r="CQ46" s="277" t="s">
        <v>848</v>
      </c>
      <c r="CR46" s="277" t="s">
        <v>848</v>
      </c>
      <c r="CS46" s="277" t="s">
        <v>848</v>
      </c>
      <c r="CT46" s="277" t="s">
        <v>848</v>
      </c>
      <c r="CU46" s="277" t="s">
        <v>848</v>
      </c>
      <c r="CV46" s="277" t="s">
        <v>848</v>
      </c>
      <c r="CW46" s="277" t="s">
        <v>848</v>
      </c>
      <c r="CX46" s="277" t="s">
        <v>848</v>
      </c>
      <c r="CY46" s="277" t="s">
        <v>848</v>
      </c>
      <c r="CZ46" s="277" t="s">
        <v>848</v>
      </c>
      <c r="DA46" s="274">
        <v>0</v>
      </c>
      <c r="DB46" s="277" t="s">
        <v>848</v>
      </c>
      <c r="DC46" s="277" t="s">
        <v>848</v>
      </c>
      <c r="DD46" s="277" t="s">
        <v>848</v>
      </c>
      <c r="DE46" s="277" t="s">
        <v>848</v>
      </c>
      <c r="DF46" s="277" t="s">
        <v>848</v>
      </c>
      <c r="DG46" s="277" t="s">
        <v>848</v>
      </c>
      <c r="DH46" s="274">
        <v>0</v>
      </c>
      <c r="DI46" s="274">
        <v>0</v>
      </c>
      <c r="DJ46" s="274">
        <f t="shared" si="46"/>
        <v>0</v>
      </c>
      <c r="DK46" s="277" t="s">
        <v>848</v>
      </c>
      <c r="DL46" s="277" t="s">
        <v>848</v>
      </c>
      <c r="DM46" s="277" t="s">
        <v>848</v>
      </c>
      <c r="DN46" s="277" t="s">
        <v>848</v>
      </c>
      <c r="DO46" s="277" t="s">
        <v>848</v>
      </c>
      <c r="DP46" s="277" t="s">
        <v>848</v>
      </c>
      <c r="DQ46" s="277" t="s">
        <v>848</v>
      </c>
      <c r="DR46" s="277" t="s">
        <v>848</v>
      </c>
      <c r="DS46" s="277" t="s">
        <v>848</v>
      </c>
      <c r="DT46" s="277" t="s">
        <v>848</v>
      </c>
      <c r="DU46" s="277" t="s">
        <v>848</v>
      </c>
      <c r="DV46" s="274">
        <v>0</v>
      </c>
      <c r="DW46" s="277" t="s">
        <v>848</v>
      </c>
      <c r="DX46" s="277" t="s">
        <v>848</v>
      </c>
      <c r="DY46" s="277" t="s">
        <v>848</v>
      </c>
      <c r="DZ46" s="274">
        <v>0</v>
      </c>
      <c r="EA46" s="277" t="s">
        <v>848</v>
      </c>
      <c r="EB46" s="277" t="s">
        <v>848</v>
      </c>
      <c r="EC46" s="277" t="s">
        <v>848</v>
      </c>
      <c r="ED46" s="274">
        <v>0</v>
      </c>
      <c r="EE46" s="274">
        <v>0</v>
      </c>
      <c r="EF46" s="274">
        <f t="shared" si="47"/>
        <v>0</v>
      </c>
      <c r="EG46" s="274">
        <v>0</v>
      </c>
      <c r="EH46" s="277" t="s">
        <v>848</v>
      </c>
      <c r="EI46" s="277" t="s">
        <v>848</v>
      </c>
      <c r="EJ46" s="274">
        <v>0</v>
      </c>
      <c r="EK46" s="277" t="s">
        <v>848</v>
      </c>
      <c r="EL46" s="277" t="s">
        <v>848</v>
      </c>
      <c r="EM46" s="277" t="s">
        <v>848</v>
      </c>
      <c r="EN46" s="274">
        <v>0</v>
      </c>
      <c r="EO46" s="274">
        <v>0</v>
      </c>
      <c r="EP46" s="274">
        <v>0</v>
      </c>
      <c r="EQ46" s="277" t="s">
        <v>848</v>
      </c>
      <c r="ER46" s="277" t="s">
        <v>848</v>
      </c>
      <c r="ES46" s="277" t="s">
        <v>848</v>
      </c>
      <c r="ET46" s="277" t="s">
        <v>848</v>
      </c>
      <c r="EU46" s="274">
        <v>0</v>
      </c>
      <c r="EV46" s="274">
        <v>0</v>
      </c>
      <c r="EW46" s="277" t="s">
        <v>848</v>
      </c>
      <c r="EX46" s="277" t="s">
        <v>848</v>
      </c>
      <c r="EY46" s="277" t="s">
        <v>848</v>
      </c>
      <c r="EZ46" s="274">
        <v>0</v>
      </c>
      <c r="FA46" s="274">
        <v>0</v>
      </c>
      <c r="FB46" s="274">
        <f t="shared" si="48"/>
        <v>589</v>
      </c>
      <c r="FC46" s="274">
        <v>2</v>
      </c>
      <c r="FD46" s="274">
        <v>4</v>
      </c>
      <c r="FE46" s="274">
        <v>0</v>
      </c>
      <c r="FF46" s="274">
        <v>66</v>
      </c>
      <c r="FG46" s="274">
        <v>66</v>
      </c>
      <c r="FH46" s="274">
        <v>50</v>
      </c>
      <c r="FI46" s="274">
        <v>0</v>
      </c>
      <c r="FJ46" s="274">
        <v>138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848</v>
      </c>
      <c r="FQ46" s="277" t="s">
        <v>848</v>
      </c>
      <c r="FR46" s="277" t="s">
        <v>848</v>
      </c>
      <c r="FS46" s="274">
        <v>0</v>
      </c>
      <c r="FT46" s="274">
        <v>0</v>
      </c>
      <c r="FU46" s="274">
        <v>0</v>
      </c>
      <c r="FV46" s="274">
        <v>0</v>
      </c>
      <c r="FW46" s="274">
        <v>263</v>
      </c>
    </row>
    <row r="47" spans="1:179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49"/>
        <v>805</v>
      </c>
      <c r="E47" s="274">
        <f t="shared" si="50"/>
        <v>1</v>
      </c>
      <c r="F47" s="274">
        <f t="shared" si="51"/>
        <v>4</v>
      </c>
      <c r="G47" s="274">
        <f t="shared" si="52"/>
        <v>0</v>
      </c>
      <c r="H47" s="274">
        <f t="shared" si="53"/>
        <v>117</v>
      </c>
      <c r="I47" s="274">
        <f t="shared" si="54"/>
        <v>40</v>
      </c>
      <c r="J47" s="274">
        <f t="shared" si="55"/>
        <v>52</v>
      </c>
      <c r="K47" s="274">
        <f t="shared" si="56"/>
        <v>0</v>
      </c>
      <c r="L47" s="274">
        <f t="shared" si="57"/>
        <v>83</v>
      </c>
      <c r="M47" s="274">
        <f t="shared" si="58"/>
        <v>0</v>
      </c>
      <c r="N47" s="274">
        <f t="shared" si="59"/>
        <v>0</v>
      </c>
      <c r="O47" s="274">
        <f t="shared" si="60"/>
        <v>0</v>
      </c>
      <c r="P47" s="274">
        <f t="shared" si="61"/>
        <v>0</v>
      </c>
      <c r="Q47" s="274">
        <f t="shared" si="62"/>
        <v>0</v>
      </c>
      <c r="R47" s="274">
        <f t="shared" si="63"/>
        <v>300</v>
      </c>
      <c r="S47" s="274">
        <f t="shared" si="64"/>
        <v>0</v>
      </c>
      <c r="T47" s="274">
        <f t="shared" si="65"/>
        <v>0</v>
      </c>
      <c r="U47" s="274">
        <f t="shared" si="66"/>
        <v>41</v>
      </c>
      <c r="V47" s="274">
        <f t="shared" si="40"/>
        <v>0</v>
      </c>
      <c r="W47" s="274">
        <f t="shared" si="67"/>
        <v>0</v>
      </c>
      <c r="X47" s="274">
        <f t="shared" si="41"/>
        <v>0</v>
      </c>
      <c r="Y47" s="274">
        <f t="shared" si="68"/>
        <v>167</v>
      </c>
      <c r="Z47" s="274">
        <f t="shared" si="42"/>
        <v>341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848</v>
      </c>
      <c r="AM47" s="277" t="s">
        <v>848</v>
      </c>
      <c r="AN47" s="274">
        <v>300</v>
      </c>
      <c r="AO47" s="277" t="s">
        <v>848</v>
      </c>
      <c r="AP47" s="277" t="s">
        <v>848</v>
      </c>
      <c r="AQ47" s="274">
        <v>41</v>
      </c>
      <c r="AR47" s="277" t="s">
        <v>848</v>
      </c>
      <c r="AS47" s="274">
        <v>0</v>
      </c>
      <c r="AT47" s="274">
        <v>0</v>
      </c>
      <c r="AU47" s="274">
        <v>0</v>
      </c>
      <c r="AV47" s="274">
        <f t="shared" si="43"/>
        <v>77</v>
      </c>
      <c r="AW47" s="274">
        <v>0</v>
      </c>
      <c r="AX47" s="274">
        <v>0</v>
      </c>
      <c r="AY47" s="274">
        <v>0</v>
      </c>
      <c r="AZ47" s="274">
        <v>77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848</v>
      </c>
      <c r="BI47" s="277" t="s">
        <v>848</v>
      </c>
      <c r="BJ47" s="277" t="s">
        <v>848</v>
      </c>
      <c r="BK47" s="277" t="s">
        <v>848</v>
      </c>
      <c r="BL47" s="277" t="s">
        <v>848</v>
      </c>
      <c r="BM47" s="277" t="s">
        <v>848</v>
      </c>
      <c r="BN47" s="277" t="s">
        <v>848</v>
      </c>
      <c r="BO47" s="277" t="s">
        <v>848</v>
      </c>
      <c r="BP47" s="274">
        <v>0</v>
      </c>
      <c r="BQ47" s="274">
        <v>0</v>
      </c>
      <c r="BR47" s="274">
        <f t="shared" si="44"/>
        <v>0</v>
      </c>
      <c r="BS47" s="277" t="s">
        <v>848</v>
      </c>
      <c r="BT47" s="277" t="s">
        <v>848</v>
      </c>
      <c r="BU47" s="277" t="s">
        <v>848</v>
      </c>
      <c r="BV47" s="277" t="s">
        <v>848</v>
      </c>
      <c r="BW47" s="277" t="s">
        <v>848</v>
      </c>
      <c r="BX47" s="277" t="s">
        <v>848</v>
      </c>
      <c r="BY47" s="277" t="s">
        <v>848</v>
      </c>
      <c r="BZ47" s="277" t="s">
        <v>848</v>
      </c>
      <c r="CA47" s="277" t="s">
        <v>848</v>
      </c>
      <c r="CB47" s="277" t="s">
        <v>848</v>
      </c>
      <c r="CC47" s="277" t="s">
        <v>848</v>
      </c>
      <c r="CD47" s="274">
        <v>0</v>
      </c>
      <c r="CE47" s="277" t="s">
        <v>848</v>
      </c>
      <c r="CF47" s="277" t="s">
        <v>848</v>
      </c>
      <c r="CG47" s="277" t="s">
        <v>848</v>
      </c>
      <c r="CH47" s="277" t="s">
        <v>848</v>
      </c>
      <c r="CI47" s="277" t="s">
        <v>848</v>
      </c>
      <c r="CJ47" s="277" t="s">
        <v>848</v>
      </c>
      <c r="CK47" s="277" t="s">
        <v>848</v>
      </c>
      <c r="CL47" s="274">
        <v>0</v>
      </c>
      <c r="CM47" s="274">
        <v>0</v>
      </c>
      <c r="CN47" s="274">
        <f t="shared" si="45"/>
        <v>0</v>
      </c>
      <c r="CO47" s="277" t="s">
        <v>848</v>
      </c>
      <c r="CP47" s="277" t="s">
        <v>848</v>
      </c>
      <c r="CQ47" s="277" t="s">
        <v>848</v>
      </c>
      <c r="CR47" s="277" t="s">
        <v>848</v>
      </c>
      <c r="CS47" s="277" t="s">
        <v>848</v>
      </c>
      <c r="CT47" s="277" t="s">
        <v>848</v>
      </c>
      <c r="CU47" s="277" t="s">
        <v>848</v>
      </c>
      <c r="CV47" s="277" t="s">
        <v>848</v>
      </c>
      <c r="CW47" s="277" t="s">
        <v>848</v>
      </c>
      <c r="CX47" s="277" t="s">
        <v>848</v>
      </c>
      <c r="CY47" s="277" t="s">
        <v>848</v>
      </c>
      <c r="CZ47" s="277" t="s">
        <v>848</v>
      </c>
      <c r="DA47" s="274">
        <v>0</v>
      </c>
      <c r="DB47" s="277" t="s">
        <v>848</v>
      </c>
      <c r="DC47" s="277" t="s">
        <v>848</v>
      </c>
      <c r="DD47" s="277" t="s">
        <v>848</v>
      </c>
      <c r="DE47" s="277" t="s">
        <v>848</v>
      </c>
      <c r="DF47" s="277" t="s">
        <v>848</v>
      </c>
      <c r="DG47" s="277" t="s">
        <v>848</v>
      </c>
      <c r="DH47" s="274">
        <v>0</v>
      </c>
      <c r="DI47" s="274">
        <v>0</v>
      </c>
      <c r="DJ47" s="274">
        <f t="shared" si="46"/>
        <v>0</v>
      </c>
      <c r="DK47" s="277" t="s">
        <v>848</v>
      </c>
      <c r="DL47" s="277" t="s">
        <v>848</v>
      </c>
      <c r="DM47" s="277" t="s">
        <v>848</v>
      </c>
      <c r="DN47" s="277" t="s">
        <v>848</v>
      </c>
      <c r="DO47" s="277" t="s">
        <v>848</v>
      </c>
      <c r="DP47" s="277" t="s">
        <v>848</v>
      </c>
      <c r="DQ47" s="277" t="s">
        <v>848</v>
      </c>
      <c r="DR47" s="277" t="s">
        <v>848</v>
      </c>
      <c r="DS47" s="277" t="s">
        <v>848</v>
      </c>
      <c r="DT47" s="277" t="s">
        <v>848</v>
      </c>
      <c r="DU47" s="277" t="s">
        <v>848</v>
      </c>
      <c r="DV47" s="274">
        <v>0</v>
      </c>
      <c r="DW47" s="277" t="s">
        <v>848</v>
      </c>
      <c r="DX47" s="277" t="s">
        <v>848</v>
      </c>
      <c r="DY47" s="277" t="s">
        <v>848</v>
      </c>
      <c r="DZ47" s="274">
        <v>0</v>
      </c>
      <c r="EA47" s="277" t="s">
        <v>848</v>
      </c>
      <c r="EB47" s="277" t="s">
        <v>848</v>
      </c>
      <c r="EC47" s="277" t="s">
        <v>848</v>
      </c>
      <c r="ED47" s="274">
        <v>0</v>
      </c>
      <c r="EE47" s="274">
        <v>0</v>
      </c>
      <c r="EF47" s="274">
        <f t="shared" si="47"/>
        <v>0</v>
      </c>
      <c r="EG47" s="274">
        <v>0</v>
      </c>
      <c r="EH47" s="277" t="s">
        <v>848</v>
      </c>
      <c r="EI47" s="277" t="s">
        <v>848</v>
      </c>
      <c r="EJ47" s="274">
        <v>0</v>
      </c>
      <c r="EK47" s="277" t="s">
        <v>848</v>
      </c>
      <c r="EL47" s="277" t="s">
        <v>848</v>
      </c>
      <c r="EM47" s="277" t="s">
        <v>848</v>
      </c>
      <c r="EN47" s="274">
        <v>0</v>
      </c>
      <c r="EO47" s="274">
        <v>0</v>
      </c>
      <c r="EP47" s="274">
        <v>0</v>
      </c>
      <c r="EQ47" s="277" t="s">
        <v>848</v>
      </c>
      <c r="ER47" s="277" t="s">
        <v>848</v>
      </c>
      <c r="ES47" s="277" t="s">
        <v>848</v>
      </c>
      <c r="ET47" s="277" t="s">
        <v>848</v>
      </c>
      <c r="EU47" s="274">
        <v>0</v>
      </c>
      <c r="EV47" s="274">
        <v>0</v>
      </c>
      <c r="EW47" s="277" t="s">
        <v>848</v>
      </c>
      <c r="EX47" s="277" t="s">
        <v>848</v>
      </c>
      <c r="EY47" s="277" t="s">
        <v>848</v>
      </c>
      <c r="EZ47" s="274">
        <v>0</v>
      </c>
      <c r="FA47" s="274">
        <v>0</v>
      </c>
      <c r="FB47" s="274">
        <f t="shared" si="48"/>
        <v>387</v>
      </c>
      <c r="FC47" s="274">
        <v>1</v>
      </c>
      <c r="FD47" s="274">
        <v>4</v>
      </c>
      <c r="FE47" s="274">
        <v>0</v>
      </c>
      <c r="FF47" s="274">
        <v>40</v>
      </c>
      <c r="FG47" s="274">
        <v>40</v>
      </c>
      <c r="FH47" s="274">
        <v>52</v>
      </c>
      <c r="FI47" s="274">
        <v>0</v>
      </c>
      <c r="FJ47" s="274">
        <v>83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848</v>
      </c>
      <c r="FQ47" s="277" t="s">
        <v>848</v>
      </c>
      <c r="FR47" s="277" t="s">
        <v>848</v>
      </c>
      <c r="FS47" s="274">
        <v>0</v>
      </c>
      <c r="FT47" s="274">
        <v>0</v>
      </c>
      <c r="FU47" s="274">
        <v>0</v>
      </c>
      <c r="FV47" s="274">
        <v>0</v>
      </c>
      <c r="FW47" s="274">
        <v>167</v>
      </c>
    </row>
    <row r="48" spans="1:179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49"/>
        <v>0</v>
      </c>
      <c r="E48" s="274">
        <f t="shared" si="50"/>
        <v>0</v>
      </c>
      <c r="F48" s="274">
        <f t="shared" si="51"/>
        <v>0</v>
      </c>
      <c r="G48" s="274">
        <f t="shared" si="52"/>
        <v>0</v>
      </c>
      <c r="H48" s="274">
        <f t="shared" si="53"/>
        <v>0</v>
      </c>
      <c r="I48" s="274">
        <f t="shared" si="54"/>
        <v>0</v>
      </c>
      <c r="J48" s="274">
        <f t="shared" si="55"/>
        <v>0</v>
      </c>
      <c r="K48" s="274">
        <f t="shared" si="56"/>
        <v>0</v>
      </c>
      <c r="L48" s="274">
        <f t="shared" si="57"/>
        <v>0</v>
      </c>
      <c r="M48" s="274">
        <f t="shared" si="58"/>
        <v>0</v>
      </c>
      <c r="N48" s="274">
        <f t="shared" si="59"/>
        <v>0</v>
      </c>
      <c r="O48" s="274">
        <f t="shared" si="60"/>
        <v>0</v>
      </c>
      <c r="P48" s="274">
        <f t="shared" si="61"/>
        <v>0</v>
      </c>
      <c r="Q48" s="274">
        <f t="shared" si="62"/>
        <v>0</v>
      </c>
      <c r="R48" s="274">
        <f t="shared" si="63"/>
        <v>0</v>
      </c>
      <c r="S48" s="274">
        <f t="shared" si="64"/>
        <v>0</v>
      </c>
      <c r="T48" s="274">
        <f t="shared" si="65"/>
        <v>0</v>
      </c>
      <c r="U48" s="274">
        <f t="shared" si="66"/>
        <v>0</v>
      </c>
      <c r="V48" s="274">
        <f t="shared" si="40"/>
        <v>0</v>
      </c>
      <c r="W48" s="274">
        <f t="shared" si="67"/>
        <v>0</v>
      </c>
      <c r="X48" s="274">
        <f t="shared" si="41"/>
        <v>0</v>
      </c>
      <c r="Y48" s="274">
        <f t="shared" si="68"/>
        <v>0</v>
      </c>
      <c r="Z48" s="274">
        <f t="shared" si="42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848</v>
      </c>
      <c r="AM48" s="277" t="s">
        <v>848</v>
      </c>
      <c r="AN48" s="274">
        <v>0</v>
      </c>
      <c r="AO48" s="277" t="s">
        <v>848</v>
      </c>
      <c r="AP48" s="277" t="s">
        <v>848</v>
      </c>
      <c r="AQ48" s="274">
        <v>0</v>
      </c>
      <c r="AR48" s="277" t="s">
        <v>848</v>
      </c>
      <c r="AS48" s="274">
        <v>0</v>
      </c>
      <c r="AT48" s="274">
        <v>0</v>
      </c>
      <c r="AU48" s="274">
        <v>0</v>
      </c>
      <c r="AV48" s="274">
        <f t="shared" si="43"/>
        <v>0</v>
      </c>
      <c r="AW48" s="274">
        <v>0</v>
      </c>
      <c r="AX48" s="274">
        <v>0</v>
      </c>
      <c r="AY48" s="274"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848</v>
      </c>
      <c r="BI48" s="277" t="s">
        <v>848</v>
      </c>
      <c r="BJ48" s="277" t="s">
        <v>848</v>
      </c>
      <c r="BK48" s="277" t="s">
        <v>848</v>
      </c>
      <c r="BL48" s="277" t="s">
        <v>848</v>
      </c>
      <c r="BM48" s="277" t="s">
        <v>848</v>
      </c>
      <c r="BN48" s="277" t="s">
        <v>848</v>
      </c>
      <c r="BO48" s="277" t="s">
        <v>848</v>
      </c>
      <c r="BP48" s="274">
        <v>0</v>
      </c>
      <c r="BQ48" s="274">
        <v>0</v>
      </c>
      <c r="BR48" s="274">
        <f t="shared" si="44"/>
        <v>0</v>
      </c>
      <c r="BS48" s="277" t="s">
        <v>848</v>
      </c>
      <c r="BT48" s="277" t="s">
        <v>848</v>
      </c>
      <c r="BU48" s="277" t="s">
        <v>848</v>
      </c>
      <c r="BV48" s="277" t="s">
        <v>848</v>
      </c>
      <c r="BW48" s="277" t="s">
        <v>848</v>
      </c>
      <c r="BX48" s="277" t="s">
        <v>848</v>
      </c>
      <c r="BY48" s="277" t="s">
        <v>848</v>
      </c>
      <c r="BZ48" s="277" t="s">
        <v>848</v>
      </c>
      <c r="CA48" s="277" t="s">
        <v>848</v>
      </c>
      <c r="CB48" s="277" t="s">
        <v>848</v>
      </c>
      <c r="CC48" s="277" t="s">
        <v>848</v>
      </c>
      <c r="CD48" s="274">
        <v>0</v>
      </c>
      <c r="CE48" s="277" t="s">
        <v>848</v>
      </c>
      <c r="CF48" s="277" t="s">
        <v>848</v>
      </c>
      <c r="CG48" s="277" t="s">
        <v>848</v>
      </c>
      <c r="CH48" s="277" t="s">
        <v>848</v>
      </c>
      <c r="CI48" s="277" t="s">
        <v>848</v>
      </c>
      <c r="CJ48" s="277" t="s">
        <v>848</v>
      </c>
      <c r="CK48" s="277" t="s">
        <v>848</v>
      </c>
      <c r="CL48" s="274">
        <v>0</v>
      </c>
      <c r="CM48" s="274">
        <v>0</v>
      </c>
      <c r="CN48" s="274">
        <f t="shared" si="45"/>
        <v>0</v>
      </c>
      <c r="CO48" s="277" t="s">
        <v>848</v>
      </c>
      <c r="CP48" s="277" t="s">
        <v>848</v>
      </c>
      <c r="CQ48" s="277" t="s">
        <v>848</v>
      </c>
      <c r="CR48" s="277" t="s">
        <v>848</v>
      </c>
      <c r="CS48" s="277" t="s">
        <v>848</v>
      </c>
      <c r="CT48" s="277" t="s">
        <v>848</v>
      </c>
      <c r="CU48" s="277" t="s">
        <v>848</v>
      </c>
      <c r="CV48" s="277" t="s">
        <v>848</v>
      </c>
      <c r="CW48" s="277" t="s">
        <v>848</v>
      </c>
      <c r="CX48" s="277" t="s">
        <v>848</v>
      </c>
      <c r="CY48" s="277" t="s">
        <v>848</v>
      </c>
      <c r="CZ48" s="277" t="s">
        <v>848</v>
      </c>
      <c r="DA48" s="274">
        <v>0</v>
      </c>
      <c r="DB48" s="277" t="s">
        <v>848</v>
      </c>
      <c r="DC48" s="277" t="s">
        <v>848</v>
      </c>
      <c r="DD48" s="277" t="s">
        <v>848</v>
      </c>
      <c r="DE48" s="277" t="s">
        <v>848</v>
      </c>
      <c r="DF48" s="277" t="s">
        <v>848</v>
      </c>
      <c r="DG48" s="277" t="s">
        <v>848</v>
      </c>
      <c r="DH48" s="274">
        <v>0</v>
      </c>
      <c r="DI48" s="274">
        <v>0</v>
      </c>
      <c r="DJ48" s="274">
        <f t="shared" si="46"/>
        <v>0</v>
      </c>
      <c r="DK48" s="277" t="s">
        <v>848</v>
      </c>
      <c r="DL48" s="277" t="s">
        <v>848</v>
      </c>
      <c r="DM48" s="277" t="s">
        <v>848</v>
      </c>
      <c r="DN48" s="277" t="s">
        <v>848</v>
      </c>
      <c r="DO48" s="277" t="s">
        <v>848</v>
      </c>
      <c r="DP48" s="277" t="s">
        <v>848</v>
      </c>
      <c r="DQ48" s="277" t="s">
        <v>848</v>
      </c>
      <c r="DR48" s="277" t="s">
        <v>848</v>
      </c>
      <c r="DS48" s="277" t="s">
        <v>848</v>
      </c>
      <c r="DT48" s="277" t="s">
        <v>848</v>
      </c>
      <c r="DU48" s="277" t="s">
        <v>848</v>
      </c>
      <c r="DV48" s="274">
        <v>0</v>
      </c>
      <c r="DW48" s="277" t="s">
        <v>848</v>
      </c>
      <c r="DX48" s="277" t="s">
        <v>848</v>
      </c>
      <c r="DY48" s="277" t="s">
        <v>848</v>
      </c>
      <c r="DZ48" s="274">
        <v>0</v>
      </c>
      <c r="EA48" s="277" t="s">
        <v>848</v>
      </c>
      <c r="EB48" s="277" t="s">
        <v>848</v>
      </c>
      <c r="EC48" s="277" t="s">
        <v>848</v>
      </c>
      <c r="ED48" s="274">
        <v>0</v>
      </c>
      <c r="EE48" s="274">
        <v>0</v>
      </c>
      <c r="EF48" s="274">
        <f t="shared" si="47"/>
        <v>0</v>
      </c>
      <c r="EG48" s="274">
        <v>0</v>
      </c>
      <c r="EH48" s="277" t="s">
        <v>848</v>
      </c>
      <c r="EI48" s="277" t="s">
        <v>848</v>
      </c>
      <c r="EJ48" s="274">
        <v>0</v>
      </c>
      <c r="EK48" s="277" t="s">
        <v>848</v>
      </c>
      <c r="EL48" s="277" t="s">
        <v>848</v>
      </c>
      <c r="EM48" s="277" t="s">
        <v>848</v>
      </c>
      <c r="EN48" s="274">
        <v>0</v>
      </c>
      <c r="EO48" s="274">
        <v>0</v>
      </c>
      <c r="EP48" s="274">
        <v>0</v>
      </c>
      <c r="EQ48" s="277" t="s">
        <v>848</v>
      </c>
      <c r="ER48" s="277" t="s">
        <v>848</v>
      </c>
      <c r="ES48" s="277" t="s">
        <v>848</v>
      </c>
      <c r="ET48" s="277" t="s">
        <v>848</v>
      </c>
      <c r="EU48" s="274">
        <v>0</v>
      </c>
      <c r="EV48" s="274">
        <v>0</v>
      </c>
      <c r="EW48" s="277" t="s">
        <v>848</v>
      </c>
      <c r="EX48" s="277" t="s">
        <v>848</v>
      </c>
      <c r="EY48" s="277" t="s">
        <v>848</v>
      </c>
      <c r="EZ48" s="274">
        <v>0</v>
      </c>
      <c r="FA48" s="274">
        <v>0</v>
      </c>
      <c r="FB48" s="274">
        <f t="shared" si="48"/>
        <v>0</v>
      </c>
      <c r="FC48" s="274">
        <v>0</v>
      </c>
      <c r="FD48" s="274">
        <v>0</v>
      </c>
      <c r="FE48" s="274">
        <v>0</v>
      </c>
      <c r="FF48" s="274">
        <v>0</v>
      </c>
      <c r="FG48" s="274">
        <v>0</v>
      </c>
      <c r="FH48" s="274">
        <v>0</v>
      </c>
      <c r="FI48" s="274">
        <v>0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848</v>
      </c>
      <c r="FQ48" s="277" t="s">
        <v>848</v>
      </c>
      <c r="FR48" s="277" t="s">
        <v>848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49"/>
        <v>3849</v>
      </c>
      <c r="E49" s="274">
        <f t="shared" si="50"/>
        <v>0</v>
      </c>
      <c r="F49" s="274">
        <f t="shared" si="51"/>
        <v>0</v>
      </c>
      <c r="G49" s="274">
        <f t="shared" si="52"/>
        <v>0</v>
      </c>
      <c r="H49" s="274">
        <f t="shared" si="53"/>
        <v>110</v>
      </c>
      <c r="I49" s="274">
        <f t="shared" si="54"/>
        <v>38</v>
      </c>
      <c r="J49" s="274">
        <f t="shared" si="55"/>
        <v>16</v>
      </c>
      <c r="K49" s="274">
        <f t="shared" si="56"/>
        <v>0</v>
      </c>
      <c r="L49" s="274">
        <f t="shared" si="57"/>
        <v>0</v>
      </c>
      <c r="M49" s="274">
        <f t="shared" si="58"/>
        <v>0</v>
      </c>
      <c r="N49" s="274">
        <f t="shared" si="59"/>
        <v>0</v>
      </c>
      <c r="O49" s="274">
        <f t="shared" si="60"/>
        <v>0</v>
      </c>
      <c r="P49" s="274">
        <f t="shared" si="61"/>
        <v>0</v>
      </c>
      <c r="Q49" s="274">
        <f t="shared" si="62"/>
        <v>0</v>
      </c>
      <c r="R49" s="274">
        <f t="shared" si="63"/>
        <v>0</v>
      </c>
      <c r="S49" s="274">
        <f t="shared" si="64"/>
        <v>3664</v>
      </c>
      <c r="T49" s="274">
        <f t="shared" si="65"/>
        <v>0</v>
      </c>
      <c r="U49" s="274">
        <f t="shared" si="66"/>
        <v>0</v>
      </c>
      <c r="V49" s="274">
        <f t="shared" si="40"/>
        <v>0</v>
      </c>
      <c r="W49" s="274">
        <f t="shared" si="67"/>
        <v>0</v>
      </c>
      <c r="X49" s="274">
        <f t="shared" si="41"/>
        <v>0</v>
      </c>
      <c r="Y49" s="274">
        <f t="shared" si="68"/>
        <v>21</v>
      </c>
      <c r="Z49" s="274">
        <f t="shared" si="42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848</v>
      </c>
      <c r="AM49" s="277" t="s">
        <v>848</v>
      </c>
      <c r="AN49" s="274">
        <v>0</v>
      </c>
      <c r="AO49" s="277" t="s">
        <v>848</v>
      </c>
      <c r="AP49" s="277" t="s">
        <v>848</v>
      </c>
      <c r="AQ49" s="274">
        <v>0</v>
      </c>
      <c r="AR49" s="277" t="s">
        <v>848</v>
      </c>
      <c r="AS49" s="274">
        <v>0</v>
      </c>
      <c r="AT49" s="274">
        <v>0</v>
      </c>
      <c r="AU49" s="274">
        <v>0</v>
      </c>
      <c r="AV49" s="274">
        <f t="shared" si="43"/>
        <v>86</v>
      </c>
      <c r="AW49" s="274">
        <v>0</v>
      </c>
      <c r="AX49" s="274">
        <v>0</v>
      </c>
      <c r="AY49" s="274">
        <v>0</v>
      </c>
      <c r="AZ49" s="274">
        <v>86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848</v>
      </c>
      <c r="BI49" s="277" t="s">
        <v>848</v>
      </c>
      <c r="BJ49" s="277" t="s">
        <v>848</v>
      </c>
      <c r="BK49" s="277" t="s">
        <v>848</v>
      </c>
      <c r="BL49" s="277" t="s">
        <v>848</v>
      </c>
      <c r="BM49" s="277" t="s">
        <v>848</v>
      </c>
      <c r="BN49" s="277" t="s">
        <v>848</v>
      </c>
      <c r="BO49" s="277" t="s">
        <v>848</v>
      </c>
      <c r="BP49" s="274">
        <v>0</v>
      </c>
      <c r="BQ49" s="274">
        <v>0</v>
      </c>
      <c r="BR49" s="274">
        <f t="shared" si="44"/>
        <v>0</v>
      </c>
      <c r="BS49" s="277" t="s">
        <v>848</v>
      </c>
      <c r="BT49" s="277" t="s">
        <v>848</v>
      </c>
      <c r="BU49" s="277" t="s">
        <v>848</v>
      </c>
      <c r="BV49" s="277" t="s">
        <v>848</v>
      </c>
      <c r="BW49" s="277" t="s">
        <v>848</v>
      </c>
      <c r="BX49" s="277" t="s">
        <v>848</v>
      </c>
      <c r="BY49" s="277" t="s">
        <v>848</v>
      </c>
      <c r="BZ49" s="277" t="s">
        <v>848</v>
      </c>
      <c r="CA49" s="277" t="s">
        <v>848</v>
      </c>
      <c r="CB49" s="277" t="s">
        <v>848</v>
      </c>
      <c r="CC49" s="277" t="s">
        <v>848</v>
      </c>
      <c r="CD49" s="274">
        <v>0</v>
      </c>
      <c r="CE49" s="277" t="s">
        <v>848</v>
      </c>
      <c r="CF49" s="277" t="s">
        <v>848</v>
      </c>
      <c r="CG49" s="277" t="s">
        <v>848</v>
      </c>
      <c r="CH49" s="277" t="s">
        <v>848</v>
      </c>
      <c r="CI49" s="277" t="s">
        <v>848</v>
      </c>
      <c r="CJ49" s="277" t="s">
        <v>848</v>
      </c>
      <c r="CK49" s="277" t="s">
        <v>848</v>
      </c>
      <c r="CL49" s="274">
        <v>0</v>
      </c>
      <c r="CM49" s="274">
        <v>0</v>
      </c>
      <c r="CN49" s="274">
        <f t="shared" si="45"/>
        <v>0</v>
      </c>
      <c r="CO49" s="277" t="s">
        <v>848</v>
      </c>
      <c r="CP49" s="277" t="s">
        <v>848</v>
      </c>
      <c r="CQ49" s="277" t="s">
        <v>848</v>
      </c>
      <c r="CR49" s="277" t="s">
        <v>848</v>
      </c>
      <c r="CS49" s="277" t="s">
        <v>848</v>
      </c>
      <c r="CT49" s="277" t="s">
        <v>848</v>
      </c>
      <c r="CU49" s="277" t="s">
        <v>848</v>
      </c>
      <c r="CV49" s="277" t="s">
        <v>848</v>
      </c>
      <c r="CW49" s="277" t="s">
        <v>848</v>
      </c>
      <c r="CX49" s="277" t="s">
        <v>848</v>
      </c>
      <c r="CY49" s="277" t="s">
        <v>848</v>
      </c>
      <c r="CZ49" s="277" t="s">
        <v>848</v>
      </c>
      <c r="DA49" s="274">
        <v>0</v>
      </c>
      <c r="DB49" s="277" t="s">
        <v>848</v>
      </c>
      <c r="DC49" s="277" t="s">
        <v>848</v>
      </c>
      <c r="DD49" s="277" t="s">
        <v>848</v>
      </c>
      <c r="DE49" s="277" t="s">
        <v>848</v>
      </c>
      <c r="DF49" s="277" t="s">
        <v>848</v>
      </c>
      <c r="DG49" s="277" t="s">
        <v>848</v>
      </c>
      <c r="DH49" s="274">
        <v>0</v>
      </c>
      <c r="DI49" s="274">
        <v>0</v>
      </c>
      <c r="DJ49" s="274">
        <f t="shared" si="46"/>
        <v>0</v>
      </c>
      <c r="DK49" s="277" t="s">
        <v>848</v>
      </c>
      <c r="DL49" s="277" t="s">
        <v>848</v>
      </c>
      <c r="DM49" s="277" t="s">
        <v>848</v>
      </c>
      <c r="DN49" s="277" t="s">
        <v>848</v>
      </c>
      <c r="DO49" s="277" t="s">
        <v>848</v>
      </c>
      <c r="DP49" s="277" t="s">
        <v>848</v>
      </c>
      <c r="DQ49" s="277" t="s">
        <v>848</v>
      </c>
      <c r="DR49" s="277" t="s">
        <v>848</v>
      </c>
      <c r="DS49" s="277" t="s">
        <v>848</v>
      </c>
      <c r="DT49" s="277" t="s">
        <v>848</v>
      </c>
      <c r="DU49" s="277" t="s">
        <v>848</v>
      </c>
      <c r="DV49" s="274">
        <v>0</v>
      </c>
      <c r="DW49" s="277" t="s">
        <v>848</v>
      </c>
      <c r="DX49" s="277" t="s">
        <v>848</v>
      </c>
      <c r="DY49" s="277" t="s">
        <v>848</v>
      </c>
      <c r="DZ49" s="274">
        <v>0</v>
      </c>
      <c r="EA49" s="277" t="s">
        <v>848</v>
      </c>
      <c r="EB49" s="277" t="s">
        <v>848</v>
      </c>
      <c r="EC49" s="277" t="s">
        <v>848</v>
      </c>
      <c r="ED49" s="274">
        <v>0</v>
      </c>
      <c r="EE49" s="274">
        <v>0</v>
      </c>
      <c r="EF49" s="274">
        <f t="shared" si="47"/>
        <v>3664</v>
      </c>
      <c r="EG49" s="274">
        <v>0</v>
      </c>
      <c r="EH49" s="277" t="s">
        <v>848</v>
      </c>
      <c r="EI49" s="277" t="s">
        <v>848</v>
      </c>
      <c r="EJ49" s="274">
        <v>0</v>
      </c>
      <c r="EK49" s="277" t="s">
        <v>848</v>
      </c>
      <c r="EL49" s="277" t="s">
        <v>848</v>
      </c>
      <c r="EM49" s="277" t="s">
        <v>848</v>
      </c>
      <c r="EN49" s="274">
        <v>0</v>
      </c>
      <c r="EO49" s="274">
        <v>0</v>
      </c>
      <c r="EP49" s="274">
        <v>0</v>
      </c>
      <c r="EQ49" s="277" t="s">
        <v>848</v>
      </c>
      <c r="ER49" s="277" t="s">
        <v>848</v>
      </c>
      <c r="ES49" s="277" t="s">
        <v>848</v>
      </c>
      <c r="ET49" s="277" t="s">
        <v>848</v>
      </c>
      <c r="EU49" s="274">
        <v>3664</v>
      </c>
      <c r="EV49" s="274">
        <v>0</v>
      </c>
      <c r="EW49" s="277" t="s">
        <v>848</v>
      </c>
      <c r="EX49" s="277" t="s">
        <v>848</v>
      </c>
      <c r="EY49" s="277" t="s">
        <v>848</v>
      </c>
      <c r="EZ49" s="274">
        <v>0</v>
      </c>
      <c r="FA49" s="274">
        <v>0</v>
      </c>
      <c r="FB49" s="274">
        <f t="shared" si="48"/>
        <v>99</v>
      </c>
      <c r="FC49" s="274">
        <v>0</v>
      </c>
      <c r="FD49" s="274">
        <v>0</v>
      </c>
      <c r="FE49" s="274">
        <v>0</v>
      </c>
      <c r="FF49" s="274">
        <v>24</v>
      </c>
      <c r="FG49" s="274">
        <v>38</v>
      </c>
      <c r="FH49" s="274">
        <v>16</v>
      </c>
      <c r="FI49" s="274">
        <v>0</v>
      </c>
      <c r="FJ49" s="274">
        <v>0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848</v>
      </c>
      <c r="FQ49" s="277" t="s">
        <v>848</v>
      </c>
      <c r="FR49" s="277" t="s">
        <v>848</v>
      </c>
      <c r="FS49" s="274">
        <v>0</v>
      </c>
      <c r="FT49" s="274">
        <v>0</v>
      </c>
      <c r="FU49" s="274">
        <v>0</v>
      </c>
      <c r="FV49" s="274">
        <v>0</v>
      </c>
      <c r="FW49" s="274">
        <v>21</v>
      </c>
    </row>
    <row r="50" spans="1:179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49"/>
        <v>624</v>
      </c>
      <c r="E50" s="274">
        <f t="shared" si="50"/>
        <v>0</v>
      </c>
      <c r="F50" s="274">
        <f t="shared" si="51"/>
        <v>0</v>
      </c>
      <c r="G50" s="274">
        <f t="shared" si="52"/>
        <v>0</v>
      </c>
      <c r="H50" s="274">
        <f t="shared" si="53"/>
        <v>95</v>
      </c>
      <c r="I50" s="274">
        <f t="shared" si="54"/>
        <v>0</v>
      </c>
      <c r="J50" s="274">
        <f t="shared" si="55"/>
        <v>0</v>
      </c>
      <c r="K50" s="274">
        <f t="shared" si="56"/>
        <v>0</v>
      </c>
      <c r="L50" s="274">
        <f t="shared" si="57"/>
        <v>0</v>
      </c>
      <c r="M50" s="274">
        <f t="shared" si="58"/>
        <v>0</v>
      </c>
      <c r="N50" s="274">
        <f t="shared" si="59"/>
        <v>0</v>
      </c>
      <c r="O50" s="274">
        <f t="shared" si="60"/>
        <v>0</v>
      </c>
      <c r="P50" s="274">
        <f t="shared" si="61"/>
        <v>0</v>
      </c>
      <c r="Q50" s="274">
        <f t="shared" si="62"/>
        <v>0</v>
      </c>
      <c r="R50" s="274">
        <f t="shared" si="63"/>
        <v>0</v>
      </c>
      <c r="S50" s="274">
        <f t="shared" si="64"/>
        <v>0</v>
      </c>
      <c r="T50" s="274">
        <f t="shared" si="65"/>
        <v>0</v>
      </c>
      <c r="U50" s="274">
        <f t="shared" si="66"/>
        <v>529</v>
      </c>
      <c r="V50" s="274">
        <f t="shared" si="40"/>
        <v>0</v>
      </c>
      <c r="W50" s="274">
        <f t="shared" si="67"/>
        <v>0</v>
      </c>
      <c r="X50" s="274">
        <f t="shared" si="41"/>
        <v>0</v>
      </c>
      <c r="Y50" s="274">
        <f t="shared" si="68"/>
        <v>0</v>
      </c>
      <c r="Z50" s="274">
        <f t="shared" si="42"/>
        <v>537</v>
      </c>
      <c r="AA50" s="274">
        <v>0</v>
      </c>
      <c r="AB50" s="274">
        <v>0</v>
      </c>
      <c r="AC50" s="274">
        <v>0</v>
      </c>
      <c r="AD50" s="274">
        <v>8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848</v>
      </c>
      <c r="AM50" s="277" t="s">
        <v>848</v>
      </c>
      <c r="AN50" s="274">
        <v>0</v>
      </c>
      <c r="AO50" s="277" t="s">
        <v>848</v>
      </c>
      <c r="AP50" s="277" t="s">
        <v>848</v>
      </c>
      <c r="AQ50" s="274">
        <v>529</v>
      </c>
      <c r="AR50" s="277" t="s">
        <v>848</v>
      </c>
      <c r="AS50" s="274">
        <v>0</v>
      </c>
      <c r="AT50" s="274">
        <v>0</v>
      </c>
      <c r="AU50" s="274">
        <v>0</v>
      </c>
      <c r="AV50" s="274">
        <f t="shared" si="43"/>
        <v>87</v>
      </c>
      <c r="AW50" s="274">
        <v>0</v>
      </c>
      <c r="AX50" s="274">
        <v>0</v>
      </c>
      <c r="AY50" s="274">
        <v>0</v>
      </c>
      <c r="AZ50" s="274">
        <v>87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848</v>
      </c>
      <c r="BI50" s="277" t="s">
        <v>848</v>
      </c>
      <c r="BJ50" s="277" t="s">
        <v>848</v>
      </c>
      <c r="BK50" s="277" t="s">
        <v>848</v>
      </c>
      <c r="BL50" s="277" t="s">
        <v>848</v>
      </c>
      <c r="BM50" s="277" t="s">
        <v>848</v>
      </c>
      <c r="BN50" s="277" t="s">
        <v>848</v>
      </c>
      <c r="BO50" s="277" t="s">
        <v>848</v>
      </c>
      <c r="BP50" s="274">
        <v>0</v>
      </c>
      <c r="BQ50" s="274">
        <v>0</v>
      </c>
      <c r="BR50" s="274">
        <f t="shared" si="44"/>
        <v>0</v>
      </c>
      <c r="BS50" s="277" t="s">
        <v>848</v>
      </c>
      <c r="BT50" s="277" t="s">
        <v>848</v>
      </c>
      <c r="BU50" s="277" t="s">
        <v>848</v>
      </c>
      <c r="BV50" s="277" t="s">
        <v>848</v>
      </c>
      <c r="BW50" s="277" t="s">
        <v>848</v>
      </c>
      <c r="BX50" s="277" t="s">
        <v>848</v>
      </c>
      <c r="BY50" s="277" t="s">
        <v>848</v>
      </c>
      <c r="BZ50" s="277" t="s">
        <v>848</v>
      </c>
      <c r="CA50" s="277" t="s">
        <v>848</v>
      </c>
      <c r="CB50" s="277" t="s">
        <v>848</v>
      </c>
      <c r="CC50" s="277" t="s">
        <v>848</v>
      </c>
      <c r="CD50" s="274">
        <v>0</v>
      </c>
      <c r="CE50" s="277" t="s">
        <v>848</v>
      </c>
      <c r="CF50" s="277" t="s">
        <v>848</v>
      </c>
      <c r="CG50" s="277" t="s">
        <v>848</v>
      </c>
      <c r="CH50" s="277" t="s">
        <v>848</v>
      </c>
      <c r="CI50" s="277" t="s">
        <v>848</v>
      </c>
      <c r="CJ50" s="277" t="s">
        <v>848</v>
      </c>
      <c r="CK50" s="277" t="s">
        <v>848</v>
      </c>
      <c r="CL50" s="274">
        <v>0</v>
      </c>
      <c r="CM50" s="274">
        <v>0</v>
      </c>
      <c r="CN50" s="274">
        <f t="shared" si="45"/>
        <v>0</v>
      </c>
      <c r="CO50" s="277" t="s">
        <v>848</v>
      </c>
      <c r="CP50" s="277" t="s">
        <v>848</v>
      </c>
      <c r="CQ50" s="277" t="s">
        <v>848</v>
      </c>
      <c r="CR50" s="277" t="s">
        <v>848</v>
      </c>
      <c r="CS50" s="277" t="s">
        <v>848</v>
      </c>
      <c r="CT50" s="277" t="s">
        <v>848</v>
      </c>
      <c r="CU50" s="277" t="s">
        <v>848</v>
      </c>
      <c r="CV50" s="277" t="s">
        <v>848</v>
      </c>
      <c r="CW50" s="277" t="s">
        <v>848</v>
      </c>
      <c r="CX50" s="277" t="s">
        <v>848</v>
      </c>
      <c r="CY50" s="277" t="s">
        <v>848</v>
      </c>
      <c r="CZ50" s="277" t="s">
        <v>848</v>
      </c>
      <c r="DA50" s="274">
        <v>0</v>
      </c>
      <c r="DB50" s="277" t="s">
        <v>848</v>
      </c>
      <c r="DC50" s="277" t="s">
        <v>848</v>
      </c>
      <c r="DD50" s="277" t="s">
        <v>848</v>
      </c>
      <c r="DE50" s="277" t="s">
        <v>848</v>
      </c>
      <c r="DF50" s="277" t="s">
        <v>848</v>
      </c>
      <c r="DG50" s="277" t="s">
        <v>848</v>
      </c>
      <c r="DH50" s="274">
        <v>0</v>
      </c>
      <c r="DI50" s="274">
        <v>0</v>
      </c>
      <c r="DJ50" s="274">
        <f t="shared" si="46"/>
        <v>0</v>
      </c>
      <c r="DK50" s="277" t="s">
        <v>848</v>
      </c>
      <c r="DL50" s="277" t="s">
        <v>848</v>
      </c>
      <c r="DM50" s="277" t="s">
        <v>848</v>
      </c>
      <c r="DN50" s="277" t="s">
        <v>848</v>
      </c>
      <c r="DO50" s="277" t="s">
        <v>848</v>
      </c>
      <c r="DP50" s="277" t="s">
        <v>848</v>
      </c>
      <c r="DQ50" s="277" t="s">
        <v>848</v>
      </c>
      <c r="DR50" s="277" t="s">
        <v>848</v>
      </c>
      <c r="DS50" s="277" t="s">
        <v>848</v>
      </c>
      <c r="DT50" s="277" t="s">
        <v>848</v>
      </c>
      <c r="DU50" s="277" t="s">
        <v>848</v>
      </c>
      <c r="DV50" s="274">
        <v>0</v>
      </c>
      <c r="DW50" s="277" t="s">
        <v>848</v>
      </c>
      <c r="DX50" s="277" t="s">
        <v>848</v>
      </c>
      <c r="DY50" s="277" t="s">
        <v>848</v>
      </c>
      <c r="DZ50" s="274">
        <v>0</v>
      </c>
      <c r="EA50" s="277" t="s">
        <v>848</v>
      </c>
      <c r="EB50" s="277" t="s">
        <v>848</v>
      </c>
      <c r="EC50" s="277" t="s">
        <v>848</v>
      </c>
      <c r="ED50" s="274">
        <v>0</v>
      </c>
      <c r="EE50" s="274">
        <v>0</v>
      </c>
      <c r="EF50" s="274">
        <f t="shared" si="47"/>
        <v>0</v>
      </c>
      <c r="EG50" s="274">
        <v>0</v>
      </c>
      <c r="EH50" s="277" t="s">
        <v>848</v>
      </c>
      <c r="EI50" s="277" t="s">
        <v>848</v>
      </c>
      <c r="EJ50" s="274">
        <v>0</v>
      </c>
      <c r="EK50" s="277" t="s">
        <v>848</v>
      </c>
      <c r="EL50" s="277" t="s">
        <v>848</v>
      </c>
      <c r="EM50" s="277" t="s">
        <v>848</v>
      </c>
      <c r="EN50" s="274">
        <v>0</v>
      </c>
      <c r="EO50" s="274">
        <v>0</v>
      </c>
      <c r="EP50" s="274">
        <v>0</v>
      </c>
      <c r="EQ50" s="277" t="s">
        <v>848</v>
      </c>
      <c r="ER50" s="277" t="s">
        <v>848</v>
      </c>
      <c r="ES50" s="277" t="s">
        <v>848</v>
      </c>
      <c r="ET50" s="277" t="s">
        <v>848</v>
      </c>
      <c r="EU50" s="274">
        <v>0</v>
      </c>
      <c r="EV50" s="274">
        <v>0</v>
      </c>
      <c r="EW50" s="277" t="s">
        <v>848</v>
      </c>
      <c r="EX50" s="277" t="s">
        <v>848</v>
      </c>
      <c r="EY50" s="277" t="s">
        <v>848</v>
      </c>
      <c r="EZ50" s="274">
        <v>0</v>
      </c>
      <c r="FA50" s="274">
        <v>0</v>
      </c>
      <c r="FB50" s="274">
        <f t="shared" si="48"/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848</v>
      </c>
      <c r="FQ50" s="277" t="s">
        <v>848</v>
      </c>
      <c r="FR50" s="277" t="s">
        <v>848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49"/>
        <v>1253</v>
      </c>
      <c r="E51" s="274">
        <f t="shared" si="50"/>
        <v>11</v>
      </c>
      <c r="F51" s="274">
        <f t="shared" si="51"/>
        <v>2</v>
      </c>
      <c r="G51" s="274">
        <f t="shared" si="52"/>
        <v>11</v>
      </c>
      <c r="H51" s="274">
        <f t="shared" si="53"/>
        <v>116</v>
      </c>
      <c r="I51" s="274">
        <f t="shared" si="54"/>
        <v>94</v>
      </c>
      <c r="J51" s="274">
        <f t="shared" si="55"/>
        <v>28</v>
      </c>
      <c r="K51" s="274">
        <f t="shared" si="56"/>
        <v>0</v>
      </c>
      <c r="L51" s="274">
        <f t="shared" si="57"/>
        <v>32</v>
      </c>
      <c r="M51" s="274">
        <f t="shared" si="58"/>
        <v>0</v>
      </c>
      <c r="N51" s="274">
        <f t="shared" si="59"/>
        <v>0</v>
      </c>
      <c r="O51" s="274">
        <f t="shared" si="60"/>
        <v>26</v>
      </c>
      <c r="P51" s="274">
        <f t="shared" si="61"/>
        <v>0</v>
      </c>
      <c r="Q51" s="274">
        <f t="shared" si="62"/>
        <v>0</v>
      </c>
      <c r="R51" s="274">
        <f t="shared" si="63"/>
        <v>655</v>
      </c>
      <c r="S51" s="274">
        <f t="shared" si="64"/>
        <v>0</v>
      </c>
      <c r="T51" s="274">
        <f t="shared" si="65"/>
        <v>0</v>
      </c>
      <c r="U51" s="274">
        <f t="shared" si="66"/>
        <v>0</v>
      </c>
      <c r="V51" s="274">
        <f t="shared" si="40"/>
        <v>0</v>
      </c>
      <c r="W51" s="274">
        <f t="shared" si="67"/>
        <v>182</v>
      </c>
      <c r="X51" s="274">
        <f t="shared" si="41"/>
        <v>0</v>
      </c>
      <c r="Y51" s="274">
        <f t="shared" si="68"/>
        <v>96</v>
      </c>
      <c r="Z51" s="274">
        <f t="shared" si="42"/>
        <v>920</v>
      </c>
      <c r="AA51" s="274">
        <v>0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848</v>
      </c>
      <c r="AM51" s="277" t="s">
        <v>848</v>
      </c>
      <c r="AN51" s="274">
        <v>655</v>
      </c>
      <c r="AO51" s="277" t="s">
        <v>848</v>
      </c>
      <c r="AP51" s="277" t="s">
        <v>848</v>
      </c>
      <c r="AQ51" s="274">
        <v>0</v>
      </c>
      <c r="AR51" s="277" t="s">
        <v>848</v>
      </c>
      <c r="AS51" s="274">
        <v>182</v>
      </c>
      <c r="AT51" s="274">
        <v>0</v>
      </c>
      <c r="AU51" s="274">
        <v>83</v>
      </c>
      <c r="AV51" s="274">
        <f t="shared" si="43"/>
        <v>0</v>
      </c>
      <c r="AW51" s="274">
        <v>0</v>
      </c>
      <c r="AX51" s="274">
        <v>0</v>
      </c>
      <c r="AY51" s="274"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848</v>
      </c>
      <c r="BI51" s="277" t="s">
        <v>848</v>
      </c>
      <c r="BJ51" s="277" t="s">
        <v>848</v>
      </c>
      <c r="BK51" s="277" t="s">
        <v>848</v>
      </c>
      <c r="BL51" s="277" t="s">
        <v>848</v>
      </c>
      <c r="BM51" s="277" t="s">
        <v>848</v>
      </c>
      <c r="BN51" s="277" t="s">
        <v>848</v>
      </c>
      <c r="BO51" s="277" t="s">
        <v>848</v>
      </c>
      <c r="BP51" s="274">
        <v>0</v>
      </c>
      <c r="BQ51" s="274">
        <v>0</v>
      </c>
      <c r="BR51" s="274">
        <f t="shared" si="44"/>
        <v>0</v>
      </c>
      <c r="BS51" s="277" t="s">
        <v>848</v>
      </c>
      <c r="BT51" s="277" t="s">
        <v>848</v>
      </c>
      <c r="BU51" s="277" t="s">
        <v>848</v>
      </c>
      <c r="BV51" s="277" t="s">
        <v>848</v>
      </c>
      <c r="BW51" s="277" t="s">
        <v>848</v>
      </c>
      <c r="BX51" s="277" t="s">
        <v>848</v>
      </c>
      <c r="BY51" s="277" t="s">
        <v>848</v>
      </c>
      <c r="BZ51" s="277" t="s">
        <v>848</v>
      </c>
      <c r="CA51" s="277" t="s">
        <v>848</v>
      </c>
      <c r="CB51" s="277" t="s">
        <v>848</v>
      </c>
      <c r="CC51" s="277" t="s">
        <v>848</v>
      </c>
      <c r="CD51" s="274">
        <v>0</v>
      </c>
      <c r="CE51" s="277" t="s">
        <v>848</v>
      </c>
      <c r="CF51" s="277" t="s">
        <v>848</v>
      </c>
      <c r="CG51" s="277" t="s">
        <v>848</v>
      </c>
      <c r="CH51" s="277" t="s">
        <v>848</v>
      </c>
      <c r="CI51" s="277" t="s">
        <v>848</v>
      </c>
      <c r="CJ51" s="277" t="s">
        <v>848</v>
      </c>
      <c r="CK51" s="277" t="s">
        <v>848</v>
      </c>
      <c r="CL51" s="274">
        <v>0</v>
      </c>
      <c r="CM51" s="274">
        <v>0</v>
      </c>
      <c r="CN51" s="274">
        <f t="shared" si="45"/>
        <v>0</v>
      </c>
      <c r="CO51" s="277" t="s">
        <v>848</v>
      </c>
      <c r="CP51" s="277" t="s">
        <v>848</v>
      </c>
      <c r="CQ51" s="277" t="s">
        <v>848</v>
      </c>
      <c r="CR51" s="277" t="s">
        <v>848</v>
      </c>
      <c r="CS51" s="277" t="s">
        <v>848</v>
      </c>
      <c r="CT51" s="277" t="s">
        <v>848</v>
      </c>
      <c r="CU51" s="277" t="s">
        <v>848</v>
      </c>
      <c r="CV51" s="277" t="s">
        <v>848</v>
      </c>
      <c r="CW51" s="277" t="s">
        <v>848</v>
      </c>
      <c r="CX51" s="277" t="s">
        <v>848</v>
      </c>
      <c r="CY51" s="277" t="s">
        <v>848</v>
      </c>
      <c r="CZ51" s="277" t="s">
        <v>848</v>
      </c>
      <c r="DA51" s="274">
        <v>0</v>
      </c>
      <c r="DB51" s="277" t="s">
        <v>848</v>
      </c>
      <c r="DC51" s="277" t="s">
        <v>848</v>
      </c>
      <c r="DD51" s="277" t="s">
        <v>848</v>
      </c>
      <c r="DE51" s="277" t="s">
        <v>848</v>
      </c>
      <c r="DF51" s="277" t="s">
        <v>848</v>
      </c>
      <c r="DG51" s="277" t="s">
        <v>848</v>
      </c>
      <c r="DH51" s="274">
        <v>0</v>
      </c>
      <c r="DI51" s="274">
        <v>0</v>
      </c>
      <c r="DJ51" s="274">
        <f t="shared" si="46"/>
        <v>0</v>
      </c>
      <c r="DK51" s="277" t="s">
        <v>848</v>
      </c>
      <c r="DL51" s="277" t="s">
        <v>848</v>
      </c>
      <c r="DM51" s="277" t="s">
        <v>848</v>
      </c>
      <c r="DN51" s="277" t="s">
        <v>848</v>
      </c>
      <c r="DO51" s="277" t="s">
        <v>848</v>
      </c>
      <c r="DP51" s="277" t="s">
        <v>848</v>
      </c>
      <c r="DQ51" s="277" t="s">
        <v>848</v>
      </c>
      <c r="DR51" s="277" t="s">
        <v>848</v>
      </c>
      <c r="DS51" s="277" t="s">
        <v>848</v>
      </c>
      <c r="DT51" s="277" t="s">
        <v>848</v>
      </c>
      <c r="DU51" s="277" t="s">
        <v>848</v>
      </c>
      <c r="DV51" s="274">
        <v>0</v>
      </c>
      <c r="DW51" s="277" t="s">
        <v>848</v>
      </c>
      <c r="DX51" s="277" t="s">
        <v>848</v>
      </c>
      <c r="DY51" s="277" t="s">
        <v>848</v>
      </c>
      <c r="DZ51" s="274">
        <v>0</v>
      </c>
      <c r="EA51" s="277" t="s">
        <v>848</v>
      </c>
      <c r="EB51" s="277" t="s">
        <v>848</v>
      </c>
      <c r="EC51" s="277" t="s">
        <v>848</v>
      </c>
      <c r="ED51" s="274">
        <v>0</v>
      </c>
      <c r="EE51" s="274">
        <v>0</v>
      </c>
      <c r="EF51" s="274">
        <f t="shared" si="47"/>
        <v>0</v>
      </c>
      <c r="EG51" s="274">
        <v>0</v>
      </c>
      <c r="EH51" s="277" t="s">
        <v>848</v>
      </c>
      <c r="EI51" s="277" t="s">
        <v>848</v>
      </c>
      <c r="EJ51" s="274">
        <v>0</v>
      </c>
      <c r="EK51" s="277" t="s">
        <v>848</v>
      </c>
      <c r="EL51" s="277" t="s">
        <v>848</v>
      </c>
      <c r="EM51" s="277" t="s">
        <v>848</v>
      </c>
      <c r="EN51" s="274">
        <v>0</v>
      </c>
      <c r="EO51" s="274">
        <v>0</v>
      </c>
      <c r="EP51" s="274">
        <v>0</v>
      </c>
      <c r="EQ51" s="277" t="s">
        <v>848</v>
      </c>
      <c r="ER51" s="277" t="s">
        <v>848</v>
      </c>
      <c r="ES51" s="277" t="s">
        <v>848</v>
      </c>
      <c r="ET51" s="277" t="s">
        <v>848</v>
      </c>
      <c r="EU51" s="274">
        <v>0</v>
      </c>
      <c r="EV51" s="274">
        <v>0</v>
      </c>
      <c r="EW51" s="277" t="s">
        <v>848</v>
      </c>
      <c r="EX51" s="277" t="s">
        <v>848</v>
      </c>
      <c r="EY51" s="277" t="s">
        <v>848</v>
      </c>
      <c r="EZ51" s="274">
        <v>0</v>
      </c>
      <c r="FA51" s="274">
        <v>0</v>
      </c>
      <c r="FB51" s="274">
        <f t="shared" si="48"/>
        <v>333</v>
      </c>
      <c r="FC51" s="274">
        <v>11</v>
      </c>
      <c r="FD51" s="274">
        <v>2</v>
      </c>
      <c r="FE51" s="274">
        <v>11</v>
      </c>
      <c r="FF51" s="274">
        <v>116</v>
      </c>
      <c r="FG51" s="274">
        <v>94</v>
      </c>
      <c r="FH51" s="274">
        <v>28</v>
      </c>
      <c r="FI51" s="274">
        <v>0</v>
      </c>
      <c r="FJ51" s="274">
        <v>32</v>
      </c>
      <c r="FK51" s="274">
        <v>0</v>
      </c>
      <c r="FL51" s="274">
        <v>0</v>
      </c>
      <c r="FM51" s="274">
        <v>26</v>
      </c>
      <c r="FN51" s="274">
        <v>0</v>
      </c>
      <c r="FO51" s="274">
        <v>0</v>
      </c>
      <c r="FP51" s="277" t="s">
        <v>848</v>
      </c>
      <c r="FQ51" s="277" t="s">
        <v>848</v>
      </c>
      <c r="FR51" s="277" t="s">
        <v>848</v>
      </c>
      <c r="FS51" s="274">
        <v>0</v>
      </c>
      <c r="FT51" s="274">
        <v>0</v>
      </c>
      <c r="FU51" s="274">
        <v>0</v>
      </c>
      <c r="FV51" s="274">
        <v>0</v>
      </c>
      <c r="FW51" s="274">
        <v>13</v>
      </c>
    </row>
    <row r="52" spans="1:179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49"/>
        <v>68</v>
      </c>
      <c r="E52" s="274">
        <f t="shared" si="50"/>
        <v>0</v>
      </c>
      <c r="F52" s="274">
        <f t="shared" si="51"/>
        <v>0</v>
      </c>
      <c r="G52" s="274">
        <f t="shared" si="52"/>
        <v>1</v>
      </c>
      <c r="H52" s="274">
        <f t="shared" si="53"/>
        <v>0</v>
      </c>
      <c r="I52" s="274">
        <f t="shared" si="54"/>
        <v>10</v>
      </c>
      <c r="J52" s="274">
        <f t="shared" si="55"/>
        <v>3</v>
      </c>
      <c r="K52" s="274">
        <f t="shared" si="56"/>
        <v>0</v>
      </c>
      <c r="L52" s="274">
        <f t="shared" si="57"/>
        <v>3</v>
      </c>
      <c r="M52" s="274">
        <f t="shared" si="58"/>
        <v>0</v>
      </c>
      <c r="N52" s="274">
        <f t="shared" si="59"/>
        <v>0</v>
      </c>
      <c r="O52" s="274">
        <f t="shared" si="60"/>
        <v>0</v>
      </c>
      <c r="P52" s="274">
        <f t="shared" si="61"/>
        <v>0</v>
      </c>
      <c r="Q52" s="274">
        <f t="shared" si="62"/>
        <v>0</v>
      </c>
      <c r="R52" s="274">
        <f t="shared" si="63"/>
        <v>40</v>
      </c>
      <c r="S52" s="274">
        <f t="shared" si="64"/>
        <v>0</v>
      </c>
      <c r="T52" s="274">
        <f t="shared" si="65"/>
        <v>0</v>
      </c>
      <c r="U52" s="274">
        <f t="shared" si="66"/>
        <v>11</v>
      </c>
      <c r="V52" s="274">
        <f t="shared" si="40"/>
        <v>0</v>
      </c>
      <c r="W52" s="274">
        <f t="shared" si="67"/>
        <v>0</v>
      </c>
      <c r="X52" s="274">
        <f t="shared" si="41"/>
        <v>0</v>
      </c>
      <c r="Y52" s="274">
        <f t="shared" si="68"/>
        <v>0</v>
      </c>
      <c r="Z52" s="274">
        <f t="shared" si="42"/>
        <v>51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848</v>
      </c>
      <c r="AM52" s="277" t="s">
        <v>848</v>
      </c>
      <c r="AN52" s="274">
        <v>40</v>
      </c>
      <c r="AO52" s="277" t="s">
        <v>848</v>
      </c>
      <c r="AP52" s="277" t="s">
        <v>848</v>
      </c>
      <c r="AQ52" s="274">
        <v>11</v>
      </c>
      <c r="AR52" s="277" t="s">
        <v>848</v>
      </c>
      <c r="AS52" s="274">
        <v>0</v>
      </c>
      <c r="AT52" s="274">
        <v>0</v>
      </c>
      <c r="AU52" s="274">
        <v>0</v>
      </c>
      <c r="AV52" s="274">
        <f t="shared" si="43"/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848</v>
      </c>
      <c r="BI52" s="277" t="s">
        <v>848</v>
      </c>
      <c r="BJ52" s="277" t="s">
        <v>848</v>
      </c>
      <c r="BK52" s="277" t="s">
        <v>848</v>
      </c>
      <c r="BL52" s="277" t="s">
        <v>848</v>
      </c>
      <c r="BM52" s="277" t="s">
        <v>848</v>
      </c>
      <c r="BN52" s="277" t="s">
        <v>848</v>
      </c>
      <c r="BO52" s="277" t="s">
        <v>848</v>
      </c>
      <c r="BP52" s="274">
        <v>0</v>
      </c>
      <c r="BQ52" s="274">
        <v>0</v>
      </c>
      <c r="BR52" s="274">
        <f t="shared" si="44"/>
        <v>0</v>
      </c>
      <c r="BS52" s="277" t="s">
        <v>848</v>
      </c>
      <c r="BT52" s="277" t="s">
        <v>848</v>
      </c>
      <c r="BU52" s="277" t="s">
        <v>848</v>
      </c>
      <c r="BV52" s="277" t="s">
        <v>848</v>
      </c>
      <c r="BW52" s="277" t="s">
        <v>848</v>
      </c>
      <c r="BX52" s="277" t="s">
        <v>848</v>
      </c>
      <c r="BY52" s="277" t="s">
        <v>848</v>
      </c>
      <c r="BZ52" s="277" t="s">
        <v>848</v>
      </c>
      <c r="CA52" s="277" t="s">
        <v>848</v>
      </c>
      <c r="CB52" s="277" t="s">
        <v>848</v>
      </c>
      <c r="CC52" s="277" t="s">
        <v>848</v>
      </c>
      <c r="CD52" s="274">
        <v>0</v>
      </c>
      <c r="CE52" s="277" t="s">
        <v>848</v>
      </c>
      <c r="CF52" s="277" t="s">
        <v>848</v>
      </c>
      <c r="CG52" s="277" t="s">
        <v>848</v>
      </c>
      <c r="CH52" s="277" t="s">
        <v>848</v>
      </c>
      <c r="CI52" s="277" t="s">
        <v>848</v>
      </c>
      <c r="CJ52" s="277" t="s">
        <v>848</v>
      </c>
      <c r="CK52" s="277" t="s">
        <v>848</v>
      </c>
      <c r="CL52" s="274">
        <v>0</v>
      </c>
      <c r="CM52" s="274">
        <v>0</v>
      </c>
      <c r="CN52" s="274">
        <f t="shared" si="45"/>
        <v>0</v>
      </c>
      <c r="CO52" s="277" t="s">
        <v>848</v>
      </c>
      <c r="CP52" s="277" t="s">
        <v>848</v>
      </c>
      <c r="CQ52" s="277" t="s">
        <v>848</v>
      </c>
      <c r="CR52" s="277" t="s">
        <v>848</v>
      </c>
      <c r="CS52" s="277" t="s">
        <v>848</v>
      </c>
      <c r="CT52" s="277" t="s">
        <v>848</v>
      </c>
      <c r="CU52" s="277" t="s">
        <v>848</v>
      </c>
      <c r="CV52" s="277" t="s">
        <v>848</v>
      </c>
      <c r="CW52" s="277" t="s">
        <v>848</v>
      </c>
      <c r="CX52" s="277" t="s">
        <v>848</v>
      </c>
      <c r="CY52" s="277" t="s">
        <v>848</v>
      </c>
      <c r="CZ52" s="277" t="s">
        <v>848</v>
      </c>
      <c r="DA52" s="274">
        <v>0</v>
      </c>
      <c r="DB52" s="277" t="s">
        <v>848</v>
      </c>
      <c r="DC52" s="277" t="s">
        <v>848</v>
      </c>
      <c r="DD52" s="277" t="s">
        <v>848</v>
      </c>
      <c r="DE52" s="277" t="s">
        <v>848</v>
      </c>
      <c r="DF52" s="277" t="s">
        <v>848</v>
      </c>
      <c r="DG52" s="277" t="s">
        <v>848</v>
      </c>
      <c r="DH52" s="274">
        <v>0</v>
      </c>
      <c r="DI52" s="274">
        <v>0</v>
      </c>
      <c r="DJ52" s="274">
        <f t="shared" si="46"/>
        <v>0</v>
      </c>
      <c r="DK52" s="277" t="s">
        <v>848</v>
      </c>
      <c r="DL52" s="277" t="s">
        <v>848</v>
      </c>
      <c r="DM52" s="277" t="s">
        <v>848</v>
      </c>
      <c r="DN52" s="277" t="s">
        <v>848</v>
      </c>
      <c r="DO52" s="277" t="s">
        <v>848</v>
      </c>
      <c r="DP52" s="277" t="s">
        <v>848</v>
      </c>
      <c r="DQ52" s="277" t="s">
        <v>848</v>
      </c>
      <c r="DR52" s="277" t="s">
        <v>848</v>
      </c>
      <c r="DS52" s="277" t="s">
        <v>848</v>
      </c>
      <c r="DT52" s="277" t="s">
        <v>848</v>
      </c>
      <c r="DU52" s="277" t="s">
        <v>848</v>
      </c>
      <c r="DV52" s="274">
        <v>0</v>
      </c>
      <c r="DW52" s="277" t="s">
        <v>848</v>
      </c>
      <c r="DX52" s="277" t="s">
        <v>848</v>
      </c>
      <c r="DY52" s="277" t="s">
        <v>848</v>
      </c>
      <c r="DZ52" s="274">
        <v>0</v>
      </c>
      <c r="EA52" s="277" t="s">
        <v>848</v>
      </c>
      <c r="EB52" s="277" t="s">
        <v>848</v>
      </c>
      <c r="EC52" s="277" t="s">
        <v>848</v>
      </c>
      <c r="ED52" s="274">
        <v>0</v>
      </c>
      <c r="EE52" s="274">
        <v>0</v>
      </c>
      <c r="EF52" s="274">
        <f t="shared" si="47"/>
        <v>0</v>
      </c>
      <c r="EG52" s="274">
        <v>0</v>
      </c>
      <c r="EH52" s="277" t="s">
        <v>848</v>
      </c>
      <c r="EI52" s="277" t="s">
        <v>848</v>
      </c>
      <c r="EJ52" s="274">
        <v>0</v>
      </c>
      <c r="EK52" s="277" t="s">
        <v>848</v>
      </c>
      <c r="EL52" s="277" t="s">
        <v>848</v>
      </c>
      <c r="EM52" s="277" t="s">
        <v>848</v>
      </c>
      <c r="EN52" s="274">
        <v>0</v>
      </c>
      <c r="EO52" s="274">
        <v>0</v>
      </c>
      <c r="EP52" s="274">
        <v>0</v>
      </c>
      <c r="EQ52" s="277" t="s">
        <v>848</v>
      </c>
      <c r="ER52" s="277" t="s">
        <v>848</v>
      </c>
      <c r="ES52" s="277" t="s">
        <v>848</v>
      </c>
      <c r="ET52" s="277" t="s">
        <v>848</v>
      </c>
      <c r="EU52" s="274">
        <v>0</v>
      </c>
      <c r="EV52" s="274">
        <v>0</v>
      </c>
      <c r="EW52" s="277" t="s">
        <v>848</v>
      </c>
      <c r="EX52" s="277" t="s">
        <v>848</v>
      </c>
      <c r="EY52" s="277" t="s">
        <v>848</v>
      </c>
      <c r="EZ52" s="274">
        <v>0</v>
      </c>
      <c r="FA52" s="274">
        <v>0</v>
      </c>
      <c r="FB52" s="274">
        <f t="shared" si="48"/>
        <v>17</v>
      </c>
      <c r="FC52" s="274">
        <v>0</v>
      </c>
      <c r="FD52" s="274">
        <v>0</v>
      </c>
      <c r="FE52" s="274">
        <v>1</v>
      </c>
      <c r="FF52" s="274">
        <v>0</v>
      </c>
      <c r="FG52" s="274">
        <v>10</v>
      </c>
      <c r="FH52" s="274">
        <v>3</v>
      </c>
      <c r="FI52" s="274">
        <v>0</v>
      </c>
      <c r="FJ52" s="274">
        <v>3</v>
      </c>
      <c r="FK52" s="274">
        <v>0</v>
      </c>
      <c r="FL52" s="274">
        <v>0</v>
      </c>
      <c r="FM52" s="274">
        <v>0</v>
      </c>
      <c r="FN52" s="274">
        <v>0</v>
      </c>
      <c r="FO52" s="274">
        <v>0</v>
      </c>
      <c r="FP52" s="277" t="s">
        <v>848</v>
      </c>
      <c r="FQ52" s="277" t="s">
        <v>848</v>
      </c>
      <c r="FR52" s="277" t="s">
        <v>848</v>
      </c>
      <c r="FS52" s="274">
        <v>0</v>
      </c>
      <c r="FT52" s="274">
        <v>0</v>
      </c>
      <c r="FU52" s="274">
        <v>0</v>
      </c>
      <c r="FV52" s="274">
        <v>0</v>
      </c>
      <c r="FW52" s="274">
        <v>0</v>
      </c>
    </row>
    <row r="53" spans="1:179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49"/>
        <v>617</v>
      </c>
      <c r="E53" s="274">
        <f t="shared" si="50"/>
        <v>12</v>
      </c>
      <c r="F53" s="274">
        <f t="shared" si="51"/>
        <v>1</v>
      </c>
      <c r="G53" s="274">
        <f t="shared" si="52"/>
        <v>6</v>
      </c>
      <c r="H53" s="274">
        <f t="shared" si="53"/>
        <v>59</v>
      </c>
      <c r="I53" s="274">
        <f t="shared" si="54"/>
        <v>48</v>
      </c>
      <c r="J53" s="274">
        <f t="shared" si="55"/>
        <v>14</v>
      </c>
      <c r="K53" s="274">
        <f t="shared" si="56"/>
        <v>0</v>
      </c>
      <c r="L53" s="274">
        <f t="shared" si="57"/>
        <v>16</v>
      </c>
      <c r="M53" s="274">
        <f t="shared" si="58"/>
        <v>0</v>
      </c>
      <c r="N53" s="274">
        <f t="shared" si="59"/>
        <v>0</v>
      </c>
      <c r="O53" s="274">
        <f t="shared" si="60"/>
        <v>13</v>
      </c>
      <c r="P53" s="274">
        <f t="shared" si="61"/>
        <v>0</v>
      </c>
      <c r="Q53" s="274">
        <f t="shared" si="62"/>
        <v>0</v>
      </c>
      <c r="R53" s="274">
        <f t="shared" si="63"/>
        <v>314</v>
      </c>
      <c r="S53" s="274">
        <f t="shared" si="64"/>
        <v>0</v>
      </c>
      <c r="T53" s="274">
        <f t="shared" si="65"/>
        <v>0</v>
      </c>
      <c r="U53" s="274">
        <f t="shared" si="66"/>
        <v>87</v>
      </c>
      <c r="V53" s="274">
        <f t="shared" si="40"/>
        <v>0</v>
      </c>
      <c r="W53" s="274">
        <f t="shared" si="67"/>
        <v>0</v>
      </c>
      <c r="X53" s="274">
        <f t="shared" si="41"/>
        <v>0</v>
      </c>
      <c r="Y53" s="274">
        <f t="shared" si="68"/>
        <v>47</v>
      </c>
      <c r="Z53" s="274">
        <f t="shared" si="42"/>
        <v>441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4">
        <v>0</v>
      </c>
      <c r="AL53" s="277" t="s">
        <v>848</v>
      </c>
      <c r="AM53" s="277" t="s">
        <v>848</v>
      </c>
      <c r="AN53" s="274">
        <v>314</v>
      </c>
      <c r="AO53" s="277" t="s">
        <v>848</v>
      </c>
      <c r="AP53" s="277" t="s">
        <v>848</v>
      </c>
      <c r="AQ53" s="274">
        <v>87</v>
      </c>
      <c r="AR53" s="277" t="s">
        <v>848</v>
      </c>
      <c r="AS53" s="274">
        <v>0</v>
      </c>
      <c r="AT53" s="274">
        <v>0</v>
      </c>
      <c r="AU53" s="274">
        <v>40</v>
      </c>
      <c r="AV53" s="274">
        <f t="shared" si="43"/>
        <v>0</v>
      </c>
      <c r="AW53" s="274">
        <v>0</v>
      </c>
      <c r="AX53" s="274">
        <v>0</v>
      </c>
      <c r="AY53" s="274"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v>0</v>
      </c>
      <c r="BG53" s="274">
        <v>0</v>
      </c>
      <c r="BH53" s="277" t="s">
        <v>848</v>
      </c>
      <c r="BI53" s="277" t="s">
        <v>848</v>
      </c>
      <c r="BJ53" s="277" t="s">
        <v>848</v>
      </c>
      <c r="BK53" s="277" t="s">
        <v>848</v>
      </c>
      <c r="BL53" s="277" t="s">
        <v>848</v>
      </c>
      <c r="BM53" s="277" t="s">
        <v>848</v>
      </c>
      <c r="BN53" s="277" t="s">
        <v>848</v>
      </c>
      <c r="BO53" s="277" t="s">
        <v>848</v>
      </c>
      <c r="BP53" s="274">
        <v>0</v>
      </c>
      <c r="BQ53" s="274">
        <v>0</v>
      </c>
      <c r="BR53" s="274">
        <f t="shared" si="44"/>
        <v>0</v>
      </c>
      <c r="BS53" s="277" t="s">
        <v>848</v>
      </c>
      <c r="BT53" s="277" t="s">
        <v>848</v>
      </c>
      <c r="BU53" s="277" t="s">
        <v>848</v>
      </c>
      <c r="BV53" s="277" t="s">
        <v>848</v>
      </c>
      <c r="BW53" s="277" t="s">
        <v>848</v>
      </c>
      <c r="BX53" s="277" t="s">
        <v>848</v>
      </c>
      <c r="BY53" s="277" t="s">
        <v>848</v>
      </c>
      <c r="BZ53" s="277" t="s">
        <v>848</v>
      </c>
      <c r="CA53" s="277" t="s">
        <v>848</v>
      </c>
      <c r="CB53" s="277" t="s">
        <v>848</v>
      </c>
      <c r="CC53" s="277" t="s">
        <v>848</v>
      </c>
      <c r="CD53" s="274">
        <v>0</v>
      </c>
      <c r="CE53" s="277" t="s">
        <v>848</v>
      </c>
      <c r="CF53" s="277" t="s">
        <v>848</v>
      </c>
      <c r="CG53" s="277" t="s">
        <v>848</v>
      </c>
      <c r="CH53" s="277" t="s">
        <v>848</v>
      </c>
      <c r="CI53" s="277" t="s">
        <v>848</v>
      </c>
      <c r="CJ53" s="277" t="s">
        <v>848</v>
      </c>
      <c r="CK53" s="277" t="s">
        <v>848</v>
      </c>
      <c r="CL53" s="274">
        <v>0</v>
      </c>
      <c r="CM53" s="274">
        <v>0</v>
      </c>
      <c r="CN53" s="274">
        <f t="shared" si="45"/>
        <v>0</v>
      </c>
      <c r="CO53" s="277" t="s">
        <v>848</v>
      </c>
      <c r="CP53" s="277" t="s">
        <v>848</v>
      </c>
      <c r="CQ53" s="277" t="s">
        <v>848</v>
      </c>
      <c r="CR53" s="277" t="s">
        <v>848</v>
      </c>
      <c r="CS53" s="277" t="s">
        <v>848</v>
      </c>
      <c r="CT53" s="277" t="s">
        <v>848</v>
      </c>
      <c r="CU53" s="277" t="s">
        <v>848</v>
      </c>
      <c r="CV53" s="277" t="s">
        <v>848</v>
      </c>
      <c r="CW53" s="277" t="s">
        <v>848</v>
      </c>
      <c r="CX53" s="277" t="s">
        <v>848</v>
      </c>
      <c r="CY53" s="277" t="s">
        <v>848</v>
      </c>
      <c r="CZ53" s="277" t="s">
        <v>848</v>
      </c>
      <c r="DA53" s="274">
        <v>0</v>
      </c>
      <c r="DB53" s="277" t="s">
        <v>848</v>
      </c>
      <c r="DC53" s="277" t="s">
        <v>848</v>
      </c>
      <c r="DD53" s="277" t="s">
        <v>848</v>
      </c>
      <c r="DE53" s="277" t="s">
        <v>848</v>
      </c>
      <c r="DF53" s="277" t="s">
        <v>848</v>
      </c>
      <c r="DG53" s="277" t="s">
        <v>848</v>
      </c>
      <c r="DH53" s="274">
        <v>0</v>
      </c>
      <c r="DI53" s="274">
        <v>0</v>
      </c>
      <c r="DJ53" s="274">
        <f t="shared" si="46"/>
        <v>0</v>
      </c>
      <c r="DK53" s="277" t="s">
        <v>848</v>
      </c>
      <c r="DL53" s="277" t="s">
        <v>848</v>
      </c>
      <c r="DM53" s="277" t="s">
        <v>848</v>
      </c>
      <c r="DN53" s="277" t="s">
        <v>848</v>
      </c>
      <c r="DO53" s="277" t="s">
        <v>848</v>
      </c>
      <c r="DP53" s="277" t="s">
        <v>848</v>
      </c>
      <c r="DQ53" s="277" t="s">
        <v>848</v>
      </c>
      <c r="DR53" s="277" t="s">
        <v>848</v>
      </c>
      <c r="DS53" s="277" t="s">
        <v>848</v>
      </c>
      <c r="DT53" s="277" t="s">
        <v>848</v>
      </c>
      <c r="DU53" s="277" t="s">
        <v>848</v>
      </c>
      <c r="DV53" s="274">
        <v>0</v>
      </c>
      <c r="DW53" s="277" t="s">
        <v>848</v>
      </c>
      <c r="DX53" s="277" t="s">
        <v>848</v>
      </c>
      <c r="DY53" s="277" t="s">
        <v>848</v>
      </c>
      <c r="DZ53" s="274">
        <v>0</v>
      </c>
      <c r="EA53" s="277" t="s">
        <v>848</v>
      </c>
      <c r="EB53" s="277" t="s">
        <v>848</v>
      </c>
      <c r="EC53" s="277" t="s">
        <v>848</v>
      </c>
      <c r="ED53" s="274">
        <v>0</v>
      </c>
      <c r="EE53" s="274">
        <v>0</v>
      </c>
      <c r="EF53" s="274">
        <f t="shared" si="47"/>
        <v>0</v>
      </c>
      <c r="EG53" s="274">
        <v>0</v>
      </c>
      <c r="EH53" s="277" t="s">
        <v>848</v>
      </c>
      <c r="EI53" s="277" t="s">
        <v>848</v>
      </c>
      <c r="EJ53" s="274">
        <v>0</v>
      </c>
      <c r="EK53" s="277" t="s">
        <v>848</v>
      </c>
      <c r="EL53" s="277" t="s">
        <v>848</v>
      </c>
      <c r="EM53" s="277" t="s">
        <v>848</v>
      </c>
      <c r="EN53" s="274">
        <v>0</v>
      </c>
      <c r="EO53" s="274">
        <v>0</v>
      </c>
      <c r="EP53" s="274">
        <v>0</v>
      </c>
      <c r="EQ53" s="277" t="s">
        <v>848</v>
      </c>
      <c r="ER53" s="277" t="s">
        <v>848</v>
      </c>
      <c r="ES53" s="277" t="s">
        <v>848</v>
      </c>
      <c r="ET53" s="277" t="s">
        <v>848</v>
      </c>
      <c r="EU53" s="274">
        <v>0</v>
      </c>
      <c r="EV53" s="274">
        <v>0</v>
      </c>
      <c r="EW53" s="277" t="s">
        <v>848</v>
      </c>
      <c r="EX53" s="277" t="s">
        <v>848</v>
      </c>
      <c r="EY53" s="277" t="s">
        <v>848</v>
      </c>
      <c r="EZ53" s="274">
        <v>0</v>
      </c>
      <c r="FA53" s="274">
        <v>0</v>
      </c>
      <c r="FB53" s="274">
        <f t="shared" si="48"/>
        <v>176</v>
      </c>
      <c r="FC53" s="274">
        <v>12</v>
      </c>
      <c r="FD53" s="274">
        <v>1</v>
      </c>
      <c r="FE53" s="274">
        <v>6</v>
      </c>
      <c r="FF53" s="274">
        <v>59</v>
      </c>
      <c r="FG53" s="274">
        <v>48</v>
      </c>
      <c r="FH53" s="274">
        <v>14</v>
      </c>
      <c r="FI53" s="274">
        <v>0</v>
      </c>
      <c r="FJ53" s="274">
        <v>16</v>
      </c>
      <c r="FK53" s="274">
        <v>0</v>
      </c>
      <c r="FL53" s="274">
        <v>0</v>
      </c>
      <c r="FM53" s="274">
        <v>13</v>
      </c>
      <c r="FN53" s="274">
        <v>0</v>
      </c>
      <c r="FO53" s="274">
        <v>0</v>
      </c>
      <c r="FP53" s="277" t="s">
        <v>848</v>
      </c>
      <c r="FQ53" s="277" t="s">
        <v>848</v>
      </c>
      <c r="FR53" s="277" t="s">
        <v>848</v>
      </c>
      <c r="FS53" s="274">
        <v>0</v>
      </c>
      <c r="FT53" s="274">
        <v>0</v>
      </c>
      <c r="FU53" s="274">
        <v>0</v>
      </c>
      <c r="FV53" s="274">
        <v>0</v>
      </c>
      <c r="FW53" s="274">
        <v>7</v>
      </c>
    </row>
    <row r="54" spans="1:179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49"/>
        <v>1292</v>
      </c>
      <c r="E54" s="274">
        <f t="shared" si="50"/>
        <v>0</v>
      </c>
      <c r="F54" s="274">
        <f t="shared" si="51"/>
        <v>0</v>
      </c>
      <c r="G54" s="274">
        <f t="shared" si="52"/>
        <v>0</v>
      </c>
      <c r="H54" s="274">
        <f t="shared" si="53"/>
        <v>13</v>
      </c>
      <c r="I54" s="274">
        <f t="shared" si="54"/>
        <v>61</v>
      </c>
      <c r="J54" s="274">
        <f t="shared" si="55"/>
        <v>15</v>
      </c>
      <c r="K54" s="274">
        <f t="shared" si="56"/>
        <v>0</v>
      </c>
      <c r="L54" s="274">
        <f t="shared" si="57"/>
        <v>0</v>
      </c>
      <c r="M54" s="274">
        <f t="shared" si="58"/>
        <v>0</v>
      </c>
      <c r="N54" s="274">
        <f t="shared" si="59"/>
        <v>0</v>
      </c>
      <c r="O54" s="274">
        <f t="shared" si="60"/>
        <v>0</v>
      </c>
      <c r="P54" s="274">
        <f t="shared" si="61"/>
        <v>1037</v>
      </c>
      <c r="Q54" s="274">
        <f t="shared" si="62"/>
        <v>0</v>
      </c>
      <c r="R54" s="274">
        <f t="shared" si="63"/>
        <v>0</v>
      </c>
      <c r="S54" s="274">
        <f t="shared" si="64"/>
        <v>0</v>
      </c>
      <c r="T54" s="274">
        <f t="shared" si="65"/>
        <v>52</v>
      </c>
      <c r="U54" s="274">
        <f t="shared" si="66"/>
        <v>97</v>
      </c>
      <c r="V54" s="274">
        <f t="shared" si="40"/>
        <v>0</v>
      </c>
      <c r="W54" s="274">
        <f t="shared" si="67"/>
        <v>0</v>
      </c>
      <c r="X54" s="274">
        <f t="shared" si="41"/>
        <v>0</v>
      </c>
      <c r="Y54" s="274">
        <f t="shared" si="68"/>
        <v>17</v>
      </c>
      <c r="Z54" s="274">
        <f t="shared" si="42"/>
        <v>97</v>
      </c>
      <c r="AA54" s="274">
        <v>0</v>
      </c>
      <c r="AB54" s="274"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4">
        <v>0</v>
      </c>
      <c r="AL54" s="277" t="s">
        <v>848</v>
      </c>
      <c r="AM54" s="277" t="s">
        <v>848</v>
      </c>
      <c r="AN54" s="274">
        <v>0</v>
      </c>
      <c r="AO54" s="277" t="s">
        <v>848</v>
      </c>
      <c r="AP54" s="277" t="s">
        <v>848</v>
      </c>
      <c r="AQ54" s="274">
        <v>97</v>
      </c>
      <c r="AR54" s="277" t="s">
        <v>848</v>
      </c>
      <c r="AS54" s="274">
        <v>0</v>
      </c>
      <c r="AT54" s="274">
        <v>0</v>
      </c>
      <c r="AU54" s="274">
        <v>0</v>
      </c>
      <c r="AV54" s="274">
        <f t="shared" si="43"/>
        <v>0</v>
      </c>
      <c r="AW54" s="274">
        <v>0</v>
      </c>
      <c r="AX54" s="274">
        <v>0</v>
      </c>
      <c r="AY54" s="274"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v>0</v>
      </c>
      <c r="BG54" s="274">
        <v>0</v>
      </c>
      <c r="BH54" s="277" t="s">
        <v>848</v>
      </c>
      <c r="BI54" s="277" t="s">
        <v>848</v>
      </c>
      <c r="BJ54" s="277" t="s">
        <v>848</v>
      </c>
      <c r="BK54" s="277" t="s">
        <v>848</v>
      </c>
      <c r="BL54" s="277" t="s">
        <v>848</v>
      </c>
      <c r="BM54" s="277" t="s">
        <v>848</v>
      </c>
      <c r="BN54" s="277" t="s">
        <v>848</v>
      </c>
      <c r="BO54" s="277" t="s">
        <v>848</v>
      </c>
      <c r="BP54" s="274">
        <v>0</v>
      </c>
      <c r="BQ54" s="274">
        <v>0</v>
      </c>
      <c r="BR54" s="274">
        <f t="shared" si="44"/>
        <v>0</v>
      </c>
      <c r="BS54" s="277" t="s">
        <v>848</v>
      </c>
      <c r="BT54" s="277" t="s">
        <v>848</v>
      </c>
      <c r="BU54" s="277" t="s">
        <v>848</v>
      </c>
      <c r="BV54" s="277" t="s">
        <v>848</v>
      </c>
      <c r="BW54" s="277" t="s">
        <v>848</v>
      </c>
      <c r="BX54" s="277" t="s">
        <v>848</v>
      </c>
      <c r="BY54" s="277" t="s">
        <v>848</v>
      </c>
      <c r="BZ54" s="277" t="s">
        <v>848</v>
      </c>
      <c r="CA54" s="277" t="s">
        <v>848</v>
      </c>
      <c r="CB54" s="277" t="s">
        <v>848</v>
      </c>
      <c r="CC54" s="277" t="s">
        <v>848</v>
      </c>
      <c r="CD54" s="274">
        <v>0</v>
      </c>
      <c r="CE54" s="277" t="s">
        <v>848</v>
      </c>
      <c r="CF54" s="277" t="s">
        <v>848</v>
      </c>
      <c r="CG54" s="277" t="s">
        <v>848</v>
      </c>
      <c r="CH54" s="277" t="s">
        <v>848</v>
      </c>
      <c r="CI54" s="277" t="s">
        <v>848</v>
      </c>
      <c r="CJ54" s="277" t="s">
        <v>848</v>
      </c>
      <c r="CK54" s="277" t="s">
        <v>848</v>
      </c>
      <c r="CL54" s="274">
        <v>0</v>
      </c>
      <c r="CM54" s="274">
        <v>0</v>
      </c>
      <c r="CN54" s="274">
        <f t="shared" si="45"/>
        <v>0</v>
      </c>
      <c r="CO54" s="277" t="s">
        <v>848</v>
      </c>
      <c r="CP54" s="277" t="s">
        <v>848</v>
      </c>
      <c r="CQ54" s="277" t="s">
        <v>848</v>
      </c>
      <c r="CR54" s="277" t="s">
        <v>848</v>
      </c>
      <c r="CS54" s="277" t="s">
        <v>848</v>
      </c>
      <c r="CT54" s="277" t="s">
        <v>848</v>
      </c>
      <c r="CU54" s="277" t="s">
        <v>848</v>
      </c>
      <c r="CV54" s="277" t="s">
        <v>848</v>
      </c>
      <c r="CW54" s="277" t="s">
        <v>848</v>
      </c>
      <c r="CX54" s="277" t="s">
        <v>848</v>
      </c>
      <c r="CY54" s="277" t="s">
        <v>848</v>
      </c>
      <c r="CZ54" s="277" t="s">
        <v>848</v>
      </c>
      <c r="DA54" s="274">
        <v>0</v>
      </c>
      <c r="DB54" s="277" t="s">
        <v>848</v>
      </c>
      <c r="DC54" s="277" t="s">
        <v>848</v>
      </c>
      <c r="DD54" s="277" t="s">
        <v>848</v>
      </c>
      <c r="DE54" s="277" t="s">
        <v>848</v>
      </c>
      <c r="DF54" s="277" t="s">
        <v>848</v>
      </c>
      <c r="DG54" s="277" t="s">
        <v>848</v>
      </c>
      <c r="DH54" s="274">
        <v>0</v>
      </c>
      <c r="DI54" s="274">
        <v>0</v>
      </c>
      <c r="DJ54" s="274">
        <f t="shared" si="46"/>
        <v>1089</v>
      </c>
      <c r="DK54" s="277" t="s">
        <v>848</v>
      </c>
      <c r="DL54" s="277" t="s">
        <v>848</v>
      </c>
      <c r="DM54" s="277" t="s">
        <v>848</v>
      </c>
      <c r="DN54" s="277" t="s">
        <v>848</v>
      </c>
      <c r="DO54" s="277" t="s">
        <v>848</v>
      </c>
      <c r="DP54" s="277" t="s">
        <v>848</v>
      </c>
      <c r="DQ54" s="277" t="s">
        <v>848</v>
      </c>
      <c r="DR54" s="277" t="s">
        <v>848</v>
      </c>
      <c r="DS54" s="277" t="s">
        <v>848</v>
      </c>
      <c r="DT54" s="277" t="s">
        <v>848</v>
      </c>
      <c r="DU54" s="277" t="s">
        <v>848</v>
      </c>
      <c r="DV54" s="274">
        <v>1037</v>
      </c>
      <c r="DW54" s="277" t="s">
        <v>848</v>
      </c>
      <c r="DX54" s="277" t="s">
        <v>848</v>
      </c>
      <c r="DY54" s="277" t="s">
        <v>848</v>
      </c>
      <c r="DZ54" s="274">
        <v>52</v>
      </c>
      <c r="EA54" s="277" t="s">
        <v>848</v>
      </c>
      <c r="EB54" s="277" t="s">
        <v>848</v>
      </c>
      <c r="EC54" s="277" t="s">
        <v>848</v>
      </c>
      <c r="ED54" s="274">
        <v>0</v>
      </c>
      <c r="EE54" s="274">
        <v>0</v>
      </c>
      <c r="EF54" s="274">
        <f t="shared" si="47"/>
        <v>0</v>
      </c>
      <c r="EG54" s="274">
        <v>0</v>
      </c>
      <c r="EH54" s="277" t="s">
        <v>848</v>
      </c>
      <c r="EI54" s="277" t="s">
        <v>848</v>
      </c>
      <c r="EJ54" s="274">
        <v>0</v>
      </c>
      <c r="EK54" s="277" t="s">
        <v>848</v>
      </c>
      <c r="EL54" s="277" t="s">
        <v>848</v>
      </c>
      <c r="EM54" s="277" t="s">
        <v>848</v>
      </c>
      <c r="EN54" s="274">
        <v>0</v>
      </c>
      <c r="EO54" s="274">
        <v>0</v>
      </c>
      <c r="EP54" s="274">
        <v>0</v>
      </c>
      <c r="EQ54" s="277" t="s">
        <v>848</v>
      </c>
      <c r="ER54" s="277" t="s">
        <v>848</v>
      </c>
      <c r="ES54" s="277" t="s">
        <v>848</v>
      </c>
      <c r="ET54" s="277" t="s">
        <v>848</v>
      </c>
      <c r="EU54" s="274">
        <v>0</v>
      </c>
      <c r="EV54" s="274">
        <v>0</v>
      </c>
      <c r="EW54" s="277" t="s">
        <v>848</v>
      </c>
      <c r="EX54" s="277" t="s">
        <v>848</v>
      </c>
      <c r="EY54" s="277" t="s">
        <v>848</v>
      </c>
      <c r="EZ54" s="274">
        <v>0</v>
      </c>
      <c r="FA54" s="274">
        <v>0</v>
      </c>
      <c r="FB54" s="274">
        <f t="shared" si="48"/>
        <v>106</v>
      </c>
      <c r="FC54" s="274">
        <v>0</v>
      </c>
      <c r="FD54" s="274">
        <v>0</v>
      </c>
      <c r="FE54" s="274">
        <v>0</v>
      </c>
      <c r="FF54" s="274">
        <v>13</v>
      </c>
      <c r="FG54" s="274">
        <v>61</v>
      </c>
      <c r="FH54" s="274">
        <v>15</v>
      </c>
      <c r="FI54" s="274">
        <v>0</v>
      </c>
      <c r="FJ54" s="274">
        <v>0</v>
      </c>
      <c r="FK54" s="274">
        <v>0</v>
      </c>
      <c r="FL54" s="274">
        <v>0</v>
      </c>
      <c r="FM54" s="274">
        <v>0</v>
      </c>
      <c r="FN54" s="274">
        <v>0</v>
      </c>
      <c r="FO54" s="274">
        <v>0</v>
      </c>
      <c r="FP54" s="277" t="s">
        <v>848</v>
      </c>
      <c r="FQ54" s="277" t="s">
        <v>848</v>
      </c>
      <c r="FR54" s="277" t="s">
        <v>848</v>
      </c>
      <c r="FS54" s="274">
        <v>0</v>
      </c>
      <c r="FT54" s="274">
        <v>0</v>
      </c>
      <c r="FU54" s="274">
        <v>0</v>
      </c>
      <c r="FV54" s="274">
        <v>0</v>
      </c>
      <c r="FW54" s="274">
        <v>17</v>
      </c>
    </row>
    <row r="55" spans="1:179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49"/>
        <v>515</v>
      </c>
      <c r="E55" s="274">
        <f t="shared" si="50"/>
        <v>40</v>
      </c>
      <c r="F55" s="274">
        <f t="shared" si="51"/>
        <v>1</v>
      </c>
      <c r="G55" s="274">
        <f t="shared" si="52"/>
        <v>0</v>
      </c>
      <c r="H55" s="274">
        <f t="shared" si="53"/>
        <v>52</v>
      </c>
      <c r="I55" s="274">
        <f t="shared" si="54"/>
        <v>70</v>
      </c>
      <c r="J55" s="274">
        <f t="shared" si="55"/>
        <v>8</v>
      </c>
      <c r="K55" s="274">
        <f t="shared" si="56"/>
        <v>0</v>
      </c>
      <c r="L55" s="274">
        <f t="shared" si="57"/>
        <v>0</v>
      </c>
      <c r="M55" s="274">
        <f t="shared" si="58"/>
        <v>0</v>
      </c>
      <c r="N55" s="274">
        <f t="shared" si="59"/>
        <v>0</v>
      </c>
      <c r="O55" s="274">
        <f t="shared" si="60"/>
        <v>0</v>
      </c>
      <c r="P55" s="274">
        <f t="shared" si="61"/>
        <v>0</v>
      </c>
      <c r="Q55" s="274">
        <f t="shared" si="62"/>
        <v>0</v>
      </c>
      <c r="R55" s="274">
        <f t="shared" si="63"/>
        <v>338</v>
      </c>
      <c r="S55" s="274">
        <f t="shared" si="64"/>
        <v>0</v>
      </c>
      <c r="T55" s="274">
        <f t="shared" si="65"/>
        <v>0</v>
      </c>
      <c r="U55" s="274">
        <f t="shared" si="66"/>
        <v>0</v>
      </c>
      <c r="V55" s="274">
        <f t="shared" si="40"/>
        <v>0</v>
      </c>
      <c r="W55" s="274">
        <f t="shared" si="67"/>
        <v>0</v>
      </c>
      <c r="X55" s="274">
        <f t="shared" si="41"/>
        <v>0</v>
      </c>
      <c r="Y55" s="274">
        <f t="shared" si="68"/>
        <v>6</v>
      </c>
      <c r="Z55" s="274">
        <f t="shared" si="42"/>
        <v>367</v>
      </c>
      <c r="AA55" s="274">
        <v>0</v>
      </c>
      <c r="AB55" s="274">
        <v>0</v>
      </c>
      <c r="AC55" s="274">
        <v>0</v>
      </c>
      <c r="AD55" s="274">
        <v>29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4">
        <v>0</v>
      </c>
      <c r="AL55" s="277" t="s">
        <v>848</v>
      </c>
      <c r="AM55" s="277" t="s">
        <v>848</v>
      </c>
      <c r="AN55" s="274">
        <v>338</v>
      </c>
      <c r="AO55" s="277" t="s">
        <v>848</v>
      </c>
      <c r="AP55" s="277" t="s">
        <v>848</v>
      </c>
      <c r="AQ55" s="274">
        <v>0</v>
      </c>
      <c r="AR55" s="277" t="s">
        <v>848</v>
      </c>
      <c r="AS55" s="274">
        <v>0</v>
      </c>
      <c r="AT55" s="274">
        <v>0</v>
      </c>
      <c r="AU55" s="274">
        <v>0</v>
      </c>
      <c r="AV55" s="274">
        <f t="shared" si="43"/>
        <v>17</v>
      </c>
      <c r="AW55" s="274">
        <v>0</v>
      </c>
      <c r="AX55" s="274">
        <v>0</v>
      </c>
      <c r="AY55" s="274">
        <v>0</v>
      </c>
      <c r="AZ55" s="274">
        <v>17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v>0</v>
      </c>
      <c r="BG55" s="274">
        <v>0</v>
      </c>
      <c r="BH55" s="277" t="s">
        <v>848</v>
      </c>
      <c r="BI55" s="277" t="s">
        <v>848</v>
      </c>
      <c r="BJ55" s="277" t="s">
        <v>848</v>
      </c>
      <c r="BK55" s="277" t="s">
        <v>848</v>
      </c>
      <c r="BL55" s="277" t="s">
        <v>848</v>
      </c>
      <c r="BM55" s="277" t="s">
        <v>848</v>
      </c>
      <c r="BN55" s="277" t="s">
        <v>848</v>
      </c>
      <c r="BO55" s="277" t="s">
        <v>848</v>
      </c>
      <c r="BP55" s="274">
        <v>0</v>
      </c>
      <c r="BQ55" s="274">
        <v>0</v>
      </c>
      <c r="BR55" s="274">
        <f t="shared" si="44"/>
        <v>0</v>
      </c>
      <c r="BS55" s="277" t="s">
        <v>848</v>
      </c>
      <c r="BT55" s="277" t="s">
        <v>848</v>
      </c>
      <c r="BU55" s="277" t="s">
        <v>848</v>
      </c>
      <c r="BV55" s="277" t="s">
        <v>848</v>
      </c>
      <c r="BW55" s="277" t="s">
        <v>848</v>
      </c>
      <c r="BX55" s="277" t="s">
        <v>848</v>
      </c>
      <c r="BY55" s="277" t="s">
        <v>848</v>
      </c>
      <c r="BZ55" s="277" t="s">
        <v>848</v>
      </c>
      <c r="CA55" s="277" t="s">
        <v>848</v>
      </c>
      <c r="CB55" s="277" t="s">
        <v>848</v>
      </c>
      <c r="CC55" s="277" t="s">
        <v>848</v>
      </c>
      <c r="CD55" s="274">
        <v>0</v>
      </c>
      <c r="CE55" s="277" t="s">
        <v>848</v>
      </c>
      <c r="CF55" s="277" t="s">
        <v>848</v>
      </c>
      <c r="CG55" s="277" t="s">
        <v>848</v>
      </c>
      <c r="CH55" s="277" t="s">
        <v>848</v>
      </c>
      <c r="CI55" s="277" t="s">
        <v>848</v>
      </c>
      <c r="CJ55" s="277" t="s">
        <v>848</v>
      </c>
      <c r="CK55" s="277" t="s">
        <v>848</v>
      </c>
      <c r="CL55" s="274">
        <v>0</v>
      </c>
      <c r="CM55" s="274">
        <v>0</v>
      </c>
      <c r="CN55" s="274">
        <f t="shared" si="45"/>
        <v>0</v>
      </c>
      <c r="CO55" s="277" t="s">
        <v>848</v>
      </c>
      <c r="CP55" s="277" t="s">
        <v>848</v>
      </c>
      <c r="CQ55" s="277" t="s">
        <v>848</v>
      </c>
      <c r="CR55" s="277" t="s">
        <v>848</v>
      </c>
      <c r="CS55" s="277" t="s">
        <v>848</v>
      </c>
      <c r="CT55" s="277" t="s">
        <v>848</v>
      </c>
      <c r="CU55" s="277" t="s">
        <v>848</v>
      </c>
      <c r="CV55" s="277" t="s">
        <v>848</v>
      </c>
      <c r="CW55" s="277" t="s">
        <v>848</v>
      </c>
      <c r="CX55" s="277" t="s">
        <v>848</v>
      </c>
      <c r="CY55" s="277" t="s">
        <v>848</v>
      </c>
      <c r="CZ55" s="277" t="s">
        <v>848</v>
      </c>
      <c r="DA55" s="274">
        <v>0</v>
      </c>
      <c r="DB55" s="277" t="s">
        <v>848</v>
      </c>
      <c r="DC55" s="277" t="s">
        <v>848</v>
      </c>
      <c r="DD55" s="277" t="s">
        <v>848</v>
      </c>
      <c r="DE55" s="277" t="s">
        <v>848</v>
      </c>
      <c r="DF55" s="277" t="s">
        <v>848</v>
      </c>
      <c r="DG55" s="277" t="s">
        <v>848</v>
      </c>
      <c r="DH55" s="274">
        <v>0</v>
      </c>
      <c r="DI55" s="274">
        <v>0</v>
      </c>
      <c r="DJ55" s="274">
        <f t="shared" si="46"/>
        <v>0</v>
      </c>
      <c r="DK55" s="277" t="s">
        <v>848</v>
      </c>
      <c r="DL55" s="277" t="s">
        <v>848</v>
      </c>
      <c r="DM55" s="277" t="s">
        <v>848</v>
      </c>
      <c r="DN55" s="277" t="s">
        <v>848</v>
      </c>
      <c r="DO55" s="277" t="s">
        <v>848</v>
      </c>
      <c r="DP55" s="277" t="s">
        <v>848</v>
      </c>
      <c r="DQ55" s="277" t="s">
        <v>848</v>
      </c>
      <c r="DR55" s="277" t="s">
        <v>848</v>
      </c>
      <c r="DS55" s="277" t="s">
        <v>848</v>
      </c>
      <c r="DT55" s="277" t="s">
        <v>848</v>
      </c>
      <c r="DU55" s="277" t="s">
        <v>848</v>
      </c>
      <c r="DV55" s="274">
        <v>0</v>
      </c>
      <c r="DW55" s="277" t="s">
        <v>848</v>
      </c>
      <c r="DX55" s="277" t="s">
        <v>848</v>
      </c>
      <c r="DY55" s="277" t="s">
        <v>848</v>
      </c>
      <c r="DZ55" s="274">
        <v>0</v>
      </c>
      <c r="EA55" s="277" t="s">
        <v>848</v>
      </c>
      <c r="EB55" s="277" t="s">
        <v>848</v>
      </c>
      <c r="EC55" s="277" t="s">
        <v>848</v>
      </c>
      <c r="ED55" s="274">
        <v>0</v>
      </c>
      <c r="EE55" s="274">
        <v>0</v>
      </c>
      <c r="EF55" s="274">
        <f t="shared" si="47"/>
        <v>0</v>
      </c>
      <c r="EG55" s="274">
        <v>0</v>
      </c>
      <c r="EH55" s="277" t="s">
        <v>848</v>
      </c>
      <c r="EI55" s="277" t="s">
        <v>848</v>
      </c>
      <c r="EJ55" s="274">
        <v>0</v>
      </c>
      <c r="EK55" s="277" t="s">
        <v>848</v>
      </c>
      <c r="EL55" s="277" t="s">
        <v>848</v>
      </c>
      <c r="EM55" s="277" t="s">
        <v>848</v>
      </c>
      <c r="EN55" s="274">
        <v>0</v>
      </c>
      <c r="EO55" s="274">
        <v>0</v>
      </c>
      <c r="EP55" s="274">
        <v>0</v>
      </c>
      <c r="EQ55" s="277" t="s">
        <v>848</v>
      </c>
      <c r="ER55" s="277" t="s">
        <v>848</v>
      </c>
      <c r="ES55" s="277" t="s">
        <v>848</v>
      </c>
      <c r="ET55" s="277" t="s">
        <v>848</v>
      </c>
      <c r="EU55" s="274">
        <v>0</v>
      </c>
      <c r="EV55" s="274">
        <v>0</v>
      </c>
      <c r="EW55" s="277" t="s">
        <v>848</v>
      </c>
      <c r="EX55" s="277" t="s">
        <v>848</v>
      </c>
      <c r="EY55" s="277" t="s">
        <v>848</v>
      </c>
      <c r="EZ55" s="274">
        <v>0</v>
      </c>
      <c r="FA55" s="274">
        <v>0</v>
      </c>
      <c r="FB55" s="274">
        <f t="shared" si="48"/>
        <v>131</v>
      </c>
      <c r="FC55" s="274">
        <v>40</v>
      </c>
      <c r="FD55" s="274">
        <v>1</v>
      </c>
      <c r="FE55" s="274">
        <v>0</v>
      </c>
      <c r="FF55" s="274">
        <v>6</v>
      </c>
      <c r="FG55" s="274">
        <v>70</v>
      </c>
      <c r="FH55" s="274">
        <v>8</v>
      </c>
      <c r="FI55" s="274">
        <v>0</v>
      </c>
      <c r="FJ55" s="274">
        <v>0</v>
      </c>
      <c r="FK55" s="274">
        <v>0</v>
      </c>
      <c r="FL55" s="274">
        <v>0</v>
      </c>
      <c r="FM55" s="274">
        <v>0</v>
      </c>
      <c r="FN55" s="274">
        <v>0</v>
      </c>
      <c r="FO55" s="274">
        <v>0</v>
      </c>
      <c r="FP55" s="277" t="s">
        <v>848</v>
      </c>
      <c r="FQ55" s="277" t="s">
        <v>848</v>
      </c>
      <c r="FR55" s="277" t="s">
        <v>848</v>
      </c>
      <c r="FS55" s="274">
        <v>0</v>
      </c>
      <c r="FT55" s="274">
        <v>0</v>
      </c>
      <c r="FU55" s="274">
        <v>0</v>
      </c>
      <c r="FV55" s="274">
        <v>0</v>
      </c>
      <c r="FW55" s="274">
        <v>6</v>
      </c>
    </row>
    <row r="56" spans="1:179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49"/>
        <v>176</v>
      </c>
      <c r="E56" s="274">
        <f t="shared" si="50"/>
        <v>18</v>
      </c>
      <c r="F56" s="274">
        <f t="shared" si="51"/>
        <v>0</v>
      </c>
      <c r="G56" s="274">
        <f t="shared" si="52"/>
        <v>0</v>
      </c>
      <c r="H56" s="274">
        <f t="shared" si="53"/>
        <v>81</v>
      </c>
      <c r="I56" s="274">
        <f t="shared" si="54"/>
        <v>8</v>
      </c>
      <c r="J56" s="274">
        <f t="shared" si="55"/>
        <v>12</v>
      </c>
      <c r="K56" s="274">
        <f t="shared" si="56"/>
        <v>0</v>
      </c>
      <c r="L56" s="274">
        <f t="shared" si="57"/>
        <v>0</v>
      </c>
      <c r="M56" s="274">
        <f t="shared" si="58"/>
        <v>0</v>
      </c>
      <c r="N56" s="274">
        <f t="shared" si="59"/>
        <v>0</v>
      </c>
      <c r="O56" s="274">
        <f t="shared" si="60"/>
        <v>57</v>
      </c>
      <c r="P56" s="274">
        <f t="shared" si="61"/>
        <v>0</v>
      </c>
      <c r="Q56" s="274">
        <f t="shared" si="62"/>
        <v>0</v>
      </c>
      <c r="R56" s="274">
        <f t="shared" si="63"/>
        <v>0</v>
      </c>
      <c r="S56" s="274">
        <f t="shared" si="64"/>
        <v>0</v>
      </c>
      <c r="T56" s="274">
        <f t="shared" si="65"/>
        <v>0</v>
      </c>
      <c r="U56" s="274">
        <f t="shared" si="66"/>
        <v>0</v>
      </c>
      <c r="V56" s="274">
        <f t="shared" si="40"/>
        <v>0</v>
      </c>
      <c r="W56" s="274">
        <f t="shared" si="67"/>
        <v>0</v>
      </c>
      <c r="X56" s="274">
        <f t="shared" si="41"/>
        <v>0</v>
      </c>
      <c r="Y56" s="274">
        <f t="shared" si="68"/>
        <v>0</v>
      </c>
      <c r="Z56" s="274">
        <f t="shared" si="42"/>
        <v>0</v>
      </c>
      <c r="AA56" s="274">
        <v>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4">
        <v>0</v>
      </c>
      <c r="AL56" s="277" t="s">
        <v>848</v>
      </c>
      <c r="AM56" s="277" t="s">
        <v>848</v>
      </c>
      <c r="AN56" s="274">
        <v>0</v>
      </c>
      <c r="AO56" s="277" t="s">
        <v>848</v>
      </c>
      <c r="AP56" s="277" t="s">
        <v>848</v>
      </c>
      <c r="AQ56" s="274">
        <v>0</v>
      </c>
      <c r="AR56" s="277" t="s">
        <v>848</v>
      </c>
      <c r="AS56" s="274">
        <v>0</v>
      </c>
      <c r="AT56" s="274">
        <v>0</v>
      </c>
      <c r="AU56" s="274">
        <v>0</v>
      </c>
      <c r="AV56" s="274">
        <f t="shared" si="43"/>
        <v>62</v>
      </c>
      <c r="AW56" s="274">
        <v>0</v>
      </c>
      <c r="AX56" s="274">
        <v>0</v>
      </c>
      <c r="AY56" s="274">
        <v>0</v>
      </c>
      <c r="AZ56" s="274">
        <v>62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v>0</v>
      </c>
      <c r="BG56" s="274">
        <v>0</v>
      </c>
      <c r="BH56" s="277" t="s">
        <v>848</v>
      </c>
      <c r="BI56" s="277" t="s">
        <v>848</v>
      </c>
      <c r="BJ56" s="277" t="s">
        <v>848</v>
      </c>
      <c r="BK56" s="277" t="s">
        <v>848</v>
      </c>
      <c r="BL56" s="277" t="s">
        <v>848</v>
      </c>
      <c r="BM56" s="277" t="s">
        <v>848</v>
      </c>
      <c r="BN56" s="277" t="s">
        <v>848</v>
      </c>
      <c r="BO56" s="277" t="s">
        <v>848</v>
      </c>
      <c r="BP56" s="274">
        <v>0</v>
      </c>
      <c r="BQ56" s="274">
        <v>0</v>
      </c>
      <c r="BR56" s="274">
        <f t="shared" si="44"/>
        <v>0</v>
      </c>
      <c r="BS56" s="277" t="s">
        <v>848</v>
      </c>
      <c r="BT56" s="277" t="s">
        <v>848</v>
      </c>
      <c r="BU56" s="277" t="s">
        <v>848</v>
      </c>
      <c r="BV56" s="277" t="s">
        <v>848</v>
      </c>
      <c r="BW56" s="277" t="s">
        <v>848</v>
      </c>
      <c r="BX56" s="277" t="s">
        <v>848</v>
      </c>
      <c r="BY56" s="277" t="s">
        <v>848</v>
      </c>
      <c r="BZ56" s="277" t="s">
        <v>848</v>
      </c>
      <c r="CA56" s="277" t="s">
        <v>848</v>
      </c>
      <c r="CB56" s="277" t="s">
        <v>848</v>
      </c>
      <c r="CC56" s="277" t="s">
        <v>848</v>
      </c>
      <c r="CD56" s="274">
        <v>0</v>
      </c>
      <c r="CE56" s="277" t="s">
        <v>848</v>
      </c>
      <c r="CF56" s="277" t="s">
        <v>848</v>
      </c>
      <c r="CG56" s="277" t="s">
        <v>848</v>
      </c>
      <c r="CH56" s="277" t="s">
        <v>848</v>
      </c>
      <c r="CI56" s="277" t="s">
        <v>848</v>
      </c>
      <c r="CJ56" s="277" t="s">
        <v>848</v>
      </c>
      <c r="CK56" s="277" t="s">
        <v>848</v>
      </c>
      <c r="CL56" s="274">
        <v>0</v>
      </c>
      <c r="CM56" s="274">
        <v>0</v>
      </c>
      <c r="CN56" s="274">
        <f t="shared" si="45"/>
        <v>0</v>
      </c>
      <c r="CO56" s="277" t="s">
        <v>848</v>
      </c>
      <c r="CP56" s="277" t="s">
        <v>848</v>
      </c>
      <c r="CQ56" s="277" t="s">
        <v>848</v>
      </c>
      <c r="CR56" s="277" t="s">
        <v>848</v>
      </c>
      <c r="CS56" s="277" t="s">
        <v>848</v>
      </c>
      <c r="CT56" s="277" t="s">
        <v>848</v>
      </c>
      <c r="CU56" s="277" t="s">
        <v>848</v>
      </c>
      <c r="CV56" s="277" t="s">
        <v>848</v>
      </c>
      <c r="CW56" s="277" t="s">
        <v>848</v>
      </c>
      <c r="CX56" s="277" t="s">
        <v>848</v>
      </c>
      <c r="CY56" s="277" t="s">
        <v>848</v>
      </c>
      <c r="CZ56" s="277" t="s">
        <v>848</v>
      </c>
      <c r="DA56" s="274">
        <v>0</v>
      </c>
      <c r="DB56" s="277" t="s">
        <v>848</v>
      </c>
      <c r="DC56" s="277" t="s">
        <v>848</v>
      </c>
      <c r="DD56" s="277" t="s">
        <v>848</v>
      </c>
      <c r="DE56" s="277" t="s">
        <v>848</v>
      </c>
      <c r="DF56" s="277" t="s">
        <v>848</v>
      </c>
      <c r="DG56" s="277" t="s">
        <v>848</v>
      </c>
      <c r="DH56" s="274">
        <v>0</v>
      </c>
      <c r="DI56" s="274">
        <v>0</v>
      </c>
      <c r="DJ56" s="274">
        <f t="shared" si="46"/>
        <v>0</v>
      </c>
      <c r="DK56" s="277" t="s">
        <v>848</v>
      </c>
      <c r="DL56" s="277" t="s">
        <v>848</v>
      </c>
      <c r="DM56" s="277" t="s">
        <v>848</v>
      </c>
      <c r="DN56" s="277" t="s">
        <v>848</v>
      </c>
      <c r="DO56" s="277" t="s">
        <v>848</v>
      </c>
      <c r="DP56" s="277" t="s">
        <v>848</v>
      </c>
      <c r="DQ56" s="277" t="s">
        <v>848</v>
      </c>
      <c r="DR56" s="277" t="s">
        <v>848</v>
      </c>
      <c r="DS56" s="277" t="s">
        <v>848</v>
      </c>
      <c r="DT56" s="277" t="s">
        <v>848</v>
      </c>
      <c r="DU56" s="277" t="s">
        <v>848</v>
      </c>
      <c r="DV56" s="274">
        <v>0</v>
      </c>
      <c r="DW56" s="277" t="s">
        <v>848</v>
      </c>
      <c r="DX56" s="277" t="s">
        <v>848</v>
      </c>
      <c r="DY56" s="277" t="s">
        <v>848</v>
      </c>
      <c r="DZ56" s="274">
        <v>0</v>
      </c>
      <c r="EA56" s="277" t="s">
        <v>848</v>
      </c>
      <c r="EB56" s="277" t="s">
        <v>848</v>
      </c>
      <c r="EC56" s="277" t="s">
        <v>848</v>
      </c>
      <c r="ED56" s="274">
        <v>0</v>
      </c>
      <c r="EE56" s="274">
        <v>0</v>
      </c>
      <c r="EF56" s="274">
        <f t="shared" si="47"/>
        <v>0</v>
      </c>
      <c r="EG56" s="274">
        <v>0</v>
      </c>
      <c r="EH56" s="277" t="s">
        <v>848</v>
      </c>
      <c r="EI56" s="277" t="s">
        <v>848</v>
      </c>
      <c r="EJ56" s="274">
        <v>0</v>
      </c>
      <c r="EK56" s="277" t="s">
        <v>848</v>
      </c>
      <c r="EL56" s="277" t="s">
        <v>848</v>
      </c>
      <c r="EM56" s="277" t="s">
        <v>848</v>
      </c>
      <c r="EN56" s="274">
        <v>0</v>
      </c>
      <c r="EO56" s="274">
        <v>0</v>
      </c>
      <c r="EP56" s="274">
        <v>0</v>
      </c>
      <c r="EQ56" s="277" t="s">
        <v>848</v>
      </c>
      <c r="ER56" s="277" t="s">
        <v>848</v>
      </c>
      <c r="ES56" s="277" t="s">
        <v>848</v>
      </c>
      <c r="ET56" s="277" t="s">
        <v>848</v>
      </c>
      <c r="EU56" s="274">
        <v>0</v>
      </c>
      <c r="EV56" s="274">
        <v>0</v>
      </c>
      <c r="EW56" s="277" t="s">
        <v>848</v>
      </c>
      <c r="EX56" s="277" t="s">
        <v>848</v>
      </c>
      <c r="EY56" s="277" t="s">
        <v>848</v>
      </c>
      <c r="EZ56" s="274">
        <v>0</v>
      </c>
      <c r="FA56" s="274">
        <v>0</v>
      </c>
      <c r="FB56" s="274">
        <f t="shared" si="48"/>
        <v>114</v>
      </c>
      <c r="FC56" s="274">
        <v>18</v>
      </c>
      <c r="FD56" s="274">
        <v>0</v>
      </c>
      <c r="FE56" s="274">
        <v>0</v>
      </c>
      <c r="FF56" s="274">
        <v>19</v>
      </c>
      <c r="FG56" s="274">
        <v>8</v>
      </c>
      <c r="FH56" s="274">
        <v>12</v>
      </c>
      <c r="FI56" s="274">
        <v>0</v>
      </c>
      <c r="FJ56" s="274">
        <v>0</v>
      </c>
      <c r="FK56" s="274">
        <v>0</v>
      </c>
      <c r="FL56" s="274">
        <v>0</v>
      </c>
      <c r="FM56" s="274">
        <v>57</v>
      </c>
      <c r="FN56" s="274">
        <v>0</v>
      </c>
      <c r="FO56" s="274">
        <v>0</v>
      </c>
      <c r="FP56" s="277" t="s">
        <v>848</v>
      </c>
      <c r="FQ56" s="277" t="s">
        <v>848</v>
      </c>
      <c r="FR56" s="277" t="s">
        <v>848</v>
      </c>
      <c r="FS56" s="274">
        <v>0</v>
      </c>
      <c r="FT56" s="274">
        <v>0</v>
      </c>
      <c r="FU56" s="274">
        <v>0</v>
      </c>
      <c r="FV56" s="274">
        <v>0</v>
      </c>
      <c r="FW56" s="274">
        <v>0</v>
      </c>
    </row>
    <row r="57" spans="1:179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49"/>
        <v>153</v>
      </c>
      <c r="E57" s="274">
        <f t="shared" si="50"/>
        <v>18</v>
      </c>
      <c r="F57" s="274">
        <f t="shared" si="51"/>
        <v>0</v>
      </c>
      <c r="G57" s="274">
        <f t="shared" si="52"/>
        <v>0</v>
      </c>
      <c r="H57" s="274">
        <f t="shared" si="53"/>
        <v>81</v>
      </c>
      <c r="I57" s="274">
        <f t="shared" si="54"/>
        <v>24</v>
      </c>
      <c r="J57" s="274">
        <f t="shared" si="55"/>
        <v>26</v>
      </c>
      <c r="K57" s="274">
        <f t="shared" si="56"/>
        <v>0</v>
      </c>
      <c r="L57" s="274">
        <f t="shared" si="57"/>
        <v>0</v>
      </c>
      <c r="M57" s="274">
        <f t="shared" si="58"/>
        <v>0</v>
      </c>
      <c r="N57" s="274">
        <f t="shared" si="59"/>
        <v>0</v>
      </c>
      <c r="O57" s="274">
        <f t="shared" si="60"/>
        <v>3</v>
      </c>
      <c r="P57" s="274">
        <f t="shared" si="61"/>
        <v>0</v>
      </c>
      <c r="Q57" s="274">
        <f t="shared" si="62"/>
        <v>0</v>
      </c>
      <c r="R57" s="274">
        <f t="shared" si="63"/>
        <v>0</v>
      </c>
      <c r="S57" s="274">
        <f t="shared" si="64"/>
        <v>0</v>
      </c>
      <c r="T57" s="274">
        <f t="shared" si="65"/>
        <v>0</v>
      </c>
      <c r="U57" s="274">
        <f t="shared" si="66"/>
        <v>0</v>
      </c>
      <c r="V57" s="274">
        <f t="shared" si="40"/>
        <v>0</v>
      </c>
      <c r="W57" s="274">
        <f t="shared" si="67"/>
        <v>0</v>
      </c>
      <c r="X57" s="274">
        <f t="shared" si="41"/>
        <v>0</v>
      </c>
      <c r="Y57" s="274">
        <f t="shared" si="68"/>
        <v>1</v>
      </c>
      <c r="Z57" s="274">
        <f t="shared" si="42"/>
        <v>0</v>
      </c>
      <c r="AA57" s="274">
        <v>0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4">
        <v>0</v>
      </c>
      <c r="AL57" s="277" t="s">
        <v>848</v>
      </c>
      <c r="AM57" s="277" t="s">
        <v>848</v>
      </c>
      <c r="AN57" s="274">
        <v>0</v>
      </c>
      <c r="AO57" s="277" t="s">
        <v>848</v>
      </c>
      <c r="AP57" s="277" t="s">
        <v>848</v>
      </c>
      <c r="AQ57" s="274">
        <v>0</v>
      </c>
      <c r="AR57" s="277" t="s">
        <v>848</v>
      </c>
      <c r="AS57" s="274">
        <v>0</v>
      </c>
      <c r="AT57" s="274">
        <v>0</v>
      </c>
      <c r="AU57" s="274">
        <v>0</v>
      </c>
      <c r="AV57" s="274">
        <f t="shared" si="43"/>
        <v>53</v>
      </c>
      <c r="AW57" s="274">
        <v>0</v>
      </c>
      <c r="AX57" s="274">
        <v>0</v>
      </c>
      <c r="AY57" s="274">
        <v>0</v>
      </c>
      <c r="AZ57" s="274">
        <v>53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v>0</v>
      </c>
      <c r="BG57" s="274">
        <v>0</v>
      </c>
      <c r="BH57" s="277" t="s">
        <v>848</v>
      </c>
      <c r="BI57" s="277" t="s">
        <v>848</v>
      </c>
      <c r="BJ57" s="277" t="s">
        <v>848</v>
      </c>
      <c r="BK57" s="277" t="s">
        <v>848</v>
      </c>
      <c r="BL57" s="277" t="s">
        <v>848</v>
      </c>
      <c r="BM57" s="277" t="s">
        <v>848</v>
      </c>
      <c r="BN57" s="277" t="s">
        <v>848</v>
      </c>
      <c r="BO57" s="277" t="s">
        <v>848</v>
      </c>
      <c r="BP57" s="274">
        <v>0</v>
      </c>
      <c r="BQ57" s="274">
        <v>0</v>
      </c>
      <c r="BR57" s="274">
        <f t="shared" si="44"/>
        <v>0</v>
      </c>
      <c r="BS57" s="277" t="s">
        <v>848</v>
      </c>
      <c r="BT57" s="277" t="s">
        <v>848</v>
      </c>
      <c r="BU57" s="277" t="s">
        <v>848</v>
      </c>
      <c r="BV57" s="277" t="s">
        <v>848</v>
      </c>
      <c r="BW57" s="277" t="s">
        <v>848</v>
      </c>
      <c r="BX57" s="277" t="s">
        <v>848</v>
      </c>
      <c r="BY57" s="277" t="s">
        <v>848</v>
      </c>
      <c r="BZ57" s="277" t="s">
        <v>848</v>
      </c>
      <c r="CA57" s="277" t="s">
        <v>848</v>
      </c>
      <c r="CB57" s="277" t="s">
        <v>848</v>
      </c>
      <c r="CC57" s="277" t="s">
        <v>848</v>
      </c>
      <c r="CD57" s="274">
        <v>0</v>
      </c>
      <c r="CE57" s="277" t="s">
        <v>848</v>
      </c>
      <c r="CF57" s="277" t="s">
        <v>848</v>
      </c>
      <c r="CG57" s="277" t="s">
        <v>848</v>
      </c>
      <c r="CH57" s="277" t="s">
        <v>848</v>
      </c>
      <c r="CI57" s="277" t="s">
        <v>848</v>
      </c>
      <c r="CJ57" s="277" t="s">
        <v>848</v>
      </c>
      <c r="CK57" s="277" t="s">
        <v>848</v>
      </c>
      <c r="CL57" s="274">
        <v>0</v>
      </c>
      <c r="CM57" s="274">
        <v>0</v>
      </c>
      <c r="CN57" s="274">
        <f t="shared" si="45"/>
        <v>0</v>
      </c>
      <c r="CO57" s="277" t="s">
        <v>848</v>
      </c>
      <c r="CP57" s="277" t="s">
        <v>848</v>
      </c>
      <c r="CQ57" s="277" t="s">
        <v>848</v>
      </c>
      <c r="CR57" s="277" t="s">
        <v>848</v>
      </c>
      <c r="CS57" s="277" t="s">
        <v>848</v>
      </c>
      <c r="CT57" s="277" t="s">
        <v>848</v>
      </c>
      <c r="CU57" s="277" t="s">
        <v>848</v>
      </c>
      <c r="CV57" s="277" t="s">
        <v>848</v>
      </c>
      <c r="CW57" s="277" t="s">
        <v>848</v>
      </c>
      <c r="CX57" s="277" t="s">
        <v>848</v>
      </c>
      <c r="CY57" s="277" t="s">
        <v>848</v>
      </c>
      <c r="CZ57" s="277" t="s">
        <v>848</v>
      </c>
      <c r="DA57" s="274">
        <v>0</v>
      </c>
      <c r="DB57" s="277" t="s">
        <v>848</v>
      </c>
      <c r="DC57" s="277" t="s">
        <v>848</v>
      </c>
      <c r="DD57" s="277" t="s">
        <v>848</v>
      </c>
      <c r="DE57" s="277" t="s">
        <v>848</v>
      </c>
      <c r="DF57" s="277" t="s">
        <v>848</v>
      </c>
      <c r="DG57" s="277" t="s">
        <v>848</v>
      </c>
      <c r="DH57" s="274">
        <v>0</v>
      </c>
      <c r="DI57" s="274">
        <v>0</v>
      </c>
      <c r="DJ57" s="274">
        <f t="shared" si="46"/>
        <v>0</v>
      </c>
      <c r="DK57" s="277" t="s">
        <v>848</v>
      </c>
      <c r="DL57" s="277" t="s">
        <v>848</v>
      </c>
      <c r="DM57" s="277" t="s">
        <v>848</v>
      </c>
      <c r="DN57" s="277" t="s">
        <v>848</v>
      </c>
      <c r="DO57" s="277" t="s">
        <v>848</v>
      </c>
      <c r="DP57" s="277" t="s">
        <v>848</v>
      </c>
      <c r="DQ57" s="277" t="s">
        <v>848</v>
      </c>
      <c r="DR57" s="277" t="s">
        <v>848</v>
      </c>
      <c r="DS57" s="277" t="s">
        <v>848</v>
      </c>
      <c r="DT57" s="277" t="s">
        <v>848</v>
      </c>
      <c r="DU57" s="277" t="s">
        <v>848</v>
      </c>
      <c r="DV57" s="274">
        <v>0</v>
      </c>
      <c r="DW57" s="277" t="s">
        <v>848</v>
      </c>
      <c r="DX57" s="277" t="s">
        <v>848</v>
      </c>
      <c r="DY57" s="277" t="s">
        <v>848</v>
      </c>
      <c r="DZ57" s="274">
        <v>0</v>
      </c>
      <c r="EA57" s="277" t="s">
        <v>848</v>
      </c>
      <c r="EB57" s="277" t="s">
        <v>848</v>
      </c>
      <c r="EC57" s="277" t="s">
        <v>848</v>
      </c>
      <c r="ED57" s="274">
        <v>0</v>
      </c>
      <c r="EE57" s="274">
        <v>0</v>
      </c>
      <c r="EF57" s="274">
        <f t="shared" si="47"/>
        <v>0</v>
      </c>
      <c r="EG57" s="274">
        <v>0</v>
      </c>
      <c r="EH57" s="277" t="s">
        <v>848</v>
      </c>
      <c r="EI57" s="277" t="s">
        <v>848</v>
      </c>
      <c r="EJ57" s="274">
        <v>0</v>
      </c>
      <c r="EK57" s="277" t="s">
        <v>848</v>
      </c>
      <c r="EL57" s="277" t="s">
        <v>848</v>
      </c>
      <c r="EM57" s="277" t="s">
        <v>848</v>
      </c>
      <c r="EN57" s="274">
        <v>0</v>
      </c>
      <c r="EO57" s="274">
        <v>0</v>
      </c>
      <c r="EP57" s="274">
        <v>0</v>
      </c>
      <c r="EQ57" s="277" t="s">
        <v>848</v>
      </c>
      <c r="ER57" s="277" t="s">
        <v>848</v>
      </c>
      <c r="ES57" s="277" t="s">
        <v>848</v>
      </c>
      <c r="ET57" s="277" t="s">
        <v>848</v>
      </c>
      <c r="EU57" s="274">
        <v>0</v>
      </c>
      <c r="EV57" s="274">
        <v>0</v>
      </c>
      <c r="EW57" s="277" t="s">
        <v>848</v>
      </c>
      <c r="EX57" s="277" t="s">
        <v>848</v>
      </c>
      <c r="EY57" s="277" t="s">
        <v>848</v>
      </c>
      <c r="EZ57" s="274">
        <v>0</v>
      </c>
      <c r="FA57" s="274">
        <v>0</v>
      </c>
      <c r="FB57" s="274">
        <f t="shared" si="48"/>
        <v>100</v>
      </c>
      <c r="FC57" s="274">
        <v>18</v>
      </c>
      <c r="FD57" s="274">
        <v>0</v>
      </c>
      <c r="FE57" s="274">
        <v>0</v>
      </c>
      <c r="FF57" s="274">
        <v>28</v>
      </c>
      <c r="FG57" s="274">
        <v>24</v>
      </c>
      <c r="FH57" s="274">
        <v>26</v>
      </c>
      <c r="FI57" s="274">
        <v>0</v>
      </c>
      <c r="FJ57" s="274">
        <v>0</v>
      </c>
      <c r="FK57" s="274">
        <v>0</v>
      </c>
      <c r="FL57" s="274">
        <v>0</v>
      </c>
      <c r="FM57" s="274">
        <v>3</v>
      </c>
      <c r="FN57" s="274">
        <v>0</v>
      </c>
      <c r="FO57" s="274">
        <v>0</v>
      </c>
      <c r="FP57" s="277" t="s">
        <v>848</v>
      </c>
      <c r="FQ57" s="277" t="s">
        <v>848</v>
      </c>
      <c r="FR57" s="277" t="s">
        <v>848</v>
      </c>
      <c r="FS57" s="274">
        <v>0</v>
      </c>
      <c r="FT57" s="274">
        <v>0</v>
      </c>
      <c r="FU57" s="274">
        <v>0</v>
      </c>
      <c r="FV57" s="274">
        <v>0</v>
      </c>
      <c r="FW57" s="274">
        <v>1</v>
      </c>
    </row>
    <row r="58" spans="1:179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49"/>
        <v>316</v>
      </c>
      <c r="E58" s="274">
        <f t="shared" si="50"/>
        <v>13</v>
      </c>
      <c r="F58" s="274">
        <f t="shared" si="51"/>
        <v>0</v>
      </c>
      <c r="G58" s="274">
        <f t="shared" si="52"/>
        <v>0</v>
      </c>
      <c r="H58" s="274">
        <f t="shared" si="53"/>
        <v>45</v>
      </c>
      <c r="I58" s="274">
        <f t="shared" si="54"/>
        <v>37</v>
      </c>
      <c r="J58" s="274">
        <f t="shared" si="55"/>
        <v>16</v>
      </c>
      <c r="K58" s="274">
        <f t="shared" si="56"/>
        <v>0</v>
      </c>
      <c r="L58" s="274">
        <f t="shared" si="57"/>
        <v>0</v>
      </c>
      <c r="M58" s="274">
        <f t="shared" si="58"/>
        <v>0</v>
      </c>
      <c r="N58" s="274">
        <f t="shared" si="59"/>
        <v>0</v>
      </c>
      <c r="O58" s="274">
        <f t="shared" si="60"/>
        <v>0</v>
      </c>
      <c r="P58" s="274">
        <f t="shared" si="61"/>
        <v>0</v>
      </c>
      <c r="Q58" s="274">
        <f t="shared" si="62"/>
        <v>0</v>
      </c>
      <c r="R58" s="274">
        <f t="shared" si="63"/>
        <v>0</v>
      </c>
      <c r="S58" s="274">
        <f t="shared" si="64"/>
        <v>0</v>
      </c>
      <c r="T58" s="274">
        <f t="shared" si="65"/>
        <v>0</v>
      </c>
      <c r="U58" s="274">
        <f t="shared" si="66"/>
        <v>195</v>
      </c>
      <c r="V58" s="274">
        <f t="shared" si="40"/>
        <v>0</v>
      </c>
      <c r="W58" s="274">
        <f t="shared" si="67"/>
        <v>0</v>
      </c>
      <c r="X58" s="274">
        <f t="shared" si="41"/>
        <v>0</v>
      </c>
      <c r="Y58" s="274">
        <f t="shared" si="68"/>
        <v>10</v>
      </c>
      <c r="Z58" s="274">
        <f t="shared" si="42"/>
        <v>195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4">
        <v>0</v>
      </c>
      <c r="AL58" s="277" t="s">
        <v>848</v>
      </c>
      <c r="AM58" s="277" t="s">
        <v>848</v>
      </c>
      <c r="AN58" s="274">
        <v>0</v>
      </c>
      <c r="AO58" s="277" t="s">
        <v>848</v>
      </c>
      <c r="AP58" s="277" t="s">
        <v>848</v>
      </c>
      <c r="AQ58" s="274">
        <v>195</v>
      </c>
      <c r="AR58" s="277" t="s">
        <v>848</v>
      </c>
      <c r="AS58" s="274">
        <v>0</v>
      </c>
      <c r="AT58" s="274">
        <v>0</v>
      </c>
      <c r="AU58" s="274">
        <v>0</v>
      </c>
      <c r="AV58" s="274">
        <f t="shared" si="43"/>
        <v>0</v>
      </c>
      <c r="AW58" s="274">
        <v>0</v>
      </c>
      <c r="AX58" s="274">
        <v>0</v>
      </c>
      <c r="AY58" s="274"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v>0</v>
      </c>
      <c r="BG58" s="274">
        <v>0</v>
      </c>
      <c r="BH58" s="277" t="s">
        <v>848</v>
      </c>
      <c r="BI58" s="277" t="s">
        <v>848</v>
      </c>
      <c r="BJ58" s="277" t="s">
        <v>848</v>
      </c>
      <c r="BK58" s="277" t="s">
        <v>848</v>
      </c>
      <c r="BL58" s="277" t="s">
        <v>848</v>
      </c>
      <c r="BM58" s="277" t="s">
        <v>848</v>
      </c>
      <c r="BN58" s="277" t="s">
        <v>848</v>
      </c>
      <c r="BO58" s="277" t="s">
        <v>848</v>
      </c>
      <c r="BP58" s="274">
        <v>0</v>
      </c>
      <c r="BQ58" s="274">
        <v>0</v>
      </c>
      <c r="BR58" s="274">
        <f t="shared" si="44"/>
        <v>0</v>
      </c>
      <c r="BS58" s="277" t="s">
        <v>848</v>
      </c>
      <c r="BT58" s="277" t="s">
        <v>848</v>
      </c>
      <c r="BU58" s="277" t="s">
        <v>848</v>
      </c>
      <c r="BV58" s="277" t="s">
        <v>848</v>
      </c>
      <c r="BW58" s="277" t="s">
        <v>848</v>
      </c>
      <c r="BX58" s="277" t="s">
        <v>848</v>
      </c>
      <c r="BY58" s="277" t="s">
        <v>848</v>
      </c>
      <c r="BZ58" s="277" t="s">
        <v>848</v>
      </c>
      <c r="CA58" s="277" t="s">
        <v>848</v>
      </c>
      <c r="CB58" s="277" t="s">
        <v>848</v>
      </c>
      <c r="CC58" s="277" t="s">
        <v>848</v>
      </c>
      <c r="CD58" s="274">
        <v>0</v>
      </c>
      <c r="CE58" s="277" t="s">
        <v>848</v>
      </c>
      <c r="CF58" s="277" t="s">
        <v>848</v>
      </c>
      <c r="CG58" s="277" t="s">
        <v>848</v>
      </c>
      <c r="CH58" s="277" t="s">
        <v>848</v>
      </c>
      <c r="CI58" s="277" t="s">
        <v>848</v>
      </c>
      <c r="CJ58" s="277" t="s">
        <v>848</v>
      </c>
      <c r="CK58" s="277" t="s">
        <v>848</v>
      </c>
      <c r="CL58" s="274">
        <v>0</v>
      </c>
      <c r="CM58" s="274">
        <v>0</v>
      </c>
      <c r="CN58" s="274">
        <f t="shared" si="45"/>
        <v>0</v>
      </c>
      <c r="CO58" s="277" t="s">
        <v>848</v>
      </c>
      <c r="CP58" s="277" t="s">
        <v>848</v>
      </c>
      <c r="CQ58" s="277" t="s">
        <v>848</v>
      </c>
      <c r="CR58" s="277" t="s">
        <v>848</v>
      </c>
      <c r="CS58" s="277" t="s">
        <v>848</v>
      </c>
      <c r="CT58" s="277" t="s">
        <v>848</v>
      </c>
      <c r="CU58" s="277" t="s">
        <v>848</v>
      </c>
      <c r="CV58" s="277" t="s">
        <v>848</v>
      </c>
      <c r="CW58" s="277" t="s">
        <v>848</v>
      </c>
      <c r="CX58" s="277" t="s">
        <v>848</v>
      </c>
      <c r="CY58" s="277" t="s">
        <v>848</v>
      </c>
      <c r="CZ58" s="277" t="s">
        <v>848</v>
      </c>
      <c r="DA58" s="274">
        <v>0</v>
      </c>
      <c r="DB58" s="277" t="s">
        <v>848</v>
      </c>
      <c r="DC58" s="277" t="s">
        <v>848</v>
      </c>
      <c r="DD58" s="277" t="s">
        <v>848</v>
      </c>
      <c r="DE58" s="277" t="s">
        <v>848</v>
      </c>
      <c r="DF58" s="277" t="s">
        <v>848</v>
      </c>
      <c r="DG58" s="277" t="s">
        <v>848</v>
      </c>
      <c r="DH58" s="274">
        <v>0</v>
      </c>
      <c r="DI58" s="274">
        <v>0</v>
      </c>
      <c r="DJ58" s="274">
        <f t="shared" si="46"/>
        <v>0</v>
      </c>
      <c r="DK58" s="277" t="s">
        <v>848</v>
      </c>
      <c r="DL58" s="277" t="s">
        <v>848</v>
      </c>
      <c r="DM58" s="277" t="s">
        <v>848</v>
      </c>
      <c r="DN58" s="277" t="s">
        <v>848</v>
      </c>
      <c r="DO58" s="277" t="s">
        <v>848</v>
      </c>
      <c r="DP58" s="277" t="s">
        <v>848</v>
      </c>
      <c r="DQ58" s="277" t="s">
        <v>848</v>
      </c>
      <c r="DR58" s="277" t="s">
        <v>848</v>
      </c>
      <c r="DS58" s="277" t="s">
        <v>848</v>
      </c>
      <c r="DT58" s="277" t="s">
        <v>848</v>
      </c>
      <c r="DU58" s="277" t="s">
        <v>848</v>
      </c>
      <c r="DV58" s="274">
        <v>0</v>
      </c>
      <c r="DW58" s="277" t="s">
        <v>848</v>
      </c>
      <c r="DX58" s="277" t="s">
        <v>848</v>
      </c>
      <c r="DY58" s="277" t="s">
        <v>848</v>
      </c>
      <c r="DZ58" s="274">
        <v>0</v>
      </c>
      <c r="EA58" s="277" t="s">
        <v>848</v>
      </c>
      <c r="EB58" s="277" t="s">
        <v>848</v>
      </c>
      <c r="EC58" s="277" t="s">
        <v>848</v>
      </c>
      <c r="ED58" s="274">
        <v>0</v>
      </c>
      <c r="EE58" s="274">
        <v>0</v>
      </c>
      <c r="EF58" s="274">
        <f t="shared" si="47"/>
        <v>0</v>
      </c>
      <c r="EG58" s="274">
        <v>0</v>
      </c>
      <c r="EH58" s="277" t="s">
        <v>848</v>
      </c>
      <c r="EI58" s="277" t="s">
        <v>848</v>
      </c>
      <c r="EJ58" s="274">
        <v>0</v>
      </c>
      <c r="EK58" s="277" t="s">
        <v>848</v>
      </c>
      <c r="EL58" s="277" t="s">
        <v>848</v>
      </c>
      <c r="EM58" s="277" t="s">
        <v>848</v>
      </c>
      <c r="EN58" s="274">
        <v>0</v>
      </c>
      <c r="EO58" s="274">
        <v>0</v>
      </c>
      <c r="EP58" s="274">
        <v>0</v>
      </c>
      <c r="EQ58" s="277" t="s">
        <v>848</v>
      </c>
      <c r="ER58" s="277" t="s">
        <v>848</v>
      </c>
      <c r="ES58" s="277" t="s">
        <v>848</v>
      </c>
      <c r="ET58" s="277" t="s">
        <v>848</v>
      </c>
      <c r="EU58" s="274">
        <v>0</v>
      </c>
      <c r="EV58" s="274">
        <v>0</v>
      </c>
      <c r="EW58" s="277" t="s">
        <v>848</v>
      </c>
      <c r="EX58" s="277" t="s">
        <v>848</v>
      </c>
      <c r="EY58" s="277" t="s">
        <v>848</v>
      </c>
      <c r="EZ58" s="274">
        <v>0</v>
      </c>
      <c r="FA58" s="274">
        <v>0</v>
      </c>
      <c r="FB58" s="274">
        <f t="shared" si="48"/>
        <v>121</v>
      </c>
      <c r="FC58" s="274">
        <v>13</v>
      </c>
      <c r="FD58" s="274">
        <v>0</v>
      </c>
      <c r="FE58" s="274">
        <v>0</v>
      </c>
      <c r="FF58" s="274">
        <v>45</v>
      </c>
      <c r="FG58" s="274">
        <v>37</v>
      </c>
      <c r="FH58" s="274">
        <v>16</v>
      </c>
      <c r="FI58" s="274">
        <v>0</v>
      </c>
      <c r="FJ58" s="274">
        <v>0</v>
      </c>
      <c r="FK58" s="274">
        <v>0</v>
      </c>
      <c r="FL58" s="274">
        <v>0</v>
      </c>
      <c r="FM58" s="274">
        <v>0</v>
      </c>
      <c r="FN58" s="274">
        <v>0</v>
      </c>
      <c r="FO58" s="274">
        <v>0</v>
      </c>
      <c r="FP58" s="277" t="s">
        <v>848</v>
      </c>
      <c r="FQ58" s="277" t="s">
        <v>848</v>
      </c>
      <c r="FR58" s="277" t="s">
        <v>848</v>
      </c>
      <c r="FS58" s="274">
        <v>0</v>
      </c>
      <c r="FT58" s="274">
        <v>0</v>
      </c>
      <c r="FU58" s="274">
        <v>0</v>
      </c>
      <c r="FV58" s="274">
        <v>0</v>
      </c>
      <c r="FW58" s="274">
        <v>10</v>
      </c>
    </row>
    <row r="59" spans="1:179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49"/>
        <v>182</v>
      </c>
      <c r="E59" s="274">
        <f t="shared" si="50"/>
        <v>0</v>
      </c>
      <c r="F59" s="274">
        <f t="shared" si="51"/>
        <v>0</v>
      </c>
      <c r="G59" s="274">
        <f t="shared" si="52"/>
        <v>0</v>
      </c>
      <c r="H59" s="274">
        <f t="shared" si="53"/>
        <v>139</v>
      </c>
      <c r="I59" s="274">
        <f t="shared" si="54"/>
        <v>43</v>
      </c>
      <c r="J59" s="274">
        <f t="shared" si="55"/>
        <v>0</v>
      </c>
      <c r="K59" s="274">
        <f t="shared" si="56"/>
        <v>0</v>
      </c>
      <c r="L59" s="274">
        <f t="shared" si="57"/>
        <v>0</v>
      </c>
      <c r="M59" s="274">
        <f t="shared" si="58"/>
        <v>0</v>
      </c>
      <c r="N59" s="274">
        <f t="shared" si="59"/>
        <v>0</v>
      </c>
      <c r="O59" s="274">
        <f t="shared" si="60"/>
        <v>0</v>
      </c>
      <c r="P59" s="274">
        <f t="shared" si="61"/>
        <v>0</v>
      </c>
      <c r="Q59" s="274">
        <f t="shared" si="62"/>
        <v>0</v>
      </c>
      <c r="R59" s="274">
        <f t="shared" si="63"/>
        <v>0</v>
      </c>
      <c r="S59" s="274">
        <f t="shared" si="64"/>
        <v>0</v>
      </c>
      <c r="T59" s="274">
        <f t="shared" si="65"/>
        <v>0</v>
      </c>
      <c r="U59" s="274">
        <f t="shared" si="66"/>
        <v>0</v>
      </c>
      <c r="V59" s="274">
        <f t="shared" si="40"/>
        <v>0</v>
      </c>
      <c r="W59" s="274">
        <f t="shared" si="67"/>
        <v>0</v>
      </c>
      <c r="X59" s="274">
        <f t="shared" si="41"/>
        <v>0</v>
      </c>
      <c r="Y59" s="274">
        <f t="shared" si="68"/>
        <v>0</v>
      </c>
      <c r="Z59" s="274">
        <f t="shared" si="42"/>
        <v>0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4">
        <v>0</v>
      </c>
      <c r="AL59" s="277" t="s">
        <v>848</v>
      </c>
      <c r="AM59" s="277" t="s">
        <v>848</v>
      </c>
      <c r="AN59" s="274">
        <v>0</v>
      </c>
      <c r="AO59" s="277" t="s">
        <v>848</v>
      </c>
      <c r="AP59" s="277" t="s">
        <v>848</v>
      </c>
      <c r="AQ59" s="274">
        <v>0</v>
      </c>
      <c r="AR59" s="277" t="s">
        <v>848</v>
      </c>
      <c r="AS59" s="274">
        <v>0</v>
      </c>
      <c r="AT59" s="274">
        <v>0</v>
      </c>
      <c r="AU59" s="274">
        <v>0</v>
      </c>
      <c r="AV59" s="274">
        <f t="shared" si="43"/>
        <v>0</v>
      </c>
      <c r="AW59" s="274">
        <v>0</v>
      </c>
      <c r="AX59" s="274">
        <v>0</v>
      </c>
      <c r="AY59" s="274"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v>0</v>
      </c>
      <c r="BG59" s="274">
        <v>0</v>
      </c>
      <c r="BH59" s="277" t="s">
        <v>848</v>
      </c>
      <c r="BI59" s="277" t="s">
        <v>848</v>
      </c>
      <c r="BJ59" s="277" t="s">
        <v>848</v>
      </c>
      <c r="BK59" s="277" t="s">
        <v>848</v>
      </c>
      <c r="BL59" s="277" t="s">
        <v>848</v>
      </c>
      <c r="BM59" s="277" t="s">
        <v>848</v>
      </c>
      <c r="BN59" s="277" t="s">
        <v>848</v>
      </c>
      <c r="BO59" s="277" t="s">
        <v>848</v>
      </c>
      <c r="BP59" s="274">
        <v>0</v>
      </c>
      <c r="BQ59" s="274">
        <v>0</v>
      </c>
      <c r="BR59" s="274">
        <f t="shared" si="44"/>
        <v>0</v>
      </c>
      <c r="BS59" s="277" t="s">
        <v>848</v>
      </c>
      <c r="BT59" s="277" t="s">
        <v>848</v>
      </c>
      <c r="BU59" s="277" t="s">
        <v>848</v>
      </c>
      <c r="BV59" s="277" t="s">
        <v>848</v>
      </c>
      <c r="BW59" s="277" t="s">
        <v>848</v>
      </c>
      <c r="BX59" s="277" t="s">
        <v>848</v>
      </c>
      <c r="BY59" s="277" t="s">
        <v>848</v>
      </c>
      <c r="BZ59" s="277" t="s">
        <v>848</v>
      </c>
      <c r="CA59" s="277" t="s">
        <v>848</v>
      </c>
      <c r="CB59" s="277" t="s">
        <v>848</v>
      </c>
      <c r="CC59" s="277" t="s">
        <v>848</v>
      </c>
      <c r="CD59" s="274">
        <v>0</v>
      </c>
      <c r="CE59" s="277" t="s">
        <v>848</v>
      </c>
      <c r="CF59" s="277" t="s">
        <v>848</v>
      </c>
      <c r="CG59" s="277" t="s">
        <v>848</v>
      </c>
      <c r="CH59" s="277" t="s">
        <v>848</v>
      </c>
      <c r="CI59" s="277" t="s">
        <v>848</v>
      </c>
      <c r="CJ59" s="277" t="s">
        <v>848</v>
      </c>
      <c r="CK59" s="277" t="s">
        <v>848</v>
      </c>
      <c r="CL59" s="274">
        <v>0</v>
      </c>
      <c r="CM59" s="274">
        <v>0</v>
      </c>
      <c r="CN59" s="274">
        <f t="shared" si="45"/>
        <v>0</v>
      </c>
      <c r="CO59" s="277" t="s">
        <v>848</v>
      </c>
      <c r="CP59" s="277" t="s">
        <v>848</v>
      </c>
      <c r="CQ59" s="277" t="s">
        <v>848</v>
      </c>
      <c r="CR59" s="277" t="s">
        <v>848</v>
      </c>
      <c r="CS59" s="277" t="s">
        <v>848</v>
      </c>
      <c r="CT59" s="277" t="s">
        <v>848</v>
      </c>
      <c r="CU59" s="277" t="s">
        <v>848</v>
      </c>
      <c r="CV59" s="277" t="s">
        <v>848</v>
      </c>
      <c r="CW59" s="277" t="s">
        <v>848</v>
      </c>
      <c r="CX59" s="277" t="s">
        <v>848</v>
      </c>
      <c r="CY59" s="277" t="s">
        <v>848</v>
      </c>
      <c r="CZ59" s="277" t="s">
        <v>848</v>
      </c>
      <c r="DA59" s="274">
        <v>0</v>
      </c>
      <c r="DB59" s="277" t="s">
        <v>848</v>
      </c>
      <c r="DC59" s="277" t="s">
        <v>848</v>
      </c>
      <c r="DD59" s="277" t="s">
        <v>848</v>
      </c>
      <c r="DE59" s="277" t="s">
        <v>848</v>
      </c>
      <c r="DF59" s="277" t="s">
        <v>848</v>
      </c>
      <c r="DG59" s="277" t="s">
        <v>848</v>
      </c>
      <c r="DH59" s="274">
        <v>0</v>
      </c>
      <c r="DI59" s="274">
        <v>0</v>
      </c>
      <c r="DJ59" s="274">
        <f t="shared" si="46"/>
        <v>0</v>
      </c>
      <c r="DK59" s="277" t="s">
        <v>848</v>
      </c>
      <c r="DL59" s="277" t="s">
        <v>848</v>
      </c>
      <c r="DM59" s="277" t="s">
        <v>848</v>
      </c>
      <c r="DN59" s="277" t="s">
        <v>848</v>
      </c>
      <c r="DO59" s="277" t="s">
        <v>848</v>
      </c>
      <c r="DP59" s="277" t="s">
        <v>848</v>
      </c>
      <c r="DQ59" s="277" t="s">
        <v>848</v>
      </c>
      <c r="DR59" s="277" t="s">
        <v>848</v>
      </c>
      <c r="DS59" s="277" t="s">
        <v>848</v>
      </c>
      <c r="DT59" s="277" t="s">
        <v>848</v>
      </c>
      <c r="DU59" s="277" t="s">
        <v>848</v>
      </c>
      <c r="DV59" s="274">
        <v>0</v>
      </c>
      <c r="DW59" s="277" t="s">
        <v>848</v>
      </c>
      <c r="DX59" s="277" t="s">
        <v>848</v>
      </c>
      <c r="DY59" s="277" t="s">
        <v>848</v>
      </c>
      <c r="DZ59" s="274">
        <v>0</v>
      </c>
      <c r="EA59" s="277" t="s">
        <v>848</v>
      </c>
      <c r="EB59" s="277" t="s">
        <v>848</v>
      </c>
      <c r="EC59" s="277" t="s">
        <v>848</v>
      </c>
      <c r="ED59" s="274">
        <v>0</v>
      </c>
      <c r="EE59" s="274">
        <v>0</v>
      </c>
      <c r="EF59" s="274">
        <f t="shared" si="47"/>
        <v>0</v>
      </c>
      <c r="EG59" s="274">
        <v>0</v>
      </c>
      <c r="EH59" s="277" t="s">
        <v>848</v>
      </c>
      <c r="EI59" s="277" t="s">
        <v>848</v>
      </c>
      <c r="EJ59" s="274">
        <v>0</v>
      </c>
      <c r="EK59" s="277" t="s">
        <v>848</v>
      </c>
      <c r="EL59" s="277" t="s">
        <v>848</v>
      </c>
      <c r="EM59" s="277" t="s">
        <v>848</v>
      </c>
      <c r="EN59" s="274">
        <v>0</v>
      </c>
      <c r="EO59" s="274">
        <v>0</v>
      </c>
      <c r="EP59" s="274">
        <v>0</v>
      </c>
      <c r="EQ59" s="277" t="s">
        <v>848</v>
      </c>
      <c r="ER59" s="277" t="s">
        <v>848</v>
      </c>
      <c r="ES59" s="277" t="s">
        <v>848</v>
      </c>
      <c r="ET59" s="277" t="s">
        <v>848</v>
      </c>
      <c r="EU59" s="274">
        <v>0</v>
      </c>
      <c r="EV59" s="274">
        <v>0</v>
      </c>
      <c r="EW59" s="277" t="s">
        <v>848</v>
      </c>
      <c r="EX59" s="277" t="s">
        <v>848</v>
      </c>
      <c r="EY59" s="277" t="s">
        <v>848</v>
      </c>
      <c r="EZ59" s="274">
        <v>0</v>
      </c>
      <c r="FA59" s="274">
        <v>0</v>
      </c>
      <c r="FB59" s="274">
        <f t="shared" si="48"/>
        <v>182</v>
      </c>
      <c r="FC59" s="274">
        <v>0</v>
      </c>
      <c r="FD59" s="274">
        <v>0</v>
      </c>
      <c r="FE59" s="274">
        <v>0</v>
      </c>
      <c r="FF59" s="274">
        <v>139</v>
      </c>
      <c r="FG59" s="274">
        <v>43</v>
      </c>
      <c r="FH59" s="274">
        <v>0</v>
      </c>
      <c r="FI59" s="274">
        <v>0</v>
      </c>
      <c r="FJ59" s="274">
        <v>0</v>
      </c>
      <c r="FK59" s="274">
        <v>0</v>
      </c>
      <c r="FL59" s="274">
        <v>0</v>
      </c>
      <c r="FM59" s="274">
        <v>0</v>
      </c>
      <c r="FN59" s="274">
        <v>0</v>
      </c>
      <c r="FO59" s="274">
        <v>0</v>
      </c>
      <c r="FP59" s="277" t="s">
        <v>848</v>
      </c>
      <c r="FQ59" s="277" t="s">
        <v>848</v>
      </c>
      <c r="FR59" s="277" t="s">
        <v>848</v>
      </c>
      <c r="FS59" s="274">
        <v>0</v>
      </c>
      <c r="FT59" s="274">
        <v>0</v>
      </c>
      <c r="FU59" s="274">
        <v>0</v>
      </c>
      <c r="FV59" s="274">
        <v>0</v>
      </c>
      <c r="FW59" s="274">
        <v>0</v>
      </c>
    </row>
    <row r="60" spans="1:179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49"/>
        <v>49</v>
      </c>
      <c r="E60" s="274">
        <f t="shared" si="50"/>
        <v>0</v>
      </c>
      <c r="F60" s="274">
        <f t="shared" si="51"/>
        <v>0</v>
      </c>
      <c r="G60" s="274">
        <f t="shared" si="52"/>
        <v>0</v>
      </c>
      <c r="H60" s="274">
        <f t="shared" si="53"/>
        <v>17</v>
      </c>
      <c r="I60" s="274">
        <f t="shared" si="54"/>
        <v>8</v>
      </c>
      <c r="J60" s="274">
        <f t="shared" si="55"/>
        <v>14</v>
      </c>
      <c r="K60" s="274">
        <f t="shared" si="56"/>
        <v>10</v>
      </c>
      <c r="L60" s="274">
        <f t="shared" si="57"/>
        <v>0</v>
      </c>
      <c r="M60" s="274">
        <f t="shared" si="58"/>
        <v>0</v>
      </c>
      <c r="N60" s="274">
        <f t="shared" si="59"/>
        <v>0</v>
      </c>
      <c r="O60" s="274">
        <f t="shared" si="60"/>
        <v>0</v>
      </c>
      <c r="P60" s="274">
        <f t="shared" si="61"/>
        <v>0</v>
      </c>
      <c r="Q60" s="274">
        <f t="shared" si="62"/>
        <v>0</v>
      </c>
      <c r="R60" s="274">
        <f t="shared" si="63"/>
        <v>0</v>
      </c>
      <c r="S60" s="274">
        <f t="shared" si="64"/>
        <v>0</v>
      </c>
      <c r="T60" s="274">
        <f t="shared" si="65"/>
        <v>0</v>
      </c>
      <c r="U60" s="274">
        <f t="shared" si="66"/>
        <v>0</v>
      </c>
      <c r="V60" s="274">
        <f t="shared" si="40"/>
        <v>0</v>
      </c>
      <c r="W60" s="274">
        <f t="shared" si="67"/>
        <v>0</v>
      </c>
      <c r="X60" s="274">
        <f t="shared" si="41"/>
        <v>0</v>
      </c>
      <c r="Y60" s="274">
        <f t="shared" si="68"/>
        <v>0</v>
      </c>
      <c r="Z60" s="274">
        <f t="shared" si="42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4">
        <v>0</v>
      </c>
      <c r="AL60" s="277" t="s">
        <v>848</v>
      </c>
      <c r="AM60" s="277" t="s">
        <v>848</v>
      </c>
      <c r="AN60" s="274">
        <v>0</v>
      </c>
      <c r="AO60" s="277" t="s">
        <v>848</v>
      </c>
      <c r="AP60" s="277" t="s">
        <v>848</v>
      </c>
      <c r="AQ60" s="274">
        <v>0</v>
      </c>
      <c r="AR60" s="277" t="s">
        <v>848</v>
      </c>
      <c r="AS60" s="274">
        <v>0</v>
      </c>
      <c r="AT60" s="274">
        <v>0</v>
      </c>
      <c r="AU60" s="274">
        <v>0</v>
      </c>
      <c r="AV60" s="274">
        <f t="shared" si="43"/>
        <v>17</v>
      </c>
      <c r="AW60" s="274">
        <v>0</v>
      </c>
      <c r="AX60" s="274">
        <v>0</v>
      </c>
      <c r="AY60" s="274">
        <v>0</v>
      </c>
      <c r="AZ60" s="274">
        <v>17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v>0</v>
      </c>
      <c r="BG60" s="274">
        <v>0</v>
      </c>
      <c r="BH60" s="277" t="s">
        <v>848</v>
      </c>
      <c r="BI60" s="277" t="s">
        <v>848</v>
      </c>
      <c r="BJ60" s="277" t="s">
        <v>848</v>
      </c>
      <c r="BK60" s="277" t="s">
        <v>848</v>
      </c>
      <c r="BL60" s="277" t="s">
        <v>848</v>
      </c>
      <c r="BM60" s="277" t="s">
        <v>848</v>
      </c>
      <c r="BN60" s="277" t="s">
        <v>848</v>
      </c>
      <c r="BO60" s="277" t="s">
        <v>848</v>
      </c>
      <c r="BP60" s="274">
        <v>0</v>
      </c>
      <c r="BQ60" s="274">
        <v>0</v>
      </c>
      <c r="BR60" s="274">
        <f t="shared" si="44"/>
        <v>0</v>
      </c>
      <c r="BS60" s="277" t="s">
        <v>848</v>
      </c>
      <c r="BT60" s="277" t="s">
        <v>848</v>
      </c>
      <c r="BU60" s="277" t="s">
        <v>848</v>
      </c>
      <c r="BV60" s="277" t="s">
        <v>848</v>
      </c>
      <c r="BW60" s="277" t="s">
        <v>848</v>
      </c>
      <c r="BX60" s="277" t="s">
        <v>848</v>
      </c>
      <c r="BY60" s="277" t="s">
        <v>848</v>
      </c>
      <c r="BZ60" s="277" t="s">
        <v>848</v>
      </c>
      <c r="CA60" s="277" t="s">
        <v>848</v>
      </c>
      <c r="CB60" s="277" t="s">
        <v>848</v>
      </c>
      <c r="CC60" s="277" t="s">
        <v>848</v>
      </c>
      <c r="CD60" s="274">
        <v>0</v>
      </c>
      <c r="CE60" s="277" t="s">
        <v>848</v>
      </c>
      <c r="CF60" s="277" t="s">
        <v>848</v>
      </c>
      <c r="CG60" s="277" t="s">
        <v>848</v>
      </c>
      <c r="CH60" s="277" t="s">
        <v>848</v>
      </c>
      <c r="CI60" s="277" t="s">
        <v>848</v>
      </c>
      <c r="CJ60" s="277" t="s">
        <v>848</v>
      </c>
      <c r="CK60" s="277" t="s">
        <v>848</v>
      </c>
      <c r="CL60" s="274">
        <v>0</v>
      </c>
      <c r="CM60" s="274">
        <v>0</v>
      </c>
      <c r="CN60" s="274">
        <f t="shared" si="45"/>
        <v>0</v>
      </c>
      <c r="CO60" s="277" t="s">
        <v>848</v>
      </c>
      <c r="CP60" s="277" t="s">
        <v>848</v>
      </c>
      <c r="CQ60" s="277" t="s">
        <v>848</v>
      </c>
      <c r="CR60" s="277" t="s">
        <v>848</v>
      </c>
      <c r="CS60" s="277" t="s">
        <v>848</v>
      </c>
      <c r="CT60" s="277" t="s">
        <v>848</v>
      </c>
      <c r="CU60" s="277" t="s">
        <v>848</v>
      </c>
      <c r="CV60" s="277" t="s">
        <v>848</v>
      </c>
      <c r="CW60" s="277" t="s">
        <v>848</v>
      </c>
      <c r="CX60" s="277" t="s">
        <v>848</v>
      </c>
      <c r="CY60" s="277" t="s">
        <v>848</v>
      </c>
      <c r="CZ60" s="277" t="s">
        <v>848</v>
      </c>
      <c r="DA60" s="274">
        <v>0</v>
      </c>
      <c r="DB60" s="277" t="s">
        <v>848</v>
      </c>
      <c r="DC60" s="277" t="s">
        <v>848</v>
      </c>
      <c r="DD60" s="277" t="s">
        <v>848</v>
      </c>
      <c r="DE60" s="277" t="s">
        <v>848</v>
      </c>
      <c r="DF60" s="277" t="s">
        <v>848</v>
      </c>
      <c r="DG60" s="277" t="s">
        <v>848</v>
      </c>
      <c r="DH60" s="274">
        <v>0</v>
      </c>
      <c r="DI60" s="274">
        <v>0</v>
      </c>
      <c r="DJ60" s="274">
        <f t="shared" si="46"/>
        <v>0</v>
      </c>
      <c r="DK60" s="277" t="s">
        <v>848</v>
      </c>
      <c r="DL60" s="277" t="s">
        <v>848</v>
      </c>
      <c r="DM60" s="277" t="s">
        <v>848</v>
      </c>
      <c r="DN60" s="277" t="s">
        <v>848</v>
      </c>
      <c r="DO60" s="277" t="s">
        <v>848</v>
      </c>
      <c r="DP60" s="277" t="s">
        <v>848</v>
      </c>
      <c r="DQ60" s="277" t="s">
        <v>848</v>
      </c>
      <c r="DR60" s="277" t="s">
        <v>848</v>
      </c>
      <c r="DS60" s="277" t="s">
        <v>848</v>
      </c>
      <c r="DT60" s="277" t="s">
        <v>848</v>
      </c>
      <c r="DU60" s="277" t="s">
        <v>848</v>
      </c>
      <c r="DV60" s="274">
        <v>0</v>
      </c>
      <c r="DW60" s="277" t="s">
        <v>848</v>
      </c>
      <c r="DX60" s="277" t="s">
        <v>848</v>
      </c>
      <c r="DY60" s="277" t="s">
        <v>848</v>
      </c>
      <c r="DZ60" s="274">
        <v>0</v>
      </c>
      <c r="EA60" s="277" t="s">
        <v>848</v>
      </c>
      <c r="EB60" s="277" t="s">
        <v>848</v>
      </c>
      <c r="EC60" s="277" t="s">
        <v>848</v>
      </c>
      <c r="ED60" s="274">
        <v>0</v>
      </c>
      <c r="EE60" s="274">
        <v>0</v>
      </c>
      <c r="EF60" s="274">
        <f t="shared" si="47"/>
        <v>0</v>
      </c>
      <c r="EG60" s="274">
        <v>0</v>
      </c>
      <c r="EH60" s="277" t="s">
        <v>848</v>
      </c>
      <c r="EI60" s="277" t="s">
        <v>848</v>
      </c>
      <c r="EJ60" s="274">
        <v>0</v>
      </c>
      <c r="EK60" s="277" t="s">
        <v>848</v>
      </c>
      <c r="EL60" s="277" t="s">
        <v>848</v>
      </c>
      <c r="EM60" s="277" t="s">
        <v>848</v>
      </c>
      <c r="EN60" s="274">
        <v>0</v>
      </c>
      <c r="EO60" s="274">
        <v>0</v>
      </c>
      <c r="EP60" s="274">
        <v>0</v>
      </c>
      <c r="EQ60" s="277" t="s">
        <v>848</v>
      </c>
      <c r="ER60" s="277" t="s">
        <v>848</v>
      </c>
      <c r="ES60" s="277" t="s">
        <v>848</v>
      </c>
      <c r="ET60" s="277" t="s">
        <v>848</v>
      </c>
      <c r="EU60" s="274">
        <v>0</v>
      </c>
      <c r="EV60" s="274">
        <v>0</v>
      </c>
      <c r="EW60" s="277" t="s">
        <v>848</v>
      </c>
      <c r="EX60" s="277" t="s">
        <v>848</v>
      </c>
      <c r="EY60" s="277" t="s">
        <v>848</v>
      </c>
      <c r="EZ60" s="274">
        <v>0</v>
      </c>
      <c r="FA60" s="274">
        <v>0</v>
      </c>
      <c r="FB60" s="274">
        <f t="shared" si="48"/>
        <v>32</v>
      </c>
      <c r="FC60" s="274">
        <v>0</v>
      </c>
      <c r="FD60" s="274">
        <v>0</v>
      </c>
      <c r="FE60" s="274">
        <v>0</v>
      </c>
      <c r="FF60" s="274">
        <v>0</v>
      </c>
      <c r="FG60" s="274">
        <v>8</v>
      </c>
      <c r="FH60" s="274">
        <v>14</v>
      </c>
      <c r="FI60" s="274">
        <v>10</v>
      </c>
      <c r="FJ60" s="274">
        <v>0</v>
      </c>
      <c r="FK60" s="274">
        <v>0</v>
      </c>
      <c r="FL60" s="274">
        <v>0</v>
      </c>
      <c r="FM60" s="274">
        <v>0</v>
      </c>
      <c r="FN60" s="274">
        <v>0</v>
      </c>
      <c r="FO60" s="274">
        <v>0</v>
      </c>
      <c r="FP60" s="277" t="s">
        <v>848</v>
      </c>
      <c r="FQ60" s="277" t="s">
        <v>848</v>
      </c>
      <c r="FR60" s="277" t="s">
        <v>848</v>
      </c>
      <c r="FS60" s="274">
        <v>0</v>
      </c>
      <c r="FT60" s="274">
        <v>0</v>
      </c>
      <c r="FU60" s="274">
        <v>0</v>
      </c>
      <c r="FV60" s="274">
        <v>0</v>
      </c>
      <c r="FW60" s="274">
        <v>0</v>
      </c>
    </row>
    <row r="61" spans="1:179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49"/>
        <v>49</v>
      </c>
      <c r="E61" s="274">
        <f t="shared" si="50"/>
        <v>3</v>
      </c>
      <c r="F61" s="274">
        <f t="shared" si="51"/>
        <v>0</v>
      </c>
      <c r="G61" s="274">
        <f t="shared" si="52"/>
        <v>0</v>
      </c>
      <c r="H61" s="274">
        <f t="shared" si="53"/>
        <v>27</v>
      </c>
      <c r="I61" s="274">
        <f t="shared" si="54"/>
        <v>4</v>
      </c>
      <c r="J61" s="274">
        <f t="shared" si="55"/>
        <v>3</v>
      </c>
      <c r="K61" s="274">
        <f t="shared" si="56"/>
        <v>0</v>
      </c>
      <c r="L61" s="274">
        <f t="shared" si="57"/>
        <v>0</v>
      </c>
      <c r="M61" s="274">
        <f t="shared" si="58"/>
        <v>0</v>
      </c>
      <c r="N61" s="274">
        <f t="shared" si="59"/>
        <v>0</v>
      </c>
      <c r="O61" s="274">
        <f t="shared" si="60"/>
        <v>12</v>
      </c>
      <c r="P61" s="274">
        <f t="shared" si="61"/>
        <v>0</v>
      </c>
      <c r="Q61" s="274">
        <f t="shared" si="62"/>
        <v>0</v>
      </c>
      <c r="R61" s="274">
        <f t="shared" si="63"/>
        <v>0</v>
      </c>
      <c r="S61" s="274">
        <f t="shared" si="64"/>
        <v>0</v>
      </c>
      <c r="T61" s="274">
        <f t="shared" si="65"/>
        <v>0</v>
      </c>
      <c r="U61" s="274">
        <f t="shared" si="66"/>
        <v>0</v>
      </c>
      <c r="V61" s="274">
        <f t="shared" si="40"/>
        <v>0</v>
      </c>
      <c r="W61" s="274">
        <f t="shared" si="67"/>
        <v>0</v>
      </c>
      <c r="X61" s="274">
        <f t="shared" si="41"/>
        <v>0</v>
      </c>
      <c r="Y61" s="274">
        <f t="shared" si="68"/>
        <v>0</v>
      </c>
      <c r="Z61" s="274">
        <f t="shared" si="42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4">
        <v>0</v>
      </c>
      <c r="AL61" s="277" t="s">
        <v>848</v>
      </c>
      <c r="AM61" s="277" t="s">
        <v>848</v>
      </c>
      <c r="AN61" s="274">
        <v>0</v>
      </c>
      <c r="AO61" s="277" t="s">
        <v>848</v>
      </c>
      <c r="AP61" s="277" t="s">
        <v>848</v>
      </c>
      <c r="AQ61" s="274">
        <v>0</v>
      </c>
      <c r="AR61" s="277" t="s">
        <v>848</v>
      </c>
      <c r="AS61" s="274">
        <v>0</v>
      </c>
      <c r="AT61" s="274">
        <v>0</v>
      </c>
      <c r="AU61" s="274">
        <v>0</v>
      </c>
      <c r="AV61" s="274">
        <f t="shared" si="43"/>
        <v>20</v>
      </c>
      <c r="AW61" s="274">
        <v>0</v>
      </c>
      <c r="AX61" s="274">
        <v>0</v>
      </c>
      <c r="AY61" s="274">
        <v>0</v>
      </c>
      <c r="AZ61" s="274">
        <v>20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v>0</v>
      </c>
      <c r="BG61" s="274">
        <v>0</v>
      </c>
      <c r="BH61" s="277" t="s">
        <v>848</v>
      </c>
      <c r="BI61" s="277" t="s">
        <v>848</v>
      </c>
      <c r="BJ61" s="277" t="s">
        <v>848</v>
      </c>
      <c r="BK61" s="277" t="s">
        <v>848</v>
      </c>
      <c r="BL61" s="277" t="s">
        <v>848</v>
      </c>
      <c r="BM61" s="277" t="s">
        <v>848</v>
      </c>
      <c r="BN61" s="277" t="s">
        <v>848</v>
      </c>
      <c r="BO61" s="277" t="s">
        <v>848</v>
      </c>
      <c r="BP61" s="274">
        <v>0</v>
      </c>
      <c r="BQ61" s="274">
        <v>0</v>
      </c>
      <c r="BR61" s="274">
        <f t="shared" si="44"/>
        <v>0</v>
      </c>
      <c r="BS61" s="277" t="s">
        <v>848</v>
      </c>
      <c r="BT61" s="277" t="s">
        <v>848</v>
      </c>
      <c r="BU61" s="277" t="s">
        <v>848</v>
      </c>
      <c r="BV61" s="277" t="s">
        <v>848</v>
      </c>
      <c r="BW61" s="277" t="s">
        <v>848</v>
      </c>
      <c r="BX61" s="277" t="s">
        <v>848</v>
      </c>
      <c r="BY61" s="277" t="s">
        <v>848</v>
      </c>
      <c r="BZ61" s="277" t="s">
        <v>848</v>
      </c>
      <c r="CA61" s="277" t="s">
        <v>848</v>
      </c>
      <c r="CB61" s="277" t="s">
        <v>848</v>
      </c>
      <c r="CC61" s="277" t="s">
        <v>848</v>
      </c>
      <c r="CD61" s="274">
        <v>0</v>
      </c>
      <c r="CE61" s="277" t="s">
        <v>848</v>
      </c>
      <c r="CF61" s="277" t="s">
        <v>848</v>
      </c>
      <c r="CG61" s="277" t="s">
        <v>848</v>
      </c>
      <c r="CH61" s="277" t="s">
        <v>848</v>
      </c>
      <c r="CI61" s="277" t="s">
        <v>848</v>
      </c>
      <c r="CJ61" s="277" t="s">
        <v>848</v>
      </c>
      <c r="CK61" s="277" t="s">
        <v>848</v>
      </c>
      <c r="CL61" s="274">
        <v>0</v>
      </c>
      <c r="CM61" s="274">
        <v>0</v>
      </c>
      <c r="CN61" s="274">
        <f t="shared" si="45"/>
        <v>0</v>
      </c>
      <c r="CO61" s="277" t="s">
        <v>848</v>
      </c>
      <c r="CP61" s="277" t="s">
        <v>848</v>
      </c>
      <c r="CQ61" s="277" t="s">
        <v>848</v>
      </c>
      <c r="CR61" s="277" t="s">
        <v>848</v>
      </c>
      <c r="CS61" s="277" t="s">
        <v>848</v>
      </c>
      <c r="CT61" s="277" t="s">
        <v>848</v>
      </c>
      <c r="CU61" s="277" t="s">
        <v>848</v>
      </c>
      <c r="CV61" s="277" t="s">
        <v>848</v>
      </c>
      <c r="CW61" s="277" t="s">
        <v>848</v>
      </c>
      <c r="CX61" s="277" t="s">
        <v>848</v>
      </c>
      <c r="CY61" s="277" t="s">
        <v>848</v>
      </c>
      <c r="CZ61" s="277" t="s">
        <v>848</v>
      </c>
      <c r="DA61" s="274">
        <v>0</v>
      </c>
      <c r="DB61" s="277" t="s">
        <v>848</v>
      </c>
      <c r="DC61" s="277" t="s">
        <v>848</v>
      </c>
      <c r="DD61" s="277" t="s">
        <v>848</v>
      </c>
      <c r="DE61" s="277" t="s">
        <v>848</v>
      </c>
      <c r="DF61" s="277" t="s">
        <v>848</v>
      </c>
      <c r="DG61" s="277" t="s">
        <v>848</v>
      </c>
      <c r="DH61" s="274">
        <v>0</v>
      </c>
      <c r="DI61" s="274">
        <v>0</v>
      </c>
      <c r="DJ61" s="274">
        <f t="shared" si="46"/>
        <v>0</v>
      </c>
      <c r="DK61" s="277" t="s">
        <v>848</v>
      </c>
      <c r="DL61" s="277" t="s">
        <v>848</v>
      </c>
      <c r="DM61" s="277" t="s">
        <v>848</v>
      </c>
      <c r="DN61" s="277" t="s">
        <v>848</v>
      </c>
      <c r="DO61" s="277" t="s">
        <v>848</v>
      </c>
      <c r="DP61" s="277" t="s">
        <v>848</v>
      </c>
      <c r="DQ61" s="277" t="s">
        <v>848</v>
      </c>
      <c r="DR61" s="277" t="s">
        <v>848</v>
      </c>
      <c r="DS61" s="277" t="s">
        <v>848</v>
      </c>
      <c r="DT61" s="277" t="s">
        <v>848</v>
      </c>
      <c r="DU61" s="277" t="s">
        <v>848</v>
      </c>
      <c r="DV61" s="274">
        <v>0</v>
      </c>
      <c r="DW61" s="277" t="s">
        <v>848</v>
      </c>
      <c r="DX61" s="277" t="s">
        <v>848</v>
      </c>
      <c r="DY61" s="277" t="s">
        <v>848</v>
      </c>
      <c r="DZ61" s="274">
        <v>0</v>
      </c>
      <c r="EA61" s="277" t="s">
        <v>848</v>
      </c>
      <c r="EB61" s="277" t="s">
        <v>848</v>
      </c>
      <c r="EC61" s="277" t="s">
        <v>848</v>
      </c>
      <c r="ED61" s="274">
        <v>0</v>
      </c>
      <c r="EE61" s="274">
        <v>0</v>
      </c>
      <c r="EF61" s="274">
        <f t="shared" si="47"/>
        <v>0</v>
      </c>
      <c r="EG61" s="274">
        <v>0</v>
      </c>
      <c r="EH61" s="277" t="s">
        <v>848</v>
      </c>
      <c r="EI61" s="277" t="s">
        <v>848</v>
      </c>
      <c r="EJ61" s="274">
        <v>0</v>
      </c>
      <c r="EK61" s="277" t="s">
        <v>848</v>
      </c>
      <c r="EL61" s="277" t="s">
        <v>848</v>
      </c>
      <c r="EM61" s="277" t="s">
        <v>848</v>
      </c>
      <c r="EN61" s="274">
        <v>0</v>
      </c>
      <c r="EO61" s="274">
        <v>0</v>
      </c>
      <c r="EP61" s="274">
        <v>0</v>
      </c>
      <c r="EQ61" s="277" t="s">
        <v>848</v>
      </c>
      <c r="ER61" s="277" t="s">
        <v>848</v>
      </c>
      <c r="ES61" s="277" t="s">
        <v>848</v>
      </c>
      <c r="ET61" s="277" t="s">
        <v>848</v>
      </c>
      <c r="EU61" s="274">
        <v>0</v>
      </c>
      <c r="EV61" s="274">
        <v>0</v>
      </c>
      <c r="EW61" s="277" t="s">
        <v>848</v>
      </c>
      <c r="EX61" s="277" t="s">
        <v>848</v>
      </c>
      <c r="EY61" s="277" t="s">
        <v>848</v>
      </c>
      <c r="EZ61" s="274">
        <v>0</v>
      </c>
      <c r="FA61" s="274">
        <v>0</v>
      </c>
      <c r="FB61" s="274">
        <f t="shared" si="48"/>
        <v>29</v>
      </c>
      <c r="FC61" s="274">
        <v>3</v>
      </c>
      <c r="FD61" s="274">
        <v>0</v>
      </c>
      <c r="FE61" s="274">
        <v>0</v>
      </c>
      <c r="FF61" s="274">
        <v>7</v>
      </c>
      <c r="FG61" s="274">
        <v>4</v>
      </c>
      <c r="FH61" s="274">
        <v>3</v>
      </c>
      <c r="FI61" s="274">
        <v>0</v>
      </c>
      <c r="FJ61" s="274">
        <v>0</v>
      </c>
      <c r="FK61" s="274">
        <v>0</v>
      </c>
      <c r="FL61" s="274">
        <v>0</v>
      </c>
      <c r="FM61" s="274">
        <v>12</v>
      </c>
      <c r="FN61" s="274">
        <v>0</v>
      </c>
      <c r="FO61" s="274">
        <v>0</v>
      </c>
      <c r="FP61" s="277" t="s">
        <v>848</v>
      </c>
      <c r="FQ61" s="277" t="s">
        <v>848</v>
      </c>
      <c r="FR61" s="277" t="s">
        <v>848</v>
      </c>
      <c r="FS61" s="274">
        <v>0</v>
      </c>
      <c r="FT61" s="274">
        <v>0</v>
      </c>
      <c r="FU61" s="274">
        <v>0</v>
      </c>
      <c r="FV61" s="274">
        <v>0</v>
      </c>
      <c r="FW61" s="274">
        <v>0</v>
      </c>
    </row>
    <row r="62" spans="1:179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49"/>
        <v>997</v>
      </c>
      <c r="E62" s="274">
        <f t="shared" si="50"/>
        <v>42</v>
      </c>
      <c r="F62" s="274">
        <f t="shared" si="51"/>
        <v>0</v>
      </c>
      <c r="G62" s="274">
        <f t="shared" si="52"/>
        <v>0</v>
      </c>
      <c r="H62" s="274">
        <f t="shared" si="53"/>
        <v>143</v>
      </c>
      <c r="I62" s="274">
        <f t="shared" si="54"/>
        <v>110</v>
      </c>
      <c r="J62" s="274">
        <f t="shared" si="55"/>
        <v>53</v>
      </c>
      <c r="K62" s="274">
        <f t="shared" si="56"/>
        <v>0</v>
      </c>
      <c r="L62" s="274">
        <f t="shared" si="57"/>
        <v>0</v>
      </c>
      <c r="M62" s="274">
        <f t="shared" si="58"/>
        <v>0</v>
      </c>
      <c r="N62" s="274">
        <f t="shared" si="59"/>
        <v>0</v>
      </c>
      <c r="O62" s="274">
        <f t="shared" si="60"/>
        <v>0</v>
      </c>
      <c r="P62" s="274">
        <f t="shared" si="61"/>
        <v>0</v>
      </c>
      <c r="Q62" s="274">
        <f t="shared" si="62"/>
        <v>0</v>
      </c>
      <c r="R62" s="274">
        <f t="shared" si="63"/>
        <v>0</v>
      </c>
      <c r="S62" s="274">
        <f t="shared" si="64"/>
        <v>0</v>
      </c>
      <c r="T62" s="274">
        <f t="shared" si="65"/>
        <v>0</v>
      </c>
      <c r="U62" s="274">
        <f t="shared" si="66"/>
        <v>0</v>
      </c>
      <c r="V62" s="274">
        <f t="shared" si="40"/>
        <v>0</v>
      </c>
      <c r="W62" s="274">
        <f t="shared" si="67"/>
        <v>0</v>
      </c>
      <c r="X62" s="274">
        <f t="shared" si="41"/>
        <v>0</v>
      </c>
      <c r="Y62" s="274">
        <f t="shared" si="68"/>
        <v>649</v>
      </c>
      <c r="Z62" s="274">
        <f t="shared" si="42"/>
        <v>620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4">
        <v>0</v>
      </c>
      <c r="AL62" s="277" t="s">
        <v>848</v>
      </c>
      <c r="AM62" s="277" t="s">
        <v>848</v>
      </c>
      <c r="AN62" s="274">
        <v>0</v>
      </c>
      <c r="AO62" s="277" t="s">
        <v>848</v>
      </c>
      <c r="AP62" s="277" t="s">
        <v>848</v>
      </c>
      <c r="AQ62" s="274">
        <v>0</v>
      </c>
      <c r="AR62" s="277" t="s">
        <v>848</v>
      </c>
      <c r="AS62" s="274">
        <v>0</v>
      </c>
      <c r="AT62" s="274">
        <v>0</v>
      </c>
      <c r="AU62" s="274">
        <v>620</v>
      </c>
      <c r="AV62" s="274">
        <f t="shared" si="43"/>
        <v>0</v>
      </c>
      <c r="AW62" s="274">
        <v>0</v>
      </c>
      <c r="AX62" s="274">
        <v>0</v>
      </c>
      <c r="AY62" s="274"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v>0</v>
      </c>
      <c r="BG62" s="274">
        <v>0</v>
      </c>
      <c r="BH62" s="277" t="s">
        <v>848</v>
      </c>
      <c r="BI62" s="277" t="s">
        <v>848</v>
      </c>
      <c r="BJ62" s="277" t="s">
        <v>848</v>
      </c>
      <c r="BK62" s="277" t="s">
        <v>848</v>
      </c>
      <c r="BL62" s="277" t="s">
        <v>848</v>
      </c>
      <c r="BM62" s="277" t="s">
        <v>848</v>
      </c>
      <c r="BN62" s="277" t="s">
        <v>848</v>
      </c>
      <c r="BO62" s="277" t="s">
        <v>848</v>
      </c>
      <c r="BP62" s="274">
        <v>0</v>
      </c>
      <c r="BQ62" s="274">
        <v>0</v>
      </c>
      <c r="BR62" s="274">
        <f t="shared" si="44"/>
        <v>0</v>
      </c>
      <c r="BS62" s="277" t="s">
        <v>848</v>
      </c>
      <c r="BT62" s="277" t="s">
        <v>848</v>
      </c>
      <c r="BU62" s="277" t="s">
        <v>848</v>
      </c>
      <c r="BV62" s="277" t="s">
        <v>848</v>
      </c>
      <c r="BW62" s="277" t="s">
        <v>848</v>
      </c>
      <c r="BX62" s="277" t="s">
        <v>848</v>
      </c>
      <c r="BY62" s="277" t="s">
        <v>848</v>
      </c>
      <c r="BZ62" s="277" t="s">
        <v>848</v>
      </c>
      <c r="CA62" s="277" t="s">
        <v>848</v>
      </c>
      <c r="CB62" s="277" t="s">
        <v>848</v>
      </c>
      <c r="CC62" s="277" t="s">
        <v>848</v>
      </c>
      <c r="CD62" s="274">
        <v>0</v>
      </c>
      <c r="CE62" s="277" t="s">
        <v>848</v>
      </c>
      <c r="CF62" s="277" t="s">
        <v>848</v>
      </c>
      <c r="CG62" s="277" t="s">
        <v>848</v>
      </c>
      <c r="CH62" s="277" t="s">
        <v>848</v>
      </c>
      <c r="CI62" s="277" t="s">
        <v>848</v>
      </c>
      <c r="CJ62" s="277" t="s">
        <v>848</v>
      </c>
      <c r="CK62" s="277" t="s">
        <v>848</v>
      </c>
      <c r="CL62" s="274">
        <v>0</v>
      </c>
      <c r="CM62" s="274">
        <v>0</v>
      </c>
      <c r="CN62" s="274">
        <f t="shared" si="45"/>
        <v>0</v>
      </c>
      <c r="CO62" s="277" t="s">
        <v>848</v>
      </c>
      <c r="CP62" s="277" t="s">
        <v>848</v>
      </c>
      <c r="CQ62" s="277" t="s">
        <v>848</v>
      </c>
      <c r="CR62" s="277" t="s">
        <v>848</v>
      </c>
      <c r="CS62" s="277" t="s">
        <v>848</v>
      </c>
      <c r="CT62" s="277" t="s">
        <v>848</v>
      </c>
      <c r="CU62" s="277" t="s">
        <v>848</v>
      </c>
      <c r="CV62" s="277" t="s">
        <v>848</v>
      </c>
      <c r="CW62" s="277" t="s">
        <v>848</v>
      </c>
      <c r="CX62" s="277" t="s">
        <v>848</v>
      </c>
      <c r="CY62" s="277" t="s">
        <v>848</v>
      </c>
      <c r="CZ62" s="277" t="s">
        <v>848</v>
      </c>
      <c r="DA62" s="274">
        <v>0</v>
      </c>
      <c r="DB62" s="277" t="s">
        <v>848</v>
      </c>
      <c r="DC62" s="277" t="s">
        <v>848</v>
      </c>
      <c r="DD62" s="277" t="s">
        <v>848</v>
      </c>
      <c r="DE62" s="277" t="s">
        <v>848</v>
      </c>
      <c r="DF62" s="277" t="s">
        <v>848</v>
      </c>
      <c r="DG62" s="277" t="s">
        <v>848</v>
      </c>
      <c r="DH62" s="274">
        <v>0</v>
      </c>
      <c r="DI62" s="274">
        <v>0</v>
      </c>
      <c r="DJ62" s="274">
        <f t="shared" si="46"/>
        <v>0</v>
      </c>
      <c r="DK62" s="277" t="s">
        <v>848</v>
      </c>
      <c r="DL62" s="277" t="s">
        <v>848</v>
      </c>
      <c r="DM62" s="277" t="s">
        <v>848</v>
      </c>
      <c r="DN62" s="277" t="s">
        <v>848</v>
      </c>
      <c r="DO62" s="277" t="s">
        <v>848</v>
      </c>
      <c r="DP62" s="277" t="s">
        <v>848</v>
      </c>
      <c r="DQ62" s="277" t="s">
        <v>848</v>
      </c>
      <c r="DR62" s="277" t="s">
        <v>848</v>
      </c>
      <c r="DS62" s="277" t="s">
        <v>848</v>
      </c>
      <c r="DT62" s="277" t="s">
        <v>848</v>
      </c>
      <c r="DU62" s="277" t="s">
        <v>848</v>
      </c>
      <c r="DV62" s="274">
        <v>0</v>
      </c>
      <c r="DW62" s="277" t="s">
        <v>848</v>
      </c>
      <c r="DX62" s="277" t="s">
        <v>848</v>
      </c>
      <c r="DY62" s="277" t="s">
        <v>848</v>
      </c>
      <c r="DZ62" s="274">
        <v>0</v>
      </c>
      <c r="EA62" s="277" t="s">
        <v>848</v>
      </c>
      <c r="EB62" s="277" t="s">
        <v>848</v>
      </c>
      <c r="EC62" s="277" t="s">
        <v>848</v>
      </c>
      <c r="ED62" s="274">
        <v>0</v>
      </c>
      <c r="EE62" s="274">
        <v>0</v>
      </c>
      <c r="EF62" s="274">
        <f t="shared" si="47"/>
        <v>0</v>
      </c>
      <c r="EG62" s="274">
        <v>0</v>
      </c>
      <c r="EH62" s="277" t="s">
        <v>848</v>
      </c>
      <c r="EI62" s="277" t="s">
        <v>848</v>
      </c>
      <c r="EJ62" s="274">
        <v>0</v>
      </c>
      <c r="EK62" s="277" t="s">
        <v>848</v>
      </c>
      <c r="EL62" s="277" t="s">
        <v>848</v>
      </c>
      <c r="EM62" s="277" t="s">
        <v>848</v>
      </c>
      <c r="EN62" s="274">
        <v>0</v>
      </c>
      <c r="EO62" s="274">
        <v>0</v>
      </c>
      <c r="EP62" s="274">
        <v>0</v>
      </c>
      <c r="EQ62" s="277" t="s">
        <v>848</v>
      </c>
      <c r="ER62" s="277" t="s">
        <v>848</v>
      </c>
      <c r="ES62" s="277" t="s">
        <v>848</v>
      </c>
      <c r="ET62" s="277" t="s">
        <v>848</v>
      </c>
      <c r="EU62" s="274">
        <v>0</v>
      </c>
      <c r="EV62" s="274">
        <v>0</v>
      </c>
      <c r="EW62" s="277" t="s">
        <v>848</v>
      </c>
      <c r="EX62" s="277" t="s">
        <v>848</v>
      </c>
      <c r="EY62" s="277" t="s">
        <v>848</v>
      </c>
      <c r="EZ62" s="274">
        <v>0</v>
      </c>
      <c r="FA62" s="274">
        <v>0</v>
      </c>
      <c r="FB62" s="274">
        <f t="shared" si="48"/>
        <v>377</v>
      </c>
      <c r="FC62" s="274">
        <v>42</v>
      </c>
      <c r="FD62" s="274">
        <v>0</v>
      </c>
      <c r="FE62" s="274">
        <v>0</v>
      </c>
      <c r="FF62" s="274">
        <v>143</v>
      </c>
      <c r="FG62" s="274">
        <v>110</v>
      </c>
      <c r="FH62" s="274">
        <v>53</v>
      </c>
      <c r="FI62" s="274">
        <v>0</v>
      </c>
      <c r="FJ62" s="274">
        <v>0</v>
      </c>
      <c r="FK62" s="274">
        <v>0</v>
      </c>
      <c r="FL62" s="274">
        <v>0</v>
      </c>
      <c r="FM62" s="274">
        <v>0</v>
      </c>
      <c r="FN62" s="274">
        <v>0</v>
      </c>
      <c r="FO62" s="274">
        <v>0</v>
      </c>
      <c r="FP62" s="277" t="s">
        <v>848</v>
      </c>
      <c r="FQ62" s="277" t="s">
        <v>848</v>
      </c>
      <c r="FR62" s="277" t="s">
        <v>848</v>
      </c>
      <c r="FS62" s="274">
        <v>0</v>
      </c>
      <c r="FT62" s="274">
        <v>0</v>
      </c>
      <c r="FU62" s="274">
        <v>0</v>
      </c>
      <c r="FV62" s="274">
        <v>0</v>
      </c>
      <c r="FW62" s="274">
        <v>29</v>
      </c>
    </row>
    <row r="63" spans="1:179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49"/>
        <v>8208</v>
      </c>
      <c r="E63" s="274">
        <f t="shared" si="50"/>
        <v>3</v>
      </c>
      <c r="F63" s="274">
        <f t="shared" si="51"/>
        <v>0</v>
      </c>
      <c r="G63" s="274">
        <f t="shared" si="52"/>
        <v>0</v>
      </c>
      <c r="H63" s="274">
        <f t="shared" si="53"/>
        <v>418</v>
      </c>
      <c r="I63" s="274">
        <f t="shared" si="54"/>
        <v>370</v>
      </c>
      <c r="J63" s="274">
        <f t="shared" si="55"/>
        <v>152</v>
      </c>
      <c r="K63" s="274">
        <f t="shared" si="56"/>
        <v>0</v>
      </c>
      <c r="L63" s="274">
        <f t="shared" si="57"/>
        <v>0</v>
      </c>
      <c r="M63" s="274">
        <f t="shared" si="58"/>
        <v>0</v>
      </c>
      <c r="N63" s="274">
        <f t="shared" si="59"/>
        <v>204</v>
      </c>
      <c r="O63" s="274">
        <f t="shared" si="60"/>
        <v>185</v>
      </c>
      <c r="P63" s="274">
        <f t="shared" si="61"/>
        <v>0</v>
      </c>
      <c r="Q63" s="274">
        <f t="shared" si="62"/>
        <v>0</v>
      </c>
      <c r="R63" s="274">
        <f t="shared" si="63"/>
        <v>0</v>
      </c>
      <c r="S63" s="274">
        <f t="shared" si="64"/>
        <v>6475</v>
      </c>
      <c r="T63" s="274">
        <f t="shared" si="65"/>
        <v>0</v>
      </c>
      <c r="U63" s="274">
        <f t="shared" si="66"/>
        <v>0</v>
      </c>
      <c r="V63" s="274">
        <f t="shared" si="40"/>
        <v>0</v>
      </c>
      <c r="W63" s="274">
        <f t="shared" si="67"/>
        <v>0</v>
      </c>
      <c r="X63" s="274">
        <f t="shared" si="41"/>
        <v>0</v>
      </c>
      <c r="Y63" s="274">
        <f t="shared" si="68"/>
        <v>401</v>
      </c>
      <c r="Z63" s="274">
        <f t="shared" si="42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4">
        <v>0</v>
      </c>
      <c r="AL63" s="277" t="s">
        <v>848</v>
      </c>
      <c r="AM63" s="277" t="s">
        <v>848</v>
      </c>
      <c r="AN63" s="274">
        <v>0</v>
      </c>
      <c r="AO63" s="277" t="s">
        <v>848</v>
      </c>
      <c r="AP63" s="277" t="s">
        <v>848</v>
      </c>
      <c r="AQ63" s="274">
        <v>0</v>
      </c>
      <c r="AR63" s="277" t="s">
        <v>848</v>
      </c>
      <c r="AS63" s="274">
        <v>0</v>
      </c>
      <c r="AT63" s="274">
        <v>0</v>
      </c>
      <c r="AU63" s="274">
        <v>0</v>
      </c>
      <c r="AV63" s="274">
        <f t="shared" si="43"/>
        <v>1077</v>
      </c>
      <c r="AW63" s="274">
        <v>0</v>
      </c>
      <c r="AX63" s="274">
        <v>0</v>
      </c>
      <c r="AY63" s="274">
        <v>0</v>
      </c>
      <c r="AZ63" s="274">
        <v>304</v>
      </c>
      <c r="BA63" s="274">
        <v>138</v>
      </c>
      <c r="BB63" s="274">
        <v>0</v>
      </c>
      <c r="BC63" s="274">
        <v>0</v>
      </c>
      <c r="BD63" s="274">
        <v>0</v>
      </c>
      <c r="BE63" s="274">
        <v>0</v>
      </c>
      <c r="BF63" s="274">
        <v>102</v>
      </c>
      <c r="BG63" s="274">
        <v>185</v>
      </c>
      <c r="BH63" s="277" t="s">
        <v>848</v>
      </c>
      <c r="BI63" s="277" t="s">
        <v>848</v>
      </c>
      <c r="BJ63" s="277" t="s">
        <v>848</v>
      </c>
      <c r="BK63" s="277" t="s">
        <v>848</v>
      </c>
      <c r="BL63" s="277" t="s">
        <v>848</v>
      </c>
      <c r="BM63" s="277" t="s">
        <v>848</v>
      </c>
      <c r="BN63" s="277" t="s">
        <v>848</v>
      </c>
      <c r="BO63" s="277" t="s">
        <v>848</v>
      </c>
      <c r="BP63" s="274">
        <v>0</v>
      </c>
      <c r="BQ63" s="274">
        <v>348</v>
      </c>
      <c r="BR63" s="274">
        <f t="shared" si="44"/>
        <v>0</v>
      </c>
      <c r="BS63" s="277" t="s">
        <v>848</v>
      </c>
      <c r="BT63" s="277" t="s">
        <v>848</v>
      </c>
      <c r="BU63" s="277" t="s">
        <v>848</v>
      </c>
      <c r="BV63" s="277" t="s">
        <v>848</v>
      </c>
      <c r="BW63" s="277" t="s">
        <v>848</v>
      </c>
      <c r="BX63" s="277" t="s">
        <v>848</v>
      </c>
      <c r="BY63" s="277" t="s">
        <v>848</v>
      </c>
      <c r="BZ63" s="277" t="s">
        <v>848</v>
      </c>
      <c r="CA63" s="277" t="s">
        <v>848</v>
      </c>
      <c r="CB63" s="277" t="s">
        <v>848</v>
      </c>
      <c r="CC63" s="277" t="s">
        <v>848</v>
      </c>
      <c r="CD63" s="274">
        <v>0</v>
      </c>
      <c r="CE63" s="277" t="s">
        <v>848</v>
      </c>
      <c r="CF63" s="277" t="s">
        <v>848</v>
      </c>
      <c r="CG63" s="277" t="s">
        <v>848</v>
      </c>
      <c r="CH63" s="277" t="s">
        <v>848</v>
      </c>
      <c r="CI63" s="277" t="s">
        <v>848</v>
      </c>
      <c r="CJ63" s="277" t="s">
        <v>848</v>
      </c>
      <c r="CK63" s="277" t="s">
        <v>848</v>
      </c>
      <c r="CL63" s="274">
        <v>0</v>
      </c>
      <c r="CM63" s="274">
        <v>0</v>
      </c>
      <c r="CN63" s="274">
        <f t="shared" si="45"/>
        <v>0</v>
      </c>
      <c r="CO63" s="277" t="s">
        <v>848</v>
      </c>
      <c r="CP63" s="277" t="s">
        <v>848</v>
      </c>
      <c r="CQ63" s="277" t="s">
        <v>848</v>
      </c>
      <c r="CR63" s="277" t="s">
        <v>848</v>
      </c>
      <c r="CS63" s="277" t="s">
        <v>848</v>
      </c>
      <c r="CT63" s="277" t="s">
        <v>848</v>
      </c>
      <c r="CU63" s="277" t="s">
        <v>848</v>
      </c>
      <c r="CV63" s="277" t="s">
        <v>848</v>
      </c>
      <c r="CW63" s="277" t="s">
        <v>848</v>
      </c>
      <c r="CX63" s="277" t="s">
        <v>848</v>
      </c>
      <c r="CY63" s="277" t="s">
        <v>848</v>
      </c>
      <c r="CZ63" s="277" t="s">
        <v>848</v>
      </c>
      <c r="DA63" s="274">
        <v>0</v>
      </c>
      <c r="DB63" s="277" t="s">
        <v>848</v>
      </c>
      <c r="DC63" s="277" t="s">
        <v>848</v>
      </c>
      <c r="DD63" s="277" t="s">
        <v>848</v>
      </c>
      <c r="DE63" s="277" t="s">
        <v>848</v>
      </c>
      <c r="DF63" s="277" t="s">
        <v>848</v>
      </c>
      <c r="DG63" s="277" t="s">
        <v>848</v>
      </c>
      <c r="DH63" s="274">
        <v>0</v>
      </c>
      <c r="DI63" s="274">
        <v>0</v>
      </c>
      <c r="DJ63" s="274">
        <f t="shared" si="46"/>
        <v>0</v>
      </c>
      <c r="DK63" s="277" t="s">
        <v>848</v>
      </c>
      <c r="DL63" s="277" t="s">
        <v>848</v>
      </c>
      <c r="DM63" s="277" t="s">
        <v>848</v>
      </c>
      <c r="DN63" s="277" t="s">
        <v>848</v>
      </c>
      <c r="DO63" s="277" t="s">
        <v>848</v>
      </c>
      <c r="DP63" s="277" t="s">
        <v>848</v>
      </c>
      <c r="DQ63" s="277" t="s">
        <v>848</v>
      </c>
      <c r="DR63" s="277" t="s">
        <v>848</v>
      </c>
      <c r="DS63" s="277" t="s">
        <v>848</v>
      </c>
      <c r="DT63" s="277" t="s">
        <v>848</v>
      </c>
      <c r="DU63" s="277" t="s">
        <v>848</v>
      </c>
      <c r="DV63" s="274">
        <v>0</v>
      </c>
      <c r="DW63" s="277" t="s">
        <v>848</v>
      </c>
      <c r="DX63" s="277" t="s">
        <v>848</v>
      </c>
      <c r="DY63" s="277" t="s">
        <v>848</v>
      </c>
      <c r="DZ63" s="274">
        <v>0</v>
      </c>
      <c r="EA63" s="277" t="s">
        <v>848</v>
      </c>
      <c r="EB63" s="277" t="s">
        <v>848</v>
      </c>
      <c r="EC63" s="277" t="s">
        <v>848</v>
      </c>
      <c r="ED63" s="274">
        <v>0</v>
      </c>
      <c r="EE63" s="274">
        <v>0</v>
      </c>
      <c r="EF63" s="274">
        <f t="shared" si="47"/>
        <v>6568</v>
      </c>
      <c r="EG63" s="274">
        <v>3</v>
      </c>
      <c r="EH63" s="277" t="s">
        <v>848</v>
      </c>
      <c r="EI63" s="277" t="s">
        <v>848</v>
      </c>
      <c r="EJ63" s="274">
        <v>16</v>
      </c>
      <c r="EK63" s="277" t="s">
        <v>848</v>
      </c>
      <c r="EL63" s="277" t="s">
        <v>848</v>
      </c>
      <c r="EM63" s="277" t="s">
        <v>848</v>
      </c>
      <c r="EN63" s="274">
        <v>0</v>
      </c>
      <c r="EO63" s="274">
        <v>0</v>
      </c>
      <c r="EP63" s="274">
        <v>74</v>
      </c>
      <c r="EQ63" s="277" t="s">
        <v>848</v>
      </c>
      <c r="ER63" s="277" t="s">
        <v>848</v>
      </c>
      <c r="ES63" s="277" t="s">
        <v>848</v>
      </c>
      <c r="ET63" s="277" t="s">
        <v>848</v>
      </c>
      <c r="EU63" s="274">
        <v>6475</v>
      </c>
      <c r="EV63" s="274">
        <v>0</v>
      </c>
      <c r="EW63" s="277" t="s">
        <v>848</v>
      </c>
      <c r="EX63" s="277" t="s">
        <v>848</v>
      </c>
      <c r="EY63" s="277" t="s">
        <v>848</v>
      </c>
      <c r="EZ63" s="274">
        <v>0</v>
      </c>
      <c r="FA63" s="274">
        <v>0</v>
      </c>
      <c r="FB63" s="274">
        <f t="shared" si="48"/>
        <v>563</v>
      </c>
      <c r="FC63" s="274">
        <v>0</v>
      </c>
      <c r="FD63" s="274">
        <v>0</v>
      </c>
      <c r="FE63" s="274">
        <v>0</v>
      </c>
      <c r="FF63" s="274">
        <v>98</v>
      </c>
      <c r="FG63" s="274">
        <v>232</v>
      </c>
      <c r="FH63" s="274">
        <v>152</v>
      </c>
      <c r="FI63" s="274">
        <v>0</v>
      </c>
      <c r="FJ63" s="274">
        <v>0</v>
      </c>
      <c r="FK63" s="274">
        <v>0</v>
      </c>
      <c r="FL63" s="274">
        <v>28</v>
      </c>
      <c r="FM63" s="274">
        <v>0</v>
      </c>
      <c r="FN63" s="274">
        <v>0</v>
      </c>
      <c r="FO63" s="274">
        <v>0</v>
      </c>
      <c r="FP63" s="277" t="s">
        <v>848</v>
      </c>
      <c r="FQ63" s="277" t="s">
        <v>848</v>
      </c>
      <c r="FR63" s="277" t="s">
        <v>848</v>
      </c>
      <c r="FS63" s="274">
        <v>0</v>
      </c>
      <c r="FT63" s="274">
        <v>0</v>
      </c>
      <c r="FU63" s="274">
        <v>0</v>
      </c>
      <c r="FV63" s="274">
        <v>0</v>
      </c>
      <c r="FW63" s="274">
        <v>53</v>
      </c>
    </row>
    <row r="64" spans="1:179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49"/>
        <v>34</v>
      </c>
      <c r="E64" s="274">
        <f t="shared" si="50"/>
        <v>0</v>
      </c>
      <c r="F64" s="274">
        <f t="shared" si="51"/>
        <v>0</v>
      </c>
      <c r="G64" s="274">
        <f t="shared" si="52"/>
        <v>0</v>
      </c>
      <c r="H64" s="274">
        <f t="shared" si="53"/>
        <v>0</v>
      </c>
      <c r="I64" s="274">
        <f t="shared" si="54"/>
        <v>0</v>
      </c>
      <c r="J64" s="274">
        <f t="shared" si="55"/>
        <v>0</v>
      </c>
      <c r="K64" s="274">
        <f t="shared" si="56"/>
        <v>1</v>
      </c>
      <c r="L64" s="274">
        <f t="shared" si="57"/>
        <v>33</v>
      </c>
      <c r="M64" s="274">
        <f t="shared" si="58"/>
        <v>0</v>
      </c>
      <c r="N64" s="274">
        <f t="shared" si="59"/>
        <v>0</v>
      </c>
      <c r="O64" s="274">
        <f t="shared" si="60"/>
        <v>0</v>
      </c>
      <c r="P64" s="274">
        <f t="shared" si="61"/>
        <v>0</v>
      </c>
      <c r="Q64" s="274">
        <f t="shared" si="62"/>
        <v>0</v>
      </c>
      <c r="R64" s="274">
        <f t="shared" si="63"/>
        <v>0</v>
      </c>
      <c r="S64" s="274">
        <f t="shared" si="64"/>
        <v>0</v>
      </c>
      <c r="T64" s="274">
        <f t="shared" si="65"/>
        <v>0</v>
      </c>
      <c r="U64" s="274">
        <f t="shared" si="66"/>
        <v>0</v>
      </c>
      <c r="V64" s="274">
        <f t="shared" si="40"/>
        <v>0</v>
      </c>
      <c r="W64" s="274">
        <f t="shared" si="67"/>
        <v>0</v>
      </c>
      <c r="X64" s="274">
        <f t="shared" si="41"/>
        <v>0</v>
      </c>
      <c r="Y64" s="274">
        <f t="shared" si="68"/>
        <v>0</v>
      </c>
      <c r="Z64" s="274">
        <f t="shared" si="42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0</v>
      </c>
      <c r="AL64" s="277" t="s">
        <v>848</v>
      </c>
      <c r="AM64" s="277" t="s">
        <v>848</v>
      </c>
      <c r="AN64" s="274">
        <v>0</v>
      </c>
      <c r="AO64" s="277" t="s">
        <v>848</v>
      </c>
      <c r="AP64" s="277" t="s">
        <v>848</v>
      </c>
      <c r="AQ64" s="274">
        <v>0</v>
      </c>
      <c r="AR64" s="277" t="s">
        <v>848</v>
      </c>
      <c r="AS64" s="274">
        <v>0</v>
      </c>
      <c r="AT64" s="274">
        <v>0</v>
      </c>
      <c r="AU64" s="274">
        <v>0</v>
      </c>
      <c r="AV64" s="274">
        <f t="shared" si="43"/>
        <v>0</v>
      </c>
      <c r="AW64" s="274">
        <v>0</v>
      </c>
      <c r="AX64" s="274">
        <v>0</v>
      </c>
      <c r="AY64" s="274"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v>0</v>
      </c>
      <c r="BG64" s="274">
        <v>0</v>
      </c>
      <c r="BH64" s="277" t="s">
        <v>848</v>
      </c>
      <c r="BI64" s="277" t="s">
        <v>848</v>
      </c>
      <c r="BJ64" s="277" t="s">
        <v>848</v>
      </c>
      <c r="BK64" s="277" t="s">
        <v>848</v>
      </c>
      <c r="BL64" s="277" t="s">
        <v>848</v>
      </c>
      <c r="BM64" s="277" t="s">
        <v>848</v>
      </c>
      <c r="BN64" s="277" t="s">
        <v>848</v>
      </c>
      <c r="BO64" s="277" t="s">
        <v>848</v>
      </c>
      <c r="BP64" s="274">
        <v>0</v>
      </c>
      <c r="BQ64" s="274">
        <v>0</v>
      </c>
      <c r="BR64" s="274">
        <f t="shared" si="44"/>
        <v>0</v>
      </c>
      <c r="BS64" s="277" t="s">
        <v>848</v>
      </c>
      <c r="BT64" s="277" t="s">
        <v>848</v>
      </c>
      <c r="BU64" s="277" t="s">
        <v>848</v>
      </c>
      <c r="BV64" s="277" t="s">
        <v>848</v>
      </c>
      <c r="BW64" s="277" t="s">
        <v>848</v>
      </c>
      <c r="BX64" s="277" t="s">
        <v>848</v>
      </c>
      <c r="BY64" s="277" t="s">
        <v>848</v>
      </c>
      <c r="BZ64" s="277" t="s">
        <v>848</v>
      </c>
      <c r="CA64" s="277" t="s">
        <v>848</v>
      </c>
      <c r="CB64" s="277" t="s">
        <v>848</v>
      </c>
      <c r="CC64" s="277" t="s">
        <v>848</v>
      </c>
      <c r="CD64" s="274">
        <v>0</v>
      </c>
      <c r="CE64" s="277" t="s">
        <v>848</v>
      </c>
      <c r="CF64" s="277" t="s">
        <v>848</v>
      </c>
      <c r="CG64" s="277" t="s">
        <v>848</v>
      </c>
      <c r="CH64" s="277" t="s">
        <v>848</v>
      </c>
      <c r="CI64" s="277" t="s">
        <v>848</v>
      </c>
      <c r="CJ64" s="277" t="s">
        <v>848</v>
      </c>
      <c r="CK64" s="277" t="s">
        <v>848</v>
      </c>
      <c r="CL64" s="274">
        <v>0</v>
      </c>
      <c r="CM64" s="274">
        <v>0</v>
      </c>
      <c r="CN64" s="274">
        <f t="shared" si="45"/>
        <v>0</v>
      </c>
      <c r="CO64" s="277" t="s">
        <v>848</v>
      </c>
      <c r="CP64" s="277" t="s">
        <v>848</v>
      </c>
      <c r="CQ64" s="277" t="s">
        <v>848</v>
      </c>
      <c r="CR64" s="277" t="s">
        <v>848</v>
      </c>
      <c r="CS64" s="277" t="s">
        <v>848</v>
      </c>
      <c r="CT64" s="277" t="s">
        <v>848</v>
      </c>
      <c r="CU64" s="277" t="s">
        <v>848</v>
      </c>
      <c r="CV64" s="277" t="s">
        <v>848</v>
      </c>
      <c r="CW64" s="277" t="s">
        <v>848</v>
      </c>
      <c r="CX64" s="277" t="s">
        <v>848</v>
      </c>
      <c r="CY64" s="277" t="s">
        <v>848</v>
      </c>
      <c r="CZ64" s="277" t="s">
        <v>848</v>
      </c>
      <c r="DA64" s="274">
        <v>0</v>
      </c>
      <c r="DB64" s="277" t="s">
        <v>848</v>
      </c>
      <c r="DC64" s="277" t="s">
        <v>848</v>
      </c>
      <c r="DD64" s="277" t="s">
        <v>848</v>
      </c>
      <c r="DE64" s="277" t="s">
        <v>848</v>
      </c>
      <c r="DF64" s="277" t="s">
        <v>848</v>
      </c>
      <c r="DG64" s="277" t="s">
        <v>848</v>
      </c>
      <c r="DH64" s="274">
        <v>0</v>
      </c>
      <c r="DI64" s="274">
        <v>0</v>
      </c>
      <c r="DJ64" s="274">
        <f t="shared" si="46"/>
        <v>0</v>
      </c>
      <c r="DK64" s="277" t="s">
        <v>848</v>
      </c>
      <c r="DL64" s="277" t="s">
        <v>848</v>
      </c>
      <c r="DM64" s="277" t="s">
        <v>848</v>
      </c>
      <c r="DN64" s="277" t="s">
        <v>848</v>
      </c>
      <c r="DO64" s="277" t="s">
        <v>848</v>
      </c>
      <c r="DP64" s="277" t="s">
        <v>848</v>
      </c>
      <c r="DQ64" s="277" t="s">
        <v>848</v>
      </c>
      <c r="DR64" s="277" t="s">
        <v>848</v>
      </c>
      <c r="DS64" s="277" t="s">
        <v>848</v>
      </c>
      <c r="DT64" s="277" t="s">
        <v>848</v>
      </c>
      <c r="DU64" s="277" t="s">
        <v>848</v>
      </c>
      <c r="DV64" s="274">
        <v>0</v>
      </c>
      <c r="DW64" s="277" t="s">
        <v>848</v>
      </c>
      <c r="DX64" s="277" t="s">
        <v>848</v>
      </c>
      <c r="DY64" s="277" t="s">
        <v>848</v>
      </c>
      <c r="DZ64" s="274">
        <v>0</v>
      </c>
      <c r="EA64" s="277" t="s">
        <v>848</v>
      </c>
      <c r="EB64" s="277" t="s">
        <v>848</v>
      </c>
      <c r="EC64" s="277" t="s">
        <v>848</v>
      </c>
      <c r="ED64" s="274">
        <v>0</v>
      </c>
      <c r="EE64" s="274">
        <v>0</v>
      </c>
      <c r="EF64" s="274">
        <f t="shared" si="47"/>
        <v>0</v>
      </c>
      <c r="EG64" s="274">
        <v>0</v>
      </c>
      <c r="EH64" s="277" t="s">
        <v>848</v>
      </c>
      <c r="EI64" s="277" t="s">
        <v>848</v>
      </c>
      <c r="EJ64" s="274">
        <v>0</v>
      </c>
      <c r="EK64" s="277" t="s">
        <v>848</v>
      </c>
      <c r="EL64" s="277" t="s">
        <v>848</v>
      </c>
      <c r="EM64" s="277" t="s">
        <v>848</v>
      </c>
      <c r="EN64" s="274">
        <v>0</v>
      </c>
      <c r="EO64" s="274">
        <v>0</v>
      </c>
      <c r="EP64" s="274">
        <v>0</v>
      </c>
      <c r="EQ64" s="277" t="s">
        <v>848</v>
      </c>
      <c r="ER64" s="277" t="s">
        <v>848</v>
      </c>
      <c r="ES64" s="277" t="s">
        <v>848</v>
      </c>
      <c r="ET64" s="277" t="s">
        <v>848</v>
      </c>
      <c r="EU64" s="274">
        <v>0</v>
      </c>
      <c r="EV64" s="274">
        <v>0</v>
      </c>
      <c r="EW64" s="277" t="s">
        <v>848</v>
      </c>
      <c r="EX64" s="277" t="s">
        <v>848</v>
      </c>
      <c r="EY64" s="277" t="s">
        <v>848</v>
      </c>
      <c r="EZ64" s="274">
        <v>0</v>
      </c>
      <c r="FA64" s="274">
        <v>0</v>
      </c>
      <c r="FB64" s="274">
        <f t="shared" si="48"/>
        <v>34</v>
      </c>
      <c r="FC64" s="274">
        <v>0</v>
      </c>
      <c r="FD64" s="274">
        <v>0</v>
      </c>
      <c r="FE64" s="274">
        <v>0</v>
      </c>
      <c r="FF64" s="274">
        <v>0</v>
      </c>
      <c r="FG64" s="274">
        <v>0</v>
      </c>
      <c r="FH64" s="274">
        <v>0</v>
      </c>
      <c r="FI64" s="274">
        <v>1</v>
      </c>
      <c r="FJ64" s="274">
        <v>33</v>
      </c>
      <c r="FK64" s="274">
        <v>0</v>
      </c>
      <c r="FL64" s="274">
        <v>0</v>
      </c>
      <c r="FM64" s="274">
        <v>0</v>
      </c>
      <c r="FN64" s="274">
        <v>0</v>
      </c>
      <c r="FO64" s="274">
        <v>0</v>
      </c>
      <c r="FP64" s="277" t="s">
        <v>848</v>
      </c>
      <c r="FQ64" s="277" t="s">
        <v>848</v>
      </c>
      <c r="FR64" s="277" t="s">
        <v>848</v>
      </c>
      <c r="FS64" s="274">
        <v>0</v>
      </c>
      <c r="FT64" s="274">
        <v>0</v>
      </c>
      <c r="FU64" s="274">
        <v>0</v>
      </c>
      <c r="FV64" s="274">
        <v>0</v>
      </c>
      <c r="FW64" s="274">
        <v>0</v>
      </c>
    </row>
    <row r="65" spans="1:179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49"/>
        <v>193</v>
      </c>
      <c r="E65" s="274">
        <f t="shared" si="50"/>
        <v>58</v>
      </c>
      <c r="F65" s="274">
        <f t="shared" si="51"/>
        <v>0</v>
      </c>
      <c r="G65" s="274">
        <f t="shared" si="52"/>
        <v>3</v>
      </c>
      <c r="H65" s="274">
        <f t="shared" si="53"/>
        <v>42</v>
      </c>
      <c r="I65" s="274">
        <f t="shared" si="54"/>
        <v>34</v>
      </c>
      <c r="J65" s="274">
        <f t="shared" si="55"/>
        <v>20</v>
      </c>
      <c r="K65" s="274">
        <f t="shared" si="56"/>
        <v>3</v>
      </c>
      <c r="L65" s="274">
        <f t="shared" si="57"/>
        <v>19</v>
      </c>
      <c r="M65" s="274">
        <f t="shared" si="58"/>
        <v>0</v>
      </c>
      <c r="N65" s="274">
        <f t="shared" si="59"/>
        <v>8</v>
      </c>
      <c r="O65" s="274">
        <f t="shared" si="60"/>
        <v>0</v>
      </c>
      <c r="P65" s="274">
        <f t="shared" si="61"/>
        <v>0</v>
      </c>
      <c r="Q65" s="274">
        <f t="shared" si="62"/>
        <v>0</v>
      </c>
      <c r="R65" s="274">
        <f t="shared" si="63"/>
        <v>0</v>
      </c>
      <c r="S65" s="274">
        <f t="shared" si="64"/>
        <v>0</v>
      </c>
      <c r="T65" s="274">
        <f t="shared" si="65"/>
        <v>0</v>
      </c>
      <c r="U65" s="274">
        <f t="shared" si="66"/>
        <v>0</v>
      </c>
      <c r="V65" s="274">
        <f t="shared" si="40"/>
        <v>0</v>
      </c>
      <c r="W65" s="274">
        <f t="shared" si="67"/>
        <v>0</v>
      </c>
      <c r="X65" s="274">
        <f t="shared" si="41"/>
        <v>0</v>
      </c>
      <c r="Y65" s="274">
        <f t="shared" si="68"/>
        <v>6</v>
      </c>
      <c r="Z65" s="274">
        <f t="shared" si="42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4">
        <v>0</v>
      </c>
      <c r="AL65" s="277" t="s">
        <v>848</v>
      </c>
      <c r="AM65" s="277" t="s">
        <v>848</v>
      </c>
      <c r="AN65" s="274">
        <v>0</v>
      </c>
      <c r="AO65" s="277" t="s">
        <v>848</v>
      </c>
      <c r="AP65" s="277" t="s">
        <v>848</v>
      </c>
      <c r="AQ65" s="274">
        <v>0</v>
      </c>
      <c r="AR65" s="277" t="s">
        <v>848</v>
      </c>
      <c r="AS65" s="274">
        <v>0</v>
      </c>
      <c r="AT65" s="274">
        <v>0</v>
      </c>
      <c r="AU65" s="274">
        <v>0</v>
      </c>
      <c r="AV65" s="274">
        <f t="shared" si="43"/>
        <v>0</v>
      </c>
      <c r="AW65" s="274">
        <v>0</v>
      </c>
      <c r="AX65" s="274">
        <v>0</v>
      </c>
      <c r="AY65" s="274"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v>0</v>
      </c>
      <c r="BG65" s="274">
        <v>0</v>
      </c>
      <c r="BH65" s="277" t="s">
        <v>848</v>
      </c>
      <c r="BI65" s="277" t="s">
        <v>848</v>
      </c>
      <c r="BJ65" s="277" t="s">
        <v>848</v>
      </c>
      <c r="BK65" s="277" t="s">
        <v>848</v>
      </c>
      <c r="BL65" s="277" t="s">
        <v>848</v>
      </c>
      <c r="BM65" s="277" t="s">
        <v>848</v>
      </c>
      <c r="BN65" s="277" t="s">
        <v>848</v>
      </c>
      <c r="BO65" s="277" t="s">
        <v>848</v>
      </c>
      <c r="BP65" s="274">
        <v>0</v>
      </c>
      <c r="BQ65" s="274">
        <v>0</v>
      </c>
      <c r="BR65" s="274">
        <f t="shared" si="44"/>
        <v>0</v>
      </c>
      <c r="BS65" s="277" t="s">
        <v>848</v>
      </c>
      <c r="BT65" s="277" t="s">
        <v>848</v>
      </c>
      <c r="BU65" s="277" t="s">
        <v>848</v>
      </c>
      <c r="BV65" s="277" t="s">
        <v>848</v>
      </c>
      <c r="BW65" s="277" t="s">
        <v>848</v>
      </c>
      <c r="BX65" s="277" t="s">
        <v>848</v>
      </c>
      <c r="BY65" s="277" t="s">
        <v>848</v>
      </c>
      <c r="BZ65" s="277" t="s">
        <v>848</v>
      </c>
      <c r="CA65" s="277" t="s">
        <v>848</v>
      </c>
      <c r="CB65" s="277" t="s">
        <v>848</v>
      </c>
      <c r="CC65" s="277" t="s">
        <v>848</v>
      </c>
      <c r="CD65" s="274">
        <v>0</v>
      </c>
      <c r="CE65" s="277" t="s">
        <v>848</v>
      </c>
      <c r="CF65" s="277" t="s">
        <v>848</v>
      </c>
      <c r="CG65" s="277" t="s">
        <v>848</v>
      </c>
      <c r="CH65" s="277" t="s">
        <v>848</v>
      </c>
      <c r="CI65" s="277" t="s">
        <v>848</v>
      </c>
      <c r="CJ65" s="277" t="s">
        <v>848</v>
      </c>
      <c r="CK65" s="277" t="s">
        <v>848</v>
      </c>
      <c r="CL65" s="274">
        <v>0</v>
      </c>
      <c r="CM65" s="274">
        <v>0</v>
      </c>
      <c r="CN65" s="274">
        <f t="shared" si="45"/>
        <v>0</v>
      </c>
      <c r="CO65" s="277" t="s">
        <v>848</v>
      </c>
      <c r="CP65" s="277" t="s">
        <v>848</v>
      </c>
      <c r="CQ65" s="277" t="s">
        <v>848</v>
      </c>
      <c r="CR65" s="277" t="s">
        <v>848</v>
      </c>
      <c r="CS65" s="277" t="s">
        <v>848</v>
      </c>
      <c r="CT65" s="277" t="s">
        <v>848</v>
      </c>
      <c r="CU65" s="277" t="s">
        <v>848</v>
      </c>
      <c r="CV65" s="277" t="s">
        <v>848</v>
      </c>
      <c r="CW65" s="277" t="s">
        <v>848</v>
      </c>
      <c r="CX65" s="277" t="s">
        <v>848</v>
      </c>
      <c r="CY65" s="277" t="s">
        <v>848</v>
      </c>
      <c r="CZ65" s="277" t="s">
        <v>848</v>
      </c>
      <c r="DA65" s="274">
        <v>0</v>
      </c>
      <c r="DB65" s="277" t="s">
        <v>848</v>
      </c>
      <c r="DC65" s="277" t="s">
        <v>848</v>
      </c>
      <c r="DD65" s="277" t="s">
        <v>848</v>
      </c>
      <c r="DE65" s="277" t="s">
        <v>848</v>
      </c>
      <c r="DF65" s="277" t="s">
        <v>848</v>
      </c>
      <c r="DG65" s="277" t="s">
        <v>848</v>
      </c>
      <c r="DH65" s="274">
        <v>0</v>
      </c>
      <c r="DI65" s="274">
        <v>0</v>
      </c>
      <c r="DJ65" s="274">
        <f t="shared" si="46"/>
        <v>0</v>
      </c>
      <c r="DK65" s="277" t="s">
        <v>848</v>
      </c>
      <c r="DL65" s="277" t="s">
        <v>848</v>
      </c>
      <c r="DM65" s="277" t="s">
        <v>848</v>
      </c>
      <c r="DN65" s="277" t="s">
        <v>848</v>
      </c>
      <c r="DO65" s="277" t="s">
        <v>848</v>
      </c>
      <c r="DP65" s="277" t="s">
        <v>848</v>
      </c>
      <c r="DQ65" s="277" t="s">
        <v>848</v>
      </c>
      <c r="DR65" s="277" t="s">
        <v>848</v>
      </c>
      <c r="DS65" s="277" t="s">
        <v>848</v>
      </c>
      <c r="DT65" s="277" t="s">
        <v>848</v>
      </c>
      <c r="DU65" s="277" t="s">
        <v>848</v>
      </c>
      <c r="DV65" s="274">
        <v>0</v>
      </c>
      <c r="DW65" s="277" t="s">
        <v>848</v>
      </c>
      <c r="DX65" s="277" t="s">
        <v>848</v>
      </c>
      <c r="DY65" s="277" t="s">
        <v>848</v>
      </c>
      <c r="DZ65" s="274">
        <v>0</v>
      </c>
      <c r="EA65" s="277" t="s">
        <v>848</v>
      </c>
      <c r="EB65" s="277" t="s">
        <v>848</v>
      </c>
      <c r="EC65" s="277" t="s">
        <v>848</v>
      </c>
      <c r="ED65" s="274">
        <v>0</v>
      </c>
      <c r="EE65" s="274">
        <v>0</v>
      </c>
      <c r="EF65" s="274">
        <f t="shared" si="47"/>
        <v>0</v>
      </c>
      <c r="EG65" s="274">
        <v>0</v>
      </c>
      <c r="EH65" s="277" t="s">
        <v>848</v>
      </c>
      <c r="EI65" s="277" t="s">
        <v>848</v>
      </c>
      <c r="EJ65" s="274">
        <v>0</v>
      </c>
      <c r="EK65" s="277" t="s">
        <v>848</v>
      </c>
      <c r="EL65" s="277" t="s">
        <v>848</v>
      </c>
      <c r="EM65" s="277" t="s">
        <v>848</v>
      </c>
      <c r="EN65" s="274">
        <v>0</v>
      </c>
      <c r="EO65" s="274">
        <v>0</v>
      </c>
      <c r="EP65" s="274">
        <v>0</v>
      </c>
      <c r="EQ65" s="277" t="s">
        <v>848</v>
      </c>
      <c r="ER65" s="277" t="s">
        <v>848</v>
      </c>
      <c r="ES65" s="277" t="s">
        <v>848</v>
      </c>
      <c r="ET65" s="277" t="s">
        <v>848</v>
      </c>
      <c r="EU65" s="274">
        <v>0</v>
      </c>
      <c r="EV65" s="274">
        <v>0</v>
      </c>
      <c r="EW65" s="277" t="s">
        <v>848</v>
      </c>
      <c r="EX65" s="277" t="s">
        <v>848</v>
      </c>
      <c r="EY65" s="277" t="s">
        <v>848</v>
      </c>
      <c r="EZ65" s="274">
        <v>0</v>
      </c>
      <c r="FA65" s="274">
        <v>0</v>
      </c>
      <c r="FB65" s="274">
        <f t="shared" si="48"/>
        <v>193</v>
      </c>
      <c r="FC65" s="274">
        <v>58</v>
      </c>
      <c r="FD65" s="274">
        <v>0</v>
      </c>
      <c r="FE65" s="274">
        <v>3</v>
      </c>
      <c r="FF65" s="274">
        <v>42</v>
      </c>
      <c r="FG65" s="274">
        <v>34</v>
      </c>
      <c r="FH65" s="274">
        <v>20</v>
      </c>
      <c r="FI65" s="274">
        <v>3</v>
      </c>
      <c r="FJ65" s="274">
        <v>19</v>
      </c>
      <c r="FK65" s="274">
        <v>0</v>
      </c>
      <c r="FL65" s="274">
        <v>8</v>
      </c>
      <c r="FM65" s="274">
        <v>0</v>
      </c>
      <c r="FN65" s="274">
        <v>0</v>
      </c>
      <c r="FO65" s="274">
        <v>0</v>
      </c>
      <c r="FP65" s="277" t="s">
        <v>848</v>
      </c>
      <c r="FQ65" s="277" t="s">
        <v>848</v>
      </c>
      <c r="FR65" s="277" t="s">
        <v>848</v>
      </c>
      <c r="FS65" s="274">
        <v>0</v>
      </c>
      <c r="FT65" s="274">
        <v>0</v>
      </c>
      <c r="FU65" s="274">
        <v>0</v>
      </c>
      <c r="FV65" s="274">
        <v>0</v>
      </c>
      <c r="FW65" s="274">
        <v>6</v>
      </c>
    </row>
    <row r="66" spans="1:179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49"/>
        <v>259</v>
      </c>
      <c r="E66" s="274">
        <f t="shared" si="50"/>
        <v>73</v>
      </c>
      <c r="F66" s="274">
        <f t="shared" si="51"/>
        <v>1</v>
      </c>
      <c r="G66" s="274">
        <f t="shared" si="52"/>
        <v>9</v>
      </c>
      <c r="H66" s="274">
        <f t="shared" si="53"/>
        <v>64</v>
      </c>
      <c r="I66" s="274">
        <f t="shared" si="54"/>
        <v>39</v>
      </c>
      <c r="J66" s="274">
        <f t="shared" si="55"/>
        <v>19</v>
      </c>
      <c r="K66" s="274">
        <f t="shared" si="56"/>
        <v>0</v>
      </c>
      <c r="L66" s="274">
        <f t="shared" si="57"/>
        <v>24</v>
      </c>
      <c r="M66" s="274">
        <f t="shared" si="58"/>
        <v>5</v>
      </c>
      <c r="N66" s="274">
        <f t="shared" si="59"/>
        <v>0</v>
      </c>
      <c r="O66" s="274">
        <f t="shared" si="60"/>
        <v>17</v>
      </c>
      <c r="P66" s="274">
        <f t="shared" si="61"/>
        <v>0</v>
      </c>
      <c r="Q66" s="274">
        <f t="shared" si="62"/>
        <v>0</v>
      </c>
      <c r="R66" s="274">
        <f t="shared" si="63"/>
        <v>0</v>
      </c>
      <c r="S66" s="274">
        <f t="shared" si="64"/>
        <v>0</v>
      </c>
      <c r="T66" s="274">
        <f t="shared" si="65"/>
        <v>0</v>
      </c>
      <c r="U66" s="274">
        <f t="shared" si="66"/>
        <v>0</v>
      </c>
      <c r="V66" s="274">
        <f t="shared" si="40"/>
        <v>0</v>
      </c>
      <c r="W66" s="274">
        <f t="shared" si="67"/>
        <v>0</v>
      </c>
      <c r="X66" s="274">
        <f t="shared" si="41"/>
        <v>0</v>
      </c>
      <c r="Y66" s="274">
        <f t="shared" si="68"/>
        <v>8</v>
      </c>
      <c r="Z66" s="274">
        <f t="shared" si="42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4">
        <v>0</v>
      </c>
      <c r="AL66" s="277" t="s">
        <v>848</v>
      </c>
      <c r="AM66" s="277" t="s">
        <v>848</v>
      </c>
      <c r="AN66" s="274">
        <v>0</v>
      </c>
      <c r="AO66" s="277" t="s">
        <v>848</v>
      </c>
      <c r="AP66" s="277" t="s">
        <v>848</v>
      </c>
      <c r="AQ66" s="274">
        <v>0</v>
      </c>
      <c r="AR66" s="277" t="s">
        <v>848</v>
      </c>
      <c r="AS66" s="274">
        <v>0</v>
      </c>
      <c r="AT66" s="274">
        <v>0</v>
      </c>
      <c r="AU66" s="274">
        <v>0</v>
      </c>
      <c r="AV66" s="274">
        <f t="shared" si="43"/>
        <v>0</v>
      </c>
      <c r="AW66" s="274">
        <v>0</v>
      </c>
      <c r="AX66" s="274">
        <v>0</v>
      </c>
      <c r="AY66" s="274"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v>0</v>
      </c>
      <c r="BG66" s="274">
        <v>0</v>
      </c>
      <c r="BH66" s="277" t="s">
        <v>848</v>
      </c>
      <c r="BI66" s="277" t="s">
        <v>848</v>
      </c>
      <c r="BJ66" s="277" t="s">
        <v>848</v>
      </c>
      <c r="BK66" s="277" t="s">
        <v>848</v>
      </c>
      <c r="BL66" s="277" t="s">
        <v>848</v>
      </c>
      <c r="BM66" s="277" t="s">
        <v>848</v>
      </c>
      <c r="BN66" s="277" t="s">
        <v>848</v>
      </c>
      <c r="BO66" s="277" t="s">
        <v>848</v>
      </c>
      <c r="BP66" s="274">
        <v>0</v>
      </c>
      <c r="BQ66" s="274">
        <v>0</v>
      </c>
      <c r="BR66" s="274">
        <f t="shared" si="44"/>
        <v>0</v>
      </c>
      <c r="BS66" s="277" t="s">
        <v>848</v>
      </c>
      <c r="BT66" s="277" t="s">
        <v>848</v>
      </c>
      <c r="BU66" s="277" t="s">
        <v>848</v>
      </c>
      <c r="BV66" s="277" t="s">
        <v>848</v>
      </c>
      <c r="BW66" s="277" t="s">
        <v>848</v>
      </c>
      <c r="BX66" s="277" t="s">
        <v>848</v>
      </c>
      <c r="BY66" s="277" t="s">
        <v>848</v>
      </c>
      <c r="BZ66" s="277" t="s">
        <v>848</v>
      </c>
      <c r="CA66" s="277" t="s">
        <v>848</v>
      </c>
      <c r="CB66" s="277" t="s">
        <v>848</v>
      </c>
      <c r="CC66" s="277" t="s">
        <v>848</v>
      </c>
      <c r="CD66" s="274">
        <v>0</v>
      </c>
      <c r="CE66" s="277" t="s">
        <v>848</v>
      </c>
      <c r="CF66" s="277" t="s">
        <v>848</v>
      </c>
      <c r="CG66" s="277" t="s">
        <v>848</v>
      </c>
      <c r="CH66" s="277" t="s">
        <v>848</v>
      </c>
      <c r="CI66" s="277" t="s">
        <v>848</v>
      </c>
      <c r="CJ66" s="277" t="s">
        <v>848</v>
      </c>
      <c r="CK66" s="277" t="s">
        <v>848</v>
      </c>
      <c r="CL66" s="274">
        <v>0</v>
      </c>
      <c r="CM66" s="274">
        <v>0</v>
      </c>
      <c r="CN66" s="274">
        <f t="shared" si="45"/>
        <v>0</v>
      </c>
      <c r="CO66" s="277" t="s">
        <v>848</v>
      </c>
      <c r="CP66" s="277" t="s">
        <v>848</v>
      </c>
      <c r="CQ66" s="277" t="s">
        <v>848</v>
      </c>
      <c r="CR66" s="277" t="s">
        <v>848</v>
      </c>
      <c r="CS66" s="277" t="s">
        <v>848</v>
      </c>
      <c r="CT66" s="277" t="s">
        <v>848</v>
      </c>
      <c r="CU66" s="277" t="s">
        <v>848</v>
      </c>
      <c r="CV66" s="277" t="s">
        <v>848</v>
      </c>
      <c r="CW66" s="277" t="s">
        <v>848</v>
      </c>
      <c r="CX66" s="277" t="s">
        <v>848</v>
      </c>
      <c r="CY66" s="277" t="s">
        <v>848</v>
      </c>
      <c r="CZ66" s="277" t="s">
        <v>848</v>
      </c>
      <c r="DA66" s="274">
        <v>0</v>
      </c>
      <c r="DB66" s="277" t="s">
        <v>848</v>
      </c>
      <c r="DC66" s="277" t="s">
        <v>848</v>
      </c>
      <c r="DD66" s="277" t="s">
        <v>848</v>
      </c>
      <c r="DE66" s="277" t="s">
        <v>848</v>
      </c>
      <c r="DF66" s="277" t="s">
        <v>848</v>
      </c>
      <c r="DG66" s="277" t="s">
        <v>848</v>
      </c>
      <c r="DH66" s="274">
        <v>0</v>
      </c>
      <c r="DI66" s="274">
        <v>0</v>
      </c>
      <c r="DJ66" s="274">
        <f t="shared" si="46"/>
        <v>0</v>
      </c>
      <c r="DK66" s="277" t="s">
        <v>848</v>
      </c>
      <c r="DL66" s="277" t="s">
        <v>848</v>
      </c>
      <c r="DM66" s="277" t="s">
        <v>848</v>
      </c>
      <c r="DN66" s="277" t="s">
        <v>848</v>
      </c>
      <c r="DO66" s="277" t="s">
        <v>848</v>
      </c>
      <c r="DP66" s="277" t="s">
        <v>848</v>
      </c>
      <c r="DQ66" s="277" t="s">
        <v>848</v>
      </c>
      <c r="DR66" s="277" t="s">
        <v>848</v>
      </c>
      <c r="DS66" s="277" t="s">
        <v>848</v>
      </c>
      <c r="DT66" s="277" t="s">
        <v>848</v>
      </c>
      <c r="DU66" s="277" t="s">
        <v>848</v>
      </c>
      <c r="DV66" s="274">
        <v>0</v>
      </c>
      <c r="DW66" s="277" t="s">
        <v>848</v>
      </c>
      <c r="DX66" s="277" t="s">
        <v>848</v>
      </c>
      <c r="DY66" s="277" t="s">
        <v>848</v>
      </c>
      <c r="DZ66" s="274">
        <v>0</v>
      </c>
      <c r="EA66" s="277" t="s">
        <v>848</v>
      </c>
      <c r="EB66" s="277" t="s">
        <v>848</v>
      </c>
      <c r="EC66" s="277" t="s">
        <v>848</v>
      </c>
      <c r="ED66" s="274">
        <v>0</v>
      </c>
      <c r="EE66" s="274">
        <v>0</v>
      </c>
      <c r="EF66" s="274">
        <f t="shared" si="47"/>
        <v>0</v>
      </c>
      <c r="EG66" s="274">
        <v>0</v>
      </c>
      <c r="EH66" s="277" t="s">
        <v>848</v>
      </c>
      <c r="EI66" s="277" t="s">
        <v>848</v>
      </c>
      <c r="EJ66" s="274">
        <v>0</v>
      </c>
      <c r="EK66" s="277" t="s">
        <v>848</v>
      </c>
      <c r="EL66" s="277" t="s">
        <v>848</v>
      </c>
      <c r="EM66" s="277" t="s">
        <v>848</v>
      </c>
      <c r="EN66" s="274">
        <v>0</v>
      </c>
      <c r="EO66" s="274">
        <v>0</v>
      </c>
      <c r="EP66" s="274">
        <v>0</v>
      </c>
      <c r="EQ66" s="277" t="s">
        <v>848</v>
      </c>
      <c r="ER66" s="277" t="s">
        <v>848</v>
      </c>
      <c r="ES66" s="277" t="s">
        <v>848</v>
      </c>
      <c r="ET66" s="277" t="s">
        <v>848</v>
      </c>
      <c r="EU66" s="274">
        <v>0</v>
      </c>
      <c r="EV66" s="274">
        <v>0</v>
      </c>
      <c r="EW66" s="277" t="s">
        <v>848</v>
      </c>
      <c r="EX66" s="277" t="s">
        <v>848</v>
      </c>
      <c r="EY66" s="277" t="s">
        <v>848</v>
      </c>
      <c r="EZ66" s="274">
        <v>0</v>
      </c>
      <c r="FA66" s="274">
        <v>0</v>
      </c>
      <c r="FB66" s="274">
        <f t="shared" si="48"/>
        <v>259</v>
      </c>
      <c r="FC66" s="274">
        <v>73</v>
      </c>
      <c r="FD66" s="274">
        <v>1</v>
      </c>
      <c r="FE66" s="274">
        <v>9</v>
      </c>
      <c r="FF66" s="274">
        <v>64</v>
      </c>
      <c r="FG66" s="274">
        <v>39</v>
      </c>
      <c r="FH66" s="274">
        <v>19</v>
      </c>
      <c r="FI66" s="274">
        <v>0</v>
      </c>
      <c r="FJ66" s="274">
        <v>24</v>
      </c>
      <c r="FK66" s="274">
        <v>5</v>
      </c>
      <c r="FL66" s="274">
        <v>0</v>
      </c>
      <c r="FM66" s="274">
        <v>17</v>
      </c>
      <c r="FN66" s="274">
        <v>0</v>
      </c>
      <c r="FO66" s="274">
        <v>0</v>
      </c>
      <c r="FP66" s="277" t="s">
        <v>848</v>
      </c>
      <c r="FQ66" s="277" t="s">
        <v>848</v>
      </c>
      <c r="FR66" s="277" t="s">
        <v>848</v>
      </c>
      <c r="FS66" s="274">
        <v>0</v>
      </c>
      <c r="FT66" s="274">
        <v>0</v>
      </c>
      <c r="FU66" s="274">
        <v>0</v>
      </c>
      <c r="FV66" s="274">
        <v>0</v>
      </c>
      <c r="FW66" s="274">
        <v>8</v>
      </c>
    </row>
    <row r="67" spans="1:179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49"/>
        <v>1918</v>
      </c>
      <c r="E67" s="274">
        <f t="shared" si="50"/>
        <v>0</v>
      </c>
      <c r="F67" s="274">
        <f t="shared" si="51"/>
        <v>0</v>
      </c>
      <c r="G67" s="274">
        <f t="shared" si="52"/>
        <v>0</v>
      </c>
      <c r="H67" s="274">
        <f t="shared" si="53"/>
        <v>159</v>
      </c>
      <c r="I67" s="274">
        <f t="shared" si="54"/>
        <v>87</v>
      </c>
      <c r="J67" s="274">
        <f t="shared" si="55"/>
        <v>0</v>
      </c>
      <c r="K67" s="274">
        <f t="shared" si="56"/>
        <v>0</v>
      </c>
      <c r="L67" s="274">
        <f t="shared" si="57"/>
        <v>0</v>
      </c>
      <c r="M67" s="274">
        <f t="shared" si="58"/>
        <v>0</v>
      </c>
      <c r="N67" s="274">
        <f t="shared" si="59"/>
        <v>0</v>
      </c>
      <c r="O67" s="274">
        <f t="shared" si="60"/>
        <v>0</v>
      </c>
      <c r="P67" s="274">
        <f t="shared" si="61"/>
        <v>0</v>
      </c>
      <c r="Q67" s="274">
        <f t="shared" si="62"/>
        <v>0</v>
      </c>
      <c r="R67" s="274">
        <f t="shared" si="63"/>
        <v>0</v>
      </c>
      <c r="S67" s="274">
        <f t="shared" si="64"/>
        <v>1672</v>
      </c>
      <c r="T67" s="274">
        <f t="shared" si="65"/>
        <v>0</v>
      </c>
      <c r="U67" s="274">
        <f t="shared" si="66"/>
        <v>0</v>
      </c>
      <c r="V67" s="274">
        <f t="shared" si="40"/>
        <v>0</v>
      </c>
      <c r="W67" s="274">
        <f t="shared" si="67"/>
        <v>0</v>
      </c>
      <c r="X67" s="274">
        <f t="shared" si="41"/>
        <v>0</v>
      </c>
      <c r="Y67" s="274">
        <f t="shared" si="68"/>
        <v>0</v>
      </c>
      <c r="Z67" s="274">
        <f t="shared" si="42"/>
        <v>0</v>
      </c>
      <c r="AA67" s="274">
        <v>0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4">
        <v>0</v>
      </c>
      <c r="AL67" s="277" t="s">
        <v>848</v>
      </c>
      <c r="AM67" s="277" t="s">
        <v>848</v>
      </c>
      <c r="AN67" s="274">
        <v>0</v>
      </c>
      <c r="AO67" s="277" t="s">
        <v>848</v>
      </c>
      <c r="AP67" s="277" t="s">
        <v>848</v>
      </c>
      <c r="AQ67" s="274">
        <v>0</v>
      </c>
      <c r="AR67" s="277" t="s">
        <v>848</v>
      </c>
      <c r="AS67" s="274">
        <v>0</v>
      </c>
      <c r="AT67" s="274">
        <v>0</v>
      </c>
      <c r="AU67" s="274">
        <v>0</v>
      </c>
      <c r="AV67" s="274">
        <f t="shared" si="43"/>
        <v>246</v>
      </c>
      <c r="AW67" s="274">
        <v>0</v>
      </c>
      <c r="AX67" s="274">
        <v>0</v>
      </c>
      <c r="AY67" s="274">
        <v>0</v>
      </c>
      <c r="AZ67" s="274">
        <v>159</v>
      </c>
      <c r="BA67" s="274">
        <v>87</v>
      </c>
      <c r="BB67" s="274">
        <v>0</v>
      </c>
      <c r="BC67" s="274">
        <v>0</v>
      </c>
      <c r="BD67" s="274">
        <v>0</v>
      </c>
      <c r="BE67" s="274">
        <v>0</v>
      </c>
      <c r="BF67" s="274">
        <v>0</v>
      </c>
      <c r="BG67" s="274">
        <v>0</v>
      </c>
      <c r="BH67" s="277" t="s">
        <v>848</v>
      </c>
      <c r="BI67" s="277" t="s">
        <v>848</v>
      </c>
      <c r="BJ67" s="277" t="s">
        <v>848</v>
      </c>
      <c r="BK67" s="277" t="s">
        <v>848</v>
      </c>
      <c r="BL67" s="277" t="s">
        <v>848</v>
      </c>
      <c r="BM67" s="277" t="s">
        <v>848</v>
      </c>
      <c r="BN67" s="277" t="s">
        <v>848</v>
      </c>
      <c r="BO67" s="277" t="s">
        <v>848</v>
      </c>
      <c r="BP67" s="274">
        <v>0</v>
      </c>
      <c r="BQ67" s="274">
        <v>0</v>
      </c>
      <c r="BR67" s="274">
        <f t="shared" si="44"/>
        <v>0</v>
      </c>
      <c r="BS67" s="277" t="s">
        <v>848</v>
      </c>
      <c r="BT67" s="277" t="s">
        <v>848</v>
      </c>
      <c r="BU67" s="277" t="s">
        <v>848</v>
      </c>
      <c r="BV67" s="277" t="s">
        <v>848</v>
      </c>
      <c r="BW67" s="277" t="s">
        <v>848</v>
      </c>
      <c r="BX67" s="277" t="s">
        <v>848</v>
      </c>
      <c r="BY67" s="277" t="s">
        <v>848</v>
      </c>
      <c r="BZ67" s="277" t="s">
        <v>848</v>
      </c>
      <c r="CA67" s="277" t="s">
        <v>848</v>
      </c>
      <c r="CB67" s="277" t="s">
        <v>848</v>
      </c>
      <c r="CC67" s="277" t="s">
        <v>848</v>
      </c>
      <c r="CD67" s="274">
        <v>0</v>
      </c>
      <c r="CE67" s="277" t="s">
        <v>848</v>
      </c>
      <c r="CF67" s="277" t="s">
        <v>848</v>
      </c>
      <c r="CG67" s="277" t="s">
        <v>848</v>
      </c>
      <c r="CH67" s="277" t="s">
        <v>848</v>
      </c>
      <c r="CI67" s="277" t="s">
        <v>848</v>
      </c>
      <c r="CJ67" s="277" t="s">
        <v>848</v>
      </c>
      <c r="CK67" s="277" t="s">
        <v>848</v>
      </c>
      <c r="CL67" s="274">
        <v>0</v>
      </c>
      <c r="CM67" s="274">
        <v>0</v>
      </c>
      <c r="CN67" s="274">
        <f t="shared" si="45"/>
        <v>0</v>
      </c>
      <c r="CO67" s="277" t="s">
        <v>848</v>
      </c>
      <c r="CP67" s="277" t="s">
        <v>848</v>
      </c>
      <c r="CQ67" s="277" t="s">
        <v>848</v>
      </c>
      <c r="CR67" s="277" t="s">
        <v>848</v>
      </c>
      <c r="CS67" s="277" t="s">
        <v>848</v>
      </c>
      <c r="CT67" s="277" t="s">
        <v>848</v>
      </c>
      <c r="CU67" s="277" t="s">
        <v>848</v>
      </c>
      <c r="CV67" s="277" t="s">
        <v>848</v>
      </c>
      <c r="CW67" s="277" t="s">
        <v>848</v>
      </c>
      <c r="CX67" s="277" t="s">
        <v>848</v>
      </c>
      <c r="CY67" s="277" t="s">
        <v>848</v>
      </c>
      <c r="CZ67" s="277" t="s">
        <v>848</v>
      </c>
      <c r="DA67" s="274">
        <v>0</v>
      </c>
      <c r="DB67" s="277" t="s">
        <v>848</v>
      </c>
      <c r="DC67" s="277" t="s">
        <v>848</v>
      </c>
      <c r="DD67" s="277" t="s">
        <v>848</v>
      </c>
      <c r="DE67" s="277" t="s">
        <v>848</v>
      </c>
      <c r="DF67" s="277" t="s">
        <v>848</v>
      </c>
      <c r="DG67" s="277" t="s">
        <v>848</v>
      </c>
      <c r="DH67" s="274">
        <v>0</v>
      </c>
      <c r="DI67" s="274">
        <v>0</v>
      </c>
      <c r="DJ67" s="274">
        <f t="shared" si="46"/>
        <v>0</v>
      </c>
      <c r="DK67" s="277" t="s">
        <v>848</v>
      </c>
      <c r="DL67" s="277" t="s">
        <v>848</v>
      </c>
      <c r="DM67" s="277" t="s">
        <v>848</v>
      </c>
      <c r="DN67" s="277" t="s">
        <v>848</v>
      </c>
      <c r="DO67" s="277" t="s">
        <v>848</v>
      </c>
      <c r="DP67" s="277" t="s">
        <v>848</v>
      </c>
      <c r="DQ67" s="277" t="s">
        <v>848</v>
      </c>
      <c r="DR67" s="277" t="s">
        <v>848</v>
      </c>
      <c r="DS67" s="277" t="s">
        <v>848</v>
      </c>
      <c r="DT67" s="277" t="s">
        <v>848</v>
      </c>
      <c r="DU67" s="277" t="s">
        <v>848</v>
      </c>
      <c r="DV67" s="274">
        <v>0</v>
      </c>
      <c r="DW67" s="277" t="s">
        <v>848</v>
      </c>
      <c r="DX67" s="277" t="s">
        <v>848</v>
      </c>
      <c r="DY67" s="277" t="s">
        <v>848</v>
      </c>
      <c r="DZ67" s="274">
        <v>0</v>
      </c>
      <c r="EA67" s="277" t="s">
        <v>848</v>
      </c>
      <c r="EB67" s="277" t="s">
        <v>848</v>
      </c>
      <c r="EC67" s="277" t="s">
        <v>848</v>
      </c>
      <c r="ED67" s="274">
        <v>0</v>
      </c>
      <c r="EE67" s="274">
        <v>0</v>
      </c>
      <c r="EF67" s="274">
        <f t="shared" si="47"/>
        <v>1672</v>
      </c>
      <c r="EG67" s="274">
        <v>0</v>
      </c>
      <c r="EH67" s="277" t="s">
        <v>848</v>
      </c>
      <c r="EI67" s="277" t="s">
        <v>848</v>
      </c>
      <c r="EJ67" s="274">
        <v>0</v>
      </c>
      <c r="EK67" s="277" t="s">
        <v>848</v>
      </c>
      <c r="EL67" s="277" t="s">
        <v>848</v>
      </c>
      <c r="EM67" s="277" t="s">
        <v>848</v>
      </c>
      <c r="EN67" s="274">
        <v>0</v>
      </c>
      <c r="EO67" s="274">
        <v>0</v>
      </c>
      <c r="EP67" s="274">
        <v>0</v>
      </c>
      <c r="EQ67" s="277" t="s">
        <v>848</v>
      </c>
      <c r="ER67" s="277" t="s">
        <v>848</v>
      </c>
      <c r="ES67" s="277" t="s">
        <v>848</v>
      </c>
      <c r="ET67" s="277" t="s">
        <v>848</v>
      </c>
      <c r="EU67" s="274">
        <v>1672</v>
      </c>
      <c r="EV67" s="274">
        <v>0</v>
      </c>
      <c r="EW67" s="277" t="s">
        <v>848</v>
      </c>
      <c r="EX67" s="277" t="s">
        <v>848</v>
      </c>
      <c r="EY67" s="277" t="s">
        <v>848</v>
      </c>
      <c r="EZ67" s="274">
        <v>0</v>
      </c>
      <c r="FA67" s="274">
        <v>0</v>
      </c>
      <c r="FB67" s="274">
        <f t="shared" si="48"/>
        <v>0</v>
      </c>
      <c r="FC67" s="274">
        <v>0</v>
      </c>
      <c r="FD67" s="274">
        <v>0</v>
      </c>
      <c r="FE67" s="274">
        <v>0</v>
      </c>
      <c r="FF67" s="274">
        <v>0</v>
      </c>
      <c r="FG67" s="274">
        <v>0</v>
      </c>
      <c r="FH67" s="274">
        <v>0</v>
      </c>
      <c r="FI67" s="274">
        <v>0</v>
      </c>
      <c r="FJ67" s="274">
        <v>0</v>
      </c>
      <c r="FK67" s="274">
        <v>0</v>
      </c>
      <c r="FL67" s="274">
        <v>0</v>
      </c>
      <c r="FM67" s="274">
        <v>0</v>
      </c>
      <c r="FN67" s="274">
        <v>0</v>
      </c>
      <c r="FO67" s="274">
        <v>0</v>
      </c>
      <c r="FP67" s="277" t="s">
        <v>848</v>
      </c>
      <c r="FQ67" s="277" t="s">
        <v>848</v>
      </c>
      <c r="FR67" s="277" t="s">
        <v>848</v>
      </c>
      <c r="FS67" s="274">
        <v>0</v>
      </c>
      <c r="FT67" s="274">
        <v>0</v>
      </c>
      <c r="FU67" s="274">
        <v>0</v>
      </c>
      <c r="FV67" s="274">
        <v>0</v>
      </c>
      <c r="FW67" s="274">
        <v>0</v>
      </c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67">
    <sortCondition ref="A8:A67"/>
    <sortCondition ref="B8:B67"/>
    <sortCondition ref="C8:C6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66" man="1"/>
    <brk id="47" min="1" max="66" man="1"/>
    <brk id="69" min="1" max="66" man="1"/>
    <brk id="91" min="1" max="66" man="1"/>
    <brk id="113" min="1" max="66" man="1"/>
    <brk id="135" min="1" max="66" man="1"/>
    <brk id="157" min="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40000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40100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40130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40202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40203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40204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40205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40206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40207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40210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40211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40212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40213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40214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40215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40216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40217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40218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40219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40220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40221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40223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40224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40225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40226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40227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40228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40229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40230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40231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40341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40342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40343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40344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40345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40348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40349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40381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40382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40383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40384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40401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40402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40421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40447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40448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 t="str">
        <f t="shared" ca="1" si="0"/>
        <v>40503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 t="str">
        <f t="shared" ca="1" si="0"/>
        <v>40522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 t="str">
        <f t="shared" ca="1" si="0"/>
        <v>40544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 t="str">
        <f t="shared" ca="1" si="0"/>
        <v>40601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 t="str">
        <f t="shared" ca="1" si="0"/>
        <v>40602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 t="str">
        <f t="shared" ca="1" si="0"/>
        <v>40604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 t="str">
        <f t="shared" ca="1" si="0"/>
        <v>40605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 t="str">
        <f t="shared" ca="1" si="0"/>
        <v>40608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 t="str">
        <f t="shared" ca="1" si="0"/>
        <v>40609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 t="str">
        <f t="shared" ca="1" si="0"/>
        <v>40610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 t="str">
        <f t="shared" ca="1" si="0"/>
        <v>40621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 t="str">
        <f t="shared" ca="1" si="0"/>
        <v>40625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 t="str">
        <f t="shared" ca="1" si="0"/>
        <v>40642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 t="str">
        <f t="shared" ca="1" si="0"/>
        <v>40646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 t="str">
        <f t="shared" ca="1" si="0"/>
        <v>40647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2025-02-26T01:30:42Z</dcterms:modified>
</cp:coreProperties>
</file>