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9高知県\環境省廃棄物実態調査集約結果（39高知県）\"/>
    </mc:Choice>
  </mc:AlternateContent>
  <xr:revisionPtr revIDLastSave="0" documentId="13_ncr:1_{0C9EE0BF-A225-4B67-97CC-36E6C5453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水洗化人口等!$A$6:$AD$40</definedName>
    <definedName name="_xlnm.Print_Area" localSheetId="2">し尿集計結果!$A$1:$M$37</definedName>
    <definedName name="_xlnm.Print_Area" localSheetId="1">し尿処理状況!$2:$41</definedName>
    <definedName name="_xlnm.Print_Area" localSheetId="0">水洗化人口等!$2:$41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C8" i="2"/>
  <c r="AC9" i="2"/>
  <c r="AC10" i="2"/>
  <c r="AC11" i="2"/>
  <c r="AC12" i="2"/>
  <c r="N12" i="2" s="1"/>
  <c r="AC13" i="2"/>
  <c r="AC14" i="2"/>
  <c r="AC15" i="2"/>
  <c r="N15" i="2" s="1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AC35" i="2"/>
  <c r="AC36" i="2"/>
  <c r="N36" i="2" s="1"/>
  <c r="AC37" i="2"/>
  <c r="AC38" i="2"/>
  <c r="AC39" i="2"/>
  <c r="AC40" i="2"/>
  <c r="AC41" i="2"/>
  <c r="V8" i="2"/>
  <c r="V9" i="2"/>
  <c r="V10" i="2"/>
  <c r="V11" i="2"/>
  <c r="V12" i="2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V24" i="2"/>
  <c r="N24" i="2" s="1"/>
  <c r="V25" i="2"/>
  <c r="V26" i="2"/>
  <c r="N26" i="2" s="1"/>
  <c r="V27" i="2"/>
  <c r="N27" i="2" s="1"/>
  <c r="V28" i="2"/>
  <c r="V29" i="2"/>
  <c r="N29" i="2" s="1"/>
  <c r="V30" i="2"/>
  <c r="V31" i="2"/>
  <c r="V32" i="2"/>
  <c r="V33" i="2"/>
  <c r="N33" i="2" s="1"/>
  <c r="V34" i="2"/>
  <c r="N34" i="2" s="1"/>
  <c r="V35" i="2"/>
  <c r="V36" i="2"/>
  <c r="V37" i="2"/>
  <c r="V38" i="2"/>
  <c r="V39" i="2"/>
  <c r="V40" i="2"/>
  <c r="V41" i="2"/>
  <c r="O8" i="2"/>
  <c r="O9" i="2"/>
  <c r="N9" i="2" s="1"/>
  <c r="O10" i="2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O25" i="2"/>
  <c r="N25" i="2" s="1"/>
  <c r="O26" i="2"/>
  <c r="O27" i="2"/>
  <c r="O28" i="2"/>
  <c r="O29" i="2"/>
  <c r="O30" i="2"/>
  <c r="N30" i="2" s="1"/>
  <c r="O31" i="2"/>
  <c r="N31" i="2" s="1"/>
  <c r="O32" i="2"/>
  <c r="O33" i="2"/>
  <c r="O34" i="2"/>
  <c r="O35" i="2"/>
  <c r="O36" i="2"/>
  <c r="O37" i="2"/>
  <c r="N37" i="2" s="1"/>
  <c r="O38" i="2"/>
  <c r="O39" i="2"/>
  <c r="O40" i="2"/>
  <c r="N40" i="2" s="1"/>
  <c r="O41" i="2"/>
  <c r="N10" i="2"/>
  <c r="N21" i="2"/>
  <c r="N39" i="2"/>
  <c r="K8" i="2"/>
  <c r="D8" i="2" s="1"/>
  <c r="K9" i="2"/>
  <c r="K10" i="2"/>
  <c r="K11" i="2"/>
  <c r="K12" i="2"/>
  <c r="D12" i="2" s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D29" i="2" s="1"/>
  <c r="K30" i="2"/>
  <c r="K31" i="2"/>
  <c r="K32" i="2"/>
  <c r="K33" i="2"/>
  <c r="K34" i="2"/>
  <c r="K35" i="2"/>
  <c r="K36" i="2"/>
  <c r="K37" i="2"/>
  <c r="K38" i="2"/>
  <c r="K39" i="2"/>
  <c r="K40" i="2"/>
  <c r="K41" i="2"/>
  <c r="H8" i="2"/>
  <c r="H9" i="2"/>
  <c r="H10" i="2"/>
  <c r="D10" i="2" s="1"/>
  <c r="H11" i="2"/>
  <c r="D11" i="2" s="1"/>
  <c r="H12" i="2"/>
  <c r="H13" i="2"/>
  <c r="H14" i="2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H26" i="2"/>
  <c r="D26" i="2" s="1"/>
  <c r="H27" i="2"/>
  <c r="H28" i="2"/>
  <c r="H29" i="2"/>
  <c r="H30" i="2"/>
  <c r="H31" i="2"/>
  <c r="H32" i="2"/>
  <c r="D32" i="2" s="1"/>
  <c r="H33" i="2"/>
  <c r="H34" i="2"/>
  <c r="H35" i="2"/>
  <c r="D35" i="2" s="1"/>
  <c r="H36" i="2"/>
  <c r="H37" i="2"/>
  <c r="H38" i="2"/>
  <c r="H39" i="2"/>
  <c r="H40" i="2"/>
  <c r="H41" i="2"/>
  <c r="D41" i="2" s="1"/>
  <c r="E8" i="2"/>
  <c r="E9" i="2"/>
  <c r="D9" i="2" s="1"/>
  <c r="E10" i="2"/>
  <c r="E11" i="2"/>
  <c r="E12" i="2"/>
  <c r="E13" i="2"/>
  <c r="E14" i="2"/>
  <c r="E15" i="2"/>
  <c r="D15" i="2" s="1"/>
  <c r="E16" i="2"/>
  <c r="E17" i="2"/>
  <c r="D17" i="2" s="1"/>
  <c r="E18" i="2"/>
  <c r="D18" i="2" s="1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D14" i="2"/>
  <c r="D23" i="2"/>
  <c r="D30" i="2"/>
  <c r="D36" i="2"/>
  <c r="D38" i="2"/>
  <c r="P8" i="1"/>
  <c r="P9" i="1"/>
  <c r="I9" i="1" s="1"/>
  <c r="D9" i="1" s="1"/>
  <c r="P10" i="1"/>
  <c r="I10" i="1" s="1"/>
  <c r="P11" i="1"/>
  <c r="P12" i="1"/>
  <c r="P13" i="1"/>
  <c r="P14" i="1"/>
  <c r="P15" i="1"/>
  <c r="I15" i="1" s="1"/>
  <c r="P16" i="1"/>
  <c r="I16" i="1" s="1"/>
  <c r="D16" i="1" s="1"/>
  <c r="P17" i="1"/>
  <c r="I17" i="1" s="1"/>
  <c r="D17" i="1" s="1"/>
  <c r="J17" i="1" s="1"/>
  <c r="P18" i="1"/>
  <c r="P19" i="1"/>
  <c r="P20" i="1"/>
  <c r="P21" i="1"/>
  <c r="I21" i="1" s="1"/>
  <c r="P22" i="1"/>
  <c r="I22" i="1" s="1"/>
  <c r="D22" i="1" s="1"/>
  <c r="P23" i="1"/>
  <c r="P24" i="1"/>
  <c r="P25" i="1"/>
  <c r="P26" i="1"/>
  <c r="I26" i="1" s="1"/>
  <c r="D26" i="1" s="1"/>
  <c r="T26" i="1" s="1"/>
  <c r="P27" i="1"/>
  <c r="I27" i="1" s="1"/>
  <c r="P28" i="1"/>
  <c r="I28" i="1" s="1"/>
  <c r="D28" i="1" s="1"/>
  <c r="P29" i="1"/>
  <c r="P30" i="1"/>
  <c r="P31" i="1"/>
  <c r="I31" i="1" s="1"/>
  <c r="D31" i="1" s="1"/>
  <c r="P32" i="1"/>
  <c r="I32" i="1" s="1"/>
  <c r="D32" i="1" s="1"/>
  <c r="T32" i="1" s="1"/>
  <c r="P33" i="1"/>
  <c r="I33" i="1" s="1"/>
  <c r="D33" i="1" s="1"/>
  <c r="P34" i="1"/>
  <c r="I34" i="1" s="1"/>
  <c r="P35" i="1"/>
  <c r="P36" i="1"/>
  <c r="P37" i="1"/>
  <c r="P38" i="1"/>
  <c r="I38" i="1" s="1"/>
  <c r="D38" i="1" s="1"/>
  <c r="T38" i="1" s="1"/>
  <c r="P39" i="1"/>
  <c r="I39" i="1" s="1"/>
  <c r="P40" i="1"/>
  <c r="I40" i="1" s="1"/>
  <c r="P41" i="1"/>
  <c r="I41" i="1" s="1"/>
  <c r="D41" i="1" s="1"/>
  <c r="J41" i="1" s="1"/>
  <c r="L13" i="1"/>
  <c r="I8" i="1"/>
  <c r="I11" i="1"/>
  <c r="D11" i="1" s="1"/>
  <c r="J11" i="1" s="1"/>
  <c r="I12" i="1"/>
  <c r="D12" i="1" s="1"/>
  <c r="N12" i="1" s="1"/>
  <c r="I13" i="1"/>
  <c r="I14" i="1"/>
  <c r="I18" i="1"/>
  <c r="I19" i="1"/>
  <c r="D19" i="1" s="1"/>
  <c r="I20" i="1"/>
  <c r="D20" i="1" s="1"/>
  <c r="T20" i="1" s="1"/>
  <c r="I23" i="1"/>
  <c r="I24" i="1"/>
  <c r="D24" i="1" s="1"/>
  <c r="N24" i="1" s="1"/>
  <c r="I25" i="1"/>
  <c r="D25" i="1" s="1"/>
  <c r="I29" i="1"/>
  <c r="D29" i="1" s="1"/>
  <c r="N29" i="1" s="1"/>
  <c r="I30" i="1"/>
  <c r="I35" i="1"/>
  <c r="D35" i="1" s="1"/>
  <c r="J35" i="1" s="1"/>
  <c r="I36" i="1"/>
  <c r="D36" i="1" s="1"/>
  <c r="N36" i="1" s="1"/>
  <c r="I37" i="1"/>
  <c r="D37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D23" i="1" s="1"/>
  <c r="J23" i="1" s="1"/>
  <c r="E24" i="1"/>
  <c r="E25" i="1"/>
  <c r="E26" i="1"/>
  <c r="E27" i="1"/>
  <c r="E28" i="1"/>
  <c r="E29" i="1"/>
  <c r="E30" i="1"/>
  <c r="D30" i="1" s="1"/>
  <c r="E31" i="1"/>
  <c r="E32" i="1"/>
  <c r="E33" i="1"/>
  <c r="E34" i="1"/>
  <c r="E35" i="1"/>
  <c r="E36" i="1"/>
  <c r="E37" i="1"/>
  <c r="E38" i="1"/>
  <c r="E39" i="1"/>
  <c r="E40" i="1"/>
  <c r="E41" i="1"/>
  <c r="D8" i="1"/>
  <c r="T8" i="1" s="1"/>
  <c r="D13" i="1"/>
  <c r="N13" i="1" s="1"/>
  <c r="D14" i="1"/>
  <c r="T14" i="1" s="1"/>
  <c r="D18" i="1"/>
  <c r="N18" i="1" s="1"/>
  <c r="N31" i="1" l="1"/>
  <c r="L31" i="1"/>
  <c r="T31" i="1"/>
  <c r="F31" i="1"/>
  <c r="N37" i="1"/>
  <c r="L37" i="1"/>
  <c r="F37" i="1"/>
  <c r="T37" i="1"/>
  <c r="N25" i="1"/>
  <c r="L25" i="1"/>
  <c r="T25" i="1"/>
  <c r="F25" i="1"/>
  <c r="N19" i="1"/>
  <c r="F19" i="1"/>
  <c r="T19" i="1"/>
  <c r="L19" i="1"/>
  <c r="D22" i="2"/>
  <c r="D27" i="1"/>
  <c r="T27" i="1" s="1"/>
  <c r="D37" i="2"/>
  <c r="N11" i="2"/>
  <c r="D10" i="1"/>
  <c r="D40" i="1"/>
  <c r="T40" i="1" s="1"/>
  <c r="D34" i="2"/>
  <c r="N41" i="2"/>
  <c r="D39" i="1"/>
  <c r="F39" i="1" s="1"/>
  <c r="N8" i="2"/>
  <c r="D16" i="2"/>
  <c r="N23" i="2"/>
  <c r="D21" i="1"/>
  <c r="T21" i="1" s="1"/>
  <c r="D31" i="2"/>
  <c r="N38" i="2"/>
  <c r="F13" i="1"/>
  <c r="N19" i="2"/>
  <c r="T13" i="1"/>
  <c r="D27" i="2"/>
  <c r="D13" i="2"/>
  <c r="N20" i="2"/>
  <c r="D34" i="1"/>
  <c r="D28" i="2"/>
  <c r="N35" i="2"/>
  <c r="D25" i="2"/>
  <c r="N32" i="2"/>
  <c r="D40" i="2"/>
  <c r="N13" i="2"/>
  <c r="D15" i="1"/>
  <c r="D21" i="2"/>
  <c r="N14" i="2"/>
  <c r="J40" i="1"/>
  <c r="L40" i="1"/>
  <c r="F40" i="1"/>
  <c r="N40" i="1"/>
  <c r="J28" i="1"/>
  <c r="T28" i="1"/>
  <c r="L28" i="1"/>
  <c r="F28" i="1"/>
  <c r="N28" i="1"/>
  <c r="J10" i="1"/>
  <c r="T10" i="1"/>
  <c r="L10" i="1"/>
  <c r="F10" i="1"/>
  <c r="N10" i="1"/>
  <c r="T39" i="1"/>
  <c r="L39" i="1"/>
  <c r="J39" i="1"/>
  <c r="N39" i="1"/>
  <c r="T9" i="1"/>
  <c r="L9" i="1"/>
  <c r="F9" i="1"/>
  <c r="J9" i="1"/>
  <c r="N9" i="1"/>
  <c r="N30" i="1"/>
  <c r="J30" i="1"/>
  <c r="T30" i="1"/>
  <c r="L30" i="1"/>
  <c r="F30" i="1"/>
  <c r="J34" i="1"/>
  <c r="T34" i="1"/>
  <c r="L34" i="1"/>
  <c r="F34" i="1"/>
  <c r="N34" i="1"/>
  <c r="J22" i="1"/>
  <c r="T22" i="1"/>
  <c r="L22" i="1"/>
  <c r="F22" i="1"/>
  <c r="N22" i="1"/>
  <c r="J16" i="1"/>
  <c r="T16" i="1"/>
  <c r="L16" i="1"/>
  <c r="F16" i="1"/>
  <c r="N16" i="1"/>
  <c r="T33" i="1"/>
  <c r="L33" i="1"/>
  <c r="F33" i="1"/>
  <c r="J33" i="1"/>
  <c r="N33" i="1"/>
  <c r="T15" i="1"/>
  <c r="L15" i="1"/>
  <c r="F15" i="1"/>
  <c r="N15" i="1"/>
  <c r="J15" i="1"/>
  <c r="F36" i="1"/>
  <c r="F24" i="1"/>
  <c r="F18" i="1"/>
  <c r="F12" i="1"/>
  <c r="J38" i="1"/>
  <c r="J32" i="1"/>
  <c r="J26" i="1"/>
  <c r="J20" i="1"/>
  <c r="J14" i="1"/>
  <c r="J8" i="1"/>
  <c r="L36" i="1"/>
  <c r="L24" i="1"/>
  <c r="L18" i="1"/>
  <c r="L12" i="1"/>
  <c r="T36" i="1"/>
  <c r="T24" i="1"/>
  <c r="T18" i="1"/>
  <c r="T12" i="1"/>
  <c r="N35" i="1"/>
  <c r="F41" i="1"/>
  <c r="F35" i="1"/>
  <c r="F29" i="1"/>
  <c r="F23" i="1"/>
  <c r="F17" i="1"/>
  <c r="F11" i="1"/>
  <c r="J37" i="1"/>
  <c r="J31" i="1"/>
  <c r="J25" i="1"/>
  <c r="J19" i="1"/>
  <c r="J13" i="1"/>
  <c r="L41" i="1"/>
  <c r="L35" i="1"/>
  <c r="L29" i="1"/>
  <c r="L23" i="1"/>
  <c r="L17" i="1"/>
  <c r="L11" i="1"/>
  <c r="T41" i="1"/>
  <c r="T35" i="1"/>
  <c r="T29" i="1"/>
  <c r="T23" i="1"/>
  <c r="T17" i="1"/>
  <c r="T11" i="1"/>
  <c r="N17" i="1"/>
  <c r="J36" i="1"/>
  <c r="J24" i="1"/>
  <c r="J18" i="1"/>
  <c r="J12" i="1"/>
  <c r="N38" i="1"/>
  <c r="N32" i="1"/>
  <c r="N26" i="1"/>
  <c r="N20" i="1"/>
  <c r="N14" i="1"/>
  <c r="N8" i="1"/>
  <c r="N41" i="1"/>
  <c r="N23" i="1"/>
  <c r="N11" i="1"/>
  <c r="J29" i="1"/>
  <c r="F38" i="1"/>
  <c r="F32" i="1"/>
  <c r="F26" i="1"/>
  <c r="F20" i="1"/>
  <c r="F14" i="1"/>
  <c r="F8" i="1"/>
  <c r="L38" i="1"/>
  <c r="L32" i="1"/>
  <c r="L26" i="1"/>
  <c r="L20" i="1"/>
  <c r="L14" i="1"/>
  <c r="L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21" i="1" l="1"/>
  <c r="J21" i="1"/>
  <c r="F21" i="1"/>
  <c r="L21" i="1"/>
  <c r="N27" i="1"/>
  <c r="J27" i="1"/>
  <c r="F27" i="1"/>
  <c r="L2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<sst xmlns="http://schemas.openxmlformats.org/spreadsheetml/2006/main" count="800" uniqueCount="330">
  <si>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</si>
  <si>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</si>
  <si>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</si>
  <si>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</si>
  <si>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</si>
  <si>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</si>
  <si>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</si>
  <si>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</si>
  <si>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</si>
  <si>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</si>
  <si>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</si>
  <si>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</si>
  <si>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</si>
  <si>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</si>
  <si>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</si>
  <si>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</si>
  <si>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</si>
  <si>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</si>
  <si>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</si>
  <si>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</si>
  <si>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</si>
  <si>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</si>
  <si>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</si>
  <si>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</si>
  <si>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</si>
  <si>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</si>
  <si>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</si>
  <si>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</si>
  <si>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</si>
  <si>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</si>
  <si>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</si>
  <si>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</si>
  <si>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</si>
  <si>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</si>
  <si>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</si>
  <si>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</si>
  <si>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</si>
  <si>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</si>
  <si>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</si>
  <si>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</si>
  <si>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</si>
  <si>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</si>
  <si>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</si>
  <si>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</si>
  <si>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</si>
  <si>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</si>
  <si>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</si>
  <si>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</si>
  <si>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</si>
  <si>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</si>
  <si>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</si>
  <si>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</si>
  <si>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</si>
  <si>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</si>
  <si>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</si>
  <si>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</si>
  <si>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</si>
  <si>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</si>
  <si>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</si>
  <si>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</si>
  <si>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</si>
  <si>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</si>
  <si>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</si>
  <si>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</si>
  <si>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</si>
  <si>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</si>
  <si>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</si>
  <si>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</si>
  <si>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</si>
  <si>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</si>
  <si>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</si>
  <si>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</si>
  <si>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</si>
  <si>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</si>
  <si>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</si>
  <si>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</si>
  <si>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</si>
  <si>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</si>
  <si>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</si>
  <si>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</si>
  <si>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</si>
  <si>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</si>
  <si>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</si>
  <si>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</si>
  <si>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</si>
  <si>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</si>
  <si>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</si>
  <si>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</si>
  <si>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</si>
  <si>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</si>
  <si>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</si>
  <si>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</si>
  <si>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</si>
  <si>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</si>
  <si>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</si>
  <si>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</si>
  <si>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</si>
  <si>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</si>
  <si>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</si>
  <si>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</si>
  <si>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</si>
  <si>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</si>
  <si>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</si>
  <si>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</si>
  <si>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</si>
  <si>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</si>
  <si>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</si>
  <si>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</si>
  <si>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</si>
  <si>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</si>
  <si>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</si>
  <si>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</si>
  <si>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</si>
  <si>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</si>
  <si>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</si>
  <si>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</si>
  <si>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</si>
  <si>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</si>
  <si>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</si>
  <si>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</si>
  <si>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</si>
  <si>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</si>
  <si>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</si>
  <si>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</si>
  <si>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</si>
  <si>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</si>
  <si>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</si>
  <si>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</si>
  <si>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</si>
  <si>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</si>
  <si>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</si>
  <si>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</si>
  <si>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</si>
  <si>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</si>
  <si>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</si>
  <si>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</si>
  <si>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</si>
  <si>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</si>
  <si>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</si>
  <si>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</si>
  <si>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</si>
  <si>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</si>
  <si>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</si>
  <si>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</si>
  <si>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</si>
  <si>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</si>
  <si>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</si>
  <si>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</si>
  <si>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</si>
  <si>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</si>
  <si>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</si>
  <si>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</si>
  <si>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</si>
  <si>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</si>
  <si>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</si>
  <si>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</si>
  <si>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</si>
  <si>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</si>
  <si>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</si>
  <si>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</si>
  <si>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</si>
  <si>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</si>
  <si>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</si>
  <si>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</si>
  <si>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</si>
  <si>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</si>
  <si>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</si>
  <si>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</si>
  <si>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</si>
  <si>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</si>
  <si>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</si>
  <si>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</si>
  <si>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</si>
  <si>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</si>
  <si>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</si>
  <si>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</si>
  <si>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</si>
  <si>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</si>
  <si>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</si>
  <si>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</si>
  <si>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</si>
  <si>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</si>
  <si>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</si>
  <si>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</si>
  <si>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</si>
  <si>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</si>
  <si>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</si>
  <si>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</si>
  <si>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</si>
  <si>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</si>
  <si>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</si>
  <si>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</si>
  <si>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</si>
  <si>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</si>
  <si>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</si>
  <si>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</si>
  <si>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</si>
  <si>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</si>
  <si>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</si>
  <si>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</si>
  <si>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</si>
  <si>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</si>
  <si>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</si>
  <si>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</si>
  <si>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</si>
  <si>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</si>
  <si>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</si>
  <si>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</si>
  <si>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</si>
  <si>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</si>
  <si>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</si>
  <si>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</si>
  <si>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</si>
  <si>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</si>
  <si>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</si>
  <si>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</si>
  <si>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</si>
  <si>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</si>
  <si>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</si>
  <si>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</si>
  <si>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</si>
  <si>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</si>
  <si>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</si>
  <si>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</si>
  <si>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</si>
  <si>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</si>
  <si>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</si>
  <si>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</si>
  <si>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</si>
  <si>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</si>
  <si>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</si>
  <si>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</si>
  <si>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</si>
  <si>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</si>
  <si>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</si>
  <si>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</si>
  <si>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</si>
  <si>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</si>
  <si>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</si>
  <si>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</si>
  <si>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</si>
  <si>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</si>
  <si>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</si>
  <si>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</si>
  <si>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</si>
  <si>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</si>
  <si>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</si>
  <si>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</si>
  <si>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</si>
  <si>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</si>
  <si>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</si>
  <si>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</si>
  <si>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</si>
  <si>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</si>
  <si>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</si>
  <si>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</si>
  <si>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39000</t>
  </si>
  <si>
    <t>水洗化人口等（令和5年度実績）</t>
    <phoneticPr fontId="3"/>
  </si>
  <si>
    <t>し尿処理の状況（令和5年度実績）</t>
    <phoneticPr fontId="3"/>
  </si>
  <si>
    <t>39201</t>
  </si>
  <si>
    <t>高知市</t>
  </si>
  <si>
    <t/>
  </si>
  <si>
    <t>○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</si>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</sst>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329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15</v>
      </c>
      <c r="B7" s="108" t="s">
        <v>256</v>
      </c>
      <c r="C7" s="92" t="s">
        <v>198</v>
      </c>
      <c r="D7" s="93">
        <f t="shared" ref="D7:D41" si="0">+SUM(E7,+I7)</f>
        <v>676053</v>
      </c>
      <c r="E7" s="93">
        <f t="shared" ref="E7:E41" si="1">+SUM(G7+H7)</f>
        <v>85071</v>
      </c>
      <c r="F7" s="94">
        <f t="shared" ref="F7:F41" si="2">IF(D7&gt;0,E7/D7*100,"-")</f>
        <v>12.58348088093685</v>
      </c>
      <c r="G7" s="93">
        <f>SUM(G$8:G$207)</f>
        <v>84417</v>
      </c>
      <c r="H7" s="93">
        <f>SUM(H$8:H$207)</f>
        <v>654</v>
      </c>
      <c r="I7" s="93">
        <f t="shared" ref="I7:I41" si="3">+SUM(K7,+M7,O7+P7)</f>
        <v>590982</v>
      </c>
      <c r="J7" s="94">
        <f t="shared" ref="J7:J41" si="4">IF(D7&gt;0,I7/D7*100,"-")</f>
        <v>87.416519119063153</v>
      </c>
      <c r="K7" s="93">
        <f>SUM(K$8:K$207)</f>
        <v>239177</v>
      </c>
      <c r="L7" s="94">
        <f t="shared" ref="L7:L41" si="5">IF(D7&gt;0,K7/D7*100,"-")</f>
        <v>35.378439264377207</v>
      </c>
      <c r="M7" s="93">
        <f>SUM(M$8:M$207)</f>
        <v>1439</v>
      </c>
      <c r="N7" s="94">
        <f t="shared" ref="N7:N41" si="6">IF(D7&gt;0,M7/D7*100,"-")</f>
        <v>0.21285313429568389</v>
      </c>
      <c r="O7" s="91">
        <f>SUM(O$8:O$207)</f>
        <v>15278</v>
      </c>
      <c r="P7" s="93">
        <f t="shared" ref="P7:P41" si="7">SUM(Q7:S7)</f>
        <v>335088</v>
      </c>
      <c r="Q7" s="93">
        <f>SUM(Q$8:Q$207)</f>
        <v>85116</v>
      </c>
      <c r="R7" s="93">
        <f>SUM(R$8:R$207)</f>
        <v>232511</v>
      </c>
      <c r="S7" s="93">
        <f>SUM(S$8:S$207)</f>
        <v>17461</v>
      </c>
      <c r="T7" s="94">
        <f t="shared" ref="T7:T41" si="8">IF(D7&gt;0,P7/D7*100,"-")</f>
        <v>49.565344728889599</v>
      </c>
      <c r="U7" s="93">
        <f>SUM(U$8:U$207)</f>
        <v>5740</v>
      </c>
      <c r="V7" s="95">
        <f t="shared" ref="V7:AC7" si="9">COUNTIF(V$8:V$207,"○")</f>
        <v>27</v>
      </c>
      <c r="W7" s="95">
        <f t="shared" si="9"/>
        <v>0</v>
      </c>
      <c r="X7" s="95">
        <f t="shared" si="9"/>
        <v>0</v>
      </c>
      <c r="Y7" s="95">
        <f t="shared" si="9"/>
        <v>7</v>
      </c>
      <c r="Z7" s="95">
        <f t="shared" si="9"/>
        <v>27</v>
      </c>
      <c r="AA7" s="95">
        <f t="shared" si="9"/>
        <v>0</v>
      </c>
      <c r="AB7" s="95">
        <f t="shared" si="9"/>
        <v>0</v>
      </c>
      <c r="AC7" s="95">
        <f t="shared" si="9"/>
        <v>7</v>
      </c>
    </row>
    <row r="8" spans="1:31" ht="13.5" customHeight="1" x14ac:dyDescent="0.15">
      <c r="A8" s="85" t="s">
        <v>15</v>
      </c>
      <c r="B8" s="86" t="s">
        <v>259</v>
      </c>
      <c r="C8" s="85" t="s">
        <v>260</v>
      </c>
      <c r="D8" s="87">
        <f t="shared" si="0"/>
        <v>316984</v>
      </c>
      <c r="E8" s="87">
        <f t="shared" si="1"/>
        <v>18051</v>
      </c>
      <c r="F8" s="106">
        <f t="shared" si="2"/>
        <v>5.6946091916311232</v>
      </c>
      <c r="G8" s="87">
        <v>17773</v>
      </c>
      <c r="H8" s="87">
        <v>278</v>
      </c>
      <c r="I8" s="87">
        <f t="shared" si="3"/>
        <v>298933</v>
      </c>
      <c r="J8" s="88">
        <f t="shared" si="4"/>
        <v>94.30539080836887</v>
      </c>
      <c r="K8" s="87">
        <v>178742</v>
      </c>
      <c r="L8" s="88">
        <f t="shared" si="5"/>
        <v>56.388335057920905</v>
      </c>
      <c r="M8" s="87">
        <v>1439</v>
      </c>
      <c r="N8" s="88">
        <f t="shared" si="6"/>
        <v>0.45396613078262621</v>
      </c>
      <c r="O8" s="87">
        <v>3120</v>
      </c>
      <c r="P8" s="87">
        <f t="shared" si="7"/>
        <v>115632</v>
      </c>
      <c r="Q8" s="87">
        <v>54953</v>
      </c>
      <c r="R8" s="87">
        <v>48757</v>
      </c>
      <c r="S8" s="87">
        <v>11922</v>
      </c>
      <c r="T8" s="88">
        <f t="shared" si="8"/>
        <v>36.478812810741232</v>
      </c>
      <c r="U8" s="87">
        <v>2085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15</v>
      </c>
      <c r="B9" s="86" t="s">
        <v>263</v>
      </c>
      <c r="C9" s="85" t="s">
        <v>264</v>
      </c>
      <c r="D9" s="87">
        <f t="shared" si="0"/>
        <v>11751</v>
      </c>
      <c r="E9" s="87">
        <f t="shared" si="1"/>
        <v>2267</v>
      </c>
      <c r="F9" s="106">
        <f t="shared" si="2"/>
        <v>19.291975151050973</v>
      </c>
      <c r="G9" s="87">
        <v>2267</v>
      </c>
      <c r="H9" s="87">
        <v>0</v>
      </c>
      <c r="I9" s="87">
        <f t="shared" si="3"/>
        <v>9484</v>
      </c>
      <c r="J9" s="88">
        <f t="shared" si="4"/>
        <v>80.708024848949023</v>
      </c>
      <c r="K9" s="87">
        <v>0</v>
      </c>
      <c r="L9" s="88">
        <f t="shared" si="5"/>
        <v>0</v>
      </c>
      <c r="M9" s="87">
        <v>0</v>
      </c>
      <c r="N9" s="88">
        <f t="shared" si="6"/>
        <v>0</v>
      </c>
      <c r="O9" s="87">
        <v>0</v>
      </c>
      <c r="P9" s="87">
        <f t="shared" si="7"/>
        <v>9484</v>
      </c>
      <c r="Q9" s="87">
        <v>0</v>
      </c>
      <c r="R9" s="87">
        <v>4881</v>
      </c>
      <c r="S9" s="87">
        <v>4603</v>
      </c>
      <c r="T9" s="88">
        <f t="shared" si="8"/>
        <v>80.708024848949023</v>
      </c>
      <c r="U9" s="87">
        <v>70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15</v>
      </c>
      <c r="B10" s="86" t="s">
        <v>265</v>
      </c>
      <c r="C10" s="85" t="s">
        <v>266</v>
      </c>
      <c r="D10" s="87">
        <f t="shared" si="0"/>
        <v>15964</v>
      </c>
      <c r="E10" s="87">
        <f t="shared" si="1"/>
        <v>5042</v>
      </c>
      <c r="F10" s="106">
        <f t="shared" si="2"/>
        <v>31.583563016787775</v>
      </c>
      <c r="G10" s="87">
        <v>5042</v>
      </c>
      <c r="H10" s="87">
        <v>0</v>
      </c>
      <c r="I10" s="87">
        <f t="shared" si="3"/>
        <v>10922</v>
      </c>
      <c r="J10" s="88">
        <f t="shared" si="4"/>
        <v>68.416436983212222</v>
      </c>
      <c r="K10" s="87">
        <v>3587</v>
      </c>
      <c r="L10" s="88">
        <f t="shared" si="5"/>
        <v>22.469305938361313</v>
      </c>
      <c r="M10" s="87">
        <v>0</v>
      </c>
      <c r="N10" s="88">
        <f t="shared" si="6"/>
        <v>0</v>
      </c>
      <c r="O10" s="87">
        <v>523</v>
      </c>
      <c r="P10" s="87">
        <f t="shared" si="7"/>
        <v>6812</v>
      </c>
      <c r="Q10" s="87">
        <v>599</v>
      </c>
      <c r="R10" s="87">
        <v>6213</v>
      </c>
      <c r="S10" s="87">
        <v>0</v>
      </c>
      <c r="T10" s="88">
        <f t="shared" si="8"/>
        <v>42.671009771986974</v>
      </c>
      <c r="U10" s="87">
        <v>106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15</v>
      </c>
      <c r="B11" s="86" t="s">
        <v>267</v>
      </c>
      <c r="C11" s="85" t="s">
        <v>268</v>
      </c>
      <c r="D11" s="87">
        <f t="shared" si="0"/>
        <v>46151</v>
      </c>
      <c r="E11" s="87">
        <f t="shared" si="1"/>
        <v>5738</v>
      </c>
      <c r="F11" s="106">
        <f t="shared" si="2"/>
        <v>12.433100041169205</v>
      </c>
      <c r="G11" s="87">
        <v>5684</v>
      </c>
      <c r="H11" s="87">
        <v>54</v>
      </c>
      <c r="I11" s="87">
        <f t="shared" si="3"/>
        <v>40413</v>
      </c>
      <c r="J11" s="88">
        <f t="shared" si="4"/>
        <v>87.566899958830788</v>
      </c>
      <c r="K11" s="87">
        <v>16576</v>
      </c>
      <c r="L11" s="88">
        <f t="shared" si="5"/>
        <v>35.91688154102836</v>
      </c>
      <c r="M11" s="87">
        <v>0</v>
      </c>
      <c r="N11" s="88">
        <f t="shared" si="6"/>
        <v>0</v>
      </c>
      <c r="O11" s="87">
        <v>2697</v>
      </c>
      <c r="P11" s="87">
        <f t="shared" si="7"/>
        <v>21140</v>
      </c>
      <c r="Q11" s="87">
        <v>1483</v>
      </c>
      <c r="R11" s="87">
        <v>19657</v>
      </c>
      <c r="S11" s="87">
        <v>0</v>
      </c>
      <c r="T11" s="88">
        <f t="shared" si="8"/>
        <v>45.806158046412868</v>
      </c>
      <c r="U11" s="87">
        <v>427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15</v>
      </c>
      <c r="B12" s="86" t="s">
        <v>269</v>
      </c>
      <c r="C12" s="85" t="s">
        <v>270</v>
      </c>
      <c r="D12" s="87">
        <f t="shared" si="0"/>
        <v>26015</v>
      </c>
      <c r="E12" s="87">
        <f t="shared" si="1"/>
        <v>620</v>
      </c>
      <c r="F12" s="106">
        <f t="shared" si="2"/>
        <v>2.3832404382087256</v>
      </c>
      <c r="G12" s="87">
        <v>620</v>
      </c>
      <c r="H12" s="87">
        <v>0</v>
      </c>
      <c r="I12" s="87">
        <f t="shared" si="3"/>
        <v>25395</v>
      </c>
      <c r="J12" s="88">
        <f t="shared" si="4"/>
        <v>97.616759561791284</v>
      </c>
      <c r="K12" s="87">
        <v>0</v>
      </c>
      <c r="L12" s="88">
        <f t="shared" si="5"/>
        <v>0</v>
      </c>
      <c r="M12" s="87">
        <v>0</v>
      </c>
      <c r="N12" s="88">
        <f t="shared" si="6"/>
        <v>0</v>
      </c>
      <c r="O12" s="87">
        <v>178</v>
      </c>
      <c r="P12" s="87">
        <f t="shared" si="7"/>
        <v>25217</v>
      </c>
      <c r="Q12" s="87">
        <v>4491</v>
      </c>
      <c r="R12" s="87">
        <v>20701</v>
      </c>
      <c r="S12" s="87">
        <v>25</v>
      </c>
      <c r="T12" s="88">
        <f t="shared" si="8"/>
        <v>96.932538919853926</v>
      </c>
      <c r="U12" s="87">
        <v>421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15</v>
      </c>
      <c r="B13" s="86" t="s">
        <v>271</v>
      </c>
      <c r="C13" s="85" t="s">
        <v>272</v>
      </c>
      <c r="D13" s="87">
        <f t="shared" si="0"/>
        <v>19894</v>
      </c>
      <c r="E13" s="87">
        <f t="shared" si="1"/>
        <v>2634</v>
      </c>
      <c r="F13" s="106">
        <f t="shared" si="2"/>
        <v>13.240172916457224</v>
      </c>
      <c r="G13" s="87">
        <v>2634</v>
      </c>
      <c r="H13" s="87">
        <v>0</v>
      </c>
      <c r="I13" s="87">
        <f t="shared" si="3"/>
        <v>17260</v>
      </c>
      <c r="J13" s="88">
        <f t="shared" si="4"/>
        <v>86.759827083542774</v>
      </c>
      <c r="K13" s="87">
        <v>1187</v>
      </c>
      <c r="L13" s="88">
        <f t="shared" si="5"/>
        <v>5.9666231024429477</v>
      </c>
      <c r="M13" s="87">
        <v>0</v>
      </c>
      <c r="N13" s="88">
        <f t="shared" si="6"/>
        <v>0</v>
      </c>
      <c r="O13" s="87">
        <v>163</v>
      </c>
      <c r="P13" s="87">
        <f t="shared" si="7"/>
        <v>15910</v>
      </c>
      <c r="Q13" s="87">
        <v>7685</v>
      </c>
      <c r="R13" s="87">
        <v>8225</v>
      </c>
      <c r="S13" s="87">
        <v>0</v>
      </c>
      <c r="T13" s="88">
        <f t="shared" si="8"/>
        <v>79.973861465768564</v>
      </c>
      <c r="U13" s="87">
        <v>435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15</v>
      </c>
      <c r="B14" s="86" t="s">
        <v>273</v>
      </c>
      <c r="C14" s="85" t="s">
        <v>274</v>
      </c>
      <c r="D14" s="87">
        <f t="shared" si="0"/>
        <v>18884</v>
      </c>
      <c r="E14" s="87">
        <f t="shared" si="1"/>
        <v>2588</v>
      </c>
      <c r="F14" s="106">
        <f t="shared" si="2"/>
        <v>13.704723575513663</v>
      </c>
      <c r="G14" s="87">
        <v>2588</v>
      </c>
      <c r="H14" s="87">
        <v>0</v>
      </c>
      <c r="I14" s="87">
        <f t="shared" si="3"/>
        <v>16296</v>
      </c>
      <c r="J14" s="88">
        <f t="shared" si="4"/>
        <v>86.295276424486332</v>
      </c>
      <c r="K14" s="87">
        <v>2644</v>
      </c>
      <c r="L14" s="88">
        <f t="shared" si="5"/>
        <v>14.001270917178562</v>
      </c>
      <c r="M14" s="87">
        <v>0</v>
      </c>
      <c r="N14" s="88">
        <f t="shared" si="6"/>
        <v>0</v>
      </c>
      <c r="O14" s="87">
        <v>415</v>
      </c>
      <c r="P14" s="87">
        <f t="shared" si="7"/>
        <v>13237</v>
      </c>
      <c r="Q14" s="87">
        <v>4354</v>
      </c>
      <c r="R14" s="87">
        <v>8883</v>
      </c>
      <c r="S14" s="87">
        <v>0</v>
      </c>
      <c r="T14" s="88">
        <f t="shared" si="8"/>
        <v>70.096377886041097</v>
      </c>
      <c r="U14" s="87">
        <v>127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15</v>
      </c>
      <c r="B15" s="86" t="s">
        <v>275</v>
      </c>
      <c r="C15" s="85" t="s">
        <v>276</v>
      </c>
      <c r="D15" s="87">
        <f t="shared" si="0"/>
        <v>11776</v>
      </c>
      <c r="E15" s="87">
        <f t="shared" si="1"/>
        <v>911</v>
      </c>
      <c r="F15" s="106">
        <f t="shared" si="2"/>
        <v>7.7360733695652177</v>
      </c>
      <c r="G15" s="87">
        <v>911</v>
      </c>
      <c r="H15" s="87">
        <v>0</v>
      </c>
      <c r="I15" s="87">
        <f t="shared" si="3"/>
        <v>10865</v>
      </c>
      <c r="J15" s="88">
        <f t="shared" si="4"/>
        <v>92.263926630434781</v>
      </c>
      <c r="K15" s="87">
        <v>0</v>
      </c>
      <c r="L15" s="88">
        <f t="shared" si="5"/>
        <v>0</v>
      </c>
      <c r="M15" s="87">
        <v>0</v>
      </c>
      <c r="N15" s="88">
        <f t="shared" si="6"/>
        <v>0</v>
      </c>
      <c r="O15" s="87">
        <v>0</v>
      </c>
      <c r="P15" s="87">
        <f t="shared" si="7"/>
        <v>10865</v>
      </c>
      <c r="Q15" s="87">
        <v>2414</v>
      </c>
      <c r="R15" s="87">
        <v>8451</v>
      </c>
      <c r="S15" s="87">
        <v>0</v>
      </c>
      <c r="T15" s="88">
        <f t="shared" si="8"/>
        <v>92.263926630434781</v>
      </c>
      <c r="U15" s="87">
        <v>121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15</v>
      </c>
      <c r="B16" s="86" t="s">
        <v>277</v>
      </c>
      <c r="C16" s="85" t="s">
        <v>278</v>
      </c>
      <c r="D16" s="87">
        <f t="shared" si="0"/>
        <v>31612</v>
      </c>
      <c r="E16" s="87">
        <f t="shared" si="1"/>
        <v>2557</v>
      </c>
      <c r="F16" s="106">
        <f t="shared" si="2"/>
        <v>8.0887004934834881</v>
      </c>
      <c r="G16" s="87">
        <v>2557</v>
      </c>
      <c r="H16" s="87">
        <v>0</v>
      </c>
      <c r="I16" s="87">
        <f t="shared" si="3"/>
        <v>29055</v>
      </c>
      <c r="J16" s="88">
        <f t="shared" si="4"/>
        <v>91.911299506516514</v>
      </c>
      <c r="K16" s="87">
        <v>7681</v>
      </c>
      <c r="L16" s="88">
        <f t="shared" si="5"/>
        <v>24.297735037327598</v>
      </c>
      <c r="M16" s="87">
        <v>0</v>
      </c>
      <c r="N16" s="88">
        <f t="shared" si="6"/>
        <v>0</v>
      </c>
      <c r="O16" s="87">
        <v>543</v>
      </c>
      <c r="P16" s="87">
        <f t="shared" si="7"/>
        <v>20831</v>
      </c>
      <c r="Q16" s="87">
        <v>1190</v>
      </c>
      <c r="R16" s="87">
        <v>19641</v>
      </c>
      <c r="S16" s="87">
        <v>0</v>
      </c>
      <c r="T16" s="88">
        <f t="shared" si="8"/>
        <v>65.895862330760465</v>
      </c>
      <c r="U16" s="87">
        <v>139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15</v>
      </c>
      <c r="B17" s="86" t="s">
        <v>279</v>
      </c>
      <c r="C17" s="85" t="s">
        <v>280</v>
      </c>
      <c r="D17" s="87">
        <f t="shared" si="0"/>
        <v>32887</v>
      </c>
      <c r="E17" s="87">
        <f t="shared" si="1"/>
        <v>4932</v>
      </c>
      <c r="F17" s="106">
        <f t="shared" si="2"/>
        <v>14.996807249064981</v>
      </c>
      <c r="G17" s="87">
        <v>4927</v>
      </c>
      <c r="H17" s="87">
        <v>5</v>
      </c>
      <c r="I17" s="87">
        <f t="shared" si="3"/>
        <v>27955</v>
      </c>
      <c r="J17" s="88">
        <f t="shared" si="4"/>
        <v>85.003192750935014</v>
      </c>
      <c r="K17" s="87">
        <v>6264</v>
      </c>
      <c r="L17" s="88">
        <f t="shared" si="5"/>
        <v>19.047039863775961</v>
      </c>
      <c r="M17" s="87">
        <v>0</v>
      </c>
      <c r="N17" s="88">
        <f t="shared" si="6"/>
        <v>0</v>
      </c>
      <c r="O17" s="87">
        <v>3274</v>
      </c>
      <c r="P17" s="87">
        <f t="shared" si="7"/>
        <v>18417</v>
      </c>
      <c r="Q17" s="87">
        <v>1178</v>
      </c>
      <c r="R17" s="87">
        <v>17239</v>
      </c>
      <c r="S17" s="87">
        <v>0</v>
      </c>
      <c r="T17" s="88">
        <f t="shared" si="8"/>
        <v>56.000851400249338</v>
      </c>
      <c r="U17" s="87">
        <v>445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15</v>
      </c>
      <c r="B18" s="86" t="s">
        <v>281</v>
      </c>
      <c r="C18" s="85" t="s">
        <v>282</v>
      </c>
      <c r="D18" s="87">
        <f t="shared" si="0"/>
        <v>25097</v>
      </c>
      <c r="E18" s="87">
        <f t="shared" si="1"/>
        <v>10538</v>
      </c>
      <c r="F18" s="106">
        <f t="shared" si="2"/>
        <v>41.989082360441486</v>
      </c>
      <c r="G18" s="87">
        <v>10245</v>
      </c>
      <c r="H18" s="87">
        <v>293</v>
      </c>
      <c r="I18" s="87">
        <f t="shared" si="3"/>
        <v>14559</v>
      </c>
      <c r="J18" s="88">
        <f t="shared" si="4"/>
        <v>58.010917639558514</v>
      </c>
      <c r="K18" s="87">
        <v>9485</v>
      </c>
      <c r="L18" s="88">
        <f t="shared" si="5"/>
        <v>37.793361756385224</v>
      </c>
      <c r="M18" s="87">
        <v>0</v>
      </c>
      <c r="N18" s="88">
        <f t="shared" si="6"/>
        <v>0</v>
      </c>
      <c r="O18" s="87">
        <v>97</v>
      </c>
      <c r="P18" s="87">
        <f t="shared" si="7"/>
        <v>4977</v>
      </c>
      <c r="Q18" s="87">
        <v>231</v>
      </c>
      <c r="R18" s="87">
        <v>4746</v>
      </c>
      <c r="S18" s="87">
        <v>0</v>
      </c>
      <c r="T18" s="88">
        <f t="shared" si="8"/>
        <v>19.831055504641988</v>
      </c>
      <c r="U18" s="87">
        <v>428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15</v>
      </c>
      <c r="B19" s="86" t="s">
        <v>283</v>
      </c>
      <c r="C19" s="85" t="s">
        <v>284</v>
      </c>
      <c r="D19" s="87">
        <f t="shared" si="0"/>
        <v>2142</v>
      </c>
      <c r="E19" s="87">
        <f t="shared" si="1"/>
        <v>359</v>
      </c>
      <c r="F19" s="106">
        <f t="shared" si="2"/>
        <v>16.76003734827264</v>
      </c>
      <c r="G19" s="87">
        <v>338</v>
      </c>
      <c r="H19" s="87">
        <v>21</v>
      </c>
      <c r="I19" s="87">
        <f t="shared" si="3"/>
        <v>1783</v>
      </c>
      <c r="J19" s="88">
        <f t="shared" si="4"/>
        <v>83.239962651727367</v>
      </c>
      <c r="K19" s="87">
        <v>1213</v>
      </c>
      <c r="L19" s="88">
        <f t="shared" si="5"/>
        <v>56.629318394024274</v>
      </c>
      <c r="M19" s="87">
        <v>0</v>
      </c>
      <c r="N19" s="88">
        <f t="shared" si="6"/>
        <v>0</v>
      </c>
      <c r="O19" s="87">
        <v>0</v>
      </c>
      <c r="P19" s="87">
        <f t="shared" si="7"/>
        <v>570</v>
      </c>
      <c r="Q19" s="87">
        <v>239</v>
      </c>
      <c r="R19" s="87">
        <v>291</v>
      </c>
      <c r="S19" s="87">
        <v>40</v>
      </c>
      <c r="T19" s="88">
        <f t="shared" si="8"/>
        <v>26.610644257703083</v>
      </c>
      <c r="U19" s="87">
        <v>17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15</v>
      </c>
      <c r="B20" s="86" t="s">
        <v>285</v>
      </c>
      <c r="C20" s="85" t="s">
        <v>286</v>
      </c>
      <c r="D20" s="87">
        <f t="shared" si="0"/>
        <v>2892</v>
      </c>
      <c r="E20" s="87">
        <f t="shared" si="1"/>
        <v>1131</v>
      </c>
      <c r="F20" s="106">
        <f t="shared" si="2"/>
        <v>39.107883817427386</v>
      </c>
      <c r="G20" s="87">
        <v>1131</v>
      </c>
      <c r="H20" s="87">
        <v>0</v>
      </c>
      <c r="I20" s="87">
        <f t="shared" si="3"/>
        <v>1761</v>
      </c>
      <c r="J20" s="88">
        <f t="shared" si="4"/>
        <v>60.892116182572607</v>
      </c>
      <c r="K20" s="87">
        <v>0</v>
      </c>
      <c r="L20" s="88">
        <f t="shared" si="5"/>
        <v>0</v>
      </c>
      <c r="M20" s="87">
        <v>0</v>
      </c>
      <c r="N20" s="88">
        <f t="shared" si="6"/>
        <v>0</v>
      </c>
      <c r="O20" s="87">
        <v>181</v>
      </c>
      <c r="P20" s="87">
        <f t="shared" si="7"/>
        <v>1580</v>
      </c>
      <c r="Q20" s="87">
        <v>0</v>
      </c>
      <c r="R20" s="87">
        <v>1580</v>
      </c>
      <c r="S20" s="87">
        <v>0</v>
      </c>
      <c r="T20" s="88">
        <f t="shared" si="8"/>
        <v>54.633471645919776</v>
      </c>
      <c r="U20" s="87">
        <v>29</v>
      </c>
      <c r="V20" s="85"/>
      <c r="W20" s="85"/>
      <c r="X20" s="85"/>
      <c r="Y20" s="85" t="s">
        <v>262</v>
      </c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15</v>
      </c>
      <c r="B21" s="86" t="s">
        <v>287</v>
      </c>
      <c r="C21" s="85" t="s">
        <v>288</v>
      </c>
      <c r="D21" s="87">
        <f t="shared" si="0"/>
        <v>2473</v>
      </c>
      <c r="E21" s="87">
        <f t="shared" si="1"/>
        <v>148</v>
      </c>
      <c r="F21" s="106">
        <f t="shared" si="2"/>
        <v>5.9846340477153248</v>
      </c>
      <c r="G21" s="87">
        <v>148</v>
      </c>
      <c r="H21" s="87">
        <v>0</v>
      </c>
      <c r="I21" s="87">
        <f t="shared" si="3"/>
        <v>2325</v>
      </c>
      <c r="J21" s="88">
        <f t="shared" si="4"/>
        <v>94.015365952284682</v>
      </c>
      <c r="K21" s="87">
        <v>0</v>
      </c>
      <c r="L21" s="88">
        <f t="shared" si="5"/>
        <v>0</v>
      </c>
      <c r="M21" s="87">
        <v>0</v>
      </c>
      <c r="N21" s="88">
        <f t="shared" si="6"/>
        <v>0</v>
      </c>
      <c r="O21" s="87">
        <v>0</v>
      </c>
      <c r="P21" s="87">
        <f t="shared" si="7"/>
        <v>2325</v>
      </c>
      <c r="Q21" s="87">
        <v>636</v>
      </c>
      <c r="R21" s="87">
        <v>1689</v>
      </c>
      <c r="S21" s="87">
        <v>0</v>
      </c>
      <c r="T21" s="88">
        <f t="shared" si="8"/>
        <v>94.015365952284682</v>
      </c>
      <c r="U21" s="87">
        <v>15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15</v>
      </c>
      <c r="B22" s="86" t="s">
        <v>289</v>
      </c>
      <c r="C22" s="85" t="s">
        <v>290</v>
      </c>
      <c r="D22" s="87">
        <f t="shared" si="0"/>
        <v>2360</v>
      </c>
      <c r="E22" s="87">
        <f t="shared" si="1"/>
        <v>1388</v>
      </c>
      <c r="F22" s="106">
        <f t="shared" si="2"/>
        <v>58.813559322033903</v>
      </c>
      <c r="G22" s="87">
        <v>1385</v>
      </c>
      <c r="H22" s="87">
        <v>3</v>
      </c>
      <c r="I22" s="87">
        <f t="shared" si="3"/>
        <v>972</v>
      </c>
      <c r="J22" s="88">
        <f t="shared" si="4"/>
        <v>41.186440677966104</v>
      </c>
      <c r="K22" s="87">
        <v>0</v>
      </c>
      <c r="L22" s="88">
        <f t="shared" si="5"/>
        <v>0</v>
      </c>
      <c r="M22" s="87">
        <v>0</v>
      </c>
      <c r="N22" s="88">
        <f t="shared" si="6"/>
        <v>0</v>
      </c>
      <c r="O22" s="87">
        <v>0</v>
      </c>
      <c r="P22" s="87">
        <f t="shared" si="7"/>
        <v>972</v>
      </c>
      <c r="Q22" s="87">
        <v>277</v>
      </c>
      <c r="R22" s="87">
        <v>695</v>
      </c>
      <c r="S22" s="87">
        <v>0</v>
      </c>
      <c r="T22" s="88">
        <f t="shared" si="8"/>
        <v>41.186440677966104</v>
      </c>
      <c r="U22" s="87">
        <v>5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15</v>
      </c>
      <c r="B23" s="86" t="s">
        <v>291</v>
      </c>
      <c r="C23" s="85" t="s">
        <v>292</v>
      </c>
      <c r="D23" s="87">
        <f t="shared" si="0"/>
        <v>1183</v>
      </c>
      <c r="E23" s="87">
        <f t="shared" si="1"/>
        <v>427</v>
      </c>
      <c r="F23" s="106">
        <f t="shared" si="2"/>
        <v>36.094674556213022</v>
      </c>
      <c r="G23" s="87">
        <v>427</v>
      </c>
      <c r="H23" s="87">
        <v>0</v>
      </c>
      <c r="I23" s="87">
        <f t="shared" si="3"/>
        <v>756</v>
      </c>
      <c r="J23" s="88">
        <f t="shared" si="4"/>
        <v>63.905325443786985</v>
      </c>
      <c r="K23" s="87">
        <v>0</v>
      </c>
      <c r="L23" s="88">
        <f t="shared" si="5"/>
        <v>0</v>
      </c>
      <c r="M23" s="87">
        <v>0</v>
      </c>
      <c r="N23" s="88">
        <f t="shared" si="6"/>
        <v>0</v>
      </c>
      <c r="O23" s="87">
        <v>0</v>
      </c>
      <c r="P23" s="87">
        <f t="shared" si="7"/>
        <v>756</v>
      </c>
      <c r="Q23" s="87">
        <v>13</v>
      </c>
      <c r="R23" s="87">
        <v>743</v>
      </c>
      <c r="S23" s="87">
        <v>0</v>
      </c>
      <c r="T23" s="88">
        <f t="shared" si="8"/>
        <v>63.905325443786985</v>
      </c>
      <c r="U23" s="87">
        <v>13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15</v>
      </c>
      <c r="B24" s="86" t="s">
        <v>293</v>
      </c>
      <c r="C24" s="85" t="s">
        <v>294</v>
      </c>
      <c r="D24" s="87">
        <f t="shared" si="0"/>
        <v>774</v>
      </c>
      <c r="E24" s="87">
        <f t="shared" si="1"/>
        <v>166</v>
      </c>
      <c r="F24" s="106">
        <f t="shared" si="2"/>
        <v>21.447028423772611</v>
      </c>
      <c r="G24" s="87">
        <v>166</v>
      </c>
      <c r="H24" s="87">
        <v>0</v>
      </c>
      <c r="I24" s="87">
        <f t="shared" si="3"/>
        <v>608</v>
      </c>
      <c r="J24" s="88">
        <f t="shared" si="4"/>
        <v>78.552971576227392</v>
      </c>
      <c r="K24" s="87">
        <v>0</v>
      </c>
      <c r="L24" s="88">
        <f t="shared" si="5"/>
        <v>0</v>
      </c>
      <c r="M24" s="87">
        <v>0</v>
      </c>
      <c r="N24" s="88">
        <f t="shared" si="6"/>
        <v>0</v>
      </c>
      <c r="O24" s="87">
        <v>0</v>
      </c>
      <c r="P24" s="87">
        <f t="shared" si="7"/>
        <v>608</v>
      </c>
      <c r="Q24" s="87">
        <v>0</v>
      </c>
      <c r="R24" s="87">
        <v>608</v>
      </c>
      <c r="S24" s="87">
        <v>0</v>
      </c>
      <c r="T24" s="88">
        <f t="shared" si="8"/>
        <v>78.552971576227392</v>
      </c>
      <c r="U24" s="87">
        <v>9</v>
      </c>
      <c r="V24" s="85"/>
      <c r="W24" s="85"/>
      <c r="X24" s="85"/>
      <c r="Y24" s="85" t="s">
        <v>262</v>
      </c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15</v>
      </c>
      <c r="B25" s="86" t="s">
        <v>295</v>
      </c>
      <c r="C25" s="85" t="s">
        <v>296</v>
      </c>
      <c r="D25" s="87">
        <f t="shared" si="0"/>
        <v>3584</v>
      </c>
      <c r="E25" s="87">
        <f t="shared" si="1"/>
        <v>786</v>
      </c>
      <c r="F25" s="106">
        <f t="shared" si="2"/>
        <v>21.930803571428573</v>
      </c>
      <c r="G25" s="87">
        <v>786</v>
      </c>
      <c r="H25" s="87">
        <v>0</v>
      </c>
      <c r="I25" s="87">
        <f t="shared" si="3"/>
        <v>2798</v>
      </c>
      <c r="J25" s="88">
        <f t="shared" si="4"/>
        <v>78.069196428571431</v>
      </c>
      <c r="K25" s="87">
        <v>2540</v>
      </c>
      <c r="L25" s="88">
        <f t="shared" si="5"/>
        <v>70.870535714285708</v>
      </c>
      <c r="M25" s="87">
        <v>0</v>
      </c>
      <c r="N25" s="88">
        <f t="shared" si="6"/>
        <v>0</v>
      </c>
      <c r="O25" s="87">
        <v>0</v>
      </c>
      <c r="P25" s="87">
        <f t="shared" si="7"/>
        <v>258</v>
      </c>
      <c r="Q25" s="87">
        <v>12</v>
      </c>
      <c r="R25" s="87">
        <v>246</v>
      </c>
      <c r="S25" s="87">
        <v>0</v>
      </c>
      <c r="T25" s="88">
        <f t="shared" si="8"/>
        <v>7.1986607142857135</v>
      </c>
      <c r="U25" s="87">
        <v>115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15</v>
      </c>
      <c r="B26" s="86" t="s">
        <v>297</v>
      </c>
      <c r="C26" s="85" t="s">
        <v>298</v>
      </c>
      <c r="D26" s="87">
        <f t="shared" si="0"/>
        <v>3221</v>
      </c>
      <c r="E26" s="87">
        <f t="shared" si="1"/>
        <v>1352</v>
      </c>
      <c r="F26" s="106">
        <f t="shared" si="2"/>
        <v>41.974542067680844</v>
      </c>
      <c r="G26" s="87">
        <v>1352</v>
      </c>
      <c r="H26" s="87">
        <v>0</v>
      </c>
      <c r="I26" s="87">
        <f t="shared" si="3"/>
        <v>1869</v>
      </c>
      <c r="J26" s="88">
        <f t="shared" si="4"/>
        <v>58.025457932319156</v>
      </c>
      <c r="K26" s="87">
        <v>0</v>
      </c>
      <c r="L26" s="88">
        <f t="shared" si="5"/>
        <v>0</v>
      </c>
      <c r="M26" s="87">
        <v>0</v>
      </c>
      <c r="N26" s="88">
        <f t="shared" si="6"/>
        <v>0</v>
      </c>
      <c r="O26" s="87">
        <v>0</v>
      </c>
      <c r="P26" s="87">
        <f t="shared" si="7"/>
        <v>1869</v>
      </c>
      <c r="Q26" s="87">
        <v>128</v>
      </c>
      <c r="R26" s="87">
        <v>1741</v>
      </c>
      <c r="S26" s="87">
        <v>0</v>
      </c>
      <c r="T26" s="88">
        <f t="shared" si="8"/>
        <v>58.025457932319156</v>
      </c>
      <c r="U26" s="87">
        <v>44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15</v>
      </c>
      <c r="B27" s="86" t="s">
        <v>299</v>
      </c>
      <c r="C27" s="85" t="s">
        <v>300</v>
      </c>
      <c r="D27" s="87">
        <f t="shared" si="0"/>
        <v>3146</v>
      </c>
      <c r="E27" s="87">
        <f t="shared" si="1"/>
        <v>1294</v>
      </c>
      <c r="F27" s="106">
        <f t="shared" si="2"/>
        <v>41.131595677050221</v>
      </c>
      <c r="G27" s="87">
        <v>1294</v>
      </c>
      <c r="H27" s="87">
        <v>0</v>
      </c>
      <c r="I27" s="87">
        <f t="shared" si="3"/>
        <v>1852</v>
      </c>
      <c r="J27" s="88">
        <f t="shared" si="4"/>
        <v>58.868404322949772</v>
      </c>
      <c r="K27" s="87">
        <v>0</v>
      </c>
      <c r="L27" s="88">
        <f t="shared" si="5"/>
        <v>0</v>
      </c>
      <c r="M27" s="87">
        <v>0</v>
      </c>
      <c r="N27" s="88">
        <f t="shared" si="6"/>
        <v>0</v>
      </c>
      <c r="O27" s="87">
        <v>0</v>
      </c>
      <c r="P27" s="87">
        <f t="shared" si="7"/>
        <v>1852</v>
      </c>
      <c r="Q27" s="87">
        <v>481</v>
      </c>
      <c r="R27" s="87">
        <v>1371</v>
      </c>
      <c r="S27" s="87">
        <v>0</v>
      </c>
      <c r="T27" s="88">
        <f t="shared" si="8"/>
        <v>58.868404322949772</v>
      </c>
      <c r="U27" s="87">
        <v>49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15</v>
      </c>
      <c r="B28" s="86" t="s">
        <v>301</v>
      </c>
      <c r="C28" s="85" t="s">
        <v>302</v>
      </c>
      <c r="D28" s="87">
        <f t="shared" si="0"/>
        <v>3531</v>
      </c>
      <c r="E28" s="87">
        <f t="shared" si="1"/>
        <v>949</v>
      </c>
      <c r="F28" s="106">
        <f t="shared" si="2"/>
        <v>26.876239025771735</v>
      </c>
      <c r="G28" s="87">
        <v>949</v>
      </c>
      <c r="H28" s="87">
        <v>0</v>
      </c>
      <c r="I28" s="87">
        <f t="shared" si="3"/>
        <v>2582</v>
      </c>
      <c r="J28" s="88">
        <f t="shared" si="4"/>
        <v>73.123760974228276</v>
      </c>
      <c r="K28" s="87">
        <v>1589</v>
      </c>
      <c r="L28" s="88">
        <f t="shared" si="5"/>
        <v>45.001416029453409</v>
      </c>
      <c r="M28" s="87">
        <v>0</v>
      </c>
      <c r="N28" s="88">
        <f t="shared" si="6"/>
        <v>0</v>
      </c>
      <c r="O28" s="87">
        <v>422</v>
      </c>
      <c r="P28" s="87">
        <f t="shared" si="7"/>
        <v>571</v>
      </c>
      <c r="Q28" s="87">
        <v>0</v>
      </c>
      <c r="R28" s="87">
        <v>571</v>
      </c>
      <c r="S28" s="87">
        <v>0</v>
      </c>
      <c r="T28" s="88">
        <f t="shared" si="8"/>
        <v>16.171056357972247</v>
      </c>
      <c r="U28" s="87">
        <v>30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15</v>
      </c>
      <c r="B29" s="86" t="s">
        <v>303</v>
      </c>
      <c r="C29" s="85" t="s">
        <v>304</v>
      </c>
      <c r="D29" s="87">
        <f t="shared" si="0"/>
        <v>362</v>
      </c>
      <c r="E29" s="87">
        <f t="shared" si="1"/>
        <v>92</v>
      </c>
      <c r="F29" s="106">
        <f t="shared" si="2"/>
        <v>25.414364640883981</v>
      </c>
      <c r="G29" s="87">
        <v>92</v>
      </c>
      <c r="H29" s="87">
        <v>0</v>
      </c>
      <c r="I29" s="87">
        <f t="shared" si="3"/>
        <v>270</v>
      </c>
      <c r="J29" s="88">
        <f t="shared" si="4"/>
        <v>74.585635359116026</v>
      </c>
      <c r="K29" s="87">
        <v>0</v>
      </c>
      <c r="L29" s="88">
        <f t="shared" si="5"/>
        <v>0</v>
      </c>
      <c r="M29" s="87">
        <v>0</v>
      </c>
      <c r="N29" s="88">
        <f t="shared" si="6"/>
        <v>0</v>
      </c>
      <c r="O29" s="87">
        <v>0</v>
      </c>
      <c r="P29" s="87">
        <f t="shared" si="7"/>
        <v>270</v>
      </c>
      <c r="Q29" s="87">
        <v>0</v>
      </c>
      <c r="R29" s="87">
        <v>255</v>
      </c>
      <c r="S29" s="87">
        <v>15</v>
      </c>
      <c r="T29" s="88">
        <f t="shared" si="8"/>
        <v>74.585635359116026</v>
      </c>
      <c r="U29" s="87">
        <v>3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15</v>
      </c>
      <c r="B30" s="86" t="s">
        <v>305</v>
      </c>
      <c r="C30" s="85" t="s">
        <v>306</v>
      </c>
      <c r="D30" s="87">
        <f t="shared" si="0"/>
        <v>21271</v>
      </c>
      <c r="E30" s="87">
        <f t="shared" si="1"/>
        <v>688</v>
      </c>
      <c r="F30" s="106">
        <f t="shared" si="2"/>
        <v>3.2344506605237173</v>
      </c>
      <c r="G30" s="87">
        <v>688</v>
      </c>
      <c r="H30" s="87">
        <v>0</v>
      </c>
      <c r="I30" s="87">
        <f t="shared" si="3"/>
        <v>20583</v>
      </c>
      <c r="J30" s="88">
        <f t="shared" si="4"/>
        <v>96.76554933947628</v>
      </c>
      <c r="K30" s="87">
        <v>3945</v>
      </c>
      <c r="L30" s="88">
        <f t="shared" si="5"/>
        <v>18.5463776973344</v>
      </c>
      <c r="M30" s="87">
        <v>0</v>
      </c>
      <c r="N30" s="88">
        <f t="shared" si="6"/>
        <v>0</v>
      </c>
      <c r="O30" s="87">
        <v>544</v>
      </c>
      <c r="P30" s="87">
        <f t="shared" si="7"/>
        <v>16094</v>
      </c>
      <c r="Q30" s="87">
        <v>1574</v>
      </c>
      <c r="R30" s="87">
        <v>14520</v>
      </c>
      <c r="S30" s="87">
        <v>0</v>
      </c>
      <c r="T30" s="88">
        <f t="shared" si="8"/>
        <v>75.661699026844062</v>
      </c>
      <c r="U30" s="87">
        <v>39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15</v>
      </c>
      <c r="B31" s="86" t="s">
        <v>307</v>
      </c>
      <c r="C31" s="85" t="s">
        <v>308</v>
      </c>
      <c r="D31" s="87">
        <f t="shared" si="0"/>
        <v>4685</v>
      </c>
      <c r="E31" s="87">
        <f t="shared" si="1"/>
        <v>889</v>
      </c>
      <c r="F31" s="106">
        <f t="shared" si="2"/>
        <v>18.975453575240127</v>
      </c>
      <c r="G31" s="87">
        <v>889</v>
      </c>
      <c r="H31" s="87">
        <v>0</v>
      </c>
      <c r="I31" s="87">
        <f t="shared" si="3"/>
        <v>3796</v>
      </c>
      <c r="J31" s="88">
        <f t="shared" si="4"/>
        <v>81.024546424759876</v>
      </c>
      <c r="K31" s="87">
        <v>0</v>
      </c>
      <c r="L31" s="88">
        <f t="shared" si="5"/>
        <v>0</v>
      </c>
      <c r="M31" s="87">
        <v>0</v>
      </c>
      <c r="N31" s="88">
        <f t="shared" si="6"/>
        <v>0</v>
      </c>
      <c r="O31" s="87">
        <v>622</v>
      </c>
      <c r="P31" s="87">
        <f t="shared" si="7"/>
        <v>3174</v>
      </c>
      <c r="Q31" s="87">
        <v>0</v>
      </c>
      <c r="R31" s="87">
        <v>2318</v>
      </c>
      <c r="S31" s="87">
        <v>856</v>
      </c>
      <c r="T31" s="88">
        <f t="shared" si="8"/>
        <v>67.748132337246531</v>
      </c>
      <c r="U31" s="87">
        <v>40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15</v>
      </c>
      <c r="B32" s="86" t="s">
        <v>309</v>
      </c>
      <c r="C32" s="85" t="s">
        <v>310</v>
      </c>
      <c r="D32" s="87">
        <f t="shared" si="0"/>
        <v>5994</v>
      </c>
      <c r="E32" s="87">
        <f t="shared" si="1"/>
        <v>2493</v>
      </c>
      <c r="F32" s="106">
        <f t="shared" si="2"/>
        <v>41.591591591591595</v>
      </c>
      <c r="G32" s="87">
        <v>2493</v>
      </c>
      <c r="H32" s="87">
        <v>0</v>
      </c>
      <c r="I32" s="87">
        <f t="shared" si="3"/>
        <v>3501</v>
      </c>
      <c r="J32" s="88">
        <f t="shared" si="4"/>
        <v>58.408408408408405</v>
      </c>
      <c r="K32" s="87">
        <v>0</v>
      </c>
      <c r="L32" s="88">
        <f t="shared" si="5"/>
        <v>0</v>
      </c>
      <c r="M32" s="87">
        <v>0</v>
      </c>
      <c r="N32" s="88">
        <f t="shared" si="6"/>
        <v>0</v>
      </c>
      <c r="O32" s="87">
        <v>582</v>
      </c>
      <c r="P32" s="87">
        <f t="shared" si="7"/>
        <v>2919</v>
      </c>
      <c r="Q32" s="87">
        <v>191</v>
      </c>
      <c r="R32" s="87">
        <v>2728</v>
      </c>
      <c r="S32" s="87">
        <v>0</v>
      </c>
      <c r="T32" s="88">
        <f t="shared" si="8"/>
        <v>48.698698698698699</v>
      </c>
      <c r="U32" s="87">
        <v>42</v>
      </c>
      <c r="V32" s="85"/>
      <c r="W32" s="85"/>
      <c r="X32" s="85"/>
      <c r="Y32" s="85" t="s">
        <v>262</v>
      </c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15</v>
      </c>
      <c r="B33" s="86" t="s">
        <v>311</v>
      </c>
      <c r="C33" s="85" t="s">
        <v>312</v>
      </c>
      <c r="D33" s="87">
        <f t="shared" si="0"/>
        <v>12080</v>
      </c>
      <c r="E33" s="87">
        <f t="shared" si="1"/>
        <v>3796</v>
      </c>
      <c r="F33" s="106">
        <f t="shared" si="2"/>
        <v>31.423841059602648</v>
      </c>
      <c r="G33" s="87">
        <v>3796</v>
      </c>
      <c r="H33" s="87">
        <v>0</v>
      </c>
      <c r="I33" s="87">
        <f t="shared" si="3"/>
        <v>8284</v>
      </c>
      <c r="J33" s="88">
        <f t="shared" si="4"/>
        <v>68.576158940397349</v>
      </c>
      <c r="K33" s="87">
        <v>0</v>
      </c>
      <c r="L33" s="88">
        <f t="shared" si="5"/>
        <v>0</v>
      </c>
      <c r="M33" s="87">
        <v>0</v>
      </c>
      <c r="N33" s="88">
        <f t="shared" si="6"/>
        <v>0</v>
      </c>
      <c r="O33" s="87">
        <v>409</v>
      </c>
      <c r="P33" s="87">
        <f t="shared" si="7"/>
        <v>7875</v>
      </c>
      <c r="Q33" s="87">
        <v>0</v>
      </c>
      <c r="R33" s="87">
        <v>7875</v>
      </c>
      <c r="S33" s="87">
        <v>0</v>
      </c>
      <c r="T33" s="88">
        <f t="shared" si="8"/>
        <v>65.190397350993379</v>
      </c>
      <c r="U33" s="87">
        <v>87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15</v>
      </c>
      <c r="B34" s="86" t="s">
        <v>313</v>
      </c>
      <c r="C34" s="85" t="s">
        <v>314</v>
      </c>
      <c r="D34" s="87">
        <f t="shared" si="0"/>
        <v>4963</v>
      </c>
      <c r="E34" s="87">
        <f t="shared" si="1"/>
        <v>1794</v>
      </c>
      <c r="F34" s="106">
        <f t="shared" si="2"/>
        <v>36.147491436631071</v>
      </c>
      <c r="G34" s="87">
        <v>1794</v>
      </c>
      <c r="H34" s="87">
        <v>0</v>
      </c>
      <c r="I34" s="87">
        <f t="shared" si="3"/>
        <v>3169</v>
      </c>
      <c r="J34" s="88">
        <f t="shared" si="4"/>
        <v>63.852508563368929</v>
      </c>
      <c r="K34" s="87">
        <v>1904</v>
      </c>
      <c r="L34" s="88">
        <f t="shared" si="5"/>
        <v>38.363892806770103</v>
      </c>
      <c r="M34" s="87">
        <v>0</v>
      </c>
      <c r="N34" s="88">
        <f t="shared" si="6"/>
        <v>0</v>
      </c>
      <c r="O34" s="87">
        <v>0</v>
      </c>
      <c r="P34" s="87">
        <f t="shared" si="7"/>
        <v>1265</v>
      </c>
      <c r="Q34" s="87">
        <v>632</v>
      </c>
      <c r="R34" s="87">
        <v>633</v>
      </c>
      <c r="S34" s="87">
        <v>0</v>
      </c>
      <c r="T34" s="88">
        <f t="shared" si="8"/>
        <v>25.488615756598833</v>
      </c>
      <c r="U34" s="87">
        <v>14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15</v>
      </c>
      <c r="B35" s="86" t="s">
        <v>315</v>
      </c>
      <c r="C35" s="85" t="s">
        <v>316</v>
      </c>
      <c r="D35" s="87">
        <f t="shared" si="0"/>
        <v>3194</v>
      </c>
      <c r="E35" s="87">
        <f t="shared" si="1"/>
        <v>791</v>
      </c>
      <c r="F35" s="106">
        <f t="shared" si="2"/>
        <v>24.765184721352536</v>
      </c>
      <c r="G35" s="87">
        <v>791</v>
      </c>
      <c r="H35" s="87">
        <v>0</v>
      </c>
      <c r="I35" s="87">
        <f t="shared" si="3"/>
        <v>2403</v>
      </c>
      <c r="J35" s="88">
        <f t="shared" si="4"/>
        <v>75.23481527864746</v>
      </c>
      <c r="K35" s="87">
        <v>997</v>
      </c>
      <c r="L35" s="88">
        <f t="shared" si="5"/>
        <v>31.214777708202877</v>
      </c>
      <c r="M35" s="87">
        <v>0</v>
      </c>
      <c r="N35" s="88">
        <f t="shared" si="6"/>
        <v>0</v>
      </c>
      <c r="O35" s="87">
        <v>313</v>
      </c>
      <c r="P35" s="87">
        <f t="shared" si="7"/>
        <v>1093</v>
      </c>
      <c r="Q35" s="87">
        <v>0</v>
      </c>
      <c r="R35" s="87">
        <v>1093</v>
      </c>
      <c r="S35" s="87">
        <v>0</v>
      </c>
      <c r="T35" s="88">
        <f t="shared" si="8"/>
        <v>34.220413274890419</v>
      </c>
      <c r="U35" s="87">
        <v>13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15</v>
      </c>
      <c r="B36" s="86" t="s">
        <v>317</v>
      </c>
      <c r="C36" s="85" t="s">
        <v>318</v>
      </c>
      <c r="D36" s="87">
        <f t="shared" si="0"/>
        <v>4761</v>
      </c>
      <c r="E36" s="87">
        <f t="shared" si="1"/>
        <v>646</v>
      </c>
      <c r="F36" s="106">
        <f t="shared" si="2"/>
        <v>13.568578029825668</v>
      </c>
      <c r="G36" s="87">
        <v>646</v>
      </c>
      <c r="H36" s="87">
        <v>0</v>
      </c>
      <c r="I36" s="87">
        <f t="shared" si="3"/>
        <v>4115</v>
      </c>
      <c r="J36" s="88">
        <f t="shared" si="4"/>
        <v>86.431421970174341</v>
      </c>
      <c r="K36" s="87">
        <v>0</v>
      </c>
      <c r="L36" s="88">
        <f t="shared" si="5"/>
        <v>0</v>
      </c>
      <c r="M36" s="87">
        <v>0</v>
      </c>
      <c r="N36" s="88">
        <f t="shared" si="6"/>
        <v>0</v>
      </c>
      <c r="O36" s="87">
        <v>0</v>
      </c>
      <c r="P36" s="87">
        <f t="shared" si="7"/>
        <v>4115</v>
      </c>
      <c r="Q36" s="87">
        <v>1219</v>
      </c>
      <c r="R36" s="87">
        <v>2896</v>
      </c>
      <c r="S36" s="87">
        <v>0</v>
      </c>
      <c r="T36" s="88">
        <f t="shared" si="8"/>
        <v>86.431421970174341</v>
      </c>
      <c r="U36" s="87">
        <v>31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15</v>
      </c>
      <c r="B37" s="86" t="s">
        <v>319</v>
      </c>
      <c r="C37" s="85" t="s">
        <v>320</v>
      </c>
      <c r="D37" s="87">
        <f t="shared" si="0"/>
        <v>5282</v>
      </c>
      <c r="E37" s="87">
        <f t="shared" si="1"/>
        <v>99</v>
      </c>
      <c r="F37" s="106">
        <f t="shared" si="2"/>
        <v>1.8742900416508896</v>
      </c>
      <c r="G37" s="87">
        <v>99</v>
      </c>
      <c r="H37" s="87">
        <v>0</v>
      </c>
      <c r="I37" s="87">
        <f t="shared" si="3"/>
        <v>5183</v>
      </c>
      <c r="J37" s="88">
        <f t="shared" si="4"/>
        <v>98.125709958349105</v>
      </c>
      <c r="K37" s="87">
        <v>0</v>
      </c>
      <c r="L37" s="88">
        <f t="shared" si="5"/>
        <v>0</v>
      </c>
      <c r="M37" s="87">
        <v>0</v>
      </c>
      <c r="N37" s="88">
        <f t="shared" si="6"/>
        <v>0</v>
      </c>
      <c r="O37" s="87">
        <v>0</v>
      </c>
      <c r="P37" s="87">
        <f t="shared" si="7"/>
        <v>5183</v>
      </c>
      <c r="Q37" s="87">
        <v>0</v>
      </c>
      <c r="R37" s="87">
        <v>5183</v>
      </c>
      <c r="S37" s="87">
        <v>0</v>
      </c>
      <c r="T37" s="88">
        <f t="shared" si="8"/>
        <v>98.125709958349105</v>
      </c>
      <c r="U37" s="87">
        <v>27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15</v>
      </c>
      <c r="B38" s="86" t="s">
        <v>321</v>
      </c>
      <c r="C38" s="85" t="s">
        <v>322</v>
      </c>
      <c r="D38" s="87">
        <f t="shared" si="0"/>
        <v>15202</v>
      </c>
      <c r="E38" s="87">
        <f t="shared" si="1"/>
        <v>4556</v>
      </c>
      <c r="F38" s="106">
        <f t="shared" si="2"/>
        <v>29.969740823575847</v>
      </c>
      <c r="G38" s="87">
        <v>4556</v>
      </c>
      <c r="H38" s="87">
        <v>0</v>
      </c>
      <c r="I38" s="87">
        <f t="shared" si="3"/>
        <v>10646</v>
      </c>
      <c r="J38" s="88">
        <f t="shared" si="4"/>
        <v>70.030259176424153</v>
      </c>
      <c r="K38" s="87">
        <v>823</v>
      </c>
      <c r="L38" s="88">
        <f t="shared" si="5"/>
        <v>5.4137613471911585</v>
      </c>
      <c r="M38" s="87">
        <v>0</v>
      </c>
      <c r="N38" s="88">
        <f t="shared" si="6"/>
        <v>0</v>
      </c>
      <c r="O38" s="87">
        <v>0</v>
      </c>
      <c r="P38" s="87">
        <f t="shared" si="7"/>
        <v>9823</v>
      </c>
      <c r="Q38" s="87">
        <v>353</v>
      </c>
      <c r="R38" s="87">
        <v>9470</v>
      </c>
      <c r="S38" s="87">
        <v>0</v>
      </c>
      <c r="T38" s="88">
        <f t="shared" si="8"/>
        <v>64.616497829232998</v>
      </c>
      <c r="U38" s="87">
        <v>116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15</v>
      </c>
      <c r="B39" s="86" t="s">
        <v>323</v>
      </c>
      <c r="C39" s="85" t="s">
        <v>324</v>
      </c>
      <c r="D39" s="87">
        <f t="shared" si="0"/>
        <v>4522</v>
      </c>
      <c r="E39" s="87">
        <f t="shared" si="1"/>
        <v>1184</v>
      </c>
      <c r="F39" s="106">
        <f t="shared" si="2"/>
        <v>26.18310482087572</v>
      </c>
      <c r="G39" s="87">
        <v>1184</v>
      </c>
      <c r="H39" s="87">
        <v>0</v>
      </c>
      <c r="I39" s="87">
        <f t="shared" si="3"/>
        <v>3338</v>
      </c>
      <c r="J39" s="88">
        <f t="shared" si="4"/>
        <v>73.816895179124288</v>
      </c>
      <c r="K39" s="87">
        <v>0</v>
      </c>
      <c r="L39" s="88">
        <f t="shared" si="5"/>
        <v>0</v>
      </c>
      <c r="M39" s="87">
        <v>0</v>
      </c>
      <c r="N39" s="88">
        <f t="shared" si="6"/>
        <v>0</v>
      </c>
      <c r="O39" s="87">
        <v>146</v>
      </c>
      <c r="P39" s="87">
        <f t="shared" si="7"/>
        <v>3192</v>
      </c>
      <c r="Q39" s="87">
        <v>191</v>
      </c>
      <c r="R39" s="87">
        <v>3001</v>
      </c>
      <c r="S39" s="87">
        <v>0</v>
      </c>
      <c r="T39" s="88">
        <f t="shared" si="8"/>
        <v>70.588235294117652</v>
      </c>
      <c r="U39" s="87">
        <v>51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15</v>
      </c>
      <c r="B40" s="86" t="s">
        <v>325</v>
      </c>
      <c r="C40" s="85" t="s">
        <v>326</v>
      </c>
      <c r="D40" s="87">
        <f t="shared" si="0"/>
        <v>1391</v>
      </c>
      <c r="E40" s="87">
        <f t="shared" si="1"/>
        <v>219</v>
      </c>
      <c r="F40" s="106">
        <f t="shared" si="2"/>
        <v>15.744069015097054</v>
      </c>
      <c r="G40" s="87">
        <v>219</v>
      </c>
      <c r="H40" s="87">
        <v>0</v>
      </c>
      <c r="I40" s="87">
        <f t="shared" si="3"/>
        <v>1172</v>
      </c>
      <c r="J40" s="88">
        <f t="shared" si="4"/>
        <v>84.255930984902946</v>
      </c>
      <c r="K40" s="87">
        <v>0</v>
      </c>
      <c r="L40" s="88">
        <f t="shared" si="5"/>
        <v>0</v>
      </c>
      <c r="M40" s="87">
        <v>0</v>
      </c>
      <c r="N40" s="88">
        <f t="shared" si="6"/>
        <v>0</v>
      </c>
      <c r="O40" s="87">
        <v>707</v>
      </c>
      <c r="P40" s="87">
        <f t="shared" si="7"/>
        <v>465</v>
      </c>
      <c r="Q40" s="87">
        <v>57</v>
      </c>
      <c r="R40" s="87">
        <v>408</v>
      </c>
      <c r="S40" s="87">
        <v>0</v>
      </c>
      <c r="T40" s="88">
        <f t="shared" si="8"/>
        <v>33.429187634795113</v>
      </c>
      <c r="U40" s="87">
        <v>15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15</v>
      </c>
      <c r="B41" s="86" t="s">
        <v>327</v>
      </c>
      <c r="C41" s="85" t="s">
        <v>328</v>
      </c>
      <c r="D41" s="87">
        <f t="shared" si="0"/>
        <v>10025</v>
      </c>
      <c r="E41" s="87">
        <f t="shared" si="1"/>
        <v>3946</v>
      </c>
      <c r="F41" s="106">
        <f t="shared" si="2"/>
        <v>39.361596009975067</v>
      </c>
      <c r="G41" s="87">
        <v>3946</v>
      </c>
      <c r="H41" s="87">
        <v>0</v>
      </c>
      <c r="I41" s="87">
        <f t="shared" si="3"/>
        <v>6079</v>
      </c>
      <c r="J41" s="88">
        <f t="shared" si="4"/>
        <v>60.638403990024933</v>
      </c>
      <c r="K41" s="87">
        <v>0</v>
      </c>
      <c r="L41" s="88">
        <f t="shared" si="5"/>
        <v>0</v>
      </c>
      <c r="M41" s="87">
        <v>0</v>
      </c>
      <c r="N41" s="88">
        <f t="shared" si="6"/>
        <v>0</v>
      </c>
      <c r="O41" s="87">
        <v>342</v>
      </c>
      <c r="P41" s="87">
        <f t="shared" si="7"/>
        <v>5737</v>
      </c>
      <c r="Q41" s="87">
        <v>535</v>
      </c>
      <c r="R41" s="87">
        <v>5202</v>
      </c>
      <c r="S41" s="87">
        <v>0</v>
      </c>
      <c r="T41" s="88">
        <f t="shared" si="8"/>
        <v>57.226932668329177</v>
      </c>
      <c r="U41" s="87">
        <v>132</v>
      </c>
      <c r="V41" s="85"/>
      <c r="W41" s="85"/>
      <c r="X41" s="85"/>
      <c r="Y41" s="85" t="s">
        <v>262</v>
      </c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1">
    <sortCondition ref="A8:A41"/>
    <sortCondition ref="B8:B41"/>
    <sortCondition ref="C8:C41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高知県</v>
      </c>
      <c r="B7" s="90" t="str">
        <f>水洗化人口等!B7</f>
        <v>39000</v>
      </c>
      <c r="C7" s="89" t="s">
        <v>198</v>
      </c>
      <c r="D7" s="91">
        <f t="shared" ref="D7:D41" si="0">SUM(E7,+H7,+K7)</f>
        <v>344481</v>
      </c>
      <c r="E7" s="91">
        <f t="shared" ref="E7:E41" si="1">SUM(F7:G7)</f>
        <v>0</v>
      </c>
      <c r="F7" s="91">
        <f>SUM(F$8:F$207)</f>
        <v>0</v>
      </c>
      <c r="G7" s="91">
        <f>SUM(G$8:G$207)</f>
        <v>0</v>
      </c>
      <c r="H7" s="91">
        <f t="shared" ref="H7:H41" si="2">SUM(I7:J7)</f>
        <v>9724</v>
      </c>
      <c r="I7" s="91">
        <f>SUM(I$8:I$207)</f>
        <v>8665</v>
      </c>
      <c r="J7" s="91">
        <f>SUM(J$8:J$207)</f>
        <v>1059</v>
      </c>
      <c r="K7" s="91">
        <f t="shared" ref="K7:K41" si="3">SUM(L7:M7)</f>
        <v>334757</v>
      </c>
      <c r="L7" s="91">
        <f>SUM(L$8:L$207)</f>
        <v>123699</v>
      </c>
      <c r="M7" s="91">
        <f>SUM(M$8:M$207)</f>
        <v>211058</v>
      </c>
      <c r="N7" s="91">
        <f t="shared" ref="N7:N41" si="4">SUM(O7,+V7,+AC7)</f>
        <v>344884</v>
      </c>
      <c r="O7" s="91">
        <f t="shared" ref="O7:O41" si="5">SUM(P7:U7)</f>
        <v>132364</v>
      </c>
      <c r="P7" s="91">
        <f t="shared" ref="P7:U7" si="6">SUM(P$8:P$207)</f>
        <v>132364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41" si="7">SUM(W7:AB7)</f>
        <v>212117</v>
      </c>
      <c r="W7" s="91">
        <f t="shared" ref="W7:AB7" si="8">SUM(W$8:W$207)</f>
        <v>212117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41" si="9">SUM(AD7:AE7)</f>
        <v>403</v>
      </c>
      <c r="AD7" s="91">
        <f>SUM(AD$8:AD$207)</f>
        <v>403</v>
      </c>
      <c r="AE7" s="91">
        <f>SUM(AE$8:AE$207)</f>
        <v>0</v>
      </c>
      <c r="AF7" s="91">
        <f t="shared" ref="AF7:AF41" si="10">SUM(AG7:AI7)</f>
        <v>5006</v>
      </c>
      <c r="AG7" s="91">
        <f>SUM(AG$8:AG$207)</f>
        <v>5006</v>
      </c>
      <c r="AH7" s="91">
        <f>SUM(AH$8:AH$207)</f>
        <v>0</v>
      </c>
      <c r="AI7" s="91">
        <f>SUM(AI$8:AI$207)</f>
        <v>0</v>
      </c>
      <c r="AJ7" s="91">
        <f t="shared" ref="AJ7:AJ41" si="11">SUM(AK7:AS7)</f>
        <v>9091</v>
      </c>
      <c r="AK7" s="91">
        <f t="shared" ref="AK7:AS7" si="12">SUM(AK$8:AK$207)</f>
        <v>4259</v>
      </c>
      <c r="AL7" s="91">
        <f t="shared" si="12"/>
        <v>54</v>
      </c>
      <c r="AM7" s="91">
        <f t="shared" si="12"/>
        <v>3680</v>
      </c>
      <c r="AN7" s="91">
        <f t="shared" si="12"/>
        <v>822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3</v>
      </c>
      <c r="AS7" s="91">
        <f t="shared" si="12"/>
        <v>273</v>
      </c>
      <c r="AT7" s="91">
        <f t="shared" ref="AT7:AT41" si="13">SUM(AU7:AY7)</f>
        <v>228</v>
      </c>
      <c r="AU7" s="91">
        <f>SUM(AU$8:AU$207)</f>
        <v>228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 t="shared" ref="AZ7:AZ41" si="14">SUM(BA7:BC7)</f>
        <v>733</v>
      </c>
      <c r="BA7" s="91">
        <f>SUM(BA$8:BA$207)</f>
        <v>733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15</v>
      </c>
      <c r="B8" s="96" t="s">
        <v>259</v>
      </c>
      <c r="C8" s="85" t="s">
        <v>260</v>
      </c>
      <c r="D8" s="87">
        <f t="shared" si="0"/>
        <v>94847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94847</v>
      </c>
      <c r="L8" s="87">
        <v>16251</v>
      </c>
      <c r="M8" s="87">
        <v>78596</v>
      </c>
      <c r="N8" s="87">
        <f t="shared" si="4"/>
        <v>94997</v>
      </c>
      <c r="O8" s="87">
        <f t="shared" si="5"/>
        <v>16251</v>
      </c>
      <c r="P8" s="87">
        <v>16251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78596</v>
      </c>
      <c r="W8" s="87">
        <v>78596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150</v>
      </c>
      <c r="AD8" s="87">
        <v>150</v>
      </c>
      <c r="AE8" s="87">
        <v>0</v>
      </c>
      <c r="AF8" s="87">
        <f t="shared" si="10"/>
        <v>2820</v>
      </c>
      <c r="AG8" s="87">
        <v>2820</v>
      </c>
      <c r="AH8" s="87">
        <v>0</v>
      </c>
      <c r="AI8" s="87">
        <v>0</v>
      </c>
      <c r="AJ8" s="87">
        <f t="shared" si="11"/>
        <v>2820</v>
      </c>
      <c r="AK8" s="87">
        <v>0</v>
      </c>
      <c r="AL8" s="87">
        <v>0</v>
      </c>
      <c r="AM8" s="87">
        <v>2240</v>
      </c>
      <c r="AN8" s="87">
        <v>580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15</v>
      </c>
      <c r="B9" s="96" t="s">
        <v>263</v>
      </c>
      <c r="C9" s="85" t="s">
        <v>264</v>
      </c>
      <c r="D9" s="87">
        <f t="shared" si="0"/>
        <v>11033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11033</v>
      </c>
      <c r="L9" s="87">
        <v>6041</v>
      </c>
      <c r="M9" s="87">
        <v>4992</v>
      </c>
      <c r="N9" s="87">
        <f t="shared" si="4"/>
        <v>11033</v>
      </c>
      <c r="O9" s="87">
        <f t="shared" si="5"/>
        <v>6041</v>
      </c>
      <c r="P9" s="87">
        <v>6041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4992</v>
      </c>
      <c r="W9" s="87">
        <v>4992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22</v>
      </c>
      <c r="AG9" s="87">
        <v>22</v>
      </c>
      <c r="AH9" s="87">
        <v>0</v>
      </c>
      <c r="AI9" s="87">
        <v>0</v>
      </c>
      <c r="AJ9" s="87">
        <f t="shared" si="11"/>
        <v>340</v>
      </c>
      <c r="AK9" s="87">
        <v>318</v>
      </c>
      <c r="AL9" s="87">
        <v>0</v>
      </c>
      <c r="AM9" s="87">
        <v>22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15</v>
      </c>
      <c r="B10" s="96" t="s">
        <v>265</v>
      </c>
      <c r="C10" s="85" t="s">
        <v>266</v>
      </c>
      <c r="D10" s="87">
        <f t="shared" si="0"/>
        <v>8617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8617</v>
      </c>
      <c r="L10" s="87">
        <v>5611</v>
      </c>
      <c r="M10" s="87">
        <v>3006</v>
      </c>
      <c r="N10" s="87">
        <f t="shared" si="4"/>
        <v>8617</v>
      </c>
      <c r="O10" s="87">
        <f t="shared" si="5"/>
        <v>5611</v>
      </c>
      <c r="P10" s="87">
        <v>5611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3006</v>
      </c>
      <c r="W10" s="87">
        <v>3006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14</v>
      </c>
      <c r="AG10" s="87">
        <v>14</v>
      </c>
      <c r="AH10" s="87">
        <v>0</v>
      </c>
      <c r="AI10" s="87">
        <v>0</v>
      </c>
      <c r="AJ10" s="87">
        <f t="shared" si="11"/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14</v>
      </c>
      <c r="AU10" s="87">
        <v>14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7</v>
      </c>
      <c r="BA10" s="87">
        <v>7</v>
      </c>
      <c r="BB10" s="87">
        <v>0</v>
      </c>
      <c r="BC10" s="87">
        <v>0</v>
      </c>
    </row>
    <row r="11" spans="1:55" ht="13.5" customHeight="1" x14ac:dyDescent="0.15">
      <c r="A11" s="98" t="s">
        <v>15</v>
      </c>
      <c r="B11" s="96" t="s">
        <v>267</v>
      </c>
      <c r="C11" s="85" t="s">
        <v>268</v>
      </c>
      <c r="D11" s="87">
        <f t="shared" si="0"/>
        <v>25943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25943</v>
      </c>
      <c r="L11" s="87">
        <v>10932</v>
      </c>
      <c r="M11" s="87">
        <v>15011</v>
      </c>
      <c r="N11" s="87">
        <f t="shared" si="4"/>
        <v>25962</v>
      </c>
      <c r="O11" s="87">
        <f t="shared" si="5"/>
        <v>10932</v>
      </c>
      <c r="P11" s="87">
        <v>10932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15011</v>
      </c>
      <c r="W11" s="87">
        <v>15011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19</v>
      </c>
      <c r="AD11" s="87">
        <v>19</v>
      </c>
      <c r="AE11" s="87">
        <v>0</v>
      </c>
      <c r="AF11" s="87">
        <f t="shared" si="10"/>
        <v>44</v>
      </c>
      <c r="AG11" s="87">
        <v>44</v>
      </c>
      <c r="AH11" s="87">
        <v>0</v>
      </c>
      <c r="AI11" s="87">
        <v>0</v>
      </c>
      <c r="AJ11" s="87">
        <f t="shared" si="11"/>
        <v>953</v>
      </c>
      <c r="AK11" s="87">
        <v>953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44</v>
      </c>
      <c r="AU11" s="87">
        <v>44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15</v>
      </c>
      <c r="B12" s="96" t="s">
        <v>269</v>
      </c>
      <c r="C12" s="85" t="s">
        <v>270</v>
      </c>
      <c r="D12" s="87">
        <f t="shared" si="0"/>
        <v>18253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18253</v>
      </c>
      <c r="L12" s="87">
        <v>4879</v>
      </c>
      <c r="M12" s="87">
        <v>13374</v>
      </c>
      <c r="N12" s="87">
        <f t="shared" si="4"/>
        <v>18253</v>
      </c>
      <c r="O12" s="87">
        <f t="shared" si="5"/>
        <v>4879</v>
      </c>
      <c r="P12" s="87">
        <v>4879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13374</v>
      </c>
      <c r="W12" s="87">
        <v>13374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24</v>
      </c>
      <c r="AG12" s="87">
        <v>24</v>
      </c>
      <c r="AH12" s="87">
        <v>0</v>
      </c>
      <c r="AI12" s="87">
        <v>0</v>
      </c>
      <c r="AJ12" s="87">
        <f t="shared" si="11"/>
        <v>24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24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72</v>
      </c>
      <c r="BA12" s="87">
        <v>72</v>
      </c>
      <c r="BB12" s="87">
        <v>0</v>
      </c>
      <c r="BC12" s="87">
        <v>0</v>
      </c>
    </row>
    <row r="13" spans="1:55" ht="13.5" customHeight="1" x14ac:dyDescent="0.15">
      <c r="A13" s="98" t="s">
        <v>15</v>
      </c>
      <c r="B13" s="96" t="s">
        <v>271</v>
      </c>
      <c r="C13" s="85" t="s">
        <v>272</v>
      </c>
      <c r="D13" s="87">
        <f t="shared" si="0"/>
        <v>9752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9752</v>
      </c>
      <c r="L13" s="87">
        <v>3661</v>
      </c>
      <c r="M13" s="87">
        <v>6091</v>
      </c>
      <c r="N13" s="87">
        <f t="shared" si="4"/>
        <v>9752</v>
      </c>
      <c r="O13" s="87">
        <f t="shared" si="5"/>
        <v>3661</v>
      </c>
      <c r="P13" s="87">
        <v>3661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6091</v>
      </c>
      <c r="W13" s="87">
        <v>6091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2</v>
      </c>
      <c r="AG13" s="87">
        <v>2</v>
      </c>
      <c r="AH13" s="87">
        <v>0</v>
      </c>
      <c r="AI13" s="87">
        <v>0</v>
      </c>
      <c r="AJ13" s="87">
        <f t="shared" si="11"/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2</v>
      </c>
      <c r="AU13" s="87">
        <v>2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60</v>
      </c>
      <c r="BA13" s="87">
        <v>60</v>
      </c>
      <c r="BB13" s="87">
        <v>0</v>
      </c>
      <c r="BC13" s="87">
        <v>0</v>
      </c>
    </row>
    <row r="14" spans="1:55" ht="13.5" customHeight="1" x14ac:dyDescent="0.15">
      <c r="A14" s="98" t="s">
        <v>15</v>
      </c>
      <c r="B14" s="96" t="s">
        <v>273</v>
      </c>
      <c r="C14" s="85" t="s">
        <v>274</v>
      </c>
      <c r="D14" s="87">
        <f t="shared" si="0"/>
        <v>12194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12194</v>
      </c>
      <c r="L14" s="87">
        <v>5718</v>
      </c>
      <c r="M14" s="87">
        <v>6476</v>
      </c>
      <c r="N14" s="87">
        <f t="shared" si="4"/>
        <v>12194</v>
      </c>
      <c r="O14" s="87">
        <f t="shared" si="5"/>
        <v>5718</v>
      </c>
      <c r="P14" s="87">
        <v>5718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6476</v>
      </c>
      <c r="W14" s="87">
        <v>6476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417</v>
      </c>
      <c r="AG14" s="87">
        <v>417</v>
      </c>
      <c r="AH14" s="87">
        <v>0</v>
      </c>
      <c r="AI14" s="87">
        <v>0</v>
      </c>
      <c r="AJ14" s="87">
        <f t="shared" si="11"/>
        <v>417</v>
      </c>
      <c r="AK14" s="87">
        <v>0</v>
      </c>
      <c r="AL14" s="87">
        <v>0</v>
      </c>
      <c r="AM14" s="87">
        <v>417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15</v>
      </c>
      <c r="B15" s="96" t="s">
        <v>275</v>
      </c>
      <c r="C15" s="85" t="s">
        <v>276</v>
      </c>
      <c r="D15" s="87">
        <f t="shared" si="0"/>
        <v>10082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10082</v>
      </c>
      <c r="L15" s="87">
        <v>7335</v>
      </c>
      <c r="M15" s="87">
        <v>2747</v>
      </c>
      <c r="N15" s="87">
        <f t="shared" si="4"/>
        <v>10082</v>
      </c>
      <c r="O15" s="87">
        <f t="shared" si="5"/>
        <v>7335</v>
      </c>
      <c r="P15" s="87">
        <v>7335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2747</v>
      </c>
      <c r="W15" s="87">
        <v>2747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251</v>
      </c>
      <c r="AG15" s="87">
        <v>251</v>
      </c>
      <c r="AH15" s="87">
        <v>0</v>
      </c>
      <c r="AI15" s="87">
        <v>0</v>
      </c>
      <c r="AJ15" s="87">
        <f t="shared" si="11"/>
        <v>251</v>
      </c>
      <c r="AK15" s="87">
        <v>0</v>
      </c>
      <c r="AL15" s="87">
        <v>0</v>
      </c>
      <c r="AM15" s="87">
        <v>9</v>
      </c>
      <c r="AN15" s="87">
        <v>242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15</v>
      </c>
      <c r="B16" s="96" t="s">
        <v>277</v>
      </c>
      <c r="C16" s="85" t="s">
        <v>278</v>
      </c>
      <c r="D16" s="87">
        <f t="shared" si="0"/>
        <v>22563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22563</v>
      </c>
      <c r="L16" s="87">
        <v>8142</v>
      </c>
      <c r="M16" s="87">
        <v>14421</v>
      </c>
      <c r="N16" s="87">
        <f t="shared" si="4"/>
        <v>22563</v>
      </c>
      <c r="O16" s="87">
        <f t="shared" si="5"/>
        <v>8142</v>
      </c>
      <c r="P16" s="87">
        <v>8142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14421</v>
      </c>
      <c r="W16" s="87">
        <v>14421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585</v>
      </c>
      <c r="AG16" s="87">
        <v>585</v>
      </c>
      <c r="AH16" s="87">
        <v>0</v>
      </c>
      <c r="AI16" s="87">
        <v>0</v>
      </c>
      <c r="AJ16" s="87">
        <f t="shared" si="11"/>
        <v>585</v>
      </c>
      <c r="AK16" s="87">
        <v>0</v>
      </c>
      <c r="AL16" s="87">
        <v>0</v>
      </c>
      <c r="AM16" s="87">
        <v>585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15</v>
      </c>
      <c r="B17" s="96" t="s">
        <v>279</v>
      </c>
      <c r="C17" s="85" t="s">
        <v>280</v>
      </c>
      <c r="D17" s="87">
        <f t="shared" si="0"/>
        <v>32525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32525</v>
      </c>
      <c r="L17" s="87">
        <v>13385</v>
      </c>
      <c r="M17" s="87">
        <v>19140</v>
      </c>
      <c r="N17" s="87">
        <f t="shared" si="4"/>
        <v>32526</v>
      </c>
      <c r="O17" s="87">
        <f t="shared" si="5"/>
        <v>13385</v>
      </c>
      <c r="P17" s="87">
        <v>13385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19140</v>
      </c>
      <c r="W17" s="87">
        <v>19140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1</v>
      </c>
      <c r="AD17" s="87">
        <v>1</v>
      </c>
      <c r="AE17" s="87">
        <v>0</v>
      </c>
      <c r="AF17" s="87">
        <f t="shared" si="10"/>
        <v>114</v>
      </c>
      <c r="AG17" s="87">
        <v>114</v>
      </c>
      <c r="AH17" s="87">
        <v>0</v>
      </c>
      <c r="AI17" s="87">
        <v>0</v>
      </c>
      <c r="AJ17" s="87">
        <f t="shared" si="11"/>
        <v>1067</v>
      </c>
      <c r="AK17" s="87">
        <v>1066</v>
      </c>
      <c r="AL17" s="87">
        <v>1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114</v>
      </c>
      <c r="AU17" s="87">
        <v>114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15</v>
      </c>
      <c r="B18" s="96" t="s">
        <v>281</v>
      </c>
      <c r="C18" s="85" t="s">
        <v>282</v>
      </c>
      <c r="D18" s="87">
        <f t="shared" si="0"/>
        <v>12961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12961</v>
      </c>
      <c r="L18" s="87">
        <v>7835</v>
      </c>
      <c r="M18" s="87">
        <v>5126</v>
      </c>
      <c r="N18" s="87">
        <f t="shared" si="4"/>
        <v>13185</v>
      </c>
      <c r="O18" s="87">
        <f t="shared" si="5"/>
        <v>7835</v>
      </c>
      <c r="P18" s="87">
        <v>7835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5126</v>
      </c>
      <c r="W18" s="87">
        <v>5126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224</v>
      </c>
      <c r="AD18" s="87">
        <v>224</v>
      </c>
      <c r="AE18" s="87">
        <v>0</v>
      </c>
      <c r="AF18" s="87">
        <f t="shared" si="10"/>
        <v>46</v>
      </c>
      <c r="AG18" s="87">
        <v>46</v>
      </c>
      <c r="AH18" s="87">
        <v>0</v>
      </c>
      <c r="AI18" s="87">
        <v>0</v>
      </c>
      <c r="AJ18" s="87">
        <f t="shared" si="11"/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46</v>
      </c>
      <c r="AU18" s="87">
        <v>46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15</v>
      </c>
      <c r="B19" s="96" t="s">
        <v>283</v>
      </c>
      <c r="C19" s="85" t="s">
        <v>284</v>
      </c>
      <c r="D19" s="87">
        <f t="shared" si="0"/>
        <v>625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625</v>
      </c>
      <c r="L19" s="87">
        <v>191</v>
      </c>
      <c r="M19" s="87">
        <v>434</v>
      </c>
      <c r="N19" s="87">
        <f t="shared" si="4"/>
        <v>631</v>
      </c>
      <c r="O19" s="87">
        <f t="shared" si="5"/>
        <v>191</v>
      </c>
      <c r="P19" s="87">
        <v>191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434</v>
      </c>
      <c r="W19" s="87">
        <v>434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6</v>
      </c>
      <c r="AD19" s="87">
        <v>6</v>
      </c>
      <c r="AE19" s="87">
        <v>0</v>
      </c>
      <c r="AF19" s="87">
        <f t="shared" si="10"/>
        <v>1</v>
      </c>
      <c r="AG19" s="87">
        <v>1</v>
      </c>
      <c r="AH19" s="87">
        <v>0</v>
      </c>
      <c r="AI19" s="87">
        <v>0</v>
      </c>
      <c r="AJ19" s="87">
        <f t="shared" si="11"/>
        <v>19</v>
      </c>
      <c r="AK19" s="87">
        <v>18</v>
      </c>
      <c r="AL19" s="87">
        <v>0</v>
      </c>
      <c r="AM19" s="87">
        <v>1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15</v>
      </c>
      <c r="B20" s="96" t="s">
        <v>285</v>
      </c>
      <c r="C20" s="85" t="s">
        <v>286</v>
      </c>
      <c r="D20" s="87">
        <f t="shared" si="0"/>
        <v>2571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2571</v>
      </c>
      <c r="L20" s="87">
        <v>1114</v>
      </c>
      <c r="M20" s="87">
        <v>1457</v>
      </c>
      <c r="N20" s="87">
        <f t="shared" si="4"/>
        <v>2571</v>
      </c>
      <c r="O20" s="87">
        <f t="shared" si="5"/>
        <v>1114</v>
      </c>
      <c r="P20" s="87">
        <v>1114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1457</v>
      </c>
      <c r="W20" s="87">
        <v>1457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5</v>
      </c>
      <c r="AG20" s="87">
        <v>5</v>
      </c>
      <c r="AH20" s="87">
        <v>0</v>
      </c>
      <c r="AI20" s="87">
        <v>0</v>
      </c>
      <c r="AJ20" s="87">
        <f t="shared" si="11"/>
        <v>5</v>
      </c>
      <c r="AK20" s="87">
        <v>0</v>
      </c>
      <c r="AL20" s="87">
        <v>0</v>
      </c>
      <c r="AM20" s="87">
        <v>5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15</v>
      </c>
      <c r="B21" s="96" t="s">
        <v>287</v>
      </c>
      <c r="C21" s="85" t="s">
        <v>288</v>
      </c>
      <c r="D21" s="87">
        <f t="shared" si="0"/>
        <v>2397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2397</v>
      </c>
      <c r="L21" s="87">
        <v>1073</v>
      </c>
      <c r="M21" s="87">
        <v>1324</v>
      </c>
      <c r="N21" s="87">
        <f t="shared" si="4"/>
        <v>2397</v>
      </c>
      <c r="O21" s="87">
        <f t="shared" si="5"/>
        <v>1073</v>
      </c>
      <c r="P21" s="87">
        <v>1073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1324</v>
      </c>
      <c r="W21" s="87">
        <v>1324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15</v>
      </c>
      <c r="B22" s="96" t="s">
        <v>289</v>
      </c>
      <c r="C22" s="85" t="s">
        <v>290</v>
      </c>
      <c r="D22" s="87">
        <f t="shared" si="0"/>
        <v>1904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1904</v>
      </c>
      <c r="L22" s="87">
        <v>1083</v>
      </c>
      <c r="M22" s="87">
        <v>821</v>
      </c>
      <c r="N22" s="87">
        <f t="shared" si="4"/>
        <v>1907</v>
      </c>
      <c r="O22" s="87">
        <f t="shared" si="5"/>
        <v>1083</v>
      </c>
      <c r="P22" s="87">
        <v>1083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821</v>
      </c>
      <c r="W22" s="87">
        <v>821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3</v>
      </c>
      <c r="AD22" s="87">
        <v>3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1904</v>
      </c>
      <c r="AK22" s="87">
        <v>1904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15</v>
      </c>
      <c r="B23" s="96" t="s">
        <v>291</v>
      </c>
      <c r="C23" s="85" t="s">
        <v>292</v>
      </c>
      <c r="D23" s="87">
        <f t="shared" si="0"/>
        <v>1181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1181</v>
      </c>
      <c r="L23" s="87">
        <v>711</v>
      </c>
      <c r="M23" s="87">
        <v>470</v>
      </c>
      <c r="N23" s="87">
        <f t="shared" si="4"/>
        <v>1181</v>
      </c>
      <c r="O23" s="87">
        <f t="shared" si="5"/>
        <v>711</v>
      </c>
      <c r="P23" s="87">
        <v>711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470</v>
      </c>
      <c r="W23" s="87">
        <v>470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2</v>
      </c>
      <c r="AG23" s="87">
        <v>2</v>
      </c>
      <c r="AH23" s="87">
        <v>0</v>
      </c>
      <c r="AI23" s="87">
        <v>0</v>
      </c>
      <c r="AJ23" s="87">
        <f t="shared" si="11"/>
        <v>2</v>
      </c>
      <c r="AK23" s="87">
        <v>0</v>
      </c>
      <c r="AL23" s="87">
        <v>0</v>
      </c>
      <c r="AM23" s="87">
        <v>2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15</v>
      </c>
      <c r="B24" s="96" t="s">
        <v>293</v>
      </c>
      <c r="C24" s="85" t="s">
        <v>294</v>
      </c>
      <c r="D24" s="87">
        <f t="shared" si="0"/>
        <v>683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683</v>
      </c>
      <c r="L24" s="87">
        <v>227</v>
      </c>
      <c r="M24" s="87">
        <v>456</v>
      </c>
      <c r="N24" s="87">
        <f t="shared" si="4"/>
        <v>683</v>
      </c>
      <c r="O24" s="87">
        <f t="shared" si="5"/>
        <v>227</v>
      </c>
      <c r="P24" s="87">
        <v>227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456</v>
      </c>
      <c r="W24" s="87">
        <v>456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</v>
      </c>
      <c r="AG24" s="87">
        <v>1</v>
      </c>
      <c r="AH24" s="87">
        <v>0</v>
      </c>
      <c r="AI24" s="87">
        <v>0</v>
      </c>
      <c r="AJ24" s="87">
        <f t="shared" si="11"/>
        <v>1</v>
      </c>
      <c r="AK24" s="87">
        <v>0</v>
      </c>
      <c r="AL24" s="87">
        <v>0</v>
      </c>
      <c r="AM24" s="87">
        <v>1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15</v>
      </c>
      <c r="B25" s="96" t="s">
        <v>295</v>
      </c>
      <c r="C25" s="85" t="s">
        <v>296</v>
      </c>
      <c r="D25" s="87">
        <f t="shared" si="0"/>
        <v>730</v>
      </c>
      <c r="E25" s="87">
        <f t="shared" si="1"/>
        <v>0</v>
      </c>
      <c r="F25" s="87">
        <v>0</v>
      </c>
      <c r="G25" s="87">
        <v>0</v>
      </c>
      <c r="H25" s="87">
        <f t="shared" si="2"/>
        <v>730</v>
      </c>
      <c r="I25" s="87">
        <v>495</v>
      </c>
      <c r="J25" s="87">
        <v>235</v>
      </c>
      <c r="K25" s="87">
        <f t="shared" si="3"/>
        <v>0</v>
      </c>
      <c r="L25" s="87">
        <v>0</v>
      </c>
      <c r="M25" s="87">
        <v>0</v>
      </c>
      <c r="N25" s="87">
        <f t="shared" si="4"/>
        <v>730</v>
      </c>
      <c r="O25" s="87">
        <f t="shared" si="5"/>
        <v>495</v>
      </c>
      <c r="P25" s="87">
        <v>495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235</v>
      </c>
      <c r="W25" s="87">
        <v>235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230</v>
      </c>
      <c r="AG25" s="87">
        <v>230</v>
      </c>
      <c r="AH25" s="87">
        <v>0</v>
      </c>
      <c r="AI25" s="87">
        <v>0</v>
      </c>
      <c r="AJ25" s="87">
        <f t="shared" si="11"/>
        <v>230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230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15</v>
      </c>
      <c r="B26" s="96" t="s">
        <v>297</v>
      </c>
      <c r="C26" s="85" t="s">
        <v>298</v>
      </c>
      <c r="D26" s="87">
        <f t="shared" si="0"/>
        <v>3261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3261</v>
      </c>
      <c r="L26" s="87">
        <v>1977</v>
      </c>
      <c r="M26" s="87">
        <v>1284</v>
      </c>
      <c r="N26" s="87">
        <f t="shared" si="4"/>
        <v>3261</v>
      </c>
      <c r="O26" s="87">
        <f t="shared" si="5"/>
        <v>1977</v>
      </c>
      <c r="P26" s="87">
        <v>1977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1284</v>
      </c>
      <c r="W26" s="87">
        <v>1284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0</v>
      </c>
      <c r="AG26" s="87">
        <v>0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15</v>
      </c>
      <c r="B27" s="96" t="s">
        <v>299</v>
      </c>
      <c r="C27" s="85" t="s">
        <v>300</v>
      </c>
      <c r="D27" s="87">
        <f t="shared" si="0"/>
        <v>2557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2557</v>
      </c>
      <c r="L27" s="87">
        <v>1583</v>
      </c>
      <c r="M27" s="87">
        <v>974</v>
      </c>
      <c r="N27" s="87">
        <f t="shared" si="4"/>
        <v>2557</v>
      </c>
      <c r="O27" s="87">
        <f t="shared" si="5"/>
        <v>1583</v>
      </c>
      <c r="P27" s="87">
        <v>1583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974</v>
      </c>
      <c r="W27" s="87">
        <v>974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15</v>
      </c>
      <c r="B28" s="96" t="s">
        <v>301</v>
      </c>
      <c r="C28" s="85" t="s">
        <v>302</v>
      </c>
      <c r="D28" s="87">
        <f t="shared" si="0"/>
        <v>1694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1694</v>
      </c>
      <c r="L28" s="87">
        <v>706</v>
      </c>
      <c r="M28" s="87">
        <v>988</v>
      </c>
      <c r="N28" s="87">
        <f t="shared" si="4"/>
        <v>1694</v>
      </c>
      <c r="O28" s="87">
        <f t="shared" si="5"/>
        <v>706</v>
      </c>
      <c r="P28" s="87">
        <v>706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988</v>
      </c>
      <c r="W28" s="87">
        <v>988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15</v>
      </c>
      <c r="B29" s="96" t="s">
        <v>303</v>
      </c>
      <c r="C29" s="85" t="s">
        <v>304</v>
      </c>
      <c r="D29" s="87">
        <f t="shared" si="0"/>
        <v>217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217</v>
      </c>
      <c r="L29" s="87">
        <v>39</v>
      </c>
      <c r="M29" s="87">
        <v>178</v>
      </c>
      <c r="N29" s="87">
        <f t="shared" si="4"/>
        <v>217</v>
      </c>
      <c r="O29" s="87">
        <f t="shared" si="5"/>
        <v>39</v>
      </c>
      <c r="P29" s="87">
        <v>39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178</v>
      </c>
      <c r="W29" s="87">
        <v>178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0</v>
      </c>
      <c r="AG29" s="87">
        <v>0</v>
      </c>
      <c r="AH29" s="87">
        <v>0</v>
      </c>
      <c r="AI29" s="87">
        <v>0</v>
      </c>
      <c r="AJ29" s="87">
        <f t="shared" si="11"/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15</v>
      </c>
      <c r="B30" s="96" t="s">
        <v>305</v>
      </c>
      <c r="C30" s="85" t="s">
        <v>306</v>
      </c>
      <c r="D30" s="87">
        <f t="shared" si="0"/>
        <v>10460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10460</v>
      </c>
      <c r="L30" s="87">
        <v>3380</v>
      </c>
      <c r="M30" s="87">
        <v>7080</v>
      </c>
      <c r="N30" s="87">
        <f t="shared" si="4"/>
        <v>10460</v>
      </c>
      <c r="O30" s="87">
        <f t="shared" si="5"/>
        <v>3380</v>
      </c>
      <c r="P30" s="87">
        <v>3380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7080</v>
      </c>
      <c r="W30" s="87">
        <v>7080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18</v>
      </c>
      <c r="AG30" s="87">
        <v>18</v>
      </c>
      <c r="AH30" s="87">
        <v>0</v>
      </c>
      <c r="AI30" s="87">
        <v>0</v>
      </c>
      <c r="AJ30" s="87">
        <f t="shared" si="11"/>
        <v>71</v>
      </c>
      <c r="AK30" s="87">
        <v>0</v>
      </c>
      <c r="AL30" s="87">
        <v>53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18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53</v>
      </c>
      <c r="BA30" s="87">
        <v>53</v>
      </c>
      <c r="BB30" s="87">
        <v>0</v>
      </c>
      <c r="BC30" s="87">
        <v>0</v>
      </c>
    </row>
    <row r="31" spans="1:55" ht="13.5" customHeight="1" x14ac:dyDescent="0.15">
      <c r="A31" s="98" t="s">
        <v>15</v>
      </c>
      <c r="B31" s="96" t="s">
        <v>307</v>
      </c>
      <c r="C31" s="85" t="s">
        <v>308</v>
      </c>
      <c r="D31" s="87">
        <f t="shared" si="0"/>
        <v>3768</v>
      </c>
      <c r="E31" s="87">
        <f t="shared" si="1"/>
        <v>0</v>
      </c>
      <c r="F31" s="87">
        <v>0</v>
      </c>
      <c r="G31" s="87">
        <v>0</v>
      </c>
      <c r="H31" s="87">
        <f t="shared" si="2"/>
        <v>1691</v>
      </c>
      <c r="I31" s="87">
        <v>1691</v>
      </c>
      <c r="J31" s="87">
        <v>0</v>
      </c>
      <c r="K31" s="87">
        <f t="shared" si="3"/>
        <v>2077</v>
      </c>
      <c r="L31" s="87">
        <v>0</v>
      </c>
      <c r="M31" s="87">
        <v>2077</v>
      </c>
      <c r="N31" s="87">
        <f t="shared" si="4"/>
        <v>3768</v>
      </c>
      <c r="O31" s="87">
        <f t="shared" si="5"/>
        <v>1691</v>
      </c>
      <c r="P31" s="87">
        <v>1691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2077</v>
      </c>
      <c r="W31" s="87">
        <v>2077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1</v>
      </c>
      <c r="AG31" s="87">
        <v>1</v>
      </c>
      <c r="AH31" s="87">
        <v>0</v>
      </c>
      <c r="AI31" s="87">
        <v>0</v>
      </c>
      <c r="AJ31" s="87">
        <f t="shared" si="11"/>
        <v>1</v>
      </c>
      <c r="AK31" s="87">
        <v>0</v>
      </c>
      <c r="AL31" s="87">
        <v>0</v>
      </c>
      <c r="AM31" s="87">
        <v>1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70</v>
      </c>
      <c r="BA31" s="87">
        <v>70</v>
      </c>
      <c r="BB31" s="87">
        <v>0</v>
      </c>
      <c r="BC31" s="87">
        <v>0</v>
      </c>
    </row>
    <row r="32" spans="1:55" ht="13.5" customHeight="1" x14ac:dyDescent="0.15">
      <c r="A32" s="98" t="s">
        <v>15</v>
      </c>
      <c r="B32" s="96" t="s">
        <v>309</v>
      </c>
      <c r="C32" s="85" t="s">
        <v>310</v>
      </c>
      <c r="D32" s="87">
        <f t="shared" si="0"/>
        <v>4204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4204</v>
      </c>
      <c r="L32" s="87">
        <v>3175</v>
      </c>
      <c r="M32" s="87">
        <v>1029</v>
      </c>
      <c r="N32" s="87">
        <f t="shared" si="4"/>
        <v>4204</v>
      </c>
      <c r="O32" s="87">
        <f t="shared" si="5"/>
        <v>3175</v>
      </c>
      <c r="P32" s="87">
        <v>3175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1029</v>
      </c>
      <c r="W32" s="87">
        <v>1029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1</v>
      </c>
      <c r="AG32" s="87">
        <v>1</v>
      </c>
      <c r="AH32" s="87">
        <v>0</v>
      </c>
      <c r="AI32" s="87">
        <v>0</v>
      </c>
      <c r="AJ32" s="87">
        <f t="shared" si="11"/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1</v>
      </c>
      <c r="AU32" s="87">
        <v>1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15</v>
      </c>
      <c r="B33" s="96" t="s">
        <v>311</v>
      </c>
      <c r="C33" s="85" t="s">
        <v>312</v>
      </c>
      <c r="D33" s="87">
        <f t="shared" si="0"/>
        <v>9509</v>
      </c>
      <c r="E33" s="87">
        <f t="shared" si="1"/>
        <v>0</v>
      </c>
      <c r="F33" s="87">
        <v>0</v>
      </c>
      <c r="G33" s="87">
        <v>0</v>
      </c>
      <c r="H33" s="87">
        <f t="shared" si="2"/>
        <v>4781</v>
      </c>
      <c r="I33" s="87">
        <v>4781</v>
      </c>
      <c r="J33" s="87">
        <v>0</v>
      </c>
      <c r="K33" s="87">
        <f t="shared" si="3"/>
        <v>4728</v>
      </c>
      <c r="L33" s="87">
        <v>0</v>
      </c>
      <c r="M33" s="87">
        <v>4728</v>
      </c>
      <c r="N33" s="87">
        <f t="shared" si="4"/>
        <v>9509</v>
      </c>
      <c r="O33" s="87">
        <f t="shared" si="5"/>
        <v>4781</v>
      </c>
      <c r="P33" s="87">
        <v>4781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4728</v>
      </c>
      <c r="W33" s="87">
        <v>4728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2</v>
      </c>
      <c r="AG33" s="87">
        <v>2</v>
      </c>
      <c r="AH33" s="87">
        <v>0</v>
      </c>
      <c r="AI33" s="87">
        <v>0</v>
      </c>
      <c r="AJ33" s="87">
        <f t="shared" si="11"/>
        <v>2</v>
      </c>
      <c r="AK33" s="87">
        <v>0</v>
      </c>
      <c r="AL33" s="87">
        <v>0</v>
      </c>
      <c r="AM33" s="87">
        <v>2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178</v>
      </c>
      <c r="BA33" s="87">
        <v>178</v>
      </c>
      <c r="BB33" s="87">
        <v>0</v>
      </c>
      <c r="BC33" s="87">
        <v>0</v>
      </c>
    </row>
    <row r="34" spans="1:55" ht="13.5" customHeight="1" x14ac:dyDescent="0.15">
      <c r="A34" s="98" t="s">
        <v>15</v>
      </c>
      <c r="B34" s="96" t="s">
        <v>313</v>
      </c>
      <c r="C34" s="85" t="s">
        <v>314</v>
      </c>
      <c r="D34" s="87">
        <f t="shared" si="0"/>
        <v>2522</v>
      </c>
      <c r="E34" s="87">
        <f t="shared" si="1"/>
        <v>0</v>
      </c>
      <c r="F34" s="87">
        <v>0</v>
      </c>
      <c r="G34" s="87">
        <v>0</v>
      </c>
      <c r="H34" s="87">
        <f t="shared" si="2"/>
        <v>2522</v>
      </c>
      <c r="I34" s="87">
        <v>1698</v>
      </c>
      <c r="J34" s="87">
        <v>824</v>
      </c>
      <c r="K34" s="87">
        <f t="shared" si="3"/>
        <v>0</v>
      </c>
      <c r="L34" s="87">
        <v>0</v>
      </c>
      <c r="M34" s="87">
        <v>0</v>
      </c>
      <c r="N34" s="87">
        <f t="shared" si="4"/>
        <v>2522</v>
      </c>
      <c r="O34" s="87">
        <f t="shared" si="5"/>
        <v>1698</v>
      </c>
      <c r="P34" s="87">
        <v>1698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824</v>
      </c>
      <c r="W34" s="87">
        <v>824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1</v>
      </c>
      <c r="AG34" s="87">
        <v>1</v>
      </c>
      <c r="AH34" s="87">
        <v>0</v>
      </c>
      <c r="AI34" s="87">
        <v>0</v>
      </c>
      <c r="AJ34" s="87">
        <f t="shared" si="11"/>
        <v>1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1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47</v>
      </c>
      <c r="BA34" s="87">
        <v>47</v>
      </c>
      <c r="BB34" s="87">
        <v>0</v>
      </c>
      <c r="BC34" s="87">
        <v>0</v>
      </c>
    </row>
    <row r="35" spans="1:55" ht="13.5" customHeight="1" x14ac:dyDescent="0.15">
      <c r="A35" s="98" t="s">
        <v>15</v>
      </c>
      <c r="B35" s="96" t="s">
        <v>315</v>
      </c>
      <c r="C35" s="85" t="s">
        <v>316</v>
      </c>
      <c r="D35" s="87">
        <f t="shared" si="0"/>
        <v>1157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1157</v>
      </c>
      <c r="L35" s="87">
        <v>539</v>
      </c>
      <c r="M35" s="87">
        <v>618</v>
      </c>
      <c r="N35" s="87">
        <f t="shared" si="4"/>
        <v>1157</v>
      </c>
      <c r="O35" s="87">
        <f t="shared" si="5"/>
        <v>539</v>
      </c>
      <c r="P35" s="87">
        <v>539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618</v>
      </c>
      <c r="W35" s="87">
        <v>618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0</v>
      </c>
      <c r="AG35" s="87">
        <v>0</v>
      </c>
      <c r="AH35" s="87">
        <v>0</v>
      </c>
      <c r="AI35" s="87">
        <v>0</v>
      </c>
      <c r="AJ35" s="87">
        <f t="shared" si="11"/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15</v>
      </c>
      <c r="B36" s="96" t="s">
        <v>317</v>
      </c>
      <c r="C36" s="85" t="s">
        <v>318</v>
      </c>
      <c r="D36" s="87">
        <f t="shared" si="0"/>
        <v>3744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3744</v>
      </c>
      <c r="L36" s="87">
        <v>1489</v>
      </c>
      <c r="M36" s="87">
        <v>2255</v>
      </c>
      <c r="N36" s="87">
        <f t="shared" si="4"/>
        <v>3744</v>
      </c>
      <c r="O36" s="87">
        <f t="shared" si="5"/>
        <v>1489</v>
      </c>
      <c r="P36" s="87">
        <v>1489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2255</v>
      </c>
      <c r="W36" s="87">
        <v>2255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7</v>
      </c>
      <c r="AG36" s="87">
        <v>7</v>
      </c>
      <c r="AH36" s="87">
        <v>0</v>
      </c>
      <c r="AI36" s="87">
        <v>0</v>
      </c>
      <c r="AJ36" s="87">
        <f t="shared" si="11"/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7</v>
      </c>
      <c r="AU36" s="87">
        <v>7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20</v>
      </c>
      <c r="BA36" s="87">
        <v>20</v>
      </c>
      <c r="BB36" s="87">
        <v>0</v>
      </c>
      <c r="BC36" s="87">
        <v>0</v>
      </c>
    </row>
    <row r="37" spans="1:55" ht="13.5" customHeight="1" x14ac:dyDescent="0.15">
      <c r="A37" s="98" t="s">
        <v>15</v>
      </c>
      <c r="B37" s="96" t="s">
        <v>319</v>
      </c>
      <c r="C37" s="85" t="s">
        <v>320</v>
      </c>
      <c r="D37" s="87">
        <f t="shared" si="0"/>
        <v>3284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3284</v>
      </c>
      <c r="L37" s="87">
        <v>727</v>
      </c>
      <c r="M37" s="87">
        <v>2557</v>
      </c>
      <c r="N37" s="87">
        <f t="shared" si="4"/>
        <v>3284</v>
      </c>
      <c r="O37" s="87">
        <f t="shared" si="5"/>
        <v>727</v>
      </c>
      <c r="P37" s="87">
        <v>727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2557</v>
      </c>
      <c r="W37" s="87">
        <v>2557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20</v>
      </c>
      <c r="BA37" s="87">
        <v>20</v>
      </c>
      <c r="BB37" s="87">
        <v>0</v>
      </c>
      <c r="BC37" s="87">
        <v>0</v>
      </c>
    </row>
    <row r="38" spans="1:55" ht="13.5" customHeight="1" x14ac:dyDescent="0.15">
      <c r="A38" s="98" t="s">
        <v>15</v>
      </c>
      <c r="B38" s="96" t="s">
        <v>321</v>
      </c>
      <c r="C38" s="85" t="s">
        <v>322</v>
      </c>
      <c r="D38" s="87">
        <f t="shared" si="0"/>
        <v>13791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13791</v>
      </c>
      <c r="L38" s="87">
        <v>8184</v>
      </c>
      <c r="M38" s="87">
        <v>5607</v>
      </c>
      <c r="N38" s="87">
        <f t="shared" si="4"/>
        <v>13791</v>
      </c>
      <c r="O38" s="87">
        <f t="shared" si="5"/>
        <v>8184</v>
      </c>
      <c r="P38" s="87">
        <v>8184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5607</v>
      </c>
      <c r="W38" s="87">
        <v>5607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12</v>
      </c>
      <c r="AG38" s="87">
        <v>12</v>
      </c>
      <c r="AH38" s="87">
        <v>0</v>
      </c>
      <c r="AI38" s="87">
        <v>0</v>
      </c>
      <c r="AJ38" s="87">
        <f t="shared" si="11"/>
        <v>12</v>
      </c>
      <c r="AK38" s="87">
        <v>0</v>
      </c>
      <c r="AL38" s="87">
        <v>0</v>
      </c>
      <c r="AM38" s="87">
        <v>9</v>
      </c>
      <c r="AN38" s="87">
        <v>0</v>
      </c>
      <c r="AO38" s="87">
        <v>0</v>
      </c>
      <c r="AP38" s="87">
        <v>0</v>
      </c>
      <c r="AQ38" s="87">
        <v>0</v>
      </c>
      <c r="AR38" s="87">
        <v>3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206</v>
      </c>
      <c r="BA38" s="87">
        <v>206</v>
      </c>
      <c r="BB38" s="87">
        <v>0</v>
      </c>
      <c r="BC38" s="87">
        <v>0</v>
      </c>
    </row>
    <row r="39" spans="1:55" ht="13.5" customHeight="1" x14ac:dyDescent="0.15">
      <c r="A39" s="98" t="s">
        <v>15</v>
      </c>
      <c r="B39" s="96" t="s">
        <v>323</v>
      </c>
      <c r="C39" s="85" t="s">
        <v>324</v>
      </c>
      <c r="D39" s="87">
        <f t="shared" si="0"/>
        <v>3427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3427</v>
      </c>
      <c r="L39" s="87">
        <v>2102</v>
      </c>
      <c r="M39" s="87">
        <v>1325</v>
      </c>
      <c r="N39" s="87">
        <f t="shared" si="4"/>
        <v>3427</v>
      </c>
      <c r="O39" s="87">
        <f t="shared" si="5"/>
        <v>2102</v>
      </c>
      <c r="P39" s="87">
        <v>2102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1325</v>
      </c>
      <c r="W39" s="87">
        <v>1325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127</v>
      </c>
      <c r="AG39" s="87">
        <v>127</v>
      </c>
      <c r="AH39" s="87">
        <v>0</v>
      </c>
      <c r="AI39" s="87">
        <v>0</v>
      </c>
      <c r="AJ39" s="87">
        <f t="shared" si="11"/>
        <v>127</v>
      </c>
      <c r="AK39" s="87">
        <v>0</v>
      </c>
      <c r="AL39" s="87">
        <v>0</v>
      </c>
      <c r="AM39" s="87">
        <v>127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15</v>
      </c>
      <c r="B40" s="96" t="s">
        <v>325</v>
      </c>
      <c r="C40" s="85" t="s">
        <v>326</v>
      </c>
      <c r="D40" s="87">
        <f t="shared" si="0"/>
        <v>794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794</v>
      </c>
      <c r="L40" s="87">
        <v>405</v>
      </c>
      <c r="M40" s="87">
        <v>389</v>
      </c>
      <c r="N40" s="87">
        <f t="shared" si="4"/>
        <v>794</v>
      </c>
      <c r="O40" s="87">
        <f t="shared" si="5"/>
        <v>405</v>
      </c>
      <c r="P40" s="87">
        <v>405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389</v>
      </c>
      <c r="W40" s="87">
        <v>389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0</v>
      </c>
      <c r="AG40" s="87">
        <v>0</v>
      </c>
      <c r="AH40" s="87">
        <v>0</v>
      </c>
      <c r="AI40" s="87">
        <v>0</v>
      </c>
      <c r="AJ40" s="87">
        <f t="shared" si="11"/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15</v>
      </c>
      <c r="B41" s="96" t="s">
        <v>327</v>
      </c>
      <c r="C41" s="85" t="s">
        <v>328</v>
      </c>
      <c r="D41" s="87">
        <f t="shared" si="0"/>
        <v>11231</v>
      </c>
      <c r="E41" s="87">
        <f t="shared" si="1"/>
        <v>0</v>
      </c>
      <c r="F41" s="87">
        <v>0</v>
      </c>
      <c r="G41" s="87">
        <v>0</v>
      </c>
      <c r="H41" s="87">
        <f t="shared" si="2"/>
        <v>0</v>
      </c>
      <c r="I41" s="87">
        <v>0</v>
      </c>
      <c r="J41" s="87">
        <v>0</v>
      </c>
      <c r="K41" s="87">
        <f t="shared" si="3"/>
        <v>11231</v>
      </c>
      <c r="L41" s="87">
        <v>5204</v>
      </c>
      <c r="M41" s="87">
        <v>6027</v>
      </c>
      <c r="N41" s="87">
        <f t="shared" si="4"/>
        <v>11231</v>
      </c>
      <c r="O41" s="87">
        <f t="shared" si="5"/>
        <v>5204</v>
      </c>
      <c r="P41" s="87">
        <v>5204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6027</v>
      </c>
      <c r="W41" s="87">
        <v>6027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259</v>
      </c>
      <c r="AG41" s="87">
        <v>259</v>
      </c>
      <c r="AH41" s="87">
        <v>0</v>
      </c>
      <c r="AI41" s="87">
        <v>0</v>
      </c>
      <c r="AJ41" s="87">
        <f t="shared" si="11"/>
        <v>259</v>
      </c>
      <c r="AK41" s="87">
        <v>0</v>
      </c>
      <c r="AL41" s="87">
        <v>0</v>
      </c>
      <c r="AM41" s="87">
        <v>259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1">
    <sortCondition ref="A8:A41"/>
    <sortCondition ref="B8:B41"/>
    <sortCondition ref="C8:C4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0" man="1"/>
    <brk id="31" min="1" max="40" man="1"/>
    <brk id="45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39000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39201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39202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39203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39204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39205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39206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39208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39209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39210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39211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39212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39301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39302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39303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39304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39305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39306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39307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39341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39344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39363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39364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39386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39387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39401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39402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39403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39405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39410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39411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39412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39424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39427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39428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2025-01-10T06:47:46Z</dcterms:modified>
</cp:coreProperties>
</file>