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5山口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4" i="5"/>
  <c r="I20" i="5"/>
  <c r="I2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F11" i="5"/>
  <c r="F17" i="5"/>
  <c r="F2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4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H14" i="4"/>
  <c r="BG8" i="4"/>
  <c r="BG14" i="4"/>
  <c r="BG20" i="4"/>
  <c r="BG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AE14" i="4" s="1"/>
  <c r="CI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AE20" i="4" s="1"/>
  <c r="CI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8" i="3"/>
  <c r="W14" i="3"/>
  <c r="W26" i="3"/>
  <c r="V8" i="3"/>
  <c r="V14" i="3"/>
  <c r="V20" i="3"/>
  <c r="V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W30" i="3" s="1"/>
  <c r="E31" i="3"/>
  <c r="W31" i="3" s="1"/>
  <c r="D8" i="3"/>
  <c r="D9" i="3"/>
  <c r="V9" i="3" s="1"/>
  <c r="D10" i="3"/>
  <c r="V10" i="3" s="1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D21" i="3"/>
  <c r="V21" i="3" s="1"/>
  <c r="D22" i="3"/>
  <c r="V22" i="3" s="1"/>
  <c r="D23" i="3"/>
  <c r="V23" i="3" s="1"/>
  <c r="D24" i="3"/>
  <c r="V24" i="3" s="1"/>
  <c r="D25" i="3"/>
  <c r="V25" i="3" s="1"/>
  <c r="D26" i="3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8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BZ8" i="2"/>
  <c r="DB8" i="2" s="1"/>
  <c r="BZ9" i="2"/>
  <c r="BZ10" i="2"/>
  <c r="DB10" i="2" s="1"/>
  <c r="BZ11" i="2"/>
  <c r="DB11" i="2" s="1"/>
  <c r="BZ12" i="2"/>
  <c r="BU8" i="2"/>
  <c r="BU9" i="2"/>
  <c r="CW9" i="2" s="1"/>
  <c r="BU10" i="2"/>
  <c r="CW10" i="2" s="1"/>
  <c r="BU11" i="2"/>
  <c r="CW11" i="2" s="1"/>
  <c r="BU12" i="2"/>
  <c r="BP8" i="2"/>
  <c r="BP9" i="2"/>
  <c r="CR9" i="2" s="1"/>
  <c r="BP10" i="2"/>
  <c r="CR10" i="2" s="1"/>
  <c r="BP11" i="2"/>
  <c r="BP12" i="2"/>
  <c r="CR12" i="2" s="1"/>
  <c r="BO8" i="2"/>
  <c r="CH8" i="2" s="1"/>
  <c r="BH8" i="2"/>
  <c r="BH9" i="2"/>
  <c r="BH10" i="2"/>
  <c r="BH11" i="2"/>
  <c r="CJ11" i="2" s="1"/>
  <c r="BH12" i="2"/>
  <c r="BG8" i="2"/>
  <c r="BG10" i="2"/>
  <c r="BG12" i="2"/>
  <c r="AX8" i="2"/>
  <c r="AX9" i="2"/>
  <c r="AX10" i="2"/>
  <c r="AX11" i="2"/>
  <c r="AX12" i="2"/>
  <c r="DB12" i="2" s="1"/>
  <c r="AS8" i="2"/>
  <c r="AS9" i="2"/>
  <c r="AS10" i="2"/>
  <c r="AS11" i="2"/>
  <c r="AM11" i="2" s="1"/>
  <c r="BF11" i="2" s="1"/>
  <c r="AS12" i="2"/>
  <c r="AN8" i="2"/>
  <c r="AM8" i="2" s="1"/>
  <c r="AN9" i="2"/>
  <c r="AN10" i="2"/>
  <c r="AM10" i="2" s="1"/>
  <c r="AN11" i="2"/>
  <c r="AN12" i="2"/>
  <c r="AM9" i="2"/>
  <c r="BF9" i="2" s="1"/>
  <c r="AF8" i="2"/>
  <c r="AE8" i="2" s="1"/>
  <c r="AF9" i="2"/>
  <c r="AF10" i="2"/>
  <c r="AF11" i="2"/>
  <c r="AF12" i="2"/>
  <c r="CJ12" i="2" s="1"/>
  <c r="AE9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12" i="2"/>
  <c r="N8" i="2"/>
  <c r="N9" i="2"/>
  <c r="M9" i="2" s="1"/>
  <c r="N10" i="2"/>
  <c r="N11" i="2"/>
  <c r="M11" i="2" s="1"/>
  <c r="N12" i="2"/>
  <c r="M8" i="2"/>
  <c r="M10" i="2"/>
  <c r="M12" i="2"/>
  <c r="E8" i="2"/>
  <c r="D8" i="2" s="1"/>
  <c r="V8" i="2" s="1"/>
  <c r="E9" i="2"/>
  <c r="W9" i="2" s="1"/>
  <c r="E10" i="2"/>
  <c r="W10" i="2" s="1"/>
  <c r="E11" i="2"/>
  <c r="E12" i="2"/>
  <c r="D10" i="2"/>
  <c r="V10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3" i="1"/>
  <c r="BZ8" i="1"/>
  <c r="DB8" i="1" s="1"/>
  <c r="BZ9" i="1"/>
  <c r="BZ10" i="1"/>
  <c r="BZ11" i="1"/>
  <c r="DB11" i="1" s="1"/>
  <c r="BZ12" i="1"/>
  <c r="BZ13" i="1"/>
  <c r="BZ14" i="1"/>
  <c r="DB14" i="1" s="1"/>
  <c r="BZ15" i="1"/>
  <c r="BZ16" i="1"/>
  <c r="BZ17" i="1"/>
  <c r="DB17" i="1" s="1"/>
  <c r="BZ18" i="1"/>
  <c r="BZ19" i="1"/>
  <c r="BZ20" i="1"/>
  <c r="DB20" i="1" s="1"/>
  <c r="BZ21" i="1"/>
  <c r="BZ22" i="1"/>
  <c r="BZ23" i="1"/>
  <c r="BZ24" i="1"/>
  <c r="BZ25" i="1"/>
  <c r="BZ26" i="1"/>
  <c r="DB26" i="1" s="1"/>
  <c r="BU8" i="1"/>
  <c r="BU9" i="1"/>
  <c r="BU10" i="1"/>
  <c r="BU11" i="1"/>
  <c r="BU12" i="1"/>
  <c r="CW12" i="1" s="1"/>
  <c r="BU13" i="1"/>
  <c r="CW13" i="1" s="1"/>
  <c r="BU14" i="1"/>
  <c r="BU15" i="1"/>
  <c r="BU16" i="1"/>
  <c r="BU17" i="1"/>
  <c r="BU18" i="1"/>
  <c r="CW18" i="1" s="1"/>
  <c r="BU19" i="1"/>
  <c r="CW19" i="1" s="1"/>
  <c r="BU20" i="1"/>
  <c r="BU21" i="1"/>
  <c r="BU22" i="1"/>
  <c r="BU23" i="1"/>
  <c r="BU24" i="1"/>
  <c r="CW24" i="1" s="1"/>
  <c r="BU25" i="1"/>
  <c r="CW25" i="1" s="1"/>
  <c r="BU26" i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CR18" i="1" s="1"/>
  <c r="BP19" i="1"/>
  <c r="BP20" i="1"/>
  <c r="BP21" i="1"/>
  <c r="BP22" i="1"/>
  <c r="BP23" i="1"/>
  <c r="BP24" i="1"/>
  <c r="CR24" i="1" s="1"/>
  <c r="BP25" i="1"/>
  <c r="CR25" i="1" s="1"/>
  <c r="BP26" i="1"/>
  <c r="BO9" i="1"/>
  <c r="BO10" i="1"/>
  <c r="BO11" i="1"/>
  <c r="BO15" i="1"/>
  <c r="BO16" i="1"/>
  <c r="CQ16" i="1" s="1"/>
  <c r="BO17" i="1"/>
  <c r="BO21" i="1"/>
  <c r="BO22" i="1"/>
  <c r="BO23" i="1"/>
  <c r="BH8" i="1"/>
  <c r="CJ8" i="1" s="1"/>
  <c r="BH9" i="1"/>
  <c r="CJ9" i="1" s="1"/>
  <c r="BH10" i="1"/>
  <c r="CJ10" i="1" s="1"/>
  <c r="BH11" i="1"/>
  <c r="BH12" i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CJ22" i="1" s="1"/>
  <c r="BH23" i="1"/>
  <c r="BH24" i="1"/>
  <c r="CJ24" i="1" s="1"/>
  <c r="BH25" i="1"/>
  <c r="CJ25" i="1" s="1"/>
  <c r="BH26" i="1"/>
  <c r="CJ26" i="1" s="1"/>
  <c r="BG8" i="1"/>
  <c r="CI8" i="1" s="1"/>
  <c r="BG11" i="1"/>
  <c r="CI11" i="1" s="1"/>
  <c r="BG12" i="1"/>
  <c r="CI12" i="1" s="1"/>
  <c r="BG13" i="1"/>
  <c r="CI13" i="1" s="1"/>
  <c r="BG14" i="1"/>
  <c r="CI14" i="1" s="1"/>
  <c r="BG17" i="1"/>
  <c r="CI17" i="1" s="1"/>
  <c r="BG18" i="1"/>
  <c r="CI18" i="1" s="1"/>
  <c r="BG19" i="1"/>
  <c r="CI19" i="1" s="1"/>
  <c r="BG20" i="1"/>
  <c r="CI20" i="1" s="1"/>
  <c r="BG23" i="1"/>
  <c r="CI23" i="1" s="1"/>
  <c r="BG24" i="1"/>
  <c r="CI24" i="1" s="1"/>
  <c r="BG25" i="1"/>
  <c r="CI25" i="1" s="1"/>
  <c r="BG26" i="1"/>
  <c r="CI26" i="1" s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DB23" i="1" s="1"/>
  <c r="AX24" i="1"/>
  <c r="AX25" i="1"/>
  <c r="AM25" i="1" s="1"/>
  <c r="BF25" i="1" s="1"/>
  <c r="AX26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AS26" i="1"/>
  <c r="AN8" i="1"/>
  <c r="AN9" i="1"/>
  <c r="AN10" i="1"/>
  <c r="AN11" i="1"/>
  <c r="AM11" i="1" s="1"/>
  <c r="BF11" i="1" s="1"/>
  <c r="AN12" i="1"/>
  <c r="AN13" i="1"/>
  <c r="CR13" i="1" s="1"/>
  <c r="AN14" i="1"/>
  <c r="AN15" i="1"/>
  <c r="AN16" i="1"/>
  <c r="AN17" i="1"/>
  <c r="AM17" i="1" s="1"/>
  <c r="BF17" i="1" s="1"/>
  <c r="AN18" i="1"/>
  <c r="AN19" i="1"/>
  <c r="AN20" i="1"/>
  <c r="AN21" i="1"/>
  <c r="AN22" i="1"/>
  <c r="AN23" i="1"/>
  <c r="AM23" i="1" s="1"/>
  <c r="BF23" i="1" s="1"/>
  <c r="AN24" i="1"/>
  <c r="AN25" i="1"/>
  <c r="AN26" i="1"/>
  <c r="AM8" i="1"/>
  <c r="AM9" i="1"/>
  <c r="BF9" i="1" s="1"/>
  <c r="AM10" i="1"/>
  <c r="BF10" i="1" s="1"/>
  <c r="AM14" i="1"/>
  <c r="AM15" i="1"/>
  <c r="AM16" i="1"/>
  <c r="BF16" i="1" s="1"/>
  <c r="AM20" i="1"/>
  <c r="AM21" i="1"/>
  <c r="BF21" i="1" s="1"/>
  <c r="AM22" i="1"/>
  <c r="BF22" i="1" s="1"/>
  <c r="AM26" i="1"/>
  <c r="AF8" i="1"/>
  <c r="AF9" i="1"/>
  <c r="AE9" i="1" s="1"/>
  <c r="AF10" i="1"/>
  <c r="AF11" i="1"/>
  <c r="CJ11" i="1" s="1"/>
  <c r="AF12" i="1"/>
  <c r="AF13" i="1"/>
  <c r="AF14" i="1"/>
  <c r="AF15" i="1"/>
  <c r="AE15" i="1" s="1"/>
  <c r="AF16" i="1"/>
  <c r="AF17" i="1"/>
  <c r="AF18" i="1"/>
  <c r="AF19" i="1"/>
  <c r="AF20" i="1"/>
  <c r="AF21" i="1"/>
  <c r="AE21" i="1" s="1"/>
  <c r="AF22" i="1"/>
  <c r="AF23" i="1"/>
  <c r="AF24" i="1"/>
  <c r="AF25" i="1"/>
  <c r="AF26" i="1"/>
  <c r="AE8" i="1"/>
  <c r="BF8" i="1" s="1"/>
  <c r="AE10" i="1"/>
  <c r="AE11" i="1"/>
  <c r="AE12" i="1"/>
  <c r="AE13" i="1"/>
  <c r="AE14" i="1"/>
  <c r="BF14" i="1" s="1"/>
  <c r="AE16" i="1"/>
  <c r="AE17" i="1"/>
  <c r="AE18" i="1"/>
  <c r="AE19" i="1"/>
  <c r="AE20" i="1"/>
  <c r="BF20" i="1" s="1"/>
  <c r="AE22" i="1"/>
  <c r="AE23" i="1"/>
  <c r="AE24" i="1"/>
  <c r="AE25" i="1"/>
  <c r="AE26" i="1"/>
  <c r="BF26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1" i="1"/>
  <c r="W12" i="1"/>
  <c r="W17" i="1"/>
  <c r="W18" i="1"/>
  <c r="W23" i="1"/>
  <c r="W24" i="1"/>
  <c r="V11" i="1"/>
  <c r="V17" i="1"/>
  <c r="V23" i="1"/>
  <c r="N8" i="1"/>
  <c r="N9" i="1"/>
  <c r="W9" i="1" s="1"/>
  <c r="N10" i="1"/>
  <c r="W10" i="1" s="1"/>
  <c r="N11" i="1"/>
  <c r="N12" i="1"/>
  <c r="N13" i="1"/>
  <c r="N14" i="1"/>
  <c r="N15" i="1"/>
  <c r="W15" i="1" s="1"/>
  <c r="N16" i="1"/>
  <c r="W16" i="1" s="1"/>
  <c r="N17" i="1"/>
  <c r="N18" i="1"/>
  <c r="N19" i="1"/>
  <c r="N20" i="1"/>
  <c r="N21" i="1"/>
  <c r="W21" i="1" s="1"/>
  <c r="N22" i="1"/>
  <c r="W22" i="1" s="1"/>
  <c r="N23" i="1"/>
  <c r="N24" i="1"/>
  <c r="N25" i="1"/>
  <c r="N26" i="1"/>
  <c r="M8" i="1"/>
  <c r="M9" i="1"/>
  <c r="V9" i="1" s="1"/>
  <c r="M11" i="1"/>
  <c r="M12" i="1"/>
  <c r="M13" i="1"/>
  <c r="M14" i="1"/>
  <c r="M15" i="1"/>
  <c r="V15" i="1" s="1"/>
  <c r="M17" i="1"/>
  <c r="M18" i="1"/>
  <c r="M19" i="1"/>
  <c r="M20" i="1"/>
  <c r="M21" i="1"/>
  <c r="V21" i="1" s="1"/>
  <c r="M23" i="1"/>
  <c r="M24" i="1"/>
  <c r="M25" i="1"/>
  <c r="M26" i="1"/>
  <c r="E8" i="1"/>
  <c r="D8" i="1" s="1"/>
  <c r="V8" i="1" s="1"/>
  <c r="E9" i="1"/>
  <c r="E10" i="1"/>
  <c r="E11" i="1"/>
  <c r="E12" i="1"/>
  <c r="E13" i="1"/>
  <c r="W13" i="1" s="1"/>
  <c r="E14" i="1"/>
  <c r="D14" i="1" s="1"/>
  <c r="V14" i="1" s="1"/>
  <c r="E15" i="1"/>
  <c r="E16" i="1"/>
  <c r="E17" i="1"/>
  <c r="E18" i="1"/>
  <c r="E19" i="1"/>
  <c r="W19" i="1" s="1"/>
  <c r="E20" i="1"/>
  <c r="W20" i="1" s="1"/>
  <c r="E21" i="1"/>
  <c r="E22" i="1"/>
  <c r="E23" i="1"/>
  <c r="E24" i="1"/>
  <c r="E25" i="1"/>
  <c r="W25" i="1" s="1"/>
  <c r="E26" i="1"/>
  <c r="D26" i="1" s="1"/>
  <c r="V26" i="1" s="1"/>
  <c r="D9" i="1"/>
  <c r="D10" i="1"/>
  <c r="D11" i="1"/>
  <c r="D12" i="1"/>
  <c r="V12" i="1" s="1"/>
  <c r="D13" i="1"/>
  <c r="V13" i="1" s="1"/>
  <c r="D15" i="1"/>
  <c r="D16" i="1"/>
  <c r="D17" i="1"/>
  <c r="D18" i="1"/>
  <c r="V18" i="1" s="1"/>
  <c r="D19" i="1"/>
  <c r="V19" i="1" s="1"/>
  <c r="D21" i="1"/>
  <c r="D22" i="1"/>
  <c r="D23" i="1"/>
  <c r="D24" i="1"/>
  <c r="V24" i="1" s="1"/>
  <c r="D25" i="1"/>
  <c r="V25" i="1" s="1"/>
  <c r="BF15" i="1" l="1"/>
  <c r="CQ22" i="1"/>
  <c r="W26" i="1"/>
  <c r="W14" i="1"/>
  <c r="W8" i="1"/>
  <c r="D20" i="1"/>
  <c r="V20" i="1" s="1"/>
  <c r="M22" i="1"/>
  <c r="V22" i="1" s="1"/>
  <c r="M16" i="1"/>
  <c r="V16" i="1" s="1"/>
  <c r="M10" i="1"/>
  <c r="V10" i="1" s="1"/>
  <c r="BG22" i="1"/>
  <c r="CI22" i="1" s="1"/>
  <c r="BG16" i="1"/>
  <c r="CI16" i="1" s="1"/>
  <c r="BG10" i="1"/>
  <c r="CI10" i="1" s="1"/>
  <c r="BO24" i="1"/>
  <c r="BO18" i="1"/>
  <c r="BO12" i="1"/>
  <c r="CW26" i="1"/>
  <c r="CW20" i="1"/>
  <c r="CW14" i="1"/>
  <c r="CW8" i="1"/>
  <c r="DB21" i="1"/>
  <c r="DB15" i="1"/>
  <c r="DB9" i="1"/>
  <c r="CH22" i="1"/>
  <c r="DJ22" i="1" s="1"/>
  <c r="W11" i="2"/>
  <c r="D11" i="2"/>
  <c r="V11" i="2" s="1"/>
  <c r="AE8" i="4"/>
  <c r="CI8" i="4" s="1"/>
  <c r="BH20" i="4"/>
  <c r="BG21" i="1"/>
  <c r="BG15" i="1"/>
  <c r="BG9" i="1"/>
  <c r="CQ23" i="1"/>
  <c r="CQ17" i="1"/>
  <c r="CQ11" i="1"/>
  <c r="BF8" i="2"/>
  <c r="DJ8" i="2" s="1"/>
  <c r="BG9" i="2"/>
  <c r="CI9" i="2" s="1"/>
  <c r="CJ9" i="2"/>
  <c r="CQ10" i="1"/>
  <c r="CR23" i="1"/>
  <c r="CR17" i="1"/>
  <c r="CR11" i="1"/>
  <c r="DB25" i="1"/>
  <c r="DB19" i="1"/>
  <c r="DB13" i="1"/>
  <c r="CR8" i="2"/>
  <c r="CQ21" i="1"/>
  <c r="CQ15" i="1"/>
  <c r="CQ9" i="1"/>
  <c r="CR22" i="1"/>
  <c r="CR16" i="1"/>
  <c r="CR10" i="1"/>
  <c r="CW23" i="1"/>
  <c r="CW17" i="1"/>
  <c r="CW11" i="1"/>
  <c r="DB24" i="1"/>
  <c r="DB18" i="1"/>
  <c r="DB12" i="1"/>
  <c r="AM12" i="2"/>
  <c r="CI8" i="2"/>
  <c r="CW12" i="2"/>
  <c r="BO12" i="2"/>
  <c r="AE26" i="4"/>
  <c r="CI26" i="4" s="1"/>
  <c r="BO26" i="1"/>
  <c r="BO20" i="1"/>
  <c r="BO14" i="1"/>
  <c r="BO8" i="1"/>
  <c r="CR21" i="1"/>
  <c r="CR15" i="1"/>
  <c r="CR9" i="1"/>
  <c r="CW22" i="1"/>
  <c r="CW16" i="1"/>
  <c r="CW10" i="1"/>
  <c r="CJ18" i="1"/>
  <c r="CJ12" i="1"/>
  <c r="BO25" i="1"/>
  <c r="BO19" i="1"/>
  <c r="BO13" i="1"/>
  <c r="CR26" i="1"/>
  <c r="CR20" i="1"/>
  <c r="CR14" i="1"/>
  <c r="CR8" i="1"/>
  <c r="CW21" i="1"/>
  <c r="CW15" i="1"/>
  <c r="CW9" i="1"/>
  <c r="DB22" i="1"/>
  <c r="DB16" i="1"/>
  <c r="DB10" i="1"/>
  <c r="CH23" i="1"/>
  <c r="DJ23" i="1" s="1"/>
  <c r="CH17" i="1"/>
  <c r="DJ17" i="1" s="1"/>
  <c r="CH11" i="1"/>
  <c r="DJ11" i="1" s="1"/>
  <c r="CJ10" i="2"/>
  <c r="AE10" i="2"/>
  <c r="CI10" i="2" s="1"/>
  <c r="BF10" i="2"/>
  <c r="BO11" i="2"/>
  <c r="CQ8" i="2"/>
  <c r="W8" i="2"/>
  <c r="AE12" i="2"/>
  <c r="CI12" i="2" s="1"/>
  <c r="BG11" i="2"/>
  <c r="CI11" i="2" s="1"/>
  <c r="BO9" i="2"/>
  <c r="AE27" i="4"/>
  <c r="CI27" i="4" s="1"/>
  <c r="AE21" i="4"/>
  <c r="CI21" i="4" s="1"/>
  <c r="AE15" i="4"/>
  <c r="CI15" i="4" s="1"/>
  <c r="AE9" i="4"/>
  <c r="CI9" i="4" s="1"/>
  <c r="AE31" i="4"/>
  <c r="CI31" i="4" s="1"/>
  <c r="AE25" i="4"/>
  <c r="CI25" i="4" s="1"/>
  <c r="AE19" i="4"/>
  <c r="CI19" i="4" s="1"/>
  <c r="AE13" i="4"/>
  <c r="CI13" i="4" s="1"/>
  <c r="CR11" i="2"/>
  <c r="AE30" i="4"/>
  <c r="CI30" i="4" s="1"/>
  <c r="AE24" i="4"/>
  <c r="CI24" i="4" s="1"/>
  <c r="AE18" i="4"/>
  <c r="CI18" i="4" s="1"/>
  <c r="AE12" i="4"/>
  <c r="CI12" i="4" s="1"/>
  <c r="D9" i="2"/>
  <c r="V9" i="2" s="1"/>
  <c r="AE29" i="4"/>
  <c r="CI29" i="4" s="1"/>
  <c r="AE23" i="4"/>
  <c r="CI23" i="4" s="1"/>
  <c r="AE17" i="4"/>
  <c r="CI17" i="4" s="1"/>
  <c r="AE11" i="4"/>
  <c r="CI11" i="4" s="1"/>
  <c r="BO10" i="2"/>
  <c r="AE28" i="4"/>
  <c r="CI28" i="4" s="1"/>
  <c r="AE22" i="4"/>
  <c r="CI22" i="4" s="1"/>
  <c r="AE16" i="4"/>
  <c r="CI16" i="4" s="1"/>
  <c r="AE10" i="4"/>
  <c r="CI10" i="4" s="1"/>
  <c r="C1" i="8"/>
  <c r="B1" i="8"/>
  <c r="CH12" i="2" l="1"/>
  <c r="CQ12" i="2"/>
  <c r="CQ8" i="1"/>
  <c r="CH8" i="1"/>
  <c r="DJ8" i="1" s="1"/>
  <c r="CH9" i="2"/>
  <c r="DJ9" i="2" s="1"/>
  <c r="CQ9" i="2"/>
  <c r="CQ25" i="1"/>
  <c r="CH25" i="1"/>
  <c r="DJ25" i="1" s="1"/>
  <c r="CQ26" i="1"/>
  <c r="CH26" i="1"/>
  <c r="DJ26" i="1" s="1"/>
  <c r="CI21" i="1"/>
  <c r="CH21" i="1"/>
  <c r="DJ21" i="1" s="1"/>
  <c r="CQ12" i="1"/>
  <c r="CH12" i="1"/>
  <c r="DJ12" i="1" s="1"/>
  <c r="CQ18" i="1"/>
  <c r="CH18" i="1"/>
  <c r="DJ18" i="1" s="1"/>
  <c r="CQ13" i="1"/>
  <c r="CH13" i="1"/>
  <c r="DJ13" i="1" s="1"/>
  <c r="CQ14" i="1"/>
  <c r="CH14" i="1"/>
  <c r="DJ14" i="1" s="1"/>
  <c r="CI9" i="1"/>
  <c r="CH9" i="1"/>
  <c r="DJ9" i="1" s="1"/>
  <c r="CH24" i="1"/>
  <c r="DJ24" i="1" s="1"/>
  <c r="CQ24" i="1"/>
  <c r="CQ10" i="2"/>
  <c r="CH10" i="2"/>
  <c r="DJ10" i="2" s="1"/>
  <c r="CQ11" i="2"/>
  <c r="CH11" i="2"/>
  <c r="DJ11" i="2" s="1"/>
  <c r="CQ19" i="1"/>
  <c r="CH19" i="1"/>
  <c r="DJ19" i="1" s="1"/>
  <c r="CQ20" i="1"/>
  <c r="CH20" i="1"/>
  <c r="DJ20" i="1" s="1"/>
  <c r="BF12" i="2"/>
  <c r="CI15" i="1"/>
  <c r="CH15" i="1"/>
  <c r="DJ15" i="1" s="1"/>
  <c r="CH16" i="1"/>
  <c r="DJ16" i="1" s="1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S7" i="2"/>
  <c r="AC7" i="2"/>
  <c r="CO7" i="1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X7" i="1"/>
  <c r="AC7" i="1"/>
  <c r="AB7" i="1"/>
  <c r="AL7" i="5" l="1"/>
  <c r="BE7" i="5"/>
  <c r="BK7" i="4"/>
  <c r="Y7" i="2"/>
  <c r="DH7" i="2"/>
  <c r="DD7" i="1"/>
  <c r="CK7" i="1"/>
  <c r="CZ7" i="1"/>
  <c r="DG7" i="1"/>
  <c r="DJ12" i="2"/>
  <c r="AA7" i="2"/>
  <c r="DC7" i="2"/>
  <c r="BH7" i="2"/>
  <c r="R7" i="4"/>
  <c r="AF7" i="2"/>
  <c r="CT7" i="2"/>
  <c r="BP7" i="2"/>
  <c r="CW7" i="2"/>
  <c r="BM7" i="4"/>
  <c r="BW7" i="4"/>
  <c r="DA7" i="2"/>
  <c r="D7" i="6"/>
  <c r="AE7" i="2"/>
  <c r="CX7" i="2"/>
  <c r="CM7" i="2"/>
  <c r="BZ7" i="2"/>
  <c r="AG7" i="4"/>
  <c r="AF7" i="4" s="1"/>
  <c r="AA7" i="3"/>
  <c r="N7" i="2"/>
  <c r="M7" i="2" s="1"/>
  <c r="CS7" i="2"/>
  <c r="CY7" i="2"/>
  <c r="Z7" i="2"/>
  <c r="DI7" i="2"/>
  <c r="BZ7" i="4"/>
  <c r="BB7" i="5"/>
  <c r="BT7" i="4"/>
  <c r="CB7" i="4"/>
  <c r="CH7" i="4"/>
  <c r="Q7" i="5"/>
  <c r="BY7" i="4"/>
  <c r="CF7" i="4"/>
  <c r="BJ7" i="4"/>
  <c r="CM7" i="1"/>
  <c r="DI7" i="1"/>
  <c r="BR7" i="4"/>
  <c r="Z7" i="1"/>
  <c r="Y7" i="3"/>
  <c r="AN7" i="1"/>
  <c r="DF7" i="1"/>
  <c r="W7" i="4"/>
  <c r="CU7" i="1"/>
  <c r="H7" i="5"/>
  <c r="BO7" i="4"/>
  <c r="BX7" i="4"/>
  <c r="CY7" i="1"/>
  <c r="E7" i="1"/>
  <c r="D7" i="1" s="1"/>
  <c r="E7" i="4"/>
  <c r="D7" i="4" s="1"/>
  <c r="N7" i="5"/>
  <c r="AF7" i="1"/>
  <c r="AE7" i="1" s="1"/>
  <c r="BH7" i="1"/>
  <c r="BG7" i="1" s="1"/>
  <c r="N7" i="1"/>
  <c r="AT7" i="5"/>
  <c r="AT7" i="4"/>
  <c r="Z7" i="3"/>
  <c r="AX7" i="1"/>
  <c r="AO7" i="4"/>
  <c r="AB7" i="3"/>
  <c r="CL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CJ7" i="2"/>
  <c r="BV7" i="4"/>
  <c r="CI7" i="2"/>
  <c r="W7" i="2"/>
  <c r="V7" i="2"/>
  <c r="BO7" i="2"/>
  <c r="CH7" i="2" s="1"/>
  <c r="AM7" i="2"/>
  <c r="DB7" i="2"/>
  <c r="I7" i="5"/>
  <c r="CJ7" i="1"/>
  <c r="DB7" i="1"/>
  <c r="CR7" i="1"/>
  <c r="BI7" i="4"/>
  <c r="CA7" i="4"/>
  <c r="W7" i="1"/>
  <c r="M7" i="1"/>
  <c r="V7" i="1" s="1"/>
  <c r="V7" i="3"/>
  <c r="AN7" i="4"/>
  <c r="BG7" i="4" s="1"/>
  <c r="CW7" i="1"/>
  <c r="AM7" i="1"/>
  <c r="BF7" i="1" s="1"/>
  <c r="CI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AE7" i="4"/>
  <c r="BH7" i="4"/>
  <c r="CQ7" i="2" l="1"/>
  <c r="DJ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<sst xmlns="http://schemas.openxmlformats.org/spreadsheetml/2006/main" count="1911" uniqueCount="375">
  <si>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</si>
  <si>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</si>
  <si>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</si>
  <si>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</si>
  <si>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</si>
  <si>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</si>
  <si>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</si>
  <si>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</si>
  <si>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</si>
  <si>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</si>
  <si>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</si>
  <si>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</si>
  <si>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</si>
  <si>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</si>
  <si>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</si>
  <si>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</si>
  <si>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</si>
  <si>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</si>
  <si>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</si>
  <si>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</si>
  <si>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</si>
  <si>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</si>
  <si>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</si>
  <si>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</si>
  <si>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</si>
  <si>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</si>
  <si>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</si>
  <si>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</si>
  <si>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</si>
  <si>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</si>
  <si>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</si>
  <si>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</si>
  <si>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</si>
  <si>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</si>
  <si>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</si>
  <si>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</si>
  <si>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</si>
  <si>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</si>
  <si>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</si>
  <si>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</si>
  <si>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</si>
  <si>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</si>
  <si>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</si>
  <si>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</si>
  <si>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</si>
  <si>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</si>
  <si>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</si>
  <si>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</si>
  <si>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</si>
  <si>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</si>
  <si>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</si>
  <si>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</si>
  <si>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</si>
  <si>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</si>
  <si>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</si>
  <si>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</si>
  <si>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</si>
  <si>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</si>
  <si>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</si>
  <si>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</si>
  <si>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</si>
  <si>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</si>
  <si>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</si>
  <si>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</si>
  <si>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</si>
  <si>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</si>
  <si>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</si>
  <si>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</si>
  <si>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</si>
  <si>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</si>
  <si>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</si>
  <si>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</si>
  <si>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</si>
  <si>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</si>
  <si>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</si>
  <si>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</si>
  <si>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</si>
  <si>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</si>
  <si>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</si>
  <si>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</si>
  <si>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</si>
  <si>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</si>
  <si>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</si>
  <si>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</si>
  <si>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</si>
  <si>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</si>
  <si>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</si>
  <si>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</si>
  <si>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</si>
  <si>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</si>
  <si>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</si>
  <si>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</si>
  <si>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</si>
  <si>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</si>
  <si>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</si>
  <si>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</si>
  <si>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</si>
  <si>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</si>
  <si>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</si>
  <si>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</si>
  <si>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</si>
  <si>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</si>
  <si>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</si>
  <si>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</si>
  <si>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</si>
  <si>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</si>
  <si>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</si>
  <si>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</si>
  <si>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</si>
  <si>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</si>
  <si>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</si>
  <si>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</si>
  <si>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</si>
  <si>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</si>
  <si>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</si>
  <si>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</si>
  <si>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</si>
  <si>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</si>
  <si>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</si>
  <si>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</si>
  <si>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</si>
  <si>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</si>
  <si>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</si>
  <si>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</si>
  <si>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</si>
  <si>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</si>
  <si>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</si>
  <si>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</si>
  <si>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</si>
  <si>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</si>
  <si>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</si>
  <si>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</si>
  <si>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</si>
  <si>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</si>
  <si>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</si>
  <si>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</si>
  <si>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</si>
  <si>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</si>
  <si>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</si>
  <si>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</si>
  <si>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</si>
  <si>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</si>
  <si>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</si>
  <si>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</si>
  <si>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</si>
  <si>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</si>
  <si>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</si>
  <si>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</si>
  <si>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</si>
  <si>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</si>
  <si>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</si>
  <si>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</si>
  <si>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</si>
  <si>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</si>
  <si>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</si>
  <si>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</si>
  <si>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</si>
  <si>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</si>
  <si>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</si>
  <si>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</si>
  <si>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</si>
  <si>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</si>
  <si>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</si>
  <si>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</si>
  <si>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</si>
  <si>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</si>
  <si>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</si>
  <si>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</si>
  <si>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</si>
  <si>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</si>
  <si>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</si>
  <si>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</si>
  <si>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</si>
  <si>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</si>
  <si>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</si>
  <si>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</si>
  <si>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</si>
  <si>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</si>
  <si>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</si>
  <si>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</si>
  <si>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</si>
  <si>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</si>
  <si>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</si>
  <si>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</si>
  <si>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</si>
  <si>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</si>
  <si>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</si>
  <si>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</si>
  <si>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</si>
  <si>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</si>
  <si>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</si>
  <si>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</si>
  <si>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</si>
  <si>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</si>
  <si>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</si>
  <si>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</si>
  <si>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</si>
  <si>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</si>
  <si>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</si>
  <si>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</si>
  <si>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</si>
  <si>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</si>
  <si>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</si>
  <si>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</si>
  <si>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</si>
  <si>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</si>
  <si>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</si>
  <si>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</si>
  <si>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</si>
  <si>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</si>
  <si>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</si>
  <si>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</si>
  <si>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</si>
  <si>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</si>
  <si>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</si>
  <si>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</si>
  <si>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</si>
  <si>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</si>
  <si>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</si>
  <si>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</si>
  <si>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</si>
  <si>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</si>
  <si>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</si>
  <si>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</si>
  <si>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</si>
  <si>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</si>
  <si>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</si>
  <si>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</si>
  <si>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</si>
  <si>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</si>
  <si>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</si>
  <si>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</si>
  <si>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</si>
  <si>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</si>
  <si>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</si>
  <si>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</si>
  <si>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</si>
  <si>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</si>
  <si>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</si>
  <si>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</si>
  <si>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</si>
  <si>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</si>
  <si>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</si>
  <si>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</si>
  <si>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</si>
  <si>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</si>
  <si>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</si>
  <si>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</si>
  <si>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</si>
  <si>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</si>
  <si>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</si>
  <si>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</si>
  <si>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</si>
  <si>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</si>
  <si>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</si>
  <si>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</si>
  <si>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</si>
  <si>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</si>
  <si>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</si>
  <si>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</si>
  <si>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</si>
  <si>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</si>
  <si>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</si>
  <si>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</si>
  <si>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</si>
  <si>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</si>
  <si>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</si>
  <si>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</si>
  <si>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</si>
  <si>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</si>
  <si>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</si>
  <si>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</si>
  <si>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</si>
  <si>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</si>
  <si>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</si>
  <si>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</si>
  <si>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</si>
  <si>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</si>
  <si>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</si>
  <si>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</si>
  <si>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</si>
  <si>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</si>
  <si>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</si>
  <si>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</si>
  <si>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</si>
  <si>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</si>
  <si>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</si>
  <si>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</si>
  <si>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</si>
  <si>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</si>
  <si>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</si>
  <si>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</si>
  <si>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</si>
  <si>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</si>
  <si>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</si>
  <si>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</si>
  <si>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</si>
  <si>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</si>
  <si>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</si>
  <si>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</si>
  <si>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</si>
  <si>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</si>
  <si>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</si>
  <si>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</si>
  <si>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</si>
  <si>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</si>
  <si>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</si>
  <si>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</si>
  <si>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</si>
  <si>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</si>
  <si>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</si>
  <si>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</si>
  <si>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</si>
  <si>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</si>
  <si>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</si>
  <si>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</si>
  <si>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35000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</si>
  <si>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</si>
  <si>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</si>
  <si>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</si>
  <si>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</si>
  <si>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</si>
  <si>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</si>
  <si>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</si>
  <si>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</si>
  <si>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</si>
  <si>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</si>
  <si>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</si>
  <si>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</si>
  <si>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</si>
  <si>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</si>
  <si>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</si>
  <si>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</si>
  <si>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</si>
  <si>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</si>
  <si>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</si>
  <si>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</si>
  <si>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</si>
  <si>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</si>
  <si>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</si>
  <si>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</si>
  <si>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</si>
  <si>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</si>
  <si>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</si>
  <si>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35830</t>
  </si>
  <si>
    <t>周東環境衛生組合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</si>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</sst>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40</v>
      </c>
      <c r="B7" s="147" t="s">
        <v>316</v>
      </c>
      <c r="C7" s="131" t="s">
        <v>33</v>
      </c>
      <c r="D7" s="133">
        <f>SUM(E7,+L7)</f>
        <v>24702082</v>
      </c>
      <c r="E7" s="133">
        <f>SUM(F7:I7,K7)</f>
        <v>7575800</v>
      </c>
      <c r="F7" s="133">
        <f>SUM(F$8:F$207)</f>
        <v>996920</v>
      </c>
      <c r="G7" s="133">
        <f>SUM(G$8:G$207)</f>
        <v>21839</v>
      </c>
      <c r="H7" s="133">
        <f>SUM(H$8:H$207)</f>
        <v>2192900</v>
      </c>
      <c r="I7" s="133">
        <f>SUM(I$8:I$207)</f>
        <v>2278487</v>
      </c>
      <c r="J7" s="136" t="s">
        <v>311</v>
      </c>
      <c r="K7" s="133">
        <f>SUM(K$8:K$207)</f>
        <v>2085654</v>
      </c>
      <c r="L7" s="133">
        <f>SUM(L$8:L$207)</f>
        <v>17126282</v>
      </c>
      <c r="M7" s="133">
        <f>SUM(N7,+U7)</f>
        <v>3240430</v>
      </c>
      <c r="N7" s="133">
        <f>SUM(O7:R7,T7)</f>
        <v>475698</v>
      </c>
      <c r="O7" s="133">
        <f>SUM(O$8:O$207)</f>
        <v>102296</v>
      </c>
      <c r="P7" s="133">
        <f>SUM(P$8:P$207)</f>
        <v>0</v>
      </c>
      <c r="Q7" s="133">
        <f>SUM(Q$8:Q$207)</f>
        <v>72800</v>
      </c>
      <c r="R7" s="133">
        <f>SUM(R$8:R$207)</f>
        <v>270188</v>
      </c>
      <c r="S7" s="136" t="s">
        <v>311</v>
      </c>
      <c r="T7" s="133">
        <f>SUM(T$8:T$207)</f>
        <v>30414</v>
      </c>
      <c r="U7" s="133">
        <f>SUM(U$8:U$207)</f>
        <v>2764732</v>
      </c>
      <c r="V7" s="133">
        <f t="shared" ref="V7:AA7" si="0">+SUM(D7,M7)</f>
        <v>27942512</v>
      </c>
      <c r="W7" s="133">
        <f t="shared" si="0"/>
        <v>8051498</v>
      </c>
      <c r="X7" s="133">
        <f t="shared" si="0"/>
        <v>1099216</v>
      </c>
      <c r="Y7" s="133">
        <f t="shared" si="0"/>
        <v>21839</v>
      </c>
      <c r="Z7" s="133">
        <f t="shared" si="0"/>
        <v>2265700</v>
      </c>
      <c r="AA7" s="133">
        <f t="shared" si="0"/>
        <v>2548675</v>
      </c>
      <c r="AB7" s="135" t="str">
        <f>IF(+SUM(J7,S7)=0,"-",+SUM(J7,S7))</f>
        <v>-</v>
      </c>
      <c r="AC7" s="133">
        <f>+SUM(K7,T7)</f>
        <v>2116068</v>
      </c>
      <c r="AD7" s="133">
        <f>+SUM(L7,U7)</f>
        <v>19891014</v>
      </c>
      <c r="AE7" s="133">
        <f>SUM(AF7,+AK7)</f>
        <v>3512795</v>
      </c>
      <c r="AF7" s="133">
        <f>SUM(AG7:AJ7)</f>
        <v>3512575</v>
      </c>
      <c r="AG7" s="133">
        <f t="shared" ref="AG7:AL7" si="1">SUM(AG$8:AG$207)</f>
        <v>529</v>
      </c>
      <c r="AH7" s="133">
        <f t="shared" si="1"/>
        <v>3441701</v>
      </c>
      <c r="AI7" s="133">
        <f t="shared" si="1"/>
        <v>23480</v>
      </c>
      <c r="AJ7" s="133">
        <f t="shared" si="1"/>
        <v>46865</v>
      </c>
      <c r="AK7" s="133">
        <f t="shared" si="1"/>
        <v>220</v>
      </c>
      <c r="AL7" s="133">
        <f t="shared" si="1"/>
        <v>0</v>
      </c>
      <c r="AM7" s="133">
        <f>SUM(AN7,AS7,AW7,AX7,BD7)</f>
        <v>18022335</v>
      </c>
      <c r="AN7" s="133">
        <f>SUM(AO7:AR7)</f>
        <v>4536499</v>
      </c>
      <c r="AO7" s="133">
        <f>SUM(AO$8:AO$207)</f>
        <v>1436037</v>
      </c>
      <c r="AP7" s="133">
        <f>SUM(AP$8:AP$207)</f>
        <v>2320505</v>
      </c>
      <c r="AQ7" s="133">
        <f>SUM(AQ$8:AQ$207)</f>
        <v>661776</v>
      </c>
      <c r="AR7" s="133">
        <f>SUM(AR$8:AR$207)</f>
        <v>118181</v>
      </c>
      <c r="AS7" s="133">
        <f>SUM(AT7:AV7)</f>
        <v>2500739</v>
      </c>
      <c r="AT7" s="133">
        <f>SUM(AT$8:AT$207)</f>
        <v>393020</v>
      </c>
      <c r="AU7" s="133">
        <f>SUM(AU$8:AU$207)</f>
        <v>1940348</v>
      </c>
      <c r="AV7" s="133">
        <f>SUM(AV$8:AV$207)</f>
        <v>167371</v>
      </c>
      <c r="AW7" s="133">
        <f>SUM(AW$8:AW$207)</f>
        <v>58475</v>
      </c>
      <c r="AX7" s="133">
        <f>SUM(AY7:BB7)</f>
        <v>10918321</v>
      </c>
      <c r="AY7" s="133">
        <f t="shared" ref="AY7:BE7" si="2">SUM(AY$8:AY$207)</f>
        <v>4490547</v>
      </c>
      <c r="AZ7" s="133">
        <f t="shared" si="2"/>
        <v>5463033</v>
      </c>
      <c r="BA7" s="133">
        <f t="shared" si="2"/>
        <v>389598</v>
      </c>
      <c r="BB7" s="133">
        <f t="shared" si="2"/>
        <v>575143</v>
      </c>
      <c r="BC7" s="133">
        <f t="shared" si="2"/>
        <v>2537052</v>
      </c>
      <c r="BD7" s="133">
        <f t="shared" si="2"/>
        <v>8301</v>
      </c>
      <c r="BE7" s="133">
        <f t="shared" si="2"/>
        <v>629900</v>
      </c>
      <c r="BF7" s="133">
        <f>SUM(AE7,+AM7,+BE7)</f>
        <v>22165030</v>
      </c>
      <c r="BG7" s="133">
        <f>SUM(BH7,+BM7)</f>
        <v>406162</v>
      </c>
      <c r="BH7" s="133">
        <f>SUM(BI7:BL7)</f>
        <v>399916</v>
      </c>
      <c r="BI7" s="133">
        <f t="shared" ref="BI7:BN7" si="3">SUM(BI$8:BI$207)</f>
        <v>0</v>
      </c>
      <c r="BJ7" s="133">
        <f t="shared" si="3"/>
        <v>399916</v>
      </c>
      <c r="BK7" s="133">
        <f t="shared" si="3"/>
        <v>0</v>
      </c>
      <c r="BL7" s="133">
        <f t="shared" si="3"/>
        <v>0</v>
      </c>
      <c r="BM7" s="133">
        <f t="shared" si="3"/>
        <v>6246</v>
      </c>
      <c r="BN7" s="133">
        <f t="shared" si="3"/>
        <v>0</v>
      </c>
      <c r="BO7" s="133">
        <f>SUM(BP7,BU7,BY7,BZ7,CF7)</f>
        <v>2611068</v>
      </c>
      <c r="BP7" s="133">
        <f>SUM(BQ7:BT7)</f>
        <v>355295</v>
      </c>
      <c r="BQ7" s="133">
        <f>SUM(BQ$8:BQ$207)</f>
        <v>123479</v>
      </c>
      <c r="BR7" s="133">
        <f>SUM(BR$8:BR$207)</f>
        <v>0</v>
      </c>
      <c r="BS7" s="133">
        <f>SUM(BS$8:BS$207)</f>
        <v>231816</v>
      </c>
      <c r="BT7" s="133">
        <f>SUM(BT$8:BT$207)</f>
        <v>0</v>
      </c>
      <c r="BU7" s="133">
        <f>SUM(BV7:BX7)</f>
        <v>904237</v>
      </c>
      <c r="BV7" s="133">
        <f>SUM(BV$8:BV$207)</f>
        <v>129444</v>
      </c>
      <c r="BW7" s="133">
        <f>SUM(BW$8:BW$207)</f>
        <v>768726</v>
      </c>
      <c r="BX7" s="133">
        <f>SUM(BX$8:BX$207)</f>
        <v>6067</v>
      </c>
      <c r="BY7" s="133">
        <f>SUM(BY$8:BY$207)</f>
        <v>93494</v>
      </c>
      <c r="BZ7" s="133">
        <f>SUM(CA7:CD7)</f>
        <v>1249977</v>
      </c>
      <c r="CA7" s="133">
        <f t="shared" ref="CA7:CG7" si="4">SUM(CA$8:CA$207)</f>
        <v>435370</v>
      </c>
      <c r="CB7" s="133">
        <f t="shared" si="4"/>
        <v>572920</v>
      </c>
      <c r="CC7" s="133">
        <f t="shared" si="4"/>
        <v>32080</v>
      </c>
      <c r="CD7" s="133">
        <f t="shared" si="4"/>
        <v>209607</v>
      </c>
      <c r="CE7" s="133">
        <f t="shared" si="4"/>
        <v>162787</v>
      </c>
      <c r="CF7" s="133">
        <f t="shared" si="4"/>
        <v>8065</v>
      </c>
      <c r="CG7" s="133">
        <f t="shared" si="4"/>
        <v>60413</v>
      </c>
      <c r="CH7" s="133">
        <f>SUM(BG7,+BO7,+CG7)</f>
        <v>3077643</v>
      </c>
      <c r="CI7" s="133">
        <f>SUM(AE7,+BG7)</f>
        <v>3918957</v>
      </c>
      <c r="CJ7" s="133">
        <f>SUM(AF7,+BH7)</f>
        <v>3912491</v>
      </c>
      <c r="CK7" s="133">
        <f t="shared" ref="CK7:DJ7" si="5">SUM(AG7,+BI7)</f>
        <v>529</v>
      </c>
      <c r="CL7" s="133">
        <f t="shared" si="5"/>
        <v>3841617</v>
      </c>
      <c r="CM7" s="133">
        <f t="shared" si="5"/>
        <v>23480</v>
      </c>
      <c r="CN7" s="133">
        <f t="shared" si="5"/>
        <v>46865</v>
      </c>
      <c r="CO7" s="133">
        <f t="shared" si="5"/>
        <v>6466</v>
      </c>
      <c r="CP7" s="133">
        <f t="shared" si="5"/>
        <v>0</v>
      </c>
      <c r="CQ7" s="133">
        <f t="shared" si="5"/>
        <v>20633403</v>
      </c>
      <c r="CR7" s="133">
        <f t="shared" si="5"/>
        <v>4891794</v>
      </c>
      <c r="CS7" s="133">
        <f t="shared" si="5"/>
        <v>1559516</v>
      </c>
      <c r="CT7" s="133">
        <f t="shared" si="5"/>
        <v>2320505</v>
      </c>
      <c r="CU7" s="133">
        <f t="shared" si="5"/>
        <v>893592</v>
      </c>
      <c r="CV7" s="133">
        <f t="shared" si="5"/>
        <v>118181</v>
      </c>
      <c r="CW7" s="133">
        <f t="shared" si="5"/>
        <v>3404976</v>
      </c>
      <c r="CX7" s="133">
        <f t="shared" si="5"/>
        <v>522464</v>
      </c>
      <c r="CY7" s="133">
        <f t="shared" si="5"/>
        <v>2709074</v>
      </c>
      <c r="CZ7" s="133">
        <f t="shared" si="5"/>
        <v>173438</v>
      </c>
      <c r="DA7" s="133">
        <f t="shared" si="5"/>
        <v>151969</v>
      </c>
      <c r="DB7" s="133">
        <f t="shared" si="5"/>
        <v>12168298</v>
      </c>
      <c r="DC7" s="133">
        <f t="shared" si="5"/>
        <v>4925917</v>
      </c>
      <c r="DD7" s="133">
        <f t="shared" si="5"/>
        <v>6035953</v>
      </c>
      <c r="DE7" s="133">
        <f t="shared" si="5"/>
        <v>421678</v>
      </c>
      <c r="DF7" s="133">
        <f t="shared" si="5"/>
        <v>784750</v>
      </c>
      <c r="DG7" s="133">
        <f t="shared" si="5"/>
        <v>2699839</v>
      </c>
      <c r="DH7" s="133">
        <f t="shared" si="5"/>
        <v>16366</v>
      </c>
      <c r="DI7" s="133">
        <f t="shared" si="5"/>
        <v>690313</v>
      </c>
      <c r="DJ7" s="133">
        <f t="shared" si="5"/>
        <v>25242673</v>
      </c>
    </row>
    <row r="8" spans="1:114" ht="13.5" customHeight="1" x14ac:dyDescent="0.15">
      <c r="A8" s="114" t="s">
        <v>40</v>
      </c>
      <c r="B8" s="115" t="s">
        <v>323</v>
      </c>
      <c r="C8" s="114" t="s">
        <v>324</v>
      </c>
      <c r="D8" s="116">
        <f>SUM(E8,+L8)</f>
        <v>5874522</v>
      </c>
      <c r="E8" s="116">
        <f>SUM(F8:I8,K8)</f>
        <v>3030673</v>
      </c>
      <c r="F8" s="116">
        <v>421965</v>
      </c>
      <c r="G8" s="116">
        <v>7685</v>
      </c>
      <c r="H8" s="116">
        <v>1357000</v>
      </c>
      <c r="I8" s="116">
        <v>638355</v>
      </c>
      <c r="J8" s="117" t="s">
        <v>374</v>
      </c>
      <c r="K8" s="116">
        <v>605668</v>
      </c>
      <c r="L8" s="116">
        <v>2843849</v>
      </c>
      <c r="M8" s="116">
        <f>SUM(N8,+U8)</f>
        <v>536280</v>
      </c>
      <c r="N8" s="116">
        <f>SUM(O8:R8,T8)</f>
        <v>64170</v>
      </c>
      <c r="O8" s="116">
        <v>4525</v>
      </c>
      <c r="P8" s="116">
        <v>0</v>
      </c>
      <c r="Q8" s="116">
        <v>0</v>
      </c>
      <c r="R8" s="116">
        <v>59580</v>
      </c>
      <c r="S8" s="117" t="s">
        <v>374</v>
      </c>
      <c r="T8" s="116">
        <v>65</v>
      </c>
      <c r="U8" s="116">
        <v>472110</v>
      </c>
      <c r="V8" s="116">
        <f>+SUM(D8,M8)</f>
        <v>6410802</v>
      </c>
      <c r="W8" s="116">
        <f>+SUM(E8,N8)</f>
        <v>3094843</v>
      </c>
      <c r="X8" s="116">
        <f>+SUM(F8,O8)</f>
        <v>426490</v>
      </c>
      <c r="Y8" s="116">
        <f>+SUM(G8,P8)</f>
        <v>7685</v>
      </c>
      <c r="Z8" s="116">
        <f>+SUM(H8,Q8)</f>
        <v>1357000</v>
      </c>
      <c r="AA8" s="116">
        <f>+SUM(I8,R8)</f>
        <v>697935</v>
      </c>
      <c r="AB8" s="117" t="str">
        <f>IF(+SUM(J8,S8)=0,"-",+SUM(J8,S8))</f>
        <v>-</v>
      </c>
      <c r="AC8" s="116">
        <f>+SUM(K8,T8)</f>
        <v>605733</v>
      </c>
      <c r="AD8" s="116">
        <f>+SUM(L8,U8)</f>
        <v>3315959</v>
      </c>
      <c r="AE8" s="116">
        <f>SUM(AF8,+AK8)</f>
        <v>1917072</v>
      </c>
      <c r="AF8" s="116">
        <f>SUM(AG8:AJ8)</f>
        <v>1916852</v>
      </c>
      <c r="AG8" s="116">
        <v>0</v>
      </c>
      <c r="AH8" s="116">
        <v>1916852</v>
      </c>
      <c r="AI8" s="116">
        <v>0</v>
      </c>
      <c r="AJ8" s="116">
        <v>0</v>
      </c>
      <c r="AK8" s="116">
        <v>220</v>
      </c>
      <c r="AL8" s="116">
        <v>0</v>
      </c>
      <c r="AM8" s="116">
        <f>SUM(AN8,AS8,AW8,AX8,BD8)</f>
        <v>3803966</v>
      </c>
      <c r="AN8" s="116">
        <f>SUM(AO8:AR8)</f>
        <v>955248</v>
      </c>
      <c r="AO8" s="116">
        <v>236958</v>
      </c>
      <c r="AP8" s="116">
        <v>687050</v>
      </c>
      <c r="AQ8" s="116">
        <v>26297</v>
      </c>
      <c r="AR8" s="116">
        <v>4943</v>
      </c>
      <c r="AS8" s="116">
        <f>SUM(AT8:AV8)</f>
        <v>247962</v>
      </c>
      <c r="AT8" s="116">
        <v>33750</v>
      </c>
      <c r="AU8" s="116">
        <v>184355</v>
      </c>
      <c r="AV8" s="116">
        <v>29857</v>
      </c>
      <c r="AW8" s="116">
        <v>39083</v>
      </c>
      <c r="AX8" s="116">
        <f>SUM(AY8:BB8)</f>
        <v>2561673</v>
      </c>
      <c r="AY8" s="116">
        <v>699923</v>
      </c>
      <c r="AZ8" s="116">
        <v>1504778</v>
      </c>
      <c r="BA8" s="116">
        <v>97338</v>
      </c>
      <c r="BB8" s="116">
        <v>259634</v>
      </c>
      <c r="BC8" s="116">
        <v>0</v>
      </c>
      <c r="BD8" s="116">
        <v>0</v>
      </c>
      <c r="BE8" s="116">
        <v>153484</v>
      </c>
      <c r="BF8" s="116">
        <f>SUM(AE8,+AM8,+BE8)</f>
        <v>5874522</v>
      </c>
      <c r="BG8" s="116">
        <f>SUM(BH8,+BM8)</f>
        <v>602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602</v>
      </c>
      <c r="BN8" s="116">
        <v>0</v>
      </c>
      <c r="BO8" s="116">
        <f>SUM(BP8,BU8,BY8,BZ8,CF8)</f>
        <v>535678</v>
      </c>
      <c r="BP8" s="116">
        <f>SUM(BQ8:BT8)</f>
        <v>202193</v>
      </c>
      <c r="BQ8" s="116">
        <v>56629</v>
      </c>
      <c r="BR8" s="116">
        <v>0</v>
      </c>
      <c r="BS8" s="116">
        <v>145564</v>
      </c>
      <c r="BT8" s="116">
        <v>0</v>
      </c>
      <c r="BU8" s="116">
        <f>SUM(BV8:BX8)</f>
        <v>243663</v>
      </c>
      <c r="BV8" s="116">
        <v>120142</v>
      </c>
      <c r="BW8" s="116">
        <v>123521</v>
      </c>
      <c r="BX8" s="116">
        <v>0</v>
      </c>
      <c r="BY8" s="116">
        <v>82744</v>
      </c>
      <c r="BZ8" s="116">
        <f>SUM(CA8:CD8)</f>
        <v>7078</v>
      </c>
      <c r="CA8" s="116">
        <v>0</v>
      </c>
      <c r="CB8" s="116">
        <v>0</v>
      </c>
      <c r="CC8" s="116">
        <v>0</v>
      </c>
      <c r="CD8" s="116">
        <v>7078</v>
      </c>
      <c r="CE8" s="116">
        <v>0</v>
      </c>
      <c r="CF8" s="116">
        <v>0</v>
      </c>
      <c r="CG8" s="116">
        <v>0</v>
      </c>
      <c r="CH8" s="116">
        <f>SUM(BG8,+BO8,+CG8)</f>
        <v>536280</v>
      </c>
      <c r="CI8" s="116">
        <f>SUM(AE8,+BG8)</f>
        <v>1917674</v>
      </c>
      <c r="CJ8" s="116">
        <f>SUM(AF8,+BH8)</f>
        <v>1916852</v>
      </c>
      <c r="CK8" s="116">
        <f>SUM(AG8,+BI8)</f>
        <v>0</v>
      </c>
      <c r="CL8" s="116">
        <f>SUM(AH8,+BJ8)</f>
        <v>1916852</v>
      </c>
      <c r="CM8" s="116">
        <f>SUM(AI8,+BK8)</f>
        <v>0</v>
      </c>
      <c r="CN8" s="116">
        <f>SUM(AJ8,+BL8)</f>
        <v>0</v>
      </c>
      <c r="CO8" s="116">
        <f>SUM(AK8,+BM8)</f>
        <v>822</v>
      </c>
      <c r="CP8" s="116">
        <f>SUM(AL8,+BN8)</f>
        <v>0</v>
      </c>
      <c r="CQ8" s="116">
        <f>SUM(AM8,+BO8)</f>
        <v>4339644</v>
      </c>
      <c r="CR8" s="116">
        <f>SUM(AN8,+BP8)</f>
        <v>1157441</v>
      </c>
      <c r="CS8" s="116">
        <f>SUM(AO8,+BQ8)</f>
        <v>293587</v>
      </c>
      <c r="CT8" s="116">
        <f>SUM(AP8,+BR8)</f>
        <v>687050</v>
      </c>
      <c r="CU8" s="116">
        <f>SUM(AQ8,+BS8)</f>
        <v>171861</v>
      </c>
      <c r="CV8" s="116">
        <f>SUM(AR8,+BT8)</f>
        <v>4943</v>
      </c>
      <c r="CW8" s="116">
        <f>SUM(AS8,+BU8)</f>
        <v>491625</v>
      </c>
      <c r="CX8" s="116">
        <f>SUM(AT8,+BV8)</f>
        <v>153892</v>
      </c>
      <c r="CY8" s="116">
        <f>SUM(AU8,+BW8)</f>
        <v>307876</v>
      </c>
      <c r="CZ8" s="116">
        <f>SUM(AV8,+BX8)</f>
        <v>29857</v>
      </c>
      <c r="DA8" s="116">
        <f>SUM(AW8,+BY8)</f>
        <v>121827</v>
      </c>
      <c r="DB8" s="116">
        <f>SUM(AX8,+BZ8)</f>
        <v>2568751</v>
      </c>
      <c r="DC8" s="116">
        <f>SUM(AY8,+CA8)</f>
        <v>699923</v>
      </c>
      <c r="DD8" s="116">
        <f>SUM(AZ8,+CB8)</f>
        <v>1504778</v>
      </c>
      <c r="DE8" s="116">
        <f>SUM(BA8,+CC8)</f>
        <v>97338</v>
      </c>
      <c r="DF8" s="116">
        <f>SUM(BB8,+CD8)</f>
        <v>266712</v>
      </c>
      <c r="DG8" s="116">
        <f>SUM(BC8,+CE8)</f>
        <v>0</v>
      </c>
      <c r="DH8" s="116">
        <f>SUM(BD8,+CF8)</f>
        <v>0</v>
      </c>
      <c r="DI8" s="116">
        <f>SUM(BE8,+CG8)</f>
        <v>153484</v>
      </c>
      <c r="DJ8" s="116">
        <f>SUM(BF8,+CH8)</f>
        <v>6410802</v>
      </c>
    </row>
    <row r="9" spans="1:114" ht="13.5" customHeight="1" x14ac:dyDescent="0.15">
      <c r="A9" s="114" t="s">
        <v>40</v>
      </c>
      <c r="B9" s="115" t="s">
        <v>326</v>
      </c>
      <c r="C9" s="114" t="s">
        <v>327</v>
      </c>
      <c r="D9" s="116">
        <f>SUM(E9,+L9)</f>
        <v>3679483</v>
      </c>
      <c r="E9" s="116">
        <f>SUM(F9:I9,K9)</f>
        <v>1843885</v>
      </c>
      <c r="F9" s="116">
        <v>574955</v>
      </c>
      <c r="G9" s="116">
        <v>0</v>
      </c>
      <c r="H9" s="116">
        <v>769900</v>
      </c>
      <c r="I9" s="116">
        <v>306333</v>
      </c>
      <c r="J9" s="117" t="s">
        <v>374</v>
      </c>
      <c r="K9" s="116">
        <v>192697</v>
      </c>
      <c r="L9" s="116">
        <v>1835598</v>
      </c>
      <c r="M9" s="116">
        <f>SUM(N9,+U9)</f>
        <v>236479</v>
      </c>
      <c r="N9" s="116">
        <f>SUM(O9:R9,T9)</f>
        <v>130512</v>
      </c>
      <c r="O9" s="116">
        <v>0</v>
      </c>
      <c r="P9" s="116">
        <v>0</v>
      </c>
      <c r="Q9" s="116">
        <v>0</v>
      </c>
      <c r="R9" s="116">
        <v>130481</v>
      </c>
      <c r="S9" s="117" t="s">
        <v>374</v>
      </c>
      <c r="T9" s="116">
        <v>31</v>
      </c>
      <c r="U9" s="116">
        <v>105967</v>
      </c>
      <c r="V9" s="116">
        <f>+SUM(D9,M9)</f>
        <v>3915962</v>
      </c>
      <c r="W9" s="116">
        <f>+SUM(E9,N9)</f>
        <v>1974397</v>
      </c>
      <c r="X9" s="116">
        <f>+SUM(F9,O9)</f>
        <v>574955</v>
      </c>
      <c r="Y9" s="116">
        <f>+SUM(G9,P9)</f>
        <v>0</v>
      </c>
      <c r="Z9" s="116">
        <f>+SUM(H9,Q9)</f>
        <v>769900</v>
      </c>
      <c r="AA9" s="116">
        <f>+SUM(I9,R9)</f>
        <v>436814</v>
      </c>
      <c r="AB9" s="117" t="str">
        <f>IF(+SUM(J9,S9)=0,"-",+SUM(J9,S9))</f>
        <v>-</v>
      </c>
      <c r="AC9" s="116">
        <f>+SUM(K9,T9)</f>
        <v>192728</v>
      </c>
      <c r="AD9" s="116">
        <f>+SUM(L9,U9)</f>
        <v>1941565</v>
      </c>
      <c r="AE9" s="116">
        <f>SUM(AF9,+AK9)</f>
        <v>1463300</v>
      </c>
      <c r="AF9" s="116">
        <f>SUM(AG9:AJ9)</f>
        <v>1463300</v>
      </c>
      <c r="AG9" s="116">
        <v>0</v>
      </c>
      <c r="AH9" s="116">
        <v>1463300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2216183</v>
      </c>
      <c r="AN9" s="116">
        <f>SUM(AO9:AR9)</f>
        <v>606226</v>
      </c>
      <c r="AO9" s="116">
        <v>250326</v>
      </c>
      <c r="AP9" s="116">
        <v>205833</v>
      </c>
      <c r="AQ9" s="116">
        <v>150067</v>
      </c>
      <c r="AR9" s="116">
        <v>0</v>
      </c>
      <c r="AS9" s="116">
        <f>SUM(AT9:AV9)</f>
        <v>681420</v>
      </c>
      <c r="AT9" s="116">
        <v>66190</v>
      </c>
      <c r="AU9" s="116">
        <v>600052</v>
      </c>
      <c r="AV9" s="116">
        <v>15178</v>
      </c>
      <c r="AW9" s="116">
        <v>8441</v>
      </c>
      <c r="AX9" s="116">
        <f>SUM(AY9:BB9)</f>
        <v>920096</v>
      </c>
      <c r="AY9" s="116">
        <v>341921</v>
      </c>
      <c r="AZ9" s="116">
        <v>556308</v>
      </c>
      <c r="BA9" s="116">
        <v>21867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3679483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236479</v>
      </c>
      <c r="BP9" s="116">
        <f>SUM(BQ9:BT9)</f>
        <v>21910</v>
      </c>
      <c r="BQ9" s="116">
        <v>21910</v>
      </c>
      <c r="BR9" s="116">
        <v>0</v>
      </c>
      <c r="BS9" s="116">
        <v>0</v>
      </c>
      <c r="BT9" s="116">
        <v>0</v>
      </c>
      <c r="BU9" s="116">
        <f>SUM(BV9:BX9)</f>
        <v>72298</v>
      </c>
      <c r="BV9" s="116">
        <v>3382</v>
      </c>
      <c r="BW9" s="116">
        <v>68916</v>
      </c>
      <c r="BX9" s="116">
        <v>0</v>
      </c>
      <c r="BY9" s="116">
        <v>0</v>
      </c>
      <c r="BZ9" s="116">
        <f>SUM(CA9:CD9)</f>
        <v>142271</v>
      </c>
      <c r="CA9" s="116">
        <v>127130</v>
      </c>
      <c r="CB9" s="116">
        <v>15141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236479</v>
      </c>
      <c r="CI9" s="116">
        <f>SUM(AE9,+BG9)</f>
        <v>1463300</v>
      </c>
      <c r="CJ9" s="116">
        <f>SUM(AF9,+BH9)</f>
        <v>1463300</v>
      </c>
      <c r="CK9" s="116">
        <f>SUM(AG9,+BI9)</f>
        <v>0</v>
      </c>
      <c r="CL9" s="116">
        <f>SUM(AH9,+BJ9)</f>
        <v>1463300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2452662</v>
      </c>
      <c r="CR9" s="116">
        <f>SUM(AN9,+BP9)</f>
        <v>628136</v>
      </c>
      <c r="CS9" s="116">
        <f>SUM(AO9,+BQ9)</f>
        <v>272236</v>
      </c>
      <c r="CT9" s="116">
        <f>SUM(AP9,+BR9)</f>
        <v>205833</v>
      </c>
      <c r="CU9" s="116">
        <f>SUM(AQ9,+BS9)</f>
        <v>150067</v>
      </c>
      <c r="CV9" s="116">
        <f>SUM(AR9,+BT9)</f>
        <v>0</v>
      </c>
      <c r="CW9" s="116">
        <f>SUM(AS9,+BU9)</f>
        <v>753718</v>
      </c>
      <c r="CX9" s="116">
        <f>SUM(AT9,+BV9)</f>
        <v>69572</v>
      </c>
      <c r="CY9" s="116">
        <f>SUM(AU9,+BW9)</f>
        <v>668968</v>
      </c>
      <c r="CZ9" s="116">
        <f>SUM(AV9,+BX9)</f>
        <v>15178</v>
      </c>
      <c r="DA9" s="116">
        <f>SUM(AW9,+BY9)</f>
        <v>8441</v>
      </c>
      <c r="DB9" s="116">
        <f>SUM(AX9,+BZ9)</f>
        <v>1062367</v>
      </c>
      <c r="DC9" s="116">
        <f>SUM(AY9,+CA9)</f>
        <v>469051</v>
      </c>
      <c r="DD9" s="116">
        <f>SUM(AZ9,+CB9)</f>
        <v>571449</v>
      </c>
      <c r="DE9" s="116">
        <f>SUM(BA9,+CC9)</f>
        <v>21867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3915962</v>
      </c>
    </row>
    <row r="10" spans="1:114" ht="13.5" customHeight="1" x14ac:dyDescent="0.15">
      <c r="A10" s="114" t="s">
        <v>40</v>
      </c>
      <c r="B10" s="115" t="s">
        <v>328</v>
      </c>
      <c r="C10" s="114" t="s">
        <v>329</v>
      </c>
      <c r="D10" s="116">
        <f>SUM(E10,+L10)</f>
        <v>3017143</v>
      </c>
      <c r="E10" s="116">
        <f>SUM(F10:I10,K10)</f>
        <v>918031</v>
      </c>
      <c r="F10" s="116">
        <v>0</v>
      </c>
      <c r="G10" s="116">
        <v>0</v>
      </c>
      <c r="H10" s="116">
        <v>46900</v>
      </c>
      <c r="I10" s="116">
        <v>411087</v>
      </c>
      <c r="J10" s="117" t="s">
        <v>374</v>
      </c>
      <c r="K10" s="116">
        <v>460044</v>
      </c>
      <c r="L10" s="116">
        <v>2099112</v>
      </c>
      <c r="M10" s="116">
        <f>SUM(N10,+U10)</f>
        <v>309896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374</v>
      </c>
      <c r="T10" s="116">
        <v>0</v>
      </c>
      <c r="U10" s="116">
        <v>309896</v>
      </c>
      <c r="V10" s="116">
        <f>+SUM(D10,M10)</f>
        <v>3327039</v>
      </c>
      <c r="W10" s="116">
        <f>+SUM(E10,N10)</f>
        <v>918031</v>
      </c>
      <c r="X10" s="116">
        <f>+SUM(F10,O10)</f>
        <v>0</v>
      </c>
      <c r="Y10" s="116">
        <f>+SUM(G10,P10)</f>
        <v>0</v>
      </c>
      <c r="Z10" s="116">
        <f>+SUM(H10,Q10)</f>
        <v>46900</v>
      </c>
      <c r="AA10" s="116">
        <f>+SUM(I10,R10)</f>
        <v>411087</v>
      </c>
      <c r="AB10" s="117" t="str">
        <f>IF(+SUM(J10,S10)=0,"-",+SUM(J10,S10))</f>
        <v>-</v>
      </c>
      <c r="AC10" s="116">
        <f>+SUM(K10,T10)</f>
        <v>460044</v>
      </c>
      <c r="AD10" s="116">
        <f>+SUM(L10,U10)</f>
        <v>2409008</v>
      </c>
      <c r="AE10" s="116">
        <f>SUM(AF10,+AK10)</f>
        <v>62563</v>
      </c>
      <c r="AF10" s="116">
        <f>SUM(AG10:AJ10)</f>
        <v>62563</v>
      </c>
      <c r="AG10" s="116">
        <v>529</v>
      </c>
      <c r="AH10" s="116">
        <v>10659</v>
      </c>
      <c r="AI10" s="116">
        <v>8910</v>
      </c>
      <c r="AJ10" s="116">
        <v>42465</v>
      </c>
      <c r="AK10" s="116">
        <v>0</v>
      </c>
      <c r="AL10" s="116">
        <v>0</v>
      </c>
      <c r="AM10" s="116">
        <f>SUM(AN10,AS10,AW10,AX10,BD10)</f>
        <v>2793870</v>
      </c>
      <c r="AN10" s="116">
        <f>SUM(AO10:AR10)</f>
        <v>919932</v>
      </c>
      <c r="AO10" s="116">
        <v>182872</v>
      </c>
      <c r="AP10" s="116">
        <v>593840</v>
      </c>
      <c r="AQ10" s="116">
        <v>107537</v>
      </c>
      <c r="AR10" s="116">
        <v>35683</v>
      </c>
      <c r="AS10" s="116">
        <f>SUM(AT10:AV10)</f>
        <v>341215</v>
      </c>
      <c r="AT10" s="116">
        <v>96836</v>
      </c>
      <c r="AU10" s="116">
        <v>191806</v>
      </c>
      <c r="AV10" s="116">
        <v>52573</v>
      </c>
      <c r="AW10" s="116">
        <v>0</v>
      </c>
      <c r="AX10" s="116">
        <f>SUM(AY10:BB10)</f>
        <v>1532723</v>
      </c>
      <c r="AY10" s="116">
        <v>325721</v>
      </c>
      <c r="AZ10" s="116">
        <v>1159753</v>
      </c>
      <c r="BA10" s="116">
        <v>47249</v>
      </c>
      <c r="BB10" s="116">
        <v>0</v>
      </c>
      <c r="BC10" s="116">
        <v>0</v>
      </c>
      <c r="BD10" s="116">
        <v>0</v>
      </c>
      <c r="BE10" s="116">
        <v>160710</v>
      </c>
      <c r="BF10" s="116">
        <f>SUM(AE10,+AM10,+BE10)</f>
        <v>3017143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308696</v>
      </c>
      <c r="BP10" s="116">
        <f>SUM(BQ10:BT10)</f>
        <v>4078</v>
      </c>
      <c r="BQ10" s="116">
        <v>0</v>
      </c>
      <c r="BR10" s="116">
        <v>0</v>
      </c>
      <c r="BS10" s="116">
        <v>4078</v>
      </c>
      <c r="BT10" s="116">
        <v>0</v>
      </c>
      <c r="BU10" s="116">
        <f>SUM(BV10:BX10)</f>
        <v>54148</v>
      </c>
      <c r="BV10" s="116">
        <v>0</v>
      </c>
      <c r="BW10" s="116">
        <v>54148</v>
      </c>
      <c r="BX10" s="116">
        <v>0</v>
      </c>
      <c r="BY10" s="116">
        <v>0</v>
      </c>
      <c r="BZ10" s="116">
        <f>SUM(CA10:CD10)</f>
        <v>250470</v>
      </c>
      <c r="CA10" s="116">
        <v>0</v>
      </c>
      <c r="CB10" s="116">
        <v>54086</v>
      </c>
      <c r="CC10" s="116">
        <v>0</v>
      </c>
      <c r="CD10" s="116">
        <v>196384</v>
      </c>
      <c r="CE10" s="116">
        <v>0</v>
      </c>
      <c r="CF10" s="116">
        <v>0</v>
      </c>
      <c r="CG10" s="116">
        <v>1200</v>
      </c>
      <c r="CH10" s="116">
        <f>SUM(BG10,+BO10,+CG10)</f>
        <v>309896</v>
      </c>
      <c r="CI10" s="116">
        <f>SUM(AE10,+BG10)</f>
        <v>62563</v>
      </c>
      <c r="CJ10" s="116">
        <f>SUM(AF10,+BH10)</f>
        <v>62563</v>
      </c>
      <c r="CK10" s="116">
        <f>SUM(AG10,+BI10)</f>
        <v>529</v>
      </c>
      <c r="CL10" s="116">
        <f>SUM(AH10,+BJ10)</f>
        <v>10659</v>
      </c>
      <c r="CM10" s="116">
        <f>SUM(AI10,+BK10)</f>
        <v>8910</v>
      </c>
      <c r="CN10" s="116">
        <f>SUM(AJ10,+BL10)</f>
        <v>42465</v>
      </c>
      <c r="CO10" s="116">
        <f>SUM(AK10,+BM10)</f>
        <v>0</v>
      </c>
      <c r="CP10" s="116">
        <f>SUM(AL10,+BN10)</f>
        <v>0</v>
      </c>
      <c r="CQ10" s="116">
        <f>SUM(AM10,+BO10)</f>
        <v>3102566</v>
      </c>
      <c r="CR10" s="116">
        <f>SUM(AN10,+BP10)</f>
        <v>924010</v>
      </c>
      <c r="CS10" s="116">
        <f>SUM(AO10,+BQ10)</f>
        <v>182872</v>
      </c>
      <c r="CT10" s="116">
        <f>SUM(AP10,+BR10)</f>
        <v>593840</v>
      </c>
      <c r="CU10" s="116">
        <f>SUM(AQ10,+BS10)</f>
        <v>111615</v>
      </c>
      <c r="CV10" s="116">
        <f>SUM(AR10,+BT10)</f>
        <v>35683</v>
      </c>
      <c r="CW10" s="116">
        <f>SUM(AS10,+BU10)</f>
        <v>395363</v>
      </c>
      <c r="CX10" s="116">
        <f>SUM(AT10,+BV10)</f>
        <v>96836</v>
      </c>
      <c r="CY10" s="116">
        <f>SUM(AU10,+BW10)</f>
        <v>245954</v>
      </c>
      <c r="CZ10" s="116">
        <f>SUM(AV10,+BX10)</f>
        <v>52573</v>
      </c>
      <c r="DA10" s="116">
        <f>SUM(AW10,+BY10)</f>
        <v>0</v>
      </c>
      <c r="DB10" s="116">
        <f>SUM(AX10,+BZ10)</f>
        <v>1783193</v>
      </c>
      <c r="DC10" s="116">
        <f>SUM(AY10,+CA10)</f>
        <v>325721</v>
      </c>
      <c r="DD10" s="116">
        <f>SUM(AZ10,+CB10)</f>
        <v>1213839</v>
      </c>
      <c r="DE10" s="116">
        <f>SUM(BA10,+CC10)</f>
        <v>47249</v>
      </c>
      <c r="DF10" s="116">
        <f>SUM(BB10,+CD10)</f>
        <v>196384</v>
      </c>
      <c r="DG10" s="116">
        <f>SUM(BC10,+CE10)</f>
        <v>0</v>
      </c>
      <c r="DH10" s="116">
        <f>SUM(BD10,+CF10)</f>
        <v>0</v>
      </c>
      <c r="DI10" s="116">
        <f>SUM(BE10,+CG10)</f>
        <v>161910</v>
      </c>
      <c r="DJ10" s="116">
        <f>SUM(BF10,+CH10)</f>
        <v>3327039</v>
      </c>
    </row>
    <row r="11" spans="1:114" ht="13.5" customHeight="1" x14ac:dyDescent="0.15">
      <c r="A11" s="114" t="s">
        <v>40</v>
      </c>
      <c r="B11" s="115" t="s">
        <v>330</v>
      </c>
      <c r="C11" s="114" t="s">
        <v>331</v>
      </c>
      <c r="D11" s="116">
        <f>SUM(E11,+L11)</f>
        <v>607923</v>
      </c>
      <c r="E11" s="116">
        <f>SUM(F11:I11,K11)</f>
        <v>132059</v>
      </c>
      <c r="F11" s="116">
        <v>0</v>
      </c>
      <c r="G11" s="116">
        <v>13297</v>
      </c>
      <c r="H11" s="116">
        <v>10500</v>
      </c>
      <c r="I11" s="116">
        <v>61056</v>
      </c>
      <c r="J11" s="117" t="s">
        <v>374</v>
      </c>
      <c r="K11" s="116">
        <v>47206</v>
      </c>
      <c r="L11" s="116">
        <v>475864</v>
      </c>
      <c r="M11" s="116">
        <f>SUM(N11,+U11)</f>
        <v>109750</v>
      </c>
      <c r="N11" s="116">
        <f>SUM(O11:R11,T11)</f>
        <v>4642</v>
      </c>
      <c r="O11" s="116">
        <v>0</v>
      </c>
      <c r="P11" s="116">
        <v>0</v>
      </c>
      <c r="Q11" s="116">
        <v>0</v>
      </c>
      <c r="R11" s="116">
        <v>0</v>
      </c>
      <c r="S11" s="117" t="s">
        <v>374</v>
      </c>
      <c r="T11" s="116">
        <v>4642</v>
      </c>
      <c r="U11" s="116">
        <v>105108</v>
      </c>
      <c r="V11" s="116">
        <f>+SUM(D11,M11)</f>
        <v>717673</v>
      </c>
      <c r="W11" s="116">
        <f>+SUM(E11,N11)</f>
        <v>136701</v>
      </c>
      <c r="X11" s="116">
        <f>+SUM(F11,O11)</f>
        <v>0</v>
      </c>
      <c r="Y11" s="116">
        <f>+SUM(G11,P11)</f>
        <v>13297</v>
      </c>
      <c r="Z11" s="116">
        <f>+SUM(H11,Q11)</f>
        <v>10500</v>
      </c>
      <c r="AA11" s="116">
        <f>+SUM(I11,R11)</f>
        <v>61056</v>
      </c>
      <c r="AB11" s="117" t="str">
        <f>IF(+SUM(J11,S11)=0,"-",+SUM(J11,S11))</f>
        <v>-</v>
      </c>
      <c r="AC11" s="116">
        <f>+SUM(K11,T11)</f>
        <v>51848</v>
      </c>
      <c r="AD11" s="116">
        <f>+SUM(L11,U11)</f>
        <v>580972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432185</v>
      </c>
      <c r="AN11" s="116">
        <f>SUM(AO11:AR11)</f>
        <v>46898</v>
      </c>
      <c r="AO11" s="116">
        <v>17217</v>
      </c>
      <c r="AP11" s="116">
        <v>24184</v>
      </c>
      <c r="AQ11" s="116">
        <v>5497</v>
      </c>
      <c r="AR11" s="116">
        <v>0</v>
      </c>
      <c r="AS11" s="116">
        <f>SUM(AT11:AV11)</f>
        <v>54397</v>
      </c>
      <c r="AT11" s="116">
        <v>12060</v>
      </c>
      <c r="AU11" s="116">
        <v>30065</v>
      </c>
      <c r="AV11" s="116">
        <v>12272</v>
      </c>
      <c r="AW11" s="116">
        <v>1914</v>
      </c>
      <c r="AX11" s="116">
        <f>SUM(AY11:BB11)</f>
        <v>328976</v>
      </c>
      <c r="AY11" s="116">
        <v>248196</v>
      </c>
      <c r="AZ11" s="116">
        <v>37939</v>
      </c>
      <c r="BA11" s="116">
        <v>35060</v>
      </c>
      <c r="BB11" s="116">
        <v>7781</v>
      </c>
      <c r="BC11" s="116">
        <v>143735</v>
      </c>
      <c r="BD11" s="116">
        <v>0</v>
      </c>
      <c r="BE11" s="116">
        <v>32003</v>
      </c>
      <c r="BF11" s="116">
        <f>SUM(AE11,+AM11,+BE11)</f>
        <v>464188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109750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71066</v>
      </c>
      <c r="BV11" s="116">
        <v>0</v>
      </c>
      <c r="BW11" s="116">
        <v>71066</v>
      </c>
      <c r="BX11" s="116">
        <v>0</v>
      </c>
      <c r="BY11" s="116">
        <v>0</v>
      </c>
      <c r="BZ11" s="116">
        <f>SUM(CA11:CD11)</f>
        <v>30619</v>
      </c>
      <c r="CA11" s="116">
        <v>0</v>
      </c>
      <c r="CB11" s="116">
        <v>30619</v>
      </c>
      <c r="CC11" s="116">
        <v>0</v>
      </c>
      <c r="CD11" s="116">
        <v>0</v>
      </c>
      <c r="CE11" s="116">
        <v>0</v>
      </c>
      <c r="CF11" s="116">
        <v>8065</v>
      </c>
      <c r="CG11" s="116">
        <v>0</v>
      </c>
      <c r="CH11" s="116">
        <f>SUM(BG11,+BO11,+CG11)</f>
        <v>109750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541935</v>
      </c>
      <c r="CR11" s="116">
        <f>SUM(AN11,+BP11)</f>
        <v>46898</v>
      </c>
      <c r="CS11" s="116">
        <f>SUM(AO11,+BQ11)</f>
        <v>17217</v>
      </c>
      <c r="CT11" s="116">
        <f>SUM(AP11,+BR11)</f>
        <v>24184</v>
      </c>
      <c r="CU11" s="116">
        <f>SUM(AQ11,+BS11)</f>
        <v>5497</v>
      </c>
      <c r="CV11" s="116">
        <f>SUM(AR11,+BT11)</f>
        <v>0</v>
      </c>
      <c r="CW11" s="116">
        <f>SUM(AS11,+BU11)</f>
        <v>125463</v>
      </c>
      <c r="CX11" s="116">
        <f>SUM(AT11,+BV11)</f>
        <v>12060</v>
      </c>
      <c r="CY11" s="116">
        <f>SUM(AU11,+BW11)</f>
        <v>101131</v>
      </c>
      <c r="CZ11" s="116">
        <f>SUM(AV11,+BX11)</f>
        <v>12272</v>
      </c>
      <c r="DA11" s="116">
        <f>SUM(AW11,+BY11)</f>
        <v>1914</v>
      </c>
      <c r="DB11" s="116">
        <f>SUM(AX11,+BZ11)</f>
        <v>359595</v>
      </c>
      <c r="DC11" s="116">
        <f>SUM(AY11,+CA11)</f>
        <v>248196</v>
      </c>
      <c r="DD11" s="116">
        <f>SUM(AZ11,+CB11)</f>
        <v>68558</v>
      </c>
      <c r="DE11" s="116">
        <f>SUM(BA11,+CC11)</f>
        <v>35060</v>
      </c>
      <c r="DF11" s="116">
        <f>SUM(BB11,+CD11)</f>
        <v>7781</v>
      </c>
      <c r="DG11" s="116">
        <f>SUM(BC11,+CE11)</f>
        <v>143735</v>
      </c>
      <c r="DH11" s="116">
        <f>SUM(BD11,+CF11)</f>
        <v>8065</v>
      </c>
      <c r="DI11" s="116">
        <f>SUM(BE11,+CG11)</f>
        <v>32003</v>
      </c>
      <c r="DJ11" s="116">
        <f>SUM(BF11,+CH11)</f>
        <v>573938</v>
      </c>
    </row>
    <row r="12" spans="1:114" ht="13.5" customHeight="1" x14ac:dyDescent="0.15">
      <c r="A12" s="114" t="s">
        <v>40</v>
      </c>
      <c r="B12" s="115" t="s">
        <v>334</v>
      </c>
      <c r="C12" s="114" t="s">
        <v>335</v>
      </c>
      <c r="D12" s="116">
        <f>SUM(E12,+L12)</f>
        <v>1591888</v>
      </c>
      <c r="E12" s="116">
        <f>SUM(F12:I12,K12)</f>
        <v>211198</v>
      </c>
      <c r="F12" s="116">
        <v>0</v>
      </c>
      <c r="G12" s="116">
        <v>9</v>
      </c>
      <c r="H12" s="116">
        <v>0</v>
      </c>
      <c r="I12" s="116">
        <v>179923</v>
      </c>
      <c r="J12" s="117" t="s">
        <v>374</v>
      </c>
      <c r="K12" s="116">
        <v>31266</v>
      </c>
      <c r="L12" s="116">
        <v>1380690</v>
      </c>
      <c r="M12" s="116">
        <f>SUM(N12,+U12)</f>
        <v>127905</v>
      </c>
      <c r="N12" s="116">
        <f>SUM(O12:R12,T12)</f>
        <v>18428</v>
      </c>
      <c r="O12" s="116">
        <v>0</v>
      </c>
      <c r="P12" s="116">
        <v>0</v>
      </c>
      <c r="Q12" s="116">
        <v>0</v>
      </c>
      <c r="R12" s="116">
        <v>0</v>
      </c>
      <c r="S12" s="117" t="s">
        <v>374</v>
      </c>
      <c r="T12" s="116">
        <v>18428</v>
      </c>
      <c r="U12" s="116">
        <v>109477</v>
      </c>
      <c r="V12" s="116">
        <f>+SUM(D12,M12)</f>
        <v>1719793</v>
      </c>
      <c r="W12" s="116">
        <f>+SUM(E12,N12)</f>
        <v>229626</v>
      </c>
      <c r="X12" s="116">
        <f>+SUM(F12,O12)</f>
        <v>0</v>
      </c>
      <c r="Y12" s="116">
        <f>+SUM(G12,P12)</f>
        <v>9</v>
      </c>
      <c r="Z12" s="116">
        <f>+SUM(H12,Q12)</f>
        <v>0</v>
      </c>
      <c r="AA12" s="116">
        <f>+SUM(I12,R12)</f>
        <v>179923</v>
      </c>
      <c r="AB12" s="117" t="str">
        <f>IF(+SUM(J12,S12)=0,"-",+SUM(J12,S12))</f>
        <v>-</v>
      </c>
      <c r="AC12" s="116">
        <f>+SUM(K12,T12)</f>
        <v>49694</v>
      </c>
      <c r="AD12" s="116">
        <f>+SUM(L12,U12)</f>
        <v>1490167</v>
      </c>
      <c r="AE12" s="116">
        <f>SUM(AF12,+AK12)</f>
        <v>4400</v>
      </c>
      <c r="AF12" s="116">
        <f>SUM(AG12:AJ12)</f>
        <v>4400</v>
      </c>
      <c r="AG12" s="116">
        <v>0</v>
      </c>
      <c r="AH12" s="116">
        <v>0</v>
      </c>
      <c r="AI12" s="116">
        <v>0</v>
      </c>
      <c r="AJ12" s="116">
        <v>4400</v>
      </c>
      <c r="AK12" s="116">
        <v>0</v>
      </c>
      <c r="AL12" s="116">
        <v>0</v>
      </c>
      <c r="AM12" s="116">
        <f>SUM(AN12,AS12,AW12,AX12,BD12)</f>
        <v>1570712</v>
      </c>
      <c r="AN12" s="116">
        <f>SUM(AO12:AR12)</f>
        <v>562733</v>
      </c>
      <c r="AO12" s="116">
        <v>83909</v>
      </c>
      <c r="AP12" s="116">
        <v>390446</v>
      </c>
      <c r="AQ12" s="116">
        <v>67707</v>
      </c>
      <c r="AR12" s="116">
        <v>20671</v>
      </c>
      <c r="AS12" s="116">
        <f>SUM(AT12:AV12)</f>
        <v>604065</v>
      </c>
      <c r="AT12" s="116">
        <v>76216</v>
      </c>
      <c r="AU12" s="116">
        <v>518469</v>
      </c>
      <c r="AV12" s="116">
        <v>9380</v>
      </c>
      <c r="AW12" s="116">
        <v>0</v>
      </c>
      <c r="AX12" s="116">
        <f>SUM(AY12:BB12)</f>
        <v>403914</v>
      </c>
      <c r="AY12" s="116">
        <v>267663</v>
      </c>
      <c r="AZ12" s="116">
        <v>26900</v>
      </c>
      <c r="BA12" s="116">
        <v>23038</v>
      </c>
      <c r="BB12" s="116">
        <v>86313</v>
      </c>
      <c r="BC12" s="116">
        <v>0</v>
      </c>
      <c r="BD12" s="116">
        <v>0</v>
      </c>
      <c r="BE12" s="116">
        <v>16776</v>
      </c>
      <c r="BF12" s="116">
        <f>SUM(AE12,+AM12,+BE12)</f>
        <v>1591888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127905</v>
      </c>
      <c r="BP12" s="116">
        <f>SUM(BQ12:BT12)</f>
        <v>7488</v>
      </c>
      <c r="BQ12" s="116">
        <v>0</v>
      </c>
      <c r="BR12" s="116">
        <v>0</v>
      </c>
      <c r="BS12" s="116">
        <v>7488</v>
      </c>
      <c r="BT12" s="116">
        <v>0</v>
      </c>
      <c r="BU12" s="116">
        <f>SUM(BV12:BX12)</f>
        <v>14965</v>
      </c>
      <c r="BV12" s="116">
        <v>0</v>
      </c>
      <c r="BW12" s="116">
        <v>14965</v>
      </c>
      <c r="BX12" s="116">
        <v>0</v>
      </c>
      <c r="BY12" s="116">
        <v>0</v>
      </c>
      <c r="BZ12" s="116">
        <f>SUM(CA12:CD12)</f>
        <v>105452</v>
      </c>
      <c r="CA12" s="116">
        <v>0</v>
      </c>
      <c r="CB12" s="116">
        <v>105452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127905</v>
      </c>
      <c r="CI12" s="116">
        <f>SUM(AE12,+BG12)</f>
        <v>4400</v>
      </c>
      <c r="CJ12" s="116">
        <f>SUM(AF12,+BH12)</f>
        <v>4400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4400</v>
      </c>
      <c r="CO12" s="116">
        <f>SUM(AK12,+BM12)</f>
        <v>0</v>
      </c>
      <c r="CP12" s="116">
        <f>SUM(AL12,+BN12)</f>
        <v>0</v>
      </c>
      <c r="CQ12" s="116">
        <f>SUM(AM12,+BO12)</f>
        <v>1698617</v>
      </c>
      <c r="CR12" s="116">
        <f>SUM(AN12,+BP12)</f>
        <v>570221</v>
      </c>
      <c r="CS12" s="116">
        <f>SUM(AO12,+BQ12)</f>
        <v>83909</v>
      </c>
      <c r="CT12" s="116">
        <f>SUM(AP12,+BR12)</f>
        <v>390446</v>
      </c>
      <c r="CU12" s="116">
        <f>SUM(AQ12,+BS12)</f>
        <v>75195</v>
      </c>
      <c r="CV12" s="116">
        <f>SUM(AR12,+BT12)</f>
        <v>20671</v>
      </c>
      <c r="CW12" s="116">
        <f>SUM(AS12,+BU12)</f>
        <v>619030</v>
      </c>
      <c r="CX12" s="116">
        <f>SUM(AT12,+BV12)</f>
        <v>76216</v>
      </c>
      <c r="CY12" s="116">
        <f>SUM(AU12,+BW12)</f>
        <v>533434</v>
      </c>
      <c r="CZ12" s="116">
        <f>SUM(AV12,+BX12)</f>
        <v>9380</v>
      </c>
      <c r="DA12" s="116">
        <f>SUM(AW12,+BY12)</f>
        <v>0</v>
      </c>
      <c r="DB12" s="116">
        <f>SUM(AX12,+BZ12)</f>
        <v>509366</v>
      </c>
      <c r="DC12" s="116">
        <f>SUM(AY12,+CA12)</f>
        <v>267663</v>
      </c>
      <c r="DD12" s="116">
        <f>SUM(AZ12,+CB12)</f>
        <v>132352</v>
      </c>
      <c r="DE12" s="116">
        <f>SUM(BA12,+CC12)</f>
        <v>23038</v>
      </c>
      <c r="DF12" s="116">
        <f>SUM(BB12,+CD12)</f>
        <v>86313</v>
      </c>
      <c r="DG12" s="116">
        <f>SUM(BC12,+CE12)</f>
        <v>0</v>
      </c>
      <c r="DH12" s="116">
        <f>SUM(BD12,+CF12)</f>
        <v>0</v>
      </c>
      <c r="DI12" s="116">
        <f>SUM(BE12,+CG12)</f>
        <v>16776</v>
      </c>
      <c r="DJ12" s="116">
        <f>SUM(BF12,+CH12)</f>
        <v>1719793</v>
      </c>
    </row>
    <row r="13" spans="1:114" ht="13.5" customHeight="1" x14ac:dyDescent="0.15">
      <c r="A13" s="114" t="s">
        <v>40</v>
      </c>
      <c r="B13" s="115" t="s">
        <v>336</v>
      </c>
      <c r="C13" s="114" t="s">
        <v>337</v>
      </c>
      <c r="D13" s="116">
        <f>SUM(E13,+L13)</f>
        <v>959339</v>
      </c>
      <c r="E13" s="116">
        <f>SUM(F13:I13,K13)</f>
        <v>56241</v>
      </c>
      <c r="F13" s="116">
        <v>0</v>
      </c>
      <c r="G13" s="116">
        <v>0</v>
      </c>
      <c r="H13" s="116">
        <v>0</v>
      </c>
      <c r="I13" s="116">
        <v>122</v>
      </c>
      <c r="J13" s="117" t="s">
        <v>374</v>
      </c>
      <c r="K13" s="116">
        <v>56119</v>
      </c>
      <c r="L13" s="116">
        <v>903098</v>
      </c>
      <c r="M13" s="116">
        <f>SUM(N13,+U13)</f>
        <v>80737</v>
      </c>
      <c r="N13" s="116">
        <f>SUM(O13:R13,T13)</f>
        <v>20262</v>
      </c>
      <c r="O13" s="116">
        <v>0</v>
      </c>
      <c r="P13" s="116">
        <v>0</v>
      </c>
      <c r="Q13" s="116">
        <v>0</v>
      </c>
      <c r="R13" s="116">
        <v>20254</v>
      </c>
      <c r="S13" s="117" t="s">
        <v>374</v>
      </c>
      <c r="T13" s="116">
        <v>8</v>
      </c>
      <c r="U13" s="116">
        <v>60475</v>
      </c>
      <c r="V13" s="116">
        <f>+SUM(D13,M13)</f>
        <v>1040076</v>
      </c>
      <c r="W13" s="116">
        <f>+SUM(E13,N13)</f>
        <v>76503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20376</v>
      </c>
      <c r="AB13" s="117" t="str">
        <f>IF(+SUM(J13,S13)=0,"-",+SUM(J13,S13))</f>
        <v>-</v>
      </c>
      <c r="AC13" s="116">
        <f>+SUM(K13,T13)</f>
        <v>56127</v>
      </c>
      <c r="AD13" s="116">
        <f>+SUM(L13,U13)</f>
        <v>963573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376334</v>
      </c>
      <c r="AN13" s="116">
        <f>SUM(AO13:AR13)</f>
        <v>59969</v>
      </c>
      <c r="AO13" s="116">
        <v>59969</v>
      </c>
      <c r="AP13" s="116">
        <v>0</v>
      </c>
      <c r="AQ13" s="116">
        <v>0</v>
      </c>
      <c r="AR13" s="116">
        <v>0</v>
      </c>
      <c r="AS13" s="116">
        <f>SUM(AT13:AV13)</f>
        <v>2615</v>
      </c>
      <c r="AT13" s="116">
        <v>2615</v>
      </c>
      <c r="AU13" s="116">
        <v>0</v>
      </c>
      <c r="AV13" s="116">
        <v>0</v>
      </c>
      <c r="AW13" s="116">
        <v>0</v>
      </c>
      <c r="AX13" s="116">
        <f>SUM(AY13:BB13)</f>
        <v>313750</v>
      </c>
      <c r="AY13" s="116">
        <v>313750</v>
      </c>
      <c r="AZ13" s="116">
        <v>0</v>
      </c>
      <c r="BA13" s="116">
        <v>0</v>
      </c>
      <c r="BB13" s="116">
        <v>0</v>
      </c>
      <c r="BC13" s="116">
        <v>576319</v>
      </c>
      <c r="BD13" s="116">
        <v>0</v>
      </c>
      <c r="BE13" s="116">
        <v>6686</v>
      </c>
      <c r="BF13" s="116">
        <f>SUM(AE13,+AM13,+BE13)</f>
        <v>383020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78355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32026</v>
      </c>
      <c r="BV13" s="116">
        <v>0</v>
      </c>
      <c r="BW13" s="116">
        <v>32026</v>
      </c>
      <c r="BX13" s="116">
        <v>0</v>
      </c>
      <c r="BY13" s="116">
        <v>0</v>
      </c>
      <c r="BZ13" s="116">
        <f>SUM(CA13:CD13)</f>
        <v>46329</v>
      </c>
      <c r="CA13" s="116">
        <v>36374</v>
      </c>
      <c r="CB13" s="116">
        <v>9240</v>
      </c>
      <c r="CC13" s="116">
        <v>0</v>
      </c>
      <c r="CD13" s="116">
        <v>715</v>
      </c>
      <c r="CE13" s="116">
        <v>0</v>
      </c>
      <c r="CF13" s="116">
        <v>0</v>
      </c>
      <c r="CG13" s="116">
        <v>2382</v>
      </c>
      <c r="CH13" s="116">
        <f>SUM(BG13,+BO13,+CG13)</f>
        <v>80737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454689</v>
      </c>
      <c r="CR13" s="116">
        <f>SUM(AN13,+BP13)</f>
        <v>59969</v>
      </c>
      <c r="CS13" s="116">
        <f>SUM(AO13,+BQ13)</f>
        <v>59969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34641</v>
      </c>
      <c r="CX13" s="116">
        <f>SUM(AT13,+BV13)</f>
        <v>2615</v>
      </c>
      <c r="CY13" s="116">
        <f>SUM(AU13,+BW13)</f>
        <v>32026</v>
      </c>
      <c r="CZ13" s="116">
        <f>SUM(AV13,+BX13)</f>
        <v>0</v>
      </c>
      <c r="DA13" s="116">
        <f>SUM(AW13,+BY13)</f>
        <v>0</v>
      </c>
      <c r="DB13" s="116">
        <f>SUM(AX13,+BZ13)</f>
        <v>360079</v>
      </c>
      <c r="DC13" s="116">
        <f>SUM(AY13,+CA13)</f>
        <v>350124</v>
      </c>
      <c r="DD13" s="116">
        <f>SUM(AZ13,+CB13)</f>
        <v>9240</v>
      </c>
      <c r="DE13" s="116">
        <f>SUM(BA13,+CC13)</f>
        <v>0</v>
      </c>
      <c r="DF13" s="116">
        <f>SUM(BB13,+CD13)</f>
        <v>715</v>
      </c>
      <c r="DG13" s="116">
        <f>SUM(BC13,+CE13)</f>
        <v>576319</v>
      </c>
      <c r="DH13" s="116">
        <f>SUM(BD13,+CF13)</f>
        <v>0</v>
      </c>
      <c r="DI13" s="116">
        <f>SUM(BE13,+CG13)</f>
        <v>9068</v>
      </c>
      <c r="DJ13" s="116">
        <f>SUM(BF13,+CH13)</f>
        <v>463757</v>
      </c>
    </row>
    <row r="14" spans="1:114" ht="13.5" customHeight="1" x14ac:dyDescent="0.15">
      <c r="A14" s="114" t="s">
        <v>40</v>
      </c>
      <c r="B14" s="115" t="s">
        <v>342</v>
      </c>
      <c r="C14" s="114" t="s">
        <v>343</v>
      </c>
      <c r="D14" s="116">
        <f>SUM(E14,+L14)</f>
        <v>2469377</v>
      </c>
      <c r="E14" s="116">
        <f>SUM(F14:I14,K14)</f>
        <v>798173</v>
      </c>
      <c r="F14" s="116">
        <v>0</v>
      </c>
      <c r="G14" s="116">
        <v>2</v>
      </c>
      <c r="H14" s="116">
        <v>0</v>
      </c>
      <c r="I14" s="116">
        <v>463359</v>
      </c>
      <c r="J14" s="117" t="s">
        <v>374</v>
      </c>
      <c r="K14" s="116">
        <v>334812</v>
      </c>
      <c r="L14" s="116">
        <v>1671204</v>
      </c>
      <c r="M14" s="116">
        <f>SUM(N14,+U14)</f>
        <v>411165</v>
      </c>
      <c r="N14" s="116">
        <f>SUM(O14:R14,T14)</f>
        <v>20976</v>
      </c>
      <c r="O14" s="116">
        <v>0</v>
      </c>
      <c r="P14" s="116">
        <v>0</v>
      </c>
      <c r="Q14" s="116">
        <v>0</v>
      </c>
      <c r="R14" s="116">
        <v>13945</v>
      </c>
      <c r="S14" s="117" t="s">
        <v>374</v>
      </c>
      <c r="T14" s="116">
        <v>7031</v>
      </c>
      <c r="U14" s="116">
        <v>390189</v>
      </c>
      <c r="V14" s="116">
        <f>+SUM(D14,M14)</f>
        <v>2880542</v>
      </c>
      <c r="W14" s="116">
        <f>+SUM(E14,N14)</f>
        <v>819149</v>
      </c>
      <c r="X14" s="116">
        <f>+SUM(F14,O14)</f>
        <v>0</v>
      </c>
      <c r="Y14" s="116">
        <f>+SUM(G14,P14)</f>
        <v>2</v>
      </c>
      <c r="Z14" s="116">
        <f>+SUM(H14,Q14)</f>
        <v>0</v>
      </c>
      <c r="AA14" s="116">
        <f>+SUM(I14,R14)</f>
        <v>477304</v>
      </c>
      <c r="AB14" s="117" t="str">
        <f>IF(+SUM(J14,S14)=0,"-",+SUM(J14,S14))</f>
        <v>-</v>
      </c>
      <c r="AC14" s="116">
        <f>+SUM(K14,T14)</f>
        <v>341843</v>
      </c>
      <c r="AD14" s="116">
        <f>+SUM(L14,U14)</f>
        <v>2061393</v>
      </c>
      <c r="AE14" s="116">
        <f>SUM(AF14,+AK14)</f>
        <v>54598</v>
      </c>
      <c r="AF14" s="116">
        <f>SUM(AG14:AJ14)</f>
        <v>54598</v>
      </c>
      <c r="AG14" s="116">
        <v>0</v>
      </c>
      <c r="AH14" s="116">
        <v>49390</v>
      </c>
      <c r="AI14" s="116">
        <v>5208</v>
      </c>
      <c r="AJ14" s="116">
        <v>0</v>
      </c>
      <c r="AK14" s="116">
        <v>0</v>
      </c>
      <c r="AL14" s="116">
        <v>0</v>
      </c>
      <c r="AM14" s="116">
        <f>SUM(AN14,AS14,AW14,AX14,BD14)</f>
        <v>2380947</v>
      </c>
      <c r="AN14" s="116">
        <f>SUM(AO14:AR14)</f>
        <v>517463</v>
      </c>
      <c r="AO14" s="116">
        <v>259193</v>
      </c>
      <c r="AP14" s="116">
        <v>67972</v>
      </c>
      <c r="AQ14" s="116">
        <v>167371</v>
      </c>
      <c r="AR14" s="116">
        <v>22927</v>
      </c>
      <c r="AS14" s="116">
        <f>SUM(AT14:AV14)</f>
        <v>143995</v>
      </c>
      <c r="AT14" s="116">
        <v>28380</v>
      </c>
      <c r="AU14" s="116">
        <v>100013</v>
      </c>
      <c r="AV14" s="116">
        <v>15602</v>
      </c>
      <c r="AW14" s="116">
        <v>0</v>
      </c>
      <c r="AX14" s="116">
        <f>SUM(AY14:BB14)</f>
        <v>1719477</v>
      </c>
      <c r="AY14" s="116">
        <v>732483</v>
      </c>
      <c r="AZ14" s="116">
        <v>860689</v>
      </c>
      <c r="BA14" s="116">
        <v>21805</v>
      </c>
      <c r="BB14" s="116">
        <v>104500</v>
      </c>
      <c r="BC14" s="116">
        <v>0</v>
      </c>
      <c r="BD14" s="116">
        <v>12</v>
      </c>
      <c r="BE14" s="116">
        <v>33832</v>
      </c>
      <c r="BF14" s="116">
        <f>SUM(AE14,+AM14,+BE14)</f>
        <v>2469377</v>
      </c>
      <c r="BG14" s="116">
        <f>SUM(BH14,+BM14)</f>
        <v>2462</v>
      </c>
      <c r="BH14" s="116">
        <f>SUM(BI14:BL14)</f>
        <v>2462</v>
      </c>
      <c r="BI14" s="116">
        <v>0</v>
      </c>
      <c r="BJ14" s="116">
        <v>2462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372436</v>
      </c>
      <c r="BP14" s="116">
        <f>SUM(BQ14:BT14)</f>
        <v>37473</v>
      </c>
      <c r="BQ14" s="116">
        <v>0</v>
      </c>
      <c r="BR14" s="116">
        <v>0</v>
      </c>
      <c r="BS14" s="116">
        <v>37473</v>
      </c>
      <c r="BT14" s="116">
        <v>0</v>
      </c>
      <c r="BU14" s="116">
        <f>SUM(BV14:BX14)</f>
        <v>116522</v>
      </c>
      <c r="BV14" s="116">
        <v>3509</v>
      </c>
      <c r="BW14" s="116">
        <v>113013</v>
      </c>
      <c r="BX14" s="116">
        <v>0</v>
      </c>
      <c r="BY14" s="116">
        <v>0</v>
      </c>
      <c r="BZ14" s="116">
        <f>SUM(CA14:CD14)</f>
        <v>218441</v>
      </c>
      <c r="CA14" s="116">
        <v>19718</v>
      </c>
      <c r="CB14" s="116">
        <v>195797</v>
      </c>
      <c r="CC14" s="116">
        <v>0</v>
      </c>
      <c r="CD14" s="116">
        <v>2926</v>
      </c>
      <c r="CE14" s="116">
        <v>16127</v>
      </c>
      <c r="CF14" s="116">
        <v>0</v>
      </c>
      <c r="CG14" s="116">
        <v>20140</v>
      </c>
      <c r="CH14" s="116">
        <f>SUM(BG14,+BO14,+CG14)</f>
        <v>395038</v>
      </c>
      <c r="CI14" s="116">
        <f>SUM(AE14,+BG14)</f>
        <v>57060</v>
      </c>
      <c r="CJ14" s="116">
        <f>SUM(AF14,+BH14)</f>
        <v>57060</v>
      </c>
      <c r="CK14" s="116">
        <f>SUM(AG14,+BI14)</f>
        <v>0</v>
      </c>
      <c r="CL14" s="116">
        <f>SUM(AH14,+BJ14)</f>
        <v>51852</v>
      </c>
      <c r="CM14" s="116">
        <f>SUM(AI14,+BK14)</f>
        <v>5208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2753383</v>
      </c>
      <c r="CR14" s="116">
        <f>SUM(AN14,+BP14)</f>
        <v>554936</v>
      </c>
      <c r="CS14" s="116">
        <f>SUM(AO14,+BQ14)</f>
        <v>259193</v>
      </c>
      <c r="CT14" s="116">
        <f>SUM(AP14,+BR14)</f>
        <v>67972</v>
      </c>
      <c r="CU14" s="116">
        <f>SUM(AQ14,+BS14)</f>
        <v>204844</v>
      </c>
      <c r="CV14" s="116">
        <f>SUM(AR14,+BT14)</f>
        <v>22927</v>
      </c>
      <c r="CW14" s="116">
        <f>SUM(AS14,+BU14)</f>
        <v>260517</v>
      </c>
      <c r="CX14" s="116">
        <f>SUM(AT14,+BV14)</f>
        <v>31889</v>
      </c>
      <c r="CY14" s="116">
        <f>SUM(AU14,+BW14)</f>
        <v>213026</v>
      </c>
      <c r="CZ14" s="116">
        <f>SUM(AV14,+BX14)</f>
        <v>15602</v>
      </c>
      <c r="DA14" s="116">
        <f>SUM(AW14,+BY14)</f>
        <v>0</v>
      </c>
      <c r="DB14" s="116">
        <f>SUM(AX14,+BZ14)</f>
        <v>1937918</v>
      </c>
      <c r="DC14" s="116">
        <f>SUM(AY14,+CA14)</f>
        <v>752201</v>
      </c>
      <c r="DD14" s="116">
        <f>SUM(AZ14,+CB14)</f>
        <v>1056486</v>
      </c>
      <c r="DE14" s="116">
        <f>SUM(BA14,+CC14)</f>
        <v>21805</v>
      </c>
      <c r="DF14" s="116">
        <f>SUM(BB14,+CD14)</f>
        <v>107426</v>
      </c>
      <c r="DG14" s="116">
        <f>SUM(BC14,+CE14)</f>
        <v>16127</v>
      </c>
      <c r="DH14" s="116">
        <f>SUM(BD14,+CF14)</f>
        <v>12</v>
      </c>
      <c r="DI14" s="116">
        <f>SUM(BE14,+CG14)</f>
        <v>53972</v>
      </c>
      <c r="DJ14" s="116">
        <f>SUM(BF14,+CH14)</f>
        <v>2864415</v>
      </c>
    </row>
    <row r="15" spans="1:114" ht="13.5" customHeight="1" x14ac:dyDescent="0.15">
      <c r="A15" s="114" t="s">
        <v>40</v>
      </c>
      <c r="B15" s="115" t="s">
        <v>346</v>
      </c>
      <c r="C15" s="114" t="s">
        <v>347</v>
      </c>
      <c r="D15" s="116">
        <f>SUM(E15,+L15)</f>
        <v>856809</v>
      </c>
      <c r="E15" s="116">
        <f>SUM(F15:I15,K15)</f>
        <v>47712</v>
      </c>
      <c r="F15" s="116">
        <v>0</v>
      </c>
      <c r="G15" s="116">
        <v>0</v>
      </c>
      <c r="H15" s="116">
        <v>0</v>
      </c>
      <c r="I15" s="116">
        <v>1645</v>
      </c>
      <c r="J15" s="117" t="s">
        <v>374</v>
      </c>
      <c r="K15" s="116">
        <v>46067</v>
      </c>
      <c r="L15" s="116">
        <v>809097</v>
      </c>
      <c r="M15" s="116">
        <f>SUM(N15,+U15)</f>
        <v>53709</v>
      </c>
      <c r="N15" s="116">
        <f>SUM(O15:R15,T15)</f>
        <v>19000</v>
      </c>
      <c r="O15" s="116">
        <v>10000</v>
      </c>
      <c r="P15" s="116">
        <v>0</v>
      </c>
      <c r="Q15" s="116">
        <v>9000</v>
      </c>
      <c r="R15" s="116">
        <v>0</v>
      </c>
      <c r="S15" s="117" t="s">
        <v>374</v>
      </c>
      <c r="T15" s="116">
        <v>0</v>
      </c>
      <c r="U15" s="116">
        <v>34709</v>
      </c>
      <c r="V15" s="116">
        <f>+SUM(D15,M15)</f>
        <v>910518</v>
      </c>
      <c r="W15" s="116">
        <f>+SUM(E15,N15)</f>
        <v>66712</v>
      </c>
      <c r="X15" s="116">
        <f>+SUM(F15,O15)</f>
        <v>10000</v>
      </c>
      <c r="Y15" s="116">
        <f>+SUM(G15,P15)</f>
        <v>0</v>
      </c>
      <c r="Z15" s="116">
        <f>+SUM(H15,Q15)</f>
        <v>9000</v>
      </c>
      <c r="AA15" s="116">
        <f>+SUM(I15,R15)</f>
        <v>1645</v>
      </c>
      <c r="AB15" s="117" t="str">
        <f>IF(+SUM(J15,S15)=0,"-",+SUM(J15,S15))</f>
        <v>-</v>
      </c>
      <c r="AC15" s="116">
        <f>+SUM(K15,T15)</f>
        <v>46067</v>
      </c>
      <c r="AD15" s="116">
        <f>+SUM(L15,U15)</f>
        <v>843806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347249</v>
      </c>
      <c r="AN15" s="116">
        <f>SUM(AO15:AR15)</f>
        <v>76117</v>
      </c>
      <c r="AO15" s="116">
        <v>76117</v>
      </c>
      <c r="AP15" s="116">
        <v>0</v>
      </c>
      <c r="AQ15" s="116">
        <v>0</v>
      </c>
      <c r="AR15" s="116">
        <v>0</v>
      </c>
      <c r="AS15" s="116">
        <f>SUM(AT15:AV15)</f>
        <v>5836</v>
      </c>
      <c r="AT15" s="116">
        <v>5836</v>
      </c>
      <c r="AU15" s="116">
        <v>0</v>
      </c>
      <c r="AV15" s="116">
        <v>0</v>
      </c>
      <c r="AW15" s="116">
        <v>0</v>
      </c>
      <c r="AX15" s="116">
        <f>SUM(AY15:BB15)</f>
        <v>265296</v>
      </c>
      <c r="AY15" s="116">
        <v>200633</v>
      </c>
      <c r="AZ15" s="116">
        <v>0</v>
      </c>
      <c r="BA15" s="116">
        <v>0</v>
      </c>
      <c r="BB15" s="116">
        <v>64663</v>
      </c>
      <c r="BC15" s="116">
        <v>501555</v>
      </c>
      <c r="BD15" s="116">
        <v>0</v>
      </c>
      <c r="BE15" s="116">
        <v>8005</v>
      </c>
      <c r="BF15" s="116">
        <f>SUM(AE15,+AM15,+BE15)</f>
        <v>355254</v>
      </c>
      <c r="BG15" s="116">
        <f>SUM(BH15,+BM15)</f>
        <v>20000</v>
      </c>
      <c r="BH15" s="116">
        <f>SUM(BI15:BL15)</f>
        <v>20000</v>
      </c>
      <c r="BI15" s="116">
        <v>0</v>
      </c>
      <c r="BJ15" s="116">
        <v>20000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5581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5581</v>
      </c>
      <c r="CA15" s="116">
        <v>4742</v>
      </c>
      <c r="CB15" s="116">
        <v>0</v>
      </c>
      <c r="CC15" s="116">
        <v>0</v>
      </c>
      <c r="CD15" s="116">
        <v>839</v>
      </c>
      <c r="CE15" s="116">
        <v>0</v>
      </c>
      <c r="CF15" s="116">
        <v>0</v>
      </c>
      <c r="CG15" s="116">
        <v>28128</v>
      </c>
      <c r="CH15" s="116">
        <f>SUM(BG15,+BO15,+CG15)</f>
        <v>53709</v>
      </c>
      <c r="CI15" s="116">
        <f>SUM(AE15,+BG15)</f>
        <v>20000</v>
      </c>
      <c r="CJ15" s="116">
        <f>SUM(AF15,+BH15)</f>
        <v>20000</v>
      </c>
      <c r="CK15" s="116">
        <f>SUM(AG15,+BI15)</f>
        <v>0</v>
      </c>
      <c r="CL15" s="116">
        <f>SUM(AH15,+BJ15)</f>
        <v>20000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352830</v>
      </c>
      <c r="CR15" s="116">
        <f>SUM(AN15,+BP15)</f>
        <v>76117</v>
      </c>
      <c r="CS15" s="116">
        <f>SUM(AO15,+BQ15)</f>
        <v>76117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5836</v>
      </c>
      <c r="CX15" s="116">
        <f>SUM(AT15,+BV15)</f>
        <v>5836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270877</v>
      </c>
      <c r="DC15" s="116">
        <f>SUM(AY15,+CA15)</f>
        <v>205375</v>
      </c>
      <c r="DD15" s="116">
        <f>SUM(AZ15,+CB15)</f>
        <v>0</v>
      </c>
      <c r="DE15" s="116">
        <f>SUM(BA15,+CC15)</f>
        <v>0</v>
      </c>
      <c r="DF15" s="116">
        <f>SUM(BB15,+CD15)</f>
        <v>65502</v>
      </c>
      <c r="DG15" s="116">
        <f>SUM(BC15,+CE15)</f>
        <v>501555</v>
      </c>
      <c r="DH15" s="116">
        <f>SUM(BD15,+CF15)</f>
        <v>0</v>
      </c>
      <c r="DI15" s="116">
        <f>SUM(BE15,+CG15)</f>
        <v>36133</v>
      </c>
      <c r="DJ15" s="116">
        <f>SUM(BF15,+CH15)</f>
        <v>408963</v>
      </c>
    </row>
    <row r="16" spans="1:114" ht="13.5" customHeight="1" x14ac:dyDescent="0.15">
      <c r="A16" s="114" t="s">
        <v>40</v>
      </c>
      <c r="B16" s="115" t="s">
        <v>350</v>
      </c>
      <c r="C16" s="114" t="s">
        <v>351</v>
      </c>
      <c r="D16" s="116">
        <f>SUM(E16,+L16)</f>
        <v>482376</v>
      </c>
      <c r="E16" s="116">
        <f>SUM(F16:I16,K16)</f>
        <v>12031</v>
      </c>
      <c r="F16" s="116">
        <v>0</v>
      </c>
      <c r="G16" s="116">
        <v>0</v>
      </c>
      <c r="H16" s="116">
        <v>0</v>
      </c>
      <c r="I16" s="116">
        <v>711</v>
      </c>
      <c r="J16" s="117" t="s">
        <v>374</v>
      </c>
      <c r="K16" s="116">
        <v>11320</v>
      </c>
      <c r="L16" s="116">
        <v>470345</v>
      </c>
      <c r="M16" s="116">
        <f>SUM(N16,+U16)</f>
        <v>83356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374</v>
      </c>
      <c r="T16" s="116">
        <v>0</v>
      </c>
      <c r="U16" s="116">
        <v>83356</v>
      </c>
      <c r="V16" s="116">
        <f>+SUM(D16,M16)</f>
        <v>565732</v>
      </c>
      <c r="W16" s="116">
        <f>+SUM(E16,N16)</f>
        <v>12031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711</v>
      </c>
      <c r="AB16" s="117" t="str">
        <f>IF(+SUM(J16,S16)=0,"-",+SUM(J16,S16))</f>
        <v>-</v>
      </c>
      <c r="AC16" s="116">
        <f>+SUM(K16,T16)</f>
        <v>11320</v>
      </c>
      <c r="AD16" s="116">
        <f>+SUM(L16,U16)</f>
        <v>553701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363341</v>
      </c>
      <c r="AN16" s="116">
        <f>SUM(AO16:AR16)</f>
        <v>75797</v>
      </c>
      <c r="AO16" s="116">
        <v>29210</v>
      </c>
      <c r="AP16" s="116">
        <v>12162</v>
      </c>
      <c r="AQ16" s="116">
        <v>34425</v>
      </c>
      <c r="AR16" s="116">
        <v>0</v>
      </c>
      <c r="AS16" s="116">
        <f>SUM(AT16:AV16)</f>
        <v>69241</v>
      </c>
      <c r="AT16" s="116">
        <v>8872</v>
      </c>
      <c r="AU16" s="116">
        <v>51047</v>
      </c>
      <c r="AV16" s="116">
        <v>9322</v>
      </c>
      <c r="AW16" s="116">
        <v>0</v>
      </c>
      <c r="AX16" s="116">
        <f>SUM(AY16:BB16)</f>
        <v>218303</v>
      </c>
      <c r="AY16" s="116">
        <v>193809</v>
      </c>
      <c r="AZ16" s="116">
        <v>22728</v>
      </c>
      <c r="BA16" s="116">
        <v>1766</v>
      </c>
      <c r="BB16" s="116">
        <v>0</v>
      </c>
      <c r="BC16" s="116">
        <v>119035</v>
      </c>
      <c r="BD16" s="116">
        <v>0</v>
      </c>
      <c r="BE16" s="116">
        <v>0</v>
      </c>
      <c r="BF16" s="116">
        <f>SUM(AE16,+AM16,+BE16)</f>
        <v>363341</v>
      </c>
      <c r="BG16" s="116">
        <f>SUM(BH16,+BM16)</f>
        <v>23587</v>
      </c>
      <c r="BH16" s="116">
        <f>SUM(BI16:BL16)</f>
        <v>23587</v>
      </c>
      <c r="BI16" s="116">
        <v>0</v>
      </c>
      <c r="BJ16" s="116">
        <v>23587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59769</v>
      </c>
      <c r="BP16" s="116">
        <f>SUM(BQ16:BT16)</f>
        <v>11032</v>
      </c>
      <c r="BQ16" s="116">
        <v>11032</v>
      </c>
      <c r="BR16" s="116">
        <v>0</v>
      </c>
      <c r="BS16" s="116">
        <v>0</v>
      </c>
      <c r="BT16" s="116">
        <v>0</v>
      </c>
      <c r="BU16" s="116">
        <f>SUM(BV16:BX16)</f>
        <v>16089</v>
      </c>
      <c r="BV16" s="116">
        <v>0</v>
      </c>
      <c r="BW16" s="116">
        <v>16089</v>
      </c>
      <c r="BX16" s="116">
        <v>0</v>
      </c>
      <c r="BY16" s="116">
        <v>0</v>
      </c>
      <c r="BZ16" s="116">
        <f>SUM(CA16:CD16)</f>
        <v>32648</v>
      </c>
      <c r="CA16" s="116">
        <v>17476</v>
      </c>
      <c r="CB16" s="116">
        <v>15172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83356</v>
      </c>
      <c r="CI16" s="116">
        <f>SUM(AE16,+BG16)</f>
        <v>23587</v>
      </c>
      <c r="CJ16" s="116">
        <f>SUM(AF16,+BH16)</f>
        <v>23587</v>
      </c>
      <c r="CK16" s="116">
        <f>SUM(AG16,+BI16)</f>
        <v>0</v>
      </c>
      <c r="CL16" s="116">
        <f>SUM(AH16,+BJ16)</f>
        <v>23587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423110</v>
      </c>
      <c r="CR16" s="116">
        <f>SUM(AN16,+BP16)</f>
        <v>86829</v>
      </c>
      <c r="CS16" s="116">
        <f>SUM(AO16,+BQ16)</f>
        <v>40242</v>
      </c>
      <c r="CT16" s="116">
        <f>SUM(AP16,+BR16)</f>
        <v>12162</v>
      </c>
      <c r="CU16" s="116">
        <f>SUM(AQ16,+BS16)</f>
        <v>34425</v>
      </c>
      <c r="CV16" s="116">
        <f>SUM(AR16,+BT16)</f>
        <v>0</v>
      </c>
      <c r="CW16" s="116">
        <f>SUM(AS16,+BU16)</f>
        <v>85330</v>
      </c>
      <c r="CX16" s="116">
        <f>SUM(AT16,+BV16)</f>
        <v>8872</v>
      </c>
      <c r="CY16" s="116">
        <f>SUM(AU16,+BW16)</f>
        <v>67136</v>
      </c>
      <c r="CZ16" s="116">
        <f>SUM(AV16,+BX16)</f>
        <v>9322</v>
      </c>
      <c r="DA16" s="116">
        <f>SUM(AW16,+BY16)</f>
        <v>0</v>
      </c>
      <c r="DB16" s="116">
        <f>SUM(AX16,+BZ16)</f>
        <v>250951</v>
      </c>
      <c r="DC16" s="116">
        <f>SUM(AY16,+CA16)</f>
        <v>211285</v>
      </c>
      <c r="DD16" s="116">
        <f>SUM(AZ16,+CB16)</f>
        <v>37900</v>
      </c>
      <c r="DE16" s="116">
        <f>SUM(BA16,+CC16)</f>
        <v>1766</v>
      </c>
      <c r="DF16" s="116">
        <f>SUM(BB16,+CD16)</f>
        <v>0</v>
      </c>
      <c r="DG16" s="116">
        <f>SUM(BC16,+CE16)</f>
        <v>119035</v>
      </c>
      <c r="DH16" s="116">
        <f>SUM(BD16,+CF16)</f>
        <v>0</v>
      </c>
      <c r="DI16" s="116">
        <f>SUM(BE16,+CG16)</f>
        <v>0</v>
      </c>
      <c r="DJ16" s="116">
        <f>SUM(BF16,+CH16)</f>
        <v>446697</v>
      </c>
    </row>
    <row r="17" spans="1:114" ht="13.5" customHeight="1" x14ac:dyDescent="0.15">
      <c r="A17" s="114" t="s">
        <v>40</v>
      </c>
      <c r="B17" s="115" t="s">
        <v>352</v>
      </c>
      <c r="C17" s="114" t="s">
        <v>353</v>
      </c>
      <c r="D17" s="116">
        <f>SUM(E17,+L17)</f>
        <v>382691</v>
      </c>
      <c r="E17" s="116">
        <f>SUM(F17:I17,K17)</f>
        <v>46392</v>
      </c>
      <c r="F17" s="116">
        <v>0</v>
      </c>
      <c r="G17" s="116">
        <v>0</v>
      </c>
      <c r="H17" s="116">
        <v>0</v>
      </c>
      <c r="I17" s="116">
        <v>45127</v>
      </c>
      <c r="J17" s="117" t="s">
        <v>374</v>
      </c>
      <c r="K17" s="116">
        <v>1265</v>
      </c>
      <c r="L17" s="116">
        <v>336299</v>
      </c>
      <c r="M17" s="116">
        <f>SUM(N17,+U17)</f>
        <v>86960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374</v>
      </c>
      <c r="T17" s="116">
        <v>0</v>
      </c>
      <c r="U17" s="116">
        <v>86960</v>
      </c>
      <c r="V17" s="116">
        <f>+SUM(D17,M17)</f>
        <v>469651</v>
      </c>
      <c r="W17" s="116">
        <f>+SUM(E17,N17)</f>
        <v>46392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45127</v>
      </c>
      <c r="AB17" s="117" t="str">
        <f>IF(+SUM(J17,S17)=0,"-",+SUM(J17,S17))</f>
        <v>-</v>
      </c>
      <c r="AC17" s="116">
        <f>+SUM(K17,T17)</f>
        <v>1265</v>
      </c>
      <c r="AD17" s="116">
        <f>+SUM(L17,U17)</f>
        <v>423259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210334</v>
      </c>
      <c r="AN17" s="116">
        <f>SUM(AO17:AR17)</f>
        <v>40203</v>
      </c>
      <c r="AO17" s="116">
        <v>15096</v>
      </c>
      <c r="AP17" s="116">
        <v>12731</v>
      </c>
      <c r="AQ17" s="116">
        <v>3758</v>
      </c>
      <c r="AR17" s="116">
        <v>8618</v>
      </c>
      <c r="AS17" s="116">
        <f>SUM(AT17:AV17)</f>
        <v>15505</v>
      </c>
      <c r="AT17" s="116">
        <v>7273</v>
      </c>
      <c r="AU17" s="116">
        <v>0</v>
      </c>
      <c r="AV17" s="116">
        <v>8232</v>
      </c>
      <c r="AW17" s="116">
        <v>0</v>
      </c>
      <c r="AX17" s="116">
        <f>SUM(AY17:BB17)</f>
        <v>154626</v>
      </c>
      <c r="AY17" s="116">
        <v>135060</v>
      </c>
      <c r="AZ17" s="116">
        <v>5641</v>
      </c>
      <c r="BA17" s="116">
        <v>6251</v>
      </c>
      <c r="BB17" s="116">
        <v>7674</v>
      </c>
      <c r="BC17" s="116">
        <v>169473</v>
      </c>
      <c r="BD17" s="116">
        <v>0</v>
      </c>
      <c r="BE17" s="116">
        <v>2884</v>
      </c>
      <c r="BF17" s="116">
        <f>SUM(AE17,+AM17,+BE17)</f>
        <v>213218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2503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2503</v>
      </c>
      <c r="CA17" s="116">
        <v>2503</v>
      </c>
      <c r="CB17" s="116">
        <v>0</v>
      </c>
      <c r="CC17" s="116">
        <v>0</v>
      </c>
      <c r="CD17" s="116">
        <v>0</v>
      </c>
      <c r="CE17" s="116">
        <v>84457</v>
      </c>
      <c r="CF17" s="116">
        <v>0</v>
      </c>
      <c r="CG17" s="116">
        <v>0</v>
      </c>
      <c r="CH17" s="116">
        <f>SUM(BG17,+BO17,+CG17)</f>
        <v>2503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212837</v>
      </c>
      <c r="CR17" s="116">
        <f>SUM(AN17,+BP17)</f>
        <v>40203</v>
      </c>
      <c r="CS17" s="116">
        <f>SUM(AO17,+BQ17)</f>
        <v>15096</v>
      </c>
      <c r="CT17" s="116">
        <f>SUM(AP17,+BR17)</f>
        <v>12731</v>
      </c>
      <c r="CU17" s="116">
        <f>SUM(AQ17,+BS17)</f>
        <v>3758</v>
      </c>
      <c r="CV17" s="116">
        <f>SUM(AR17,+BT17)</f>
        <v>8618</v>
      </c>
      <c r="CW17" s="116">
        <f>SUM(AS17,+BU17)</f>
        <v>15505</v>
      </c>
      <c r="CX17" s="116">
        <f>SUM(AT17,+BV17)</f>
        <v>7273</v>
      </c>
      <c r="CY17" s="116">
        <f>SUM(AU17,+BW17)</f>
        <v>0</v>
      </c>
      <c r="CZ17" s="116">
        <f>SUM(AV17,+BX17)</f>
        <v>8232</v>
      </c>
      <c r="DA17" s="116">
        <f>SUM(AW17,+BY17)</f>
        <v>0</v>
      </c>
      <c r="DB17" s="116">
        <f>SUM(AX17,+BZ17)</f>
        <v>157129</v>
      </c>
      <c r="DC17" s="116">
        <f>SUM(AY17,+CA17)</f>
        <v>137563</v>
      </c>
      <c r="DD17" s="116">
        <f>SUM(AZ17,+CB17)</f>
        <v>5641</v>
      </c>
      <c r="DE17" s="116">
        <f>SUM(BA17,+CC17)</f>
        <v>6251</v>
      </c>
      <c r="DF17" s="116">
        <f>SUM(BB17,+CD17)</f>
        <v>7674</v>
      </c>
      <c r="DG17" s="116">
        <f>SUM(BC17,+CE17)</f>
        <v>253930</v>
      </c>
      <c r="DH17" s="116">
        <f>SUM(BD17,+CF17)</f>
        <v>0</v>
      </c>
      <c r="DI17" s="116">
        <f>SUM(BE17,+CG17)</f>
        <v>2884</v>
      </c>
      <c r="DJ17" s="116">
        <f>SUM(BF17,+CH17)</f>
        <v>215721</v>
      </c>
    </row>
    <row r="18" spans="1:114" ht="13.5" customHeight="1" x14ac:dyDescent="0.15">
      <c r="A18" s="114" t="s">
        <v>40</v>
      </c>
      <c r="B18" s="115" t="s">
        <v>354</v>
      </c>
      <c r="C18" s="114" t="s">
        <v>355</v>
      </c>
      <c r="D18" s="116">
        <f>SUM(E18,+L18)</f>
        <v>419838</v>
      </c>
      <c r="E18" s="116">
        <f>SUM(F18:I18,K18)</f>
        <v>47049</v>
      </c>
      <c r="F18" s="116">
        <v>0</v>
      </c>
      <c r="G18" s="116">
        <v>0</v>
      </c>
      <c r="H18" s="116">
        <v>0</v>
      </c>
      <c r="I18" s="116">
        <v>43587</v>
      </c>
      <c r="J18" s="117" t="s">
        <v>374</v>
      </c>
      <c r="K18" s="116">
        <v>3462</v>
      </c>
      <c r="L18" s="116">
        <v>372789</v>
      </c>
      <c r="M18" s="116">
        <f>SUM(N18,+U18)</f>
        <v>377302</v>
      </c>
      <c r="N18" s="116">
        <f>SUM(O18:R18,T18)</f>
        <v>87771</v>
      </c>
      <c r="O18" s="116">
        <v>87771</v>
      </c>
      <c r="P18" s="116">
        <v>0</v>
      </c>
      <c r="Q18" s="116">
        <v>0</v>
      </c>
      <c r="R18" s="116">
        <v>0</v>
      </c>
      <c r="S18" s="117" t="s">
        <v>374</v>
      </c>
      <c r="T18" s="116">
        <v>0</v>
      </c>
      <c r="U18" s="116">
        <v>289531</v>
      </c>
      <c r="V18" s="116">
        <f>+SUM(D18,M18)</f>
        <v>797140</v>
      </c>
      <c r="W18" s="116">
        <f>+SUM(E18,N18)</f>
        <v>134820</v>
      </c>
      <c r="X18" s="116">
        <f>+SUM(F18,O18)</f>
        <v>87771</v>
      </c>
      <c r="Y18" s="116">
        <f>+SUM(G18,P18)</f>
        <v>0</v>
      </c>
      <c r="Z18" s="116">
        <f>+SUM(H18,Q18)</f>
        <v>0</v>
      </c>
      <c r="AA18" s="116">
        <f>+SUM(I18,R18)</f>
        <v>43587</v>
      </c>
      <c r="AB18" s="117" t="str">
        <f>IF(+SUM(J18,S18)=0,"-",+SUM(J18,S18))</f>
        <v>-</v>
      </c>
      <c r="AC18" s="116">
        <f>+SUM(K18,T18)</f>
        <v>3462</v>
      </c>
      <c r="AD18" s="116">
        <f>+SUM(L18,U18)</f>
        <v>662320</v>
      </c>
      <c r="AE18" s="116">
        <f>SUM(AF18,+AK18)</f>
        <v>114</v>
      </c>
      <c r="AF18" s="116">
        <f>SUM(AG18:AJ18)</f>
        <v>114</v>
      </c>
      <c r="AG18" s="116">
        <v>0</v>
      </c>
      <c r="AH18" s="116">
        <v>114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419724</v>
      </c>
      <c r="AN18" s="116">
        <f>SUM(AO18:AR18)</f>
        <v>59529</v>
      </c>
      <c r="AO18" s="116">
        <v>43595</v>
      </c>
      <c r="AP18" s="116">
        <v>0</v>
      </c>
      <c r="AQ18" s="116">
        <v>15934</v>
      </c>
      <c r="AR18" s="116">
        <v>0</v>
      </c>
      <c r="AS18" s="116">
        <f>SUM(AT18:AV18)</f>
        <v>91511</v>
      </c>
      <c r="AT18" s="116">
        <v>18314</v>
      </c>
      <c r="AU18" s="116">
        <v>73197</v>
      </c>
      <c r="AV18" s="116">
        <v>0</v>
      </c>
      <c r="AW18" s="116">
        <v>0</v>
      </c>
      <c r="AX18" s="116">
        <f>SUM(AY18:BB18)</f>
        <v>268684</v>
      </c>
      <c r="AY18" s="116">
        <v>121935</v>
      </c>
      <c r="AZ18" s="116">
        <v>134676</v>
      </c>
      <c r="BA18" s="116">
        <v>11790</v>
      </c>
      <c r="BB18" s="116">
        <v>283</v>
      </c>
      <c r="BC18" s="116">
        <v>0</v>
      </c>
      <c r="BD18" s="116">
        <v>0</v>
      </c>
      <c r="BE18" s="116">
        <v>0</v>
      </c>
      <c r="BF18" s="116">
        <f>SUM(AE18,+AM18,+BE18)</f>
        <v>419838</v>
      </c>
      <c r="BG18" s="116">
        <f>SUM(BH18,+BM18)</f>
        <v>305644</v>
      </c>
      <c r="BH18" s="116">
        <f>SUM(BI18:BL18)</f>
        <v>300000</v>
      </c>
      <c r="BI18" s="116">
        <v>0</v>
      </c>
      <c r="BJ18" s="116">
        <v>300000</v>
      </c>
      <c r="BK18" s="116">
        <v>0</v>
      </c>
      <c r="BL18" s="116">
        <v>0</v>
      </c>
      <c r="BM18" s="116">
        <v>5644</v>
      </c>
      <c r="BN18" s="116">
        <v>0</v>
      </c>
      <c r="BO18" s="116">
        <f>SUM(BP18,BU18,BY18,BZ18,CF18)</f>
        <v>71658</v>
      </c>
      <c r="BP18" s="116">
        <f>SUM(BQ18:BT18)</f>
        <v>31219</v>
      </c>
      <c r="BQ18" s="116">
        <v>9659</v>
      </c>
      <c r="BR18" s="116">
        <v>0</v>
      </c>
      <c r="BS18" s="116">
        <v>21560</v>
      </c>
      <c r="BT18" s="116">
        <v>0</v>
      </c>
      <c r="BU18" s="116">
        <f>SUM(BV18:BX18)</f>
        <v>18691</v>
      </c>
      <c r="BV18" s="116">
        <v>921</v>
      </c>
      <c r="BW18" s="116">
        <v>17770</v>
      </c>
      <c r="BX18" s="116">
        <v>0</v>
      </c>
      <c r="BY18" s="116">
        <v>0</v>
      </c>
      <c r="BZ18" s="116">
        <f>SUM(CA18:CD18)</f>
        <v>21748</v>
      </c>
      <c r="CA18" s="116">
        <v>0</v>
      </c>
      <c r="CB18" s="116">
        <v>21211</v>
      </c>
      <c r="CC18" s="116">
        <v>0</v>
      </c>
      <c r="CD18" s="116">
        <v>537</v>
      </c>
      <c r="CE18" s="116">
        <v>0</v>
      </c>
      <c r="CF18" s="116">
        <v>0</v>
      </c>
      <c r="CG18" s="116">
        <v>0</v>
      </c>
      <c r="CH18" s="116">
        <f>SUM(BG18,+BO18,+CG18)</f>
        <v>377302</v>
      </c>
      <c r="CI18" s="116">
        <f>SUM(AE18,+BG18)</f>
        <v>305758</v>
      </c>
      <c r="CJ18" s="116">
        <f>SUM(AF18,+BH18)</f>
        <v>300114</v>
      </c>
      <c r="CK18" s="116">
        <f>SUM(AG18,+BI18)</f>
        <v>0</v>
      </c>
      <c r="CL18" s="116">
        <f>SUM(AH18,+BJ18)</f>
        <v>300114</v>
      </c>
      <c r="CM18" s="116">
        <f>SUM(AI18,+BK18)</f>
        <v>0</v>
      </c>
      <c r="CN18" s="116">
        <f>SUM(AJ18,+BL18)</f>
        <v>0</v>
      </c>
      <c r="CO18" s="116">
        <f>SUM(AK18,+BM18)</f>
        <v>5644</v>
      </c>
      <c r="CP18" s="116">
        <f>SUM(AL18,+BN18)</f>
        <v>0</v>
      </c>
      <c r="CQ18" s="116">
        <f>SUM(AM18,+BO18)</f>
        <v>491382</v>
      </c>
      <c r="CR18" s="116">
        <f>SUM(AN18,+BP18)</f>
        <v>90748</v>
      </c>
      <c r="CS18" s="116">
        <f>SUM(AO18,+BQ18)</f>
        <v>53254</v>
      </c>
      <c r="CT18" s="116">
        <f>SUM(AP18,+BR18)</f>
        <v>0</v>
      </c>
      <c r="CU18" s="116">
        <f>SUM(AQ18,+BS18)</f>
        <v>37494</v>
      </c>
      <c r="CV18" s="116">
        <f>SUM(AR18,+BT18)</f>
        <v>0</v>
      </c>
      <c r="CW18" s="116">
        <f>SUM(AS18,+BU18)</f>
        <v>110202</v>
      </c>
      <c r="CX18" s="116">
        <f>SUM(AT18,+BV18)</f>
        <v>19235</v>
      </c>
      <c r="CY18" s="116">
        <f>SUM(AU18,+BW18)</f>
        <v>90967</v>
      </c>
      <c r="CZ18" s="116">
        <f>SUM(AV18,+BX18)</f>
        <v>0</v>
      </c>
      <c r="DA18" s="116">
        <f>SUM(AW18,+BY18)</f>
        <v>0</v>
      </c>
      <c r="DB18" s="116">
        <f>SUM(AX18,+BZ18)</f>
        <v>290432</v>
      </c>
      <c r="DC18" s="116">
        <f>SUM(AY18,+CA18)</f>
        <v>121935</v>
      </c>
      <c r="DD18" s="116">
        <f>SUM(AZ18,+CB18)</f>
        <v>155887</v>
      </c>
      <c r="DE18" s="116">
        <f>SUM(BA18,+CC18)</f>
        <v>11790</v>
      </c>
      <c r="DF18" s="116">
        <f>SUM(BB18,+CD18)</f>
        <v>820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797140</v>
      </c>
    </row>
    <row r="19" spans="1:114" ht="13.5" customHeight="1" x14ac:dyDescent="0.15">
      <c r="A19" s="114" t="s">
        <v>40</v>
      </c>
      <c r="B19" s="115" t="s">
        <v>356</v>
      </c>
      <c r="C19" s="114" t="s">
        <v>357</v>
      </c>
      <c r="D19" s="116">
        <f>SUM(E19,+L19)</f>
        <v>2547154</v>
      </c>
      <c r="E19" s="116">
        <f>SUM(F19:I19,K19)</f>
        <v>233102</v>
      </c>
      <c r="F19" s="116">
        <v>0</v>
      </c>
      <c r="G19" s="116">
        <v>846</v>
      </c>
      <c r="H19" s="116">
        <v>0</v>
      </c>
      <c r="I19" s="116">
        <v>11523</v>
      </c>
      <c r="J19" s="117" t="s">
        <v>374</v>
      </c>
      <c r="K19" s="116">
        <v>220733</v>
      </c>
      <c r="L19" s="116">
        <v>2314052</v>
      </c>
      <c r="M19" s="116">
        <f>SUM(N19,+U19)</f>
        <v>343071</v>
      </c>
      <c r="N19" s="116">
        <f>SUM(O19:R19,T19)</f>
        <v>21387</v>
      </c>
      <c r="O19" s="116">
        <v>0</v>
      </c>
      <c r="P19" s="116">
        <v>0</v>
      </c>
      <c r="Q19" s="116">
        <v>0</v>
      </c>
      <c r="R19" s="116">
        <v>21376</v>
      </c>
      <c r="S19" s="117" t="s">
        <v>374</v>
      </c>
      <c r="T19" s="116">
        <v>11</v>
      </c>
      <c r="U19" s="116">
        <v>321684</v>
      </c>
      <c r="V19" s="116">
        <f>+SUM(D19,M19)</f>
        <v>2890225</v>
      </c>
      <c r="W19" s="116">
        <f>+SUM(E19,N19)</f>
        <v>254489</v>
      </c>
      <c r="X19" s="116">
        <f>+SUM(F19,O19)</f>
        <v>0</v>
      </c>
      <c r="Y19" s="116">
        <f>+SUM(G19,P19)</f>
        <v>846</v>
      </c>
      <c r="Z19" s="116">
        <f>+SUM(H19,Q19)</f>
        <v>0</v>
      </c>
      <c r="AA19" s="116">
        <f>+SUM(I19,R19)</f>
        <v>32899</v>
      </c>
      <c r="AB19" s="117" t="str">
        <f>IF(+SUM(J19,S19)=0,"-",+SUM(J19,S19))</f>
        <v>-</v>
      </c>
      <c r="AC19" s="116">
        <f>+SUM(K19,T19)</f>
        <v>220744</v>
      </c>
      <c r="AD19" s="116">
        <f>+SUM(L19,U19)</f>
        <v>2635736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1608757</v>
      </c>
      <c r="AN19" s="116">
        <f>SUM(AO19:AR19)</f>
        <v>276277</v>
      </c>
      <c r="AO19" s="116">
        <v>140725</v>
      </c>
      <c r="AP19" s="116">
        <v>135552</v>
      </c>
      <c r="AQ19" s="116">
        <v>0</v>
      </c>
      <c r="AR19" s="116">
        <v>0</v>
      </c>
      <c r="AS19" s="116">
        <f>SUM(AT19:AV19)</f>
        <v>40758</v>
      </c>
      <c r="AT19" s="116">
        <v>17426</v>
      </c>
      <c r="AU19" s="116">
        <v>9727</v>
      </c>
      <c r="AV19" s="116">
        <v>13605</v>
      </c>
      <c r="AW19" s="116">
        <v>0</v>
      </c>
      <c r="AX19" s="116">
        <f>SUM(AY19:BB19)</f>
        <v>1291722</v>
      </c>
      <c r="AY19" s="116">
        <v>719210</v>
      </c>
      <c r="AZ19" s="116">
        <v>538750</v>
      </c>
      <c r="BA19" s="116">
        <v>33762</v>
      </c>
      <c r="BB19" s="116">
        <v>0</v>
      </c>
      <c r="BC19" s="116">
        <v>740518</v>
      </c>
      <c r="BD19" s="116">
        <v>0</v>
      </c>
      <c r="BE19" s="116">
        <v>197879</v>
      </c>
      <c r="BF19" s="116">
        <f>SUM(AE19,+AM19,+BE19)</f>
        <v>1806636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335792</v>
      </c>
      <c r="BP19" s="116">
        <f>SUM(BQ19:BT19)</f>
        <v>6536</v>
      </c>
      <c r="BQ19" s="116">
        <v>6536</v>
      </c>
      <c r="BR19" s="116">
        <v>0</v>
      </c>
      <c r="BS19" s="116">
        <v>0</v>
      </c>
      <c r="BT19" s="116">
        <v>0</v>
      </c>
      <c r="BU19" s="116">
        <f>SUM(BV19:BX19)</f>
        <v>113053</v>
      </c>
      <c r="BV19" s="116">
        <v>0</v>
      </c>
      <c r="BW19" s="116">
        <v>113053</v>
      </c>
      <c r="BX19" s="116">
        <v>0</v>
      </c>
      <c r="BY19" s="116">
        <v>0</v>
      </c>
      <c r="BZ19" s="116">
        <f>SUM(CA19:CD19)</f>
        <v>216203</v>
      </c>
      <c r="CA19" s="116">
        <v>192369</v>
      </c>
      <c r="CB19" s="116">
        <v>23823</v>
      </c>
      <c r="CC19" s="116">
        <v>0</v>
      </c>
      <c r="CD19" s="116">
        <v>11</v>
      </c>
      <c r="CE19" s="116">
        <v>0</v>
      </c>
      <c r="CF19" s="116">
        <v>0</v>
      </c>
      <c r="CG19" s="116">
        <v>7279</v>
      </c>
      <c r="CH19" s="116">
        <f>SUM(BG19,+BO19,+CG19)</f>
        <v>343071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1944549</v>
      </c>
      <c r="CR19" s="116">
        <f>SUM(AN19,+BP19)</f>
        <v>282813</v>
      </c>
      <c r="CS19" s="116">
        <f>SUM(AO19,+BQ19)</f>
        <v>147261</v>
      </c>
      <c r="CT19" s="116">
        <f>SUM(AP19,+BR19)</f>
        <v>135552</v>
      </c>
      <c r="CU19" s="116">
        <f>SUM(AQ19,+BS19)</f>
        <v>0</v>
      </c>
      <c r="CV19" s="116">
        <f>SUM(AR19,+BT19)</f>
        <v>0</v>
      </c>
      <c r="CW19" s="116">
        <f>SUM(AS19,+BU19)</f>
        <v>153811</v>
      </c>
      <c r="CX19" s="116">
        <f>SUM(AT19,+BV19)</f>
        <v>17426</v>
      </c>
      <c r="CY19" s="116">
        <f>SUM(AU19,+BW19)</f>
        <v>122780</v>
      </c>
      <c r="CZ19" s="116">
        <f>SUM(AV19,+BX19)</f>
        <v>13605</v>
      </c>
      <c r="DA19" s="116">
        <f>SUM(AW19,+BY19)</f>
        <v>0</v>
      </c>
      <c r="DB19" s="116">
        <f>SUM(AX19,+BZ19)</f>
        <v>1507925</v>
      </c>
      <c r="DC19" s="116">
        <f>SUM(AY19,+CA19)</f>
        <v>911579</v>
      </c>
      <c r="DD19" s="116">
        <f>SUM(AZ19,+CB19)</f>
        <v>562573</v>
      </c>
      <c r="DE19" s="116">
        <f>SUM(BA19,+CC19)</f>
        <v>33762</v>
      </c>
      <c r="DF19" s="116">
        <f>SUM(BB19,+CD19)</f>
        <v>11</v>
      </c>
      <c r="DG19" s="116">
        <f>SUM(BC19,+CE19)</f>
        <v>740518</v>
      </c>
      <c r="DH19" s="116">
        <f>SUM(BD19,+CF19)</f>
        <v>0</v>
      </c>
      <c r="DI19" s="116">
        <f>SUM(BE19,+CG19)</f>
        <v>205158</v>
      </c>
      <c r="DJ19" s="116">
        <f>SUM(BF19,+CH19)</f>
        <v>2149707</v>
      </c>
    </row>
    <row r="20" spans="1:114" ht="13.5" customHeight="1" x14ac:dyDescent="0.15">
      <c r="A20" s="114" t="s">
        <v>40</v>
      </c>
      <c r="B20" s="115" t="s">
        <v>358</v>
      </c>
      <c r="C20" s="114" t="s">
        <v>359</v>
      </c>
      <c r="D20" s="116">
        <f>SUM(E20,+L20)</f>
        <v>966480</v>
      </c>
      <c r="E20" s="116">
        <f>SUM(F20:I20,K20)</f>
        <v>136207</v>
      </c>
      <c r="F20" s="116">
        <v>0</v>
      </c>
      <c r="G20" s="116">
        <v>0</v>
      </c>
      <c r="H20" s="116">
        <v>0</v>
      </c>
      <c r="I20" s="116">
        <v>88219</v>
      </c>
      <c r="J20" s="117" t="s">
        <v>374</v>
      </c>
      <c r="K20" s="116">
        <v>47988</v>
      </c>
      <c r="L20" s="116">
        <v>830273</v>
      </c>
      <c r="M20" s="116">
        <f>SUM(N20,+U20)</f>
        <v>206468</v>
      </c>
      <c r="N20" s="116">
        <f>SUM(O20:R20,T20)</f>
        <v>9508</v>
      </c>
      <c r="O20" s="116">
        <v>0</v>
      </c>
      <c r="P20" s="116">
        <v>0</v>
      </c>
      <c r="Q20" s="116">
        <v>0</v>
      </c>
      <c r="R20" s="116">
        <v>9310</v>
      </c>
      <c r="S20" s="117" t="s">
        <v>374</v>
      </c>
      <c r="T20" s="116">
        <v>198</v>
      </c>
      <c r="U20" s="116">
        <v>196960</v>
      </c>
      <c r="V20" s="116">
        <f>+SUM(D20,M20)</f>
        <v>1172948</v>
      </c>
      <c r="W20" s="116">
        <f>+SUM(E20,N20)</f>
        <v>145715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97529</v>
      </c>
      <c r="AB20" s="117" t="str">
        <f>IF(+SUM(J20,S20)=0,"-",+SUM(J20,S20))</f>
        <v>-</v>
      </c>
      <c r="AC20" s="116">
        <f>+SUM(K20,T20)</f>
        <v>48186</v>
      </c>
      <c r="AD20" s="116">
        <f>+SUM(L20,U20)</f>
        <v>1027233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960513</v>
      </c>
      <c r="AN20" s="116">
        <f>SUM(AO20:AR20)</f>
        <v>290536</v>
      </c>
      <c r="AO20" s="116">
        <v>17544</v>
      </c>
      <c r="AP20" s="116">
        <v>190735</v>
      </c>
      <c r="AQ20" s="116">
        <v>63484</v>
      </c>
      <c r="AR20" s="116">
        <v>18773</v>
      </c>
      <c r="AS20" s="116">
        <f>SUM(AT20:AV20)</f>
        <v>19243</v>
      </c>
      <c r="AT20" s="116">
        <v>12841</v>
      </c>
      <c r="AU20" s="116">
        <v>5052</v>
      </c>
      <c r="AV20" s="116">
        <v>1350</v>
      </c>
      <c r="AW20" s="116">
        <v>8401</v>
      </c>
      <c r="AX20" s="116">
        <f>SUM(AY20:BB20)</f>
        <v>642333</v>
      </c>
      <c r="AY20" s="116">
        <v>76168</v>
      </c>
      <c r="AZ20" s="116">
        <v>529031</v>
      </c>
      <c r="BA20" s="116">
        <v>37134</v>
      </c>
      <c r="BB20" s="116">
        <v>0</v>
      </c>
      <c r="BC20" s="116">
        <v>0</v>
      </c>
      <c r="BD20" s="116">
        <v>0</v>
      </c>
      <c r="BE20" s="116">
        <v>5967</v>
      </c>
      <c r="BF20" s="116">
        <f>SUM(AE20,+AM20,+BE20)</f>
        <v>966480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205184</v>
      </c>
      <c r="BP20" s="116">
        <f>SUM(BQ20:BT20)</f>
        <v>22550</v>
      </c>
      <c r="BQ20" s="116">
        <v>6897</v>
      </c>
      <c r="BR20" s="116">
        <v>0</v>
      </c>
      <c r="BS20" s="116">
        <v>15653</v>
      </c>
      <c r="BT20" s="116">
        <v>0</v>
      </c>
      <c r="BU20" s="116">
        <f>SUM(BV20:BX20)</f>
        <v>89637</v>
      </c>
      <c r="BV20" s="116">
        <v>0</v>
      </c>
      <c r="BW20" s="116">
        <v>89637</v>
      </c>
      <c r="BX20" s="116">
        <v>0</v>
      </c>
      <c r="BY20" s="116">
        <v>0</v>
      </c>
      <c r="BZ20" s="116">
        <f>SUM(CA20:CD20)</f>
        <v>92997</v>
      </c>
      <c r="CA20" s="116">
        <v>27024</v>
      </c>
      <c r="CB20" s="116">
        <v>64856</v>
      </c>
      <c r="CC20" s="116">
        <v>0</v>
      </c>
      <c r="CD20" s="116">
        <v>1117</v>
      </c>
      <c r="CE20" s="116">
        <v>0</v>
      </c>
      <c r="CF20" s="116">
        <v>0</v>
      </c>
      <c r="CG20" s="116">
        <v>1284</v>
      </c>
      <c r="CH20" s="116">
        <f>SUM(BG20,+BO20,+CG20)</f>
        <v>206468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1165697</v>
      </c>
      <c r="CR20" s="116">
        <f>SUM(AN20,+BP20)</f>
        <v>313086</v>
      </c>
      <c r="CS20" s="116">
        <f>SUM(AO20,+BQ20)</f>
        <v>24441</v>
      </c>
      <c r="CT20" s="116">
        <f>SUM(AP20,+BR20)</f>
        <v>190735</v>
      </c>
      <c r="CU20" s="116">
        <f>SUM(AQ20,+BS20)</f>
        <v>79137</v>
      </c>
      <c r="CV20" s="116">
        <f>SUM(AR20,+BT20)</f>
        <v>18773</v>
      </c>
      <c r="CW20" s="116">
        <f>SUM(AS20,+BU20)</f>
        <v>108880</v>
      </c>
      <c r="CX20" s="116">
        <f>SUM(AT20,+BV20)</f>
        <v>12841</v>
      </c>
      <c r="CY20" s="116">
        <f>SUM(AU20,+BW20)</f>
        <v>94689</v>
      </c>
      <c r="CZ20" s="116">
        <f>SUM(AV20,+BX20)</f>
        <v>1350</v>
      </c>
      <c r="DA20" s="116">
        <f>SUM(AW20,+BY20)</f>
        <v>8401</v>
      </c>
      <c r="DB20" s="116">
        <f>SUM(AX20,+BZ20)</f>
        <v>735330</v>
      </c>
      <c r="DC20" s="116">
        <f>SUM(AY20,+CA20)</f>
        <v>103192</v>
      </c>
      <c r="DD20" s="116">
        <f>SUM(AZ20,+CB20)</f>
        <v>593887</v>
      </c>
      <c r="DE20" s="116">
        <f>SUM(BA20,+CC20)</f>
        <v>37134</v>
      </c>
      <c r="DF20" s="116">
        <f>SUM(BB20,+CD20)</f>
        <v>1117</v>
      </c>
      <c r="DG20" s="116">
        <f>SUM(BC20,+CE20)</f>
        <v>0</v>
      </c>
      <c r="DH20" s="116">
        <f>SUM(BD20,+CF20)</f>
        <v>0</v>
      </c>
      <c r="DI20" s="116">
        <f>SUM(BE20,+CG20)</f>
        <v>7251</v>
      </c>
      <c r="DJ20" s="116">
        <f>SUM(BF20,+CH20)</f>
        <v>1172948</v>
      </c>
    </row>
    <row r="21" spans="1:114" ht="13.5" customHeight="1" x14ac:dyDescent="0.15">
      <c r="A21" s="114" t="s">
        <v>40</v>
      </c>
      <c r="B21" s="115" t="s">
        <v>360</v>
      </c>
      <c r="C21" s="114" t="s">
        <v>361</v>
      </c>
      <c r="D21" s="116">
        <f>SUM(E21,+L21)</f>
        <v>367843</v>
      </c>
      <c r="E21" s="116">
        <f>SUM(F21:I21,K21)</f>
        <v>42624</v>
      </c>
      <c r="F21" s="116">
        <v>0</v>
      </c>
      <c r="G21" s="116">
        <v>0</v>
      </c>
      <c r="H21" s="116">
        <v>8600</v>
      </c>
      <c r="I21" s="116">
        <v>11016</v>
      </c>
      <c r="J21" s="117" t="s">
        <v>374</v>
      </c>
      <c r="K21" s="116">
        <v>23008</v>
      </c>
      <c r="L21" s="116">
        <v>325219</v>
      </c>
      <c r="M21" s="116">
        <f>SUM(N21,+U21)</f>
        <v>179251</v>
      </c>
      <c r="N21" s="116">
        <f>SUM(O21:R21,T21)</f>
        <v>63800</v>
      </c>
      <c r="O21" s="116">
        <v>0</v>
      </c>
      <c r="P21" s="116">
        <v>0</v>
      </c>
      <c r="Q21" s="116">
        <v>63800</v>
      </c>
      <c r="R21" s="116">
        <v>0</v>
      </c>
      <c r="S21" s="117" t="s">
        <v>374</v>
      </c>
      <c r="T21" s="116">
        <v>0</v>
      </c>
      <c r="U21" s="116">
        <v>115451</v>
      </c>
      <c r="V21" s="116">
        <f>+SUM(D21,M21)</f>
        <v>547094</v>
      </c>
      <c r="W21" s="116">
        <f>+SUM(E21,N21)</f>
        <v>106424</v>
      </c>
      <c r="X21" s="116">
        <f>+SUM(F21,O21)</f>
        <v>0</v>
      </c>
      <c r="Y21" s="116">
        <f>+SUM(G21,P21)</f>
        <v>0</v>
      </c>
      <c r="Z21" s="116">
        <f>+SUM(H21,Q21)</f>
        <v>72400</v>
      </c>
      <c r="AA21" s="116">
        <f>+SUM(I21,R21)</f>
        <v>11016</v>
      </c>
      <c r="AB21" s="117" t="str">
        <f>IF(+SUM(J21,S21)=0,"-",+SUM(J21,S21))</f>
        <v>-</v>
      </c>
      <c r="AC21" s="116">
        <f>+SUM(K21,T21)</f>
        <v>23008</v>
      </c>
      <c r="AD21" s="116">
        <f>+SUM(L21,U21)</f>
        <v>440670</v>
      </c>
      <c r="AE21" s="116">
        <f>SUM(AF21,+AK21)</f>
        <v>1386</v>
      </c>
      <c r="AF21" s="116">
        <f>SUM(AG21:AJ21)</f>
        <v>1386</v>
      </c>
      <c r="AG21" s="116">
        <v>0</v>
      </c>
      <c r="AH21" s="116">
        <v>1386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366457</v>
      </c>
      <c r="AN21" s="116">
        <f>SUM(AO21:AR21)</f>
        <v>48123</v>
      </c>
      <c r="AO21" s="116">
        <v>21858</v>
      </c>
      <c r="AP21" s="116">
        <v>0</v>
      </c>
      <c r="AQ21" s="116">
        <v>19699</v>
      </c>
      <c r="AR21" s="116">
        <v>6566</v>
      </c>
      <c r="AS21" s="116">
        <f>SUM(AT21:AV21)</f>
        <v>158232</v>
      </c>
      <c r="AT21" s="116">
        <v>0</v>
      </c>
      <c r="AU21" s="116">
        <v>158232</v>
      </c>
      <c r="AV21" s="116">
        <v>0</v>
      </c>
      <c r="AW21" s="116">
        <v>636</v>
      </c>
      <c r="AX21" s="116">
        <f>SUM(AY21:BB21)</f>
        <v>151177</v>
      </c>
      <c r="AY21" s="116">
        <v>50725</v>
      </c>
      <c r="AZ21" s="116">
        <v>74268</v>
      </c>
      <c r="BA21" s="116">
        <v>26184</v>
      </c>
      <c r="BB21" s="116">
        <v>0</v>
      </c>
      <c r="BC21" s="116">
        <v>0</v>
      </c>
      <c r="BD21" s="116">
        <v>8289</v>
      </c>
      <c r="BE21" s="116">
        <v>0</v>
      </c>
      <c r="BF21" s="116">
        <f>SUM(AE21,+AM21,+BE21)</f>
        <v>367843</v>
      </c>
      <c r="BG21" s="116">
        <f>SUM(BH21,+BM21)</f>
        <v>53867</v>
      </c>
      <c r="BH21" s="116">
        <f>SUM(BI21:BL21)</f>
        <v>53867</v>
      </c>
      <c r="BI21" s="116">
        <v>0</v>
      </c>
      <c r="BJ21" s="116">
        <v>53867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125384</v>
      </c>
      <c r="BP21" s="116">
        <f>SUM(BQ21:BT21)</f>
        <v>9368</v>
      </c>
      <c r="BQ21" s="116">
        <v>9368</v>
      </c>
      <c r="BR21" s="116">
        <v>0</v>
      </c>
      <c r="BS21" s="116">
        <v>0</v>
      </c>
      <c r="BT21" s="116">
        <v>0</v>
      </c>
      <c r="BU21" s="116">
        <f>SUM(BV21:BX21)</f>
        <v>54522</v>
      </c>
      <c r="BV21" s="116">
        <v>0</v>
      </c>
      <c r="BW21" s="116">
        <v>54522</v>
      </c>
      <c r="BX21" s="116">
        <v>0</v>
      </c>
      <c r="BY21" s="116">
        <v>10750</v>
      </c>
      <c r="BZ21" s="116">
        <f>SUM(CA21:CD21)</f>
        <v>50744</v>
      </c>
      <c r="CA21" s="116">
        <v>0</v>
      </c>
      <c r="CB21" s="116">
        <v>37523</v>
      </c>
      <c r="CC21" s="116">
        <v>13221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179251</v>
      </c>
      <c r="CI21" s="116">
        <f>SUM(AE21,+BG21)</f>
        <v>55253</v>
      </c>
      <c r="CJ21" s="116">
        <f>SUM(AF21,+BH21)</f>
        <v>55253</v>
      </c>
      <c r="CK21" s="116">
        <f>SUM(AG21,+BI21)</f>
        <v>0</v>
      </c>
      <c r="CL21" s="116">
        <f>SUM(AH21,+BJ21)</f>
        <v>55253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491841</v>
      </c>
      <c r="CR21" s="116">
        <f>SUM(AN21,+BP21)</f>
        <v>57491</v>
      </c>
      <c r="CS21" s="116">
        <f>SUM(AO21,+BQ21)</f>
        <v>31226</v>
      </c>
      <c r="CT21" s="116">
        <f>SUM(AP21,+BR21)</f>
        <v>0</v>
      </c>
      <c r="CU21" s="116">
        <f>SUM(AQ21,+BS21)</f>
        <v>19699</v>
      </c>
      <c r="CV21" s="116">
        <f>SUM(AR21,+BT21)</f>
        <v>6566</v>
      </c>
      <c r="CW21" s="116">
        <f>SUM(AS21,+BU21)</f>
        <v>212754</v>
      </c>
      <c r="CX21" s="116">
        <f>SUM(AT21,+BV21)</f>
        <v>0</v>
      </c>
      <c r="CY21" s="116">
        <f>SUM(AU21,+BW21)</f>
        <v>212754</v>
      </c>
      <c r="CZ21" s="116">
        <f>SUM(AV21,+BX21)</f>
        <v>0</v>
      </c>
      <c r="DA21" s="116">
        <f>SUM(AW21,+BY21)</f>
        <v>11386</v>
      </c>
      <c r="DB21" s="116">
        <f>SUM(AX21,+BZ21)</f>
        <v>201921</v>
      </c>
      <c r="DC21" s="116">
        <f>SUM(AY21,+CA21)</f>
        <v>50725</v>
      </c>
      <c r="DD21" s="116">
        <f>SUM(AZ21,+CB21)</f>
        <v>111791</v>
      </c>
      <c r="DE21" s="116">
        <f>SUM(BA21,+CC21)</f>
        <v>39405</v>
      </c>
      <c r="DF21" s="116">
        <f>SUM(BB21,+CD21)</f>
        <v>0</v>
      </c>
      <c r="DG21" s="116">
        <f>SUM(BC21,+CE21)</f>
        <v>0</v>
      </c>
      <c r="DH21" s="116">
        <f>SUM(BD21,+CF21)</f>
        <v>8289</v>
      </c>
      <c r="DI21" s="116">
        <f>SUM(BE21,+CG21)</f>
        <v>0</v>
      </c>
      <c r="DJ21" s="116">
        <f>SUM(BF21,+CH21)</f>
        <v>547094</v>
      </c>
    </row>
    <row r="22" spans="1:114" ht="13.5" customHeight="1" x14ac:dyDescent="0.15">
      <c r="A22" s="114" t="s">
        <v>40</v>
      </c>
      <c r="B22" s="115" t="s">
        <v>362</v>
      </c>
      <c r="C22" s="114" t="s">
        <v>363</v>
      </c>
      <c r="D22" s="116">
        <f>SUM(E22,+L22)</f>
        <v>124043</v>
      </c>
      <c r="E22" s="116">
        <f>SUM(F22:I22,K22)</f>
        <v>11004</v>
      </c>
      <c r="F22" s="116">
        <v>0</v>
      </c>
      <c r="G22" s="116">
        <v>0</v>
      </c>
      <c r="H22" s="116">
        <v>0</v>
      </c>
      <c r="I22" s="116">
        <v>9158</v>
      </c>
      <c r="J22" s="117" t="s">
        <v>374</v>
      </c>
      <c r="K22" s="116">
        <v>1846</v>
      </c>
      <c r="L22" s="116">
        <v>113039</v>
      </c>
      <c r="M22" s="116">
        <f>SUM(N22,+U22)</f>
        <v>14773</v>
      </c>
      <c r="N22" s="116">
        <f>SUM(O22:R22,T22)</f>
        <v>14085</v>
      </c>
      <c r="O22" s="116">
        <v>0</v>
      </c>
      <c r="P22" s="116">
        <v>0</v>
      </c>
      <c r="Q22" s="116">
        <v>0</v>
      </c>
      <c r="R22" s="116">
        <v>14085</v>
      </c>
      <c r="S22" s="117" t="s">
        <v>374</v>
      </c>
      <c r="T22" s="116">
        <v>0</v>
      </c>
      <c r="U22" s="116">
        <v>688</v>
      </c>
      <c r="V22" s="116">
        <f>+SUM(D22,M22)</f>
        <v>138816</v>
      </c>
      <c r="W22" s="116">
        <f>+SUM(E22,N22)</f>
        <v>25089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23243</v>
      </c>
      <c r="AB22" s="117" t="str">
        <f>IF(+SUM(J22,S22)=0,"-",+SUM(J22,S22))</f>
        <v>-</v>
      </c>
      <c r="AC22" s="116">
        <f>+SUM(K22,T22)</f>
        <v>1846</v>
      </c>
      <c r="AD22" s="116">
        <f>+SUM(L22,U22)</f>
        <v>113727</v>
      </c>
      <c r="AE22" s="116">
        <f>SUM(AF22,+AK22)</f>
        <v>9362</v>
      </c>
      <c r="AF22" s="116">
        <f>SUM(AG22:AJ22)</f>
        <v>9362</v>
      </c>
      <c r="AG22" s="116">
        <v>0</v>
      </c>
      <c r="AH22" s="116">
        <v>0</v>
      </c>
      <c r="AI22" s="116">
        <v>9362</v>
      </c>
      <c r="AJ22" s="116">
        <v>0</v>
      </c>
      <c r="AK22" s="116">
        <v>0</v>
      </c>
      <c r="AL22" s="116">
        <v>0</v>
      </c>
      <c r="AM22" s="116">
        <f>SUM(AN22,AS22,AW22,AX22,BD22)</f>
        <v>103007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103007</v>
      </c>
      <c r="AY22" s="116">
        <v>37126</v>
      </c>
      <c r="AZ22" s="116">
        <v>0</v>
      </c>
      <c r="BA22" s="116">
        <v>21626</v>
      </c>
      <c r="BB22" s="116">
        <v>44255</v>
      </c>
      <c r="BC22" s="116">
        <v>0</v>
      </c>
      <c r="BD22" s="116">
        <v>0</v>
      </c>
      <c r="BE22" s="116">
        <v>11674</v>
      </c>
      <c r="BF22" s="116">
        <f>SUM(AE22,+AM22,+BE22)</f>
        <v>124043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14773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14773</v>
      </c>
      <c r="CA22" s="116">
        <v>6600</v>
      </c>
      <c r="CB22" s="116">
        <v>0</v>
      </c>
      <c r="CC22" s="116">
        <v>8173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14773</v>
      </c>
      <c r="CI22" s="116">
        <f>SUM(AE22,+BG22)</f>
        <v>9362</v>
      </c>
      <c r="CJ22" s="116">
        <f>SUM(AF22,+BH22)</f>
        <v>9362</v>
      </c>
      <c r="CK22" s="116">
        <f>SUM(AG22,+BI22)</f>
        <v>0</v>
      </c>
      <c r="CL22" s="116">
        <f>SUM(AH22,+BJ22)</f>
        <v>0</v>
      </c>
      <c r="CM22" s="116">
        <f>SUM(AI22,+BK22)</f>
        <v>9362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117780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117780</v>
      </c>
      <c r="DC22" s="116">
        <f>SUM(AY22,+CA22)</f>
        <v>43726</v>
      </c>
      <c r="DD22" s="116">
        <f>SUM(AZ22,+CB22)</f>
        <v>0</v>
      </c>
      <c r="DE22" s="116">
        <f>SUM(BA22,+CC22)</f>
        <v>29799</v>
      </c>
      <c r="DF22" s="116">
        <f>SUM(BB22,+CD22)</f>
        <v>44255</v>
      </c>
      <c r="DG22" s="116">
        <f>SUM(BC22,+CE22)</f>
        <v>0</v>
      </c>
      <c r="DH22" s="116">
        <f>SUM(BD22,+CF22)</f>
        <v>0</v>
      </c>
      <c r="DI22" s="116">
        <f>SUM(BE22,+CG22)</f>
        <v>11674</v>
      </c>
      <c r="DJ22" s="116">
        <f>SUM(BF22,+CH22)</f>
        <v>138816</v>
      </c>
    </row>
    <row r="23" spans="1:114" ht="13.5" customHeight="1" x14ac:dyDescent="0.15">
      <c r="A23" s="114" t="s">
        <v>40</v>
      </c>
      <c r="B23" s="115" t="s">
        <v>364</v>
      </c>
      <c r="C23" s="114" t="s">
        <v>365</v>
      </c>
      <c r="D23" s="116">
        <f>SUM(E23,+L23)</f>
        <v>38721</v>
      </c>
      <c r="E23" s="116">
        <f>SUM(F23:I23,K23)</f>
        <v>2201</v>
      </c>
      <c r="F23" s="116">
        <v>0</v>
      </c>
      <c r="G23" s="116">
        <v>0</v>
      </c>
      <c r="H23" s="116">
        <v>0</v>
      </c>
      <c r="I23" s="116">
        <v>861</v>
      </c>
      <c r="J23" s="117" t="s">
        <v>374</v>
      </c>
      <c r="K23" s="116">
        <v>1340</v>
      </c>
      <c r="L23" s="116">
        <v>36520</v>
      </c>
      <c r="M23" s="116">
        <f>SUM(N23,+U23)</f>
        <v>28745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374</v>
      </c>
      <c r="T23" s="116">
        <v>0</v>
      </c>
      <c r="U23" s="116">
        <v>28745</v>
      </c>
      <c r="V23" s="116">
        <f>+SUM(D23,M23)</f>
        <v>67466</v>
      </c>
      <c r="W23" s="116">
        <f>+SUM(E23,N23)</f>
        <v>2201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861</v>
      </c>
      <c r="AB23" s="117" t="str">
        <f>IF(+SUM(J23,S23)=0,"-",+SUM(J23,S23))</f>
        <v>-</v>
      </c>
      <c r="AC23" s="116">
        <f>+SUM(K23,T23)</f>
        <v>1340</v>
      </c>
      <c r="AD23" s="116">
        <f>+SUM(L23,U23)</f>
        <v>65265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28226</v>
      </c>
      <c r="AN23" s="116">
        <f>SUM(AO23:AR23)</f>
        <v>1448</v>
      </c>
      <c r="AO23" s="116">
        <v>1448</v>
      </c>
      <c r="AP23" s="116">
        <v>0</v>
      </c>
      <c r="AQ23" s="116">
        <v>0</v>
      </c>
      <c r="AR23" s="116">
        <v>0</v>
      </c>
      <c r="AS23" s="116">
        <f>SUM(AT23:AV23)</f>
        <v>3010</v>
      </c>
      <c r="AT23" s="116">
        <v>3010</v>
      </c>
      <c r="AU23" s="116">
        <v>0</v>
      </c>
      <c r="AV23" s="116">
        <v>0</v>
      </c>
      <c r="AW23" s="116">
        <v>0</v>
      </c>
      <c r="AX23" s="116">
        <f>SUM(AY23:BB23)</f>
        <v>23768</v>
      </c>
      <c r="AY23" s="116">
        <v>20265</v>
      </c>
      <c r="AZ23" s="116">
        <v>1679</v>
      </c>
      <c r="BA23" s="116">
        <v>1824</v>
      </c>
      <c r="BB23" s="116">
        <v>0</v>
      </c>
      <c r="BC23" s="116">
        <v>10495</v>
      </c>
      <c r="BD23" s="116">
        <v>0</v>
      </c>
      <c r="BE23" s="116">
        <v>0</v>
      </c>
      <c r="BF23" s="116">
        <f>SUM(AE23,+AM23,+BE23)</f>
        <v>28226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19151</v>
      </c>
      <c r="BP23" s="116">
        <f>SUM(BQ23:BT23)</f>
        <v>1448</v>
      </c>
      <c r="BQ23" s="116">
        <v>1448</v>
      </c>
      <c r="BR23" s="116">
        <v>0</v>
      </c>
      <c r="BS23" s="116">
        <v>0</v>
      </c>
      <c r="BT23" s="116">
        <v>0</v>
      </c>
      <c r="BU23" s="116">
        <f>SUM(BV23:BX23)</f>
        <v>7005</v>
      </c>
      <c r="BV23" s="116">
        <v>938</v>
      </c>
      <c r="BW23" s="116">
        <v>0</v>
      </c>
      <c r="BX23" s="116">
        <v>6067</v>
      </c>
      <c r="BY23" s="116">
        <v>0</v>
      </c>
      <c r="BZ23" s="116">
        <f>SUM(CA23:CD23)</f>
        <v>10698</v>
      </c>
      <c r="CA23" s="116">
        <v>1169</v>
      </c>
      <c r="CB23" s="116">
        <v>0</v>
      </c>
      <c r="CC23" s="116">
        <v>9529</v>
      </c>
      <c r="CD23" s="116">
        <v>0</v>
      </c>
      <c r="CE23" s="116">
        <v>9594</v>
      </c>
      <c r="CF23" s="116">
        <v>0</v>
      </c>
      <c r="CG23" s="116">
        <v>0</v>
      </c>
      <c r="CH23" s="116">
        <f>SUM(BG23,+BO23,+CG23)</f>
        <v>19151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47377</v>
      </c>
      <c r="CR23" s="116">
        <f>SUM(AN23,+BP23)</f>
        <v>2896</v>
      </c>
      <c r="CS23" s="116">
        <f>SUM(AO23,+BQ23)</f>
        <v>2896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10015</v>
      </c>
      <c r="CX23" s="116">
        <f>SUM(AT23,+BV23)</f>
        <v>3948</v>
      </c>
      <c r="CY23" s="116">
        <f>SUM(AU23,+BW23)</f>
        <v>0</v>
      </c>
      <c r="CZ23" s="116">
        <f>SUM(AV23,+BX23)</f>
        <v>6067</v>
      </c>
      <c r="DA23" s="116">
        <f>SUM(AW23,+BY23)</f>
        <v>0</v>
      </c>
      <c r="DB23" s="116">
        <f>SUM(AX23,+BZ23)</f>
        <v>34466</v>
      </c>
      <c r="DC23" s="116">
        <f>SUM(AY23,+CA23)</f>
        <v>21434</v>
      </c>
      <c r="DD23" s="116">
        <f>SUM(AZ23,+CB23)</f>
        <v>1679</v>
      </c>
      <c r="DE23" s="116">
        <f>SUM(BA23,+CC23)</f>
        <v>11353</v>
      </c>
      <c r="DF23" s="116">
        <f>SUM(BB23,+CD23)</f>
        <v>0</v>
      </c>
      <c r="DG23" s="116">
        <f>SUM(BC23,+CE23)</f>
        <v>20089</v>
      </c>
      <c r="DH23" s="116">
        <f>SUM(BD23,+CF23)</f>
        <v>0</v>
      </c>
      <c r="DI23" s="116">
        <f>SUM(BE23,+CG23)</f>
        <v>0</v>
      </c>
      <c r="DJ23" s="116">
        <f>SUM(BF23,+CH23)</f>
        <v>47377</v>
      </c>
    </row>
    <row r="24" spans="1:114" ht="13.5" customHeight="1" x14ac:dyDescent="0.15">
      <c r="A24" s="114" t="s">
        <v>40</v>
      </c>
      <c r="B24" s="115" t="s">
        <v>366</v>
      </c>
      <c r="C24" s="114" t="s">
        <v>367</v>
      </c>
      <c r="D24" s="116">
        <f>SUM(E24,+L24)</f>
        <v>123842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374</v>
      </c>
      <c r="K24" s="116">
        <v>0</v>
      </c>
      <c r="L24" s="116">
        <v>123842</v>
      </c>
      <c r="M24" s="116">
        <f>SUM(N24,+U24)</f>
        <v>28342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374</v>
      </c>
      <c r="T24" s="116">
        <v>0</v>
      </c>
      <c r="U24" s="116">
        <v>28342</v>
      </c>
      <c r="V24" s="116">
        <f>+SUM(D24,M24)</f>
        <v>152184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152184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123842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28342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152184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40</v>
      </c>
      <c r="B25" s="115" t="s">
        <v>370</v>
      </c>
      <c r="C25" s="114" t="s">
        <v>371</v>
      </c>
      <c r="D25" s="116">
        <f>SUM(E25,+L25)</f>
        <v>121907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374</v>
      </c>
      <c r="K25" s="116">
        <v>0</v>
      </c>
      <c r="L25" s="116">
        <v>121907</v>
      </c>
      <c r="M25" s="116">
        <f>SUM(N25,+U25)</f>
        <v>25084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374</v>
      </c>
      <c r="T25" s="116">
        <v>0</v>
      </c>
      <c r="U25" s="116">
        <v>25084</v>
      </c>
      <c r="V25" s="116">
        <f>+SUM(D25,M25)</f>
        <v>146991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146991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121907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817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552</v>
      </c>
      <c r="BV25" s="116">
        <v>552</v>
      </c>
      <c r="BW25" s="116">
        <v>0</v>
      </c>
      <c r="BX25" s="116">
        <v>0</v>
      </c>
      <c r="BY25" s="116">
        <v>0</v>
      </c>
      <c r="BZ25" s="116">
        <f>SUM(CA25:CD25)</f>
        <v>265</v>
      </c>
      <c r="CA25" s="116">
        <v>265</v>
      </c>
      <c r="CB25" s="116">
        <v>0</v>
      </c>
      <c r="CC25" s="116">
        <v>0</v>
      </c>
      <c r="CD25" s="116">
        <v>0</v>
      </c>
      <c r="CE25" s="116">
        <v>24267</v>
      </c>
      <c r="CF25" s="116">
        <v>0</v>
      </c>
      <c r="CG25" s="116">
        <v>0</v>
      </c>
      <c r="CH25" s="116">
        <f>SUM(BG25,+BO25,+CG25)</f>
        <v>817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817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552</v>
      </c>
      <c r="CX25" s="116">
        <f>SUM(AT25,+BV25)</f>
        <v>552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265</v>
      </c>
      <c r="DC25" s="116">
        <f>SUM(AY25,+CA25)</f>
        <v>265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146174</v>
      </c>
      <c r="DH25" s="116">
        <f>SUM(BD25,+CF25)</f>
        <v>0</v>
      </c>
      <c r="DI25" s="116">
        <f>SUM(BE25,+CG25)</f>
        <v>0</v>
      </c>
      <c r="DJ25" s="116">
        <f>SUM(BF25,+CH25)</f>
        <v>817</v>
      </c>
    </row>
    <row r="26" spans="1:114" ht="13.5" customHeight="1" x14ac:dyDescent="0.15">
      <c r="A26" s="114" t="s">
        <v>40</v>
      </c>
      <c r="B26" s="115" t="s">
        <v>372</v>
      </c>
      <c r="C26" s="114" t="s">
        <v>373</v>
      </c>
      <c r="D26" s="116">
        <f>SUM(E26,+L26)</f>
        <v>70703</v>
      </c>
      <c r="E26" s="116">
        <f>SUM(F26:I26,K26)</f>
        <v>7218</v>
      </c>
      <c r="F26" s="116">
        <v>0</v>
      </c>
      <c r="G26" s="116">
        <v>0</v>
      </c>
      <c r="H26" s="116">
        <v>0</v>
      </c>
      <c r="I26" s="116">
        <v>6405</v>
      </c>
      <c r="J26" s="117" t="s">
        <v>374</v>
      </c>
      <c r="K26" s="116">
        <v>813</v>
      </c>
      <c r="L26" s="116">
        <v>63485</v>
      </c>
      <c r="M26" s="116">
        <f>SUM(N26,+U26)</f>
        <v>1157</v>
      </c>
      <c r="N26" s="116">
        <f>SUM(O26:R26,T26)</f>
        <v>1157</v>
      </c>
      <c r="O26" s="116">
        <v>0</v>
      </c>
      <c r="P26" s="116">
        <v>0</v>
      </c>
      <c r="Q26" s="116">
        <v>0</v>
      </c>
      <c r="R26" s="116">
        <v>1157</v>
      </c>
      <c r="S26" s="117" t="s">
        <v>374</v>
      </c>
      <c r="T26" s="116">
        <v>0</v>
      </c>
      <c r="U26" s="116">
        <v>0</v>
      </c>
      <c r="V26" s="116">
        <f>+SUM(D26,M26)</f>
        <v>71860</v>
      </c>
      <c r="W26" s="116">
        <f>+SUM(E26,N26)</f>
        <v>8375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7562</v>
      </c>
      <c r="AB26" s="117" t="str">
        <f>IF(+SUM(J26,S26)=0,"-",+SUM(J26,S26))</f>
        <v>-</v>
      </c>
      <c r="AC26" s="116">
        <f>+SUM(K26,T26)</f>
        <v>813</v>
      </c>
      <c r="AD26" s="116">
        <f>+SUM(L26,U26)</f>
        <v>63485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40530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21734</v>
      </c>
      <c r="AT26" s="116">
        <v>3401</v>
      </c>
      <c r="AU26" s="116">
        <v>18333</v>
      </c>
      <c r="AV26" s="116">
        <v>0</v>
      </c>
      <c r="AW26" s="116">
        <v>0</v>
      </c>
      <c r="AX26" s="116">
        <f>SUM(AY26:BB26)</f>
        <v>18796</v>
      </c>
      <c r="AY26" s="116">
        <v>5959</v>
      </c>
      <c r="AZ26" s="116">
        <v>9893</v>
      </c>
      <c r="BA26" s="116">
        <v>2904</v>
      </c>
      <c r="BB26" s="116">
        <v>40</v>
      </c>
      <c r="BC26" s="116">
        <v>30173</v>
      </c>
      <c r="BD26" s="116">
        <v>0</v>
      </c>
      <c r="BE26" s="116">
        <v>0</v>
      </c>
      <c r="BF26" s="116">
        <f>SUM(AE26,+AM26,+BE26)</f>
        <v>40530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1157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1157</v>
      </c>
      <c r="CA26" s="116">
        <v>0</v>
      </c>
      <c r="CB26" s="116">
        <v>0</v>
      </c>
      <c r="CC26" s="116">
        <v>1157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1157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41687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21734</v>
      </c>
      <c r="CX26" s="116">
        <f>SUM(AT26,+BV26)</f>
        <v>3401</v>
      </c>
      <c r="CY26" s="116">
        <f>SUM(AU26,+BW26)</f>
        <v>18333</v>
      </c>
      <c r="CZ26" s="116">
        <f>SUM(AV26,+BX26)</f>
        <v>0</v>
      </c>
      <c r="DA26" s="116">
        <f>SUM(AW26,+BY26)</f>
        <v>0</v>
      </c>
      <c r="DB26" s="116">
        <f>SUM(AX26,+BZ26)</f>
        <v>19953</v>
      </c>
      <c r="DC26" s="116">
        <f>SUM(AY26,+CA26)</f>
        <v>5959</v>
      </c>
      <c r="DD26" s="116">
        <f>SUM(AZ26,+CB26)</f>
        <v>9893</v>
      </c>
      <c r="DE26" s="116">
        <f>SUM(BA26,+CC26)</f>
        <v>4061</v>
      </c>
      <c r="DF26" s="116">
        <f>SUM(BB26,+CD26)</f>
        <v>40</v>
      </c>
      <c r="DG26" s="116">
        <f>SUM(BC26,+CE26)</f>
        <v>30173</v>
      </c>
      <c r="DH26" s="116">
        <f>SUM(BD26,+CF26)</f>
        <v>0</v>
      </c>
      <c r="DI26" s="116">
        <f>SUM(BE26,+CG26)</f>
        <v>0</v>
      </c>
      <c r="DJ26" s="116">
        <f>SUM(BF26,+CH26)</f>
        <v>41687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SUM(E7,+L7)</f>
        <v>1243309</v>
      </c>
      <c r="E7" s="133">
        <f>SUM(F7:I7)+K7</f>
        <v>973130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718524</v>
      </c>
      <c r="J7" s="133">
        <f t="shared" si="0"/>
        <v>2537052</v>
      </c>
      <c r="K7" s="133">
        <f t="shared" si="0"/>
        <v>254606</v>
      </c>
      <c r="L7" s="133">
        <f t="shared" si="0"/>
        <v>270179</v>
      </c>
      <c r="M7" s="133">
        <f>SUM(N7,+U7)</f>
        <v>53535</v>
      </c>
      <c r="N7" s="133">
        <f>SUM(O7:R7,T7)</f>
        <v>5591</v>
      </c>
      <c r="O7" s="133">
        <f t="shared" ref="O7:U7" si="1">SUM(O$8:O$57)</f>
        <v>4533</v>
      </c>
      <c r="P7" s="133">
        <f t="shared" si="1"/>
        <v>0</v>
      </c>
      <c r="Q7" s="133">
        <f t="shared" si="1"/>
        <v>0</v>
      </c>
      <c r="R7" s="133">
        <f t="shared" si="1"/>
        <v>1058</v>
      </c>
      <c r="S7" s="133">
        <f t="shared" si="1"/>
        <v>162787</v>
      </c>
      <c r="T7" s="133">
        <f t="shared" si="1"/>
        <v>0</v>
      </c>
      <c r="U7" s="133">
        <f t="shared" si="1"/>
        <v>47944</v>
      </c>
      <c r="V7" s="133">
        <f t="shared" ref="V7:AD7" si="2">+SUM(D7,M7)</f>
        <v>1296844</v>
      </c>
      <c r="W7" s="133">
        <f t="shared" si="2"/>
        <v>978721</v>
      </c>
      <c r="X7" s="133">
        <f t="shared" si="2"/>
        <v>4533</v>
      </c>
      <c r="Y7" s="133">
        <f t="shared" si="2"/>
        <v>0</v>
      </c>
      <c r="Z7" s="133">
        <f t="shared" si="2"/>
        <v>0</v>
      </c>
      <c r="AA7" s="133">
        <f t="shared" si="2"/>
        <v>719582</v>
      </c>
      <c r="AB7" s="133">
        <f t="shared" si="2"/>
        <v>2699839</v>
      </c>
      <c r="AC7" s="133">
        <f t="shared" si="2"/>
        <v>254606</v>
      </c>
      <c r="AD7" s="133">
        <f t="shared" si="2"/>
        <v>318123</v>
      </c>
      <c r="AE7" s="133">
        <f>SUM(AF7,+AK7)</f>
        <v>83903</v>
      </c>
      <c r="AF7" s="133">
        <f>SUM(AG7:AJ7)</f>
        <v>83903</v>
      </c>
      <c r="AG7" s="133">
        <f>SUM(AG$8:AG$57)</f>
        <v>0</v>
      </c>
      <c r="AH7" s="133">
        <f>SUM(AH$8:AH$57)</f>
        <v>69300</v>
      </c>
      <c r="AI7" s="133">
        <f>SUM(AI$8:AI$57)</f>
        <v>14603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3344821</v>
      </c>
      <c r="AN7" s="133">
        <f>SUM(AO7:AR7)</f>
        <v>367013</v>
      </c>
      <c r="AO7" s="133">
        <f>SUM(AO$8:AO$57)</f>
        <v>289589</v>
      </c>
      <c r="AP7" s="133">
        <f>SUM(AP$8:AP$57)</f>
        <v>0</v>
      </c>
      <c r="AQ7" s="133">
        <f>SUM(AQ$8:AQ$57)</f>
        <v>70824</v>
      </c>
      <c r="AR7" s="133">
        <f>SUM(AR$8:AR$57)</f>
        <v>6600</v>
      </c>
      <c r="AS7" s="133">
        <f>SUM(AT7:AV7)</f>
        <v>1700708</v>
      </c>
      <c r="AT7" s="133">
        <f>SUM(AT$8:AT$57)</f>
        <v>16334</v>
      </c>
      <c r="AU7" s="133">
        <f>SUM(AU$8:AU$57)</f>
        <v>1560843</v>
      </c>
      <c r="AV7" s="133">
        <f>SUM(AV$8:AV$57)</f>
        <v>123531</v>
      </c>
      <c r="AW7" s="133">
        <f>SUM(AW$8:AW$57)</f>
        <v>0</v>
      </c>
      <c r="AX7" s="133">
        <f>SUM(AY7:BB7)</f>
        <v>1275859</v>
      </c>
      <c r="AY7" s="133">
        <f>SUM(AY$8:AY$57)</f>
        <v>81393</v>
      </c>
      <c r="AZ7" s="133">
        <f>SUM(AZ$8:AZ$57)</f>
        <v>1123745</v>
      </c>
      <c r="BA7" s="133">
        <f>SUM(BA$8:BA$57)</f>
        <v>61947</v>
      </c>
      <c r="BB7" s="133">
        <f>SUM(BB$8:BB$57)</f>
        <v>8774</v>
      </c>
      <c r="BC7" s="136" t="s">
        <v>312</v>
      </c>
      <c r="BD7" s="133">
        <f>SUM(BD$8:BD$57)</f>
        <v>1241</v>
      </c>
      <c r="BE7" s="133">
        <f>SUM(BE$8:BE$57)</f>
        <v>351637</v>
      </c>
      <c r="BF7" s="133">
        <f>SUM(AE7,+AM7,+BE7)</f>
        <v>3780361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215021</v>
      </c>
      <c r="BP7" s="133">
        <f>SUM(BQ7:BT7)</f>
        <v>12206</v>
      </c>
      <c r="BQ7" s="133">
        <f>SUM(BQ$8:BQ$57)</f>
        <v>6103</v>
      </c>
      <c r="BR7" s="133">
        <f>SUM(BR$8:BR$57)</f>
        <v>0</v>
      </c>
      <c r="BS7" s="133">
        <f>SUM(BS$8:BS$57)</f>
        <v>6103</v>
      </c>
      <c r="BT7" s="133">
        <f>SUM(BT$8:BT$57)</f>
        <v>0</v>
      </c>
      <c r="BU7" s="133">
        <f>SUM(BV7:BX7)</f>
        <v>123486</v>
      </c>
      <c r="BV7" s="133">
        <f>SUM(BV$8:BV$57)</f>
        <v>0</v>
      </c>
      <c r="BW7" s="133">
        <f>SUM(BW$8:BW$57)</f>
        <v>123486</v>
      </c>
      <c r="BX7" s="133">
        <f>SUM(BX$8:BX$57)</f>
        <v>0</v>
      </c>
      <c r="BY7" s="133">
        <f>SUM(BY$8:BY$57)</f>
        <v>0</v>
      </c>
      <c r="BZ7" s="133">
        <f>SUM(CA7:CD7)</f>
        <v>79329</v>
      </c>
      <c r="CA7" s="133">
        <f>SUM(CA$8:CA$57)</f>
        <v>0</v>
      </c>
      <c r="CB7" s="133">
        <f>SUM(CB$8:CB$57)</f>
        <v>79329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1301</v>
      </c>
      <c r="CH7" s="133">
        <f>SUM(BG7,+BO7,+CG7)</f>
        <v>216322</v>
      </c>
      <c r="CI7" s="133">
        <f t="shared" ref="CI7:CO7" si="3">SUM(AE7,+BG7)</f>
        <v>83903</v>
      </c>
      <c r="CJ7" s="133">
        <f>SUM(AF7,+BH7)</f>
        <v>83903</v>
      </c>
      <c r="CK7" s="133">
        <f t="shared" si="3"/>
        <v>0</v>
      </c>
      <c r="CL7" s="133">
        <f t="shared" si="3"/>
        <v>69300</v>
      </c>
      <c r="CM7" s="133">
        <f t="shared" si="3"/>
        <v>14603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3559842</v>
      </c>
      <c r="CR7" s="133">
        <f t="shared" si="4"/>
        <v>379219</v>
      </c>
      <c r="CS7" s="133">
        <f t="shared" si="4"/>
        <v>295692</v>
      </c>
      <c r="CT7" s="133">
        <f t="shared" si="4"/>
        <v>0</v>
      </c>
      <c r="CU7" s="133">
        <f t="shared" si="4"/>
        <v>76927</v>
      </c>
      <c r="CV7" s="133">
        <f t="shared" si="4"/>
        <v>6600</v>
      </c>
      <c r="CW7" s="133">
        <f t="shared" si="4"/>
        <v>1824194</v>
      </c>
      <c r="CX7" s="133">
        <f t="shared" si="4"/>
        <v>16334</v>
      </c>
      <c r="CY7" s="133">
        <f t="shared" si="4"/>
        <v>1684329</v>
      </c>
      <c r="CZ7" s="133">
        <f t="shared" si="4"/>
        <v>123531</v>
      </c>
      <c r="DA7" s="133">
        <f t="shared" si="4"/>
        <v>0</v>
      </c>
      <c r="DB7" s="133">
        <f t="shared" si="4"/>
        <v>1355188</v>
      </c>
      <c r="DC7" s="133">
        <f t="shared" si="4"/>
        <v>81393</v>
      </c>
      <c r="DD7" s="133">
        <f t="shared" si="4"/>
        <v>1203074</v>
      </c>
      <c r="DE7" s="133">
        <f t="shared" si="4"/>
        <v>61947</v>
      </c>
      <c r="DF7" s="133">
        <f t="shared" si="4"/>
        <v>8774</v>
      </c>
      <c r="DG7" s="136" t="s">
        <v>311</v>
      </c>
      <c r="DH7" s="133">
        <f>SUM(BD7,+CF7)</f>
        <v>1241</v>
      </c>
      <c r="DI7" s="133">
        <f>SUM(BE7,+CG7)</f>
        <v>352938</v>
      </c>
      <c r="DJ7" s="133">
        <f>SUM(BF7,+CH7)</f>
        <v>3996683</v>
      </c>
    </row>
    <row r="8" spans="1:114" ht="13.5" customHeight="1" x14ac:dyDescent="0.15">
      <c r="A8" s="114" t="s">
        <v>40</v>
      </c>
      <c r="B8" s="115" t="s">
        <v>344</v>
      </c>
      <c r="C8" s="114" t="s">
        <v>345</v>
      </c>
      <c r="D8" s="116">
        <f>SUM(E8,+L8)</f>
        <v>166404</v>
      </c>
      <c r="E8" s="116">
        <f>SUM(F8:I8)+K8</f>
        <v>150408</v>
      </c>
      <c r="F8" s="116">
        <v>0</v>
      </c>
      <c r="G8" s="116">
        <v>0</v>
      </c>
      <c r="H8" s="116">
        <v>0</v>
      </c>
      <c r="I8" s="116">
        <v>150408</v>
      </c>
      <c r="J8" s="116">
        <v>303843</v>
      </c>
      <c r="K8" s="116">
        <v>0</v>
      </c>
      <c r="L8" s="116">
        <v>15996</v>
      </c>
      <c r="M8" s="116">
        <f>SUM(N8,+U8)</f>
        <v>53535</v>
      </c>
      <c r="N8" s="116">
        <f>SUM(O8:R8,T8)</f>
        <v>5591</v>
      </c>
      <c r="O8" s="116">
        <v>4533</v>
      </c>
      <c r="P8" s="116">
        <v>0</v>
      </c>
      <c r="Q8" s="116">
        <v>0</v>
      </c>
      <c r="R8" s="116">
        <v>1058</v>
      </c>
      <c r="S8" s="116">
        <v>162787</v>
      </c>
      <c r="T8" s="116">
        <v>0</v>
      </c>
      <c r="U8" s="116">
        <v>47944</v>
      </c>
      <c r="V8" s="116">
        <f>+SUM(D8,M8)</f>
        <v>219939</v>
      </c>
      <c r="W8" s="116">
        <f>+SUM(E8,N8)</f>
        <v>155999</v>
      </c>
      <c r="X8" s="116">
        <f>+SUM(F8,O8)</f>
        <v>4533</v>
      </c>
      <c r="Y8" s="116">
        <f>+SUM(G8,P8)</f>
        <v>0</v>
      </c>
      <c r="Z8" s="116">
        <f>+SUM(H8,Q8)</f>
        <v>0</v>
      </c>
      <c r="AA8" s="116">
        <f>+SUM(I8,R8)</f>
        <v>151466</v>
      </c>
      <c r="AB8" s="116">
        <f>+SUM(J8,S8)</f>
        <v>466630</v>
      </c>
      <c r="AC8" s="116">
        <f>+SUM(K8,T8)</f>
        <v>0</v>
      </c>
      <c r="AD8" s="116">
        <f>+SUM(L8,U8)</f>
        <v>63940</v>
      </c>
      <c r="AE8" s="116">
        <f>SUM(AF8,+AK8)</f>
        <v>69300</v>
      </c>
      <c r="AF8" s="116">
        <f>SUM(AG8:AJ8)</f>
        <v>69300</v>
      </c>
      <c r="AG8" s="116">
        <v>0</v>
      </c>
      <c r="AH8" s="116">
        <v>69300</v>
      </c>
      <c r="AI8" s="116">
        <v>0</v>
      </c>
      <c r="AJ8" s="116">
        <v>0</v>
      </c>
      <c r="AK8" s="116">
        <v>0</v>
      </c>
      <c r="AL8" s="117" t="s">
        <v>374</v>
      </c>
      <c r="AM8" s="116">
        <f>SUM(AN8,AS8,AW8,AX8,BD8)</f>
        <v>396943</v>
      </c>
      <c r="AN8" s="116">
        <f>SUM(AO8:AR8)</f>
        <v>68078</v>
      </c>
      <c r="AO8" s="116">
        <v>20423</v>
      </c>
      <c r="AP8" s="116">
        <v>0</v>
      </c>
      <c r="AQ8" s="116">
        <v>47655</v>
      </c>
      <c r="AR8" s="116">
        <v>0</v>
      </c>
      <c r="AS8" s="116">
        <f>SUM(AT8:AV8)</f>
        <v>199585</v>
      </c>
      <c r="AT8" s="116">
        <v>0</v>
      </c>
      <c r="AU8" s="116">
        <v>199585</v>
      </c>
      <c r="AV8" s="116">
        <v>0</v>
      </c>
      <c r="AW8" s="116">
        <v>0</v>
      </c>
      <c r="AX8" s="116">
        <f>SUM(AY8:BB8)</f>
        <v>129280</v>
      </c>
      <c r="AY8" s="116">
        <v>0</v>
      </c>
      <c r="AZ8" s="116">
        <v>129280</v>
      </c>
      <c r="BA8" s="116">
        <v>0</v>
      </c>
      <c r="BB8" s="116">
        <v>0</v>
      </c>
      <c r="BC8" s="117" t="s">
        <v>374</v>
      </c>
      <c r="BD8" s="116">
        <v>0</v>
      </c>
      <c r="BE8" s="116">
        <v>4004</v>
      </c>
      <c r="BF8" s="116">
        <f>SUM(AE8,+AM8,+BE8)</f>
        <v>470247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374</v>
      </c>
      <c r="BO8" s="116">
        <f>SUM(BP8,BU8,BY8,BZ8,CF8)</f>
        <v>215021</v>
      </c>
      <c r="BP8" s="116">
        <f>SUM(BQ8:BT8)</f>
        <v>12206</v>
      </c>
      <c r="BQ8" s="116">
        <v>6103</v>
      </c>
      <c r="BR8" s="116">
        <v>0</v>
      </c>
      <c r="BS8" s="116">
        <v>6103</v>
      </c>
      <c r="BT8" s="116">
        <v>0</v>
      </c>
      <c r="BU8" s="116">
        <f>SUM(BV8:BX8)</f>
        <v>123486</v>
      </c>
      <c r="BV8" s="116">
        <v>0</v>
      </c>
      <c r="BW8" s="116">
        <v>123486</v>
      </c>
      <c r="BX8" s="116">
        <v>0</v>
      </c>
      <c r="BY8" s="116">
        <v>0</v>
      </c>
      <c r="BZ8" s="116">
        <f>SUM(CA8:CD8)</f>
        <v>79329</v>
      </c>
      <c r="CA8" s="116">
        <v>0</v>
      </c>
      <c r="CB8" s="116">
        <v>79329</v>
      </c>
      <c r="CC8" s="116">
        <v>0</v>
      </c>
      <c r="CD8" s="116">
        <v>0</v>
      </c>
      <c r="CE8" s="117" t="s">
        <v>374</v>
      </c>
      <c r="CF8" s="116">
        <v>0</v>
      </c>
      <c r="CG8" s="116">
        <v>1301</v>
      </c>
      <c r="CH8" s="116">
        <f>SUM(BG8,+BO8,+CG8)</f>
        <v>216322</v>
      </c>
      <c r="CI8" s="116">
        <f>SUM(AE8,+BG8)</f>
        <v>69300</v>
      </c>
      <c r="CJ8" s="116">
        <f>SUM(AF8,+BH8)</f>
        <v>69300</v>
      </c>
      <c r="CK8" s="116">
        <f>SUM(AG8,+BI8)</f>
        <v>0</v>
      </c>
      <c r="CL8" s="116">
        <f>SUM(AH8,+BJ8)</f>
        <v>69300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374</v>
      </c>
      <c r="CQ8" s="116">
        <f>SUM(AM8,+BO8)</f>
        <v>611964</v>
      </c>
      <c r="CR8" s="116">
        <f>SUM(AN8,+BP8)</f>
        <v>80284</v>
      </c>
      <c r="CS8" s="116">
        <f>SUM(AO8,+BQ8)</f>
        <v>26526</v>
      </c>
      <c r="CT8" s="116">
        <f>SUM(AP8,+BR8)</f>
        <v>0</v>
      </c>
      <c r="CU8" s="116">
        <f>SUM(AQ8,+BS8)</f>
        <v>53758</v>
      </c>
      <c r="CV8" s="116">
        <f>SUM(AR8,+BT8)</f>
        <v>0</v>
      </c>
      <c r="CW8" s="116">
        <f>SUM(AS8,+BU8)</f>
        <v>323071</v>
      </c>
      <c r="CX8" s="116">
        <f>SUM(AT8,+BV8)</f>
        <v>0</v>
      </c>
      <c r="CY8" s="116">
        <f>SUM(AU8,+BW8)</f>
        <v>323071</v>
      </c>
      <c r="CZ8" s="116">
        <f>SUM(AV8,+BX8)</f>
        <v>0</v>
      </c>
      <c r="DA8" s="116">
        <f>SUM(AW8,+BY8)</f>
        <v>0</v>
      </c>
      <c r="DB8" s="116">
        <f>SUM(AX8,+BZ8)</f>
        <v>208609</v>
      </c>
      <c r="DC8" s="116">
        <f>SUM(AY8,+CA8)</f>
        <v>0</v>
      </c>
      <c r="DD8" s="116">
        <f>SUM(AZ8,+CB8)</f>
        <v>208609</v>
      </c>
      <c r="DE8" s="116">
        <f>SUM(BA8,+CC8)</f>
        <v>0</v>
      </c>
      <c r="DF8" s="116">
        <f>SUM(BB8,+CD8)</f>
        <v>0</v>
      </c>
      <c r="DG8" s="117" t="s">
        <v>374</v>
      </c>
      <c r="DH8" s="116">
        <f>SUM(BD8,+CF8)</f>
        <v>0</v>
      </c>
      <c r="DI8" s="116">
        <f>SUM(BE8,+CG8)</f>
        <v>5305</v>
      </c>
      <c r="DJ8" s="116">
        <f>SUM(BF8,+CH8)</f>
        <v>686569</v>
      </c>
    </row>
    <row r="9" spans="1:114" ht="13.5" customHeight="1" x14ac:dyDescent="0.15">
      <c r="A9" s="114" t="s">
        <v>40</v>
      </c>
      <c r="B9" s="115" t="s">
        <v>368</v>
      </c>
      <c r="C9" s="114" t="s">
        <v>369</v>
      </c>
      <c r="D9" s="116">
        <f>SUM(E9,+L9)</f>
        <v>29959</v>
      </c>
      <c r="E9" s="116">
        <f>SUM(F9:I9)+K9</f>
        <v>29959</v>
      </c>
      <c r="F9" s="116">
        <v>0</v>
      </c>
      <c r="G9" s="116">
        <v>0</v>
      </c>
      <c r="H9" s="116">
        <v>0</v>
      </c>
      <c r="I9" s="116">
        <v>29392</v>
      </c>
      <c r="J9" s="116">
        <v>121874</v>
      </c>
      <c r="K9" s="116">
        <v>567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29959</v>
      </c>
      <c r="W9" s="116">
        <f>+SUM(E9,N9)</f>
        <v>29959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29392</v>
      </c>
      <c r="AB9" s="116">
        <f>+SUM(J9,S9)</f>
        <v>121874</v>
      </c>
      <c r="AC9" s="116">
        <f>+SUM(K9,T9)</f>
        <v>567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374</v>
      </c>
      <c r="AM9" s="116">
        <f>SUM(AN9,AS9,AW9,AX9,BD9)</f>
        <v>144333</v>
      </c>
      <c r="AN9" s="116">
        <f>SUM(AO9:AR9)</f>
        <v>40326</v>
      </c>
      <c r="AO9" s="116">
        <v>10557</v>
      </c>
      <c r="AP9" s="116">
        <v>0</v>
      </c>
      <c r="AQ9" s="116">
        <v>23169</v>
      </c>
      <c r="AR9" s="116">
        <v>6600</v>
      </c>
      <c r="AS9" s="116">
        <f>SUM(AT9:AV9)</f>
        <v>27799</v>
      </c>
      <c r="AT9" s="116">
        <v>16334</v>
      </c>
      <c r="AU9" s="116">
        <v>11432</v>
      </c>
      <c r="AV9" s="116">
        <v>33</v>
      </c>
      <c r="AW9" s="116">
        <v>0</v>
      </c>
      <c r="AX9" s="116">
        <f>SUM(AY9:BB9)</f>
        <v>74967</v>
      </c>
      <c r="AY9" s="116">
        <v>70899</v>
      </c>
      <c r="AZ9" s="116">
        <v>4068</v>
      </c>
      <c r="BA9" s="116">
        <v>0</v>
      </c>
      <c r="BB9" s="116">
        <v>0</v>
      </c>
      <c r="BC9" s="117" t="s">
        <v>374</v>
      </c>
      <c r="BD9" s="116">
        <v>1241</v>
      </c>
      <c r="BE9" s="116">
        <v>7500</v>
      </c>
      <c r="BF9" s="116">
        <f>SUM(AE9,+AM9,+BE9)</f>
        <v>151833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374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374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374</v>
      </c>
      <c r="CQ9" s="116">
        <f>SUM(AM9,+BO9)</f>
        <v>144333</v>
      </c>
      <c r="CR9" s="116">
        <f>SUM(AN9,+BP9)</f>
        <v>40326</v>
      </c>
      <c r="CS9" s="116">
        <f>SUM(AO9,+BQ9)</f>
        <v>10557</v>
      </c>
      <c r="CT9" s="116">
        <f>SUM(AP9,+BR9)</f>
        <v>0</v>
      </c>
      <c r="CU9" s="116">
        <f>SUM(AQ9,+BS9)</f>
        <v>23169</v>
      </c>
      <c r="CV9" s="116">
        <f>SUM(AR9,+BT9)</f>
        <v>6600</v>
      </c>
      <c r="CW9" s="116">
        <f>SUM(AS9,+BU9)</f>
        <v>27799</v>
      </c>
      <c r="CX9" s="116">
        <f>SUM(AT9,+BV9)</f>
        <v>16334</v>
      </c>
      <c r="CY9" s="116">
        <f>SUM(AU9,+BW9)</f>
        <v>11432</v>
      </c>
      <c r="CZ9" s="116">
        <f>SUM(AV9,+BX9)</f>
        <v>33</v>
      </c>
      <c r="DA9" s="116">
        <f>SUM(AW9,+BY9)</f>
        <v>0</v>
      </c>
      <c r="DB9" s="116">
        <f>SUM(AX9,+BZ9)</f>
        <v>74967</v>
      </c>
      <c r="DC9" s="116">
        <f>SUM(AY9,+CA9)</f>
        <v>70899</v>
      </c>
      <c r="DD9" s="116">
        <f>SUM(AZ9,+CB9)</f>
        <v>4068</v>
      </c>
      <c r="DE9" s="116">
        <f>SUM(BA9,+CC9)</f>
        <v>0</v>
      </c>
      <c r="DF9" s="116">
        <f>SUM(BB9,+CD9)</f>
        <v>0</v>
      </c>
      <c r="DG9" s="117" t="s">
        <v>374</v>
      </c>
      <c r="DH9" s="116">
        <f>SUM(BD9,+CF9)</f>
        <v>1241</v>
      </c>
      <c r="DI9" s="116">
        <f>SUM(BE9,+CG9)</f>
        <v>7500</v>
      </c>
      <c r="DJ9" s="116">
        <f>SUM(BF9,+CH9)</f>
        <v>151833</v>
      </c>
    </row>
    <row r="10" spans="1:114" ht="13.5" customHeight="1" x14ac:dyDescent="0.15">
      <c r="A10" s="114" t="s">
        <v>40</v>
      </c>
      <c r="B10" s="115" t="s">
        <v>338</v>
      </c>
      <c r="C10" s="114" t="s">
        <v>348</v>
      </c>
      <c r="D10" s="116">
        <f>SUM(E10,+L10)</f>
        <v>613275</v>
      </c>
      <c r="E10" s="116">
        <f>SUM(F10:I10)+K10</f>
        <v>613275</v>
      </c>
      <c r="F10" s="116">
        <v>0</v>
      </c>
      <c r="G10" s="116">
        <v>0</v>
      </c>
      <c r="H10" s="116">
        <v>0</v>
      </c>
      <c r="I10" s="116">
        <v>359266</v>
      </c>
      <c r="J10" s="116">
        <v>1356310</v>
      </c>
      <c r="K10" s="116">
        <v>254009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613275</v>
      </c>
      <c r="W10" s="116">
        <f>+SUM(E10,N10)</f>
        <v>613275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359266</v>
      </c>
      <c r="AB10" s="116">
        <f>+SUM(J10,S10)</f>
        <v>1356310</v>
      </c>
      <c r="AC10" s="116">
        <f>+SUM(K10,T10)</f>
        <v>254009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374</v>
      </c>
      <c r="AM10" s="116">
        <f>SUM(AN10,AS10,AW10,AX10,BD10)</f>
        <v>1916420</v>
      </c>
      <c r="AN10" s="116">
        <f>SUM(AO10:AR10)</f>
        <v>211009</v>
      </c>
      <c r="AO10" s="116">
        <v>211009</v>
      </c>
      <c r="AP10" s="116">
        <v>0</v>
      </c>
      <c r="AQ10" s="116">
        <v>0</v>
      </c>
      <c r="AR10" s="116">
        <v>0</v>
      </c>
      <c r="AS10" s="116">
        <f>SUM(AT10:AV10)</f>
        <v>1300552</v>
      </c>
      <c r="AT10" s="116">
        <v>0</v>
      </c>
      <c r="AU10" s="116">
        <v>1300552</v>
      </c>
      <c r="AV10" s="116">
        <v>0</v>
      </c>
      <c r="AW10" s="116">
        <v>0</v>
      </c>
      <c r="AX10" s="116">
        <f>SUM(AY10:BB10)</f>
        <v>404859</v>
      </c>
      <c r="AY10" s="116">
        <v>0</v>
      </c>
      <c r="AZ10" s="116">
        <v>404859</v>
      </c>
      <c r="BA10" s="116">
        <v>0</v>
      </c>
      <c r="BB10" s="116">
        <v>0</v>
      </c>
      <c r="BC10" s="117" t="s">
        <v>374</v>
      </c>
      <c r="BD10" s="116">
        <v>0</v>
      </c>
      <c r="BE10" s="116">
        <v>53165</v>
      </c>
      <c r="BF10" s="116">
        <f>SUM(AE10,+AM10,+BE10)</f>
        <v>1969585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374</v>
      </c>
      <c r="CQ10" s="116">
        <f>SUM(AM10,+BO10)</f>
        <v>1916420</v>
      </c>
      <c r="CR10" s="116">
        <f>SUM(AN10,+BP10)</f>
        <v>211009</v>
      </c>
      <c r="CS10" s="116">
        <f>SUM(AO10,+BQ10)</f>
        <v>211009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1300552</v>
      </c>
      <c r="CX10" s="116">
        <f>SUM(AT10,+BV10)</f>
        <v>0</v>
      </c>
      <c r="CY10" s="116">
        <f>SUM(AU10,+BW10)</f>
        <v>1300552</v>
      </c>
      <c r="CZ10" s="116">
        <f>SUM(AV10,+BX10)</f>
        <v>0</v>
      </c>
      <c r="DA10" s="116">
        <f>SUM(AW10,+BY10)</f>
        <v>0</v>
      </c>
      <c r="DB10" s="116">
        <f>SUM(AX10,+BZ10)</f>
        <v>404859</v>
      </c>
      <c r="DC10" s="116">
        <f>SUM(AY10,+CA10)</f>
        <v>0</v>
      </c>
      <c r="DD10" s="116">
        <f>SUM(AZ10,+CB10)</f>
        <v>404859</v>
      </c>
      <c r="DE10" s="116">
        <f>SUM(BA10,+CC10)</f>
        <v>0</v>
      </c>
      <c r="DF10" s="116">
        <f>SUM(BB10,+CD10)</f>
        <v>0</v>
      </c>
      <c r="DG10" s="117" t="s">
        <v>374</v>
      </c>
      <c r="DH10" s="116">
        <f>SUM(BD10,+CF10)</f>
        <v>0</v>
      </c>
      <c r="DI10" s="116">
        <f>SUM(BE10,+CG10)</f>
        <v>53165</v>
      </c>
      <c r="DJ10" s="116">
        <f>SUM(BF10,+CH10)</f>
        <v>1969585</v>
      </c>
    </row>
    <row r="11" spans="1:114" ht="13.5" customHeight="1" x14ac:dyDescent="0.15">
      <c r="A11" s="114" t="s">
        <v>40</v>
      </c>
      <c r="B11" s="115" t="s">
        <v>340</v>
      </c>
      <c r="C11" s="114" t="s">
        <v>349</v>
      </c>
      <c r="D11" s="116">
        <f>SUM(E11,+L11)</f>
        <v>251281</v>
      </c>
      <c r="E11" s="116">
        <f>SUM(F11:I11)+K11</f>
        <v>12016</v>
      </c>
      <c r="F11" s="116">
        <v>0</v>
      </c>
      <c r="G11" s="116">
        <v>0</v>
      </c>
      <c r="H11" s="116">
        <v>0</v>
      </c>
      <c r="I11" s="116">
        <v>12016</v>
      </c>
      <c r="J11" s="116">
        <v>462082</v>
      </c>
      <c r="K11" s="116">
        <v>0</v>
      </c>
      <c r="L11" s="116">
        <v>239265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251281</v>
      </c>
      <c r="W11" s="116">
        <f>+SUM(E11,N11)</f>
        <v>12016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12016</v>
      </c>
      <c r="AB11" s="116">
        <f>+SUM(J11,S11)</f>
        <v>462082</v>
      </c>
      <c r="AC11" s="116">
        <f>+SUM(K11,T11)</f>
        <v>0</v>
      </c>
      <c r="AD11" s="116">
        <f>+SUM(L11,U11)</f>
        <v>239265</v>
      </c>
      <c r="AE11" s="116">
        <f>SUM(AF11,+AK11)</f>
        <v>14603</v>
      </c>
      <c r="AF11" s="116">
        <f>SUM(AG11:AJ11)</f>
        <v>14603</v>
      </c>
      <c r="AG11" s="116">
        <v>0</v>
      </c>
      <c r="AH11" s="116">
        <v>0</v>
      </c>
      <c r="AI11" s="116">
        <v>14603</v>
      </c>
      <c r="AJ11" s="116">
        <v>0</v>
      </c>
      <c r="AK11" s="116">
        <v>0</v>
      </c>
      <c r="AL11" s="117" t="s">
        <v>374</v>
      </c>
      <c r="AM11" s="116">
        <f>SUM(AN11,AS11,AW11,AX11,BD11)</f>
        <v>454309</v>
      </c>
      <c r="AN11" s="116">
        <f>SUM(AO11:AR11)</f>
        <v>47600</v>
      </c>
      <c r="AO11" s="116">
        <v>47600</v>
      </c>
      <c r="AP11" s="116">
        <v>0</v>
      </c>
      <c r="AQ11" s="116">
        <v>0</v>
      </c>
      <c r="AR11" s="116">
        <v>0</v>
      </c>
      <c r="AS11" s="116">
        <f>SUM(AT11:AV11)</f>
        <v>172772</v>
      </c>
      <c r="AT11" s="116">
        <v>0</v>
      </c>
      <c r="AU11" s="116">
        <v>49274</v>
      </c>
      <c r="AV11" s="116">
        <v>123498</v>
      </c>
      <c r="AW11" s="116">
        <v>0</v>
      </c>
      <c r="AX11" s="116">
        <f>SUM(AY11:BB11)</f>
        <v>233937</v>
      </c>
      <c r="AY11" s="116">
        <v>0</v>
      </c>
      <c r="AZ11" s="116">
        <v>171990</v>
      </c>
      <c r="BA11" s="116">
        <v>61947</v>
      </c>
      <c r="BB11" s="116">
        <v>0</v>
      </c>
      <c r="BC11" s="117" t="s">
        <v>374</v>
      </c>
      <c r="BD11" s="116">
        <v>0</v>
      </c>
      <c r="BE11" s="116">
        <v>244451</v>
      </c>
      <c r="BF11" s="116">
        <f>SUM(AE11,+AM11,+BE11)</f>
        <v>713363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374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374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14603</v>
      </c>
      <c r="CJ11" s="116">
        <f>SUM(AF11,+BH11)</f>
        <v>14603</v>
      </c>
      <c r="CK11" s="116">
        <f>SUM(AG11,+BI11)</f>
        <v>0</v>
      </c>
      <c r="CL11" s="116">
        <f>SUM(AH11,+BJ11)</f>
        <v>0</v>
      </c>
      <c r="CM11" s="116">
        <f>SUM(AI11,+BK11)</f>
        <v>14603</v>
      </c>
      <c r="CN11" s="116">
        <f>SUM(AJ11,+BL11)</f>
        <v>0</v>
      </c>
      <c r="CO11" s="116">
        <f>SUM(AK11,+BM11)</f>
        <v>0</v>
      </c>
      <c r="CP11" s="117" t="s">
        <v>374</v>
      </c>
      <c r="CQ11" s="116">
        <f>SUM(AM11,+BO11)</f>
        <v>454309</v>
      </c>
      <c r="CR11" s="116">
        <f>SUM(AN11,+BP11)</f>
        <v>47600</v>
      </c>
      <c r="CS11" s="116">
        <f>SUM(AO11,+BQ11)</f>
        <v>47600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172772</v>
      </c>
      <c r="CX11" s="116">
        <f>SUM(AT11,+BV11)</f>
        <v>0</v>
      </c>
      <c r="CY11" s="116">
        <f>SUM(AU11,+BW11)</f>
        <v>49274</v>
      </c>
      <c r="CZ11" s="116">
        <f>SUM(AV11,+BX11)</f>
        <v>123498</v>
      </c>
      <c r="DA11" s="116">
        <f>SUM(AW11,+BY11)</f>
        <v>0</v>
      </c>
      <c r="DB11" s="116">
        <f>SUM(AX11,+BZ11)</f>
        <v>233937</v>
      </c>
      <c r="DC11" s="116">
        <f>SUM(AY11,+CA11)</f>
        <v>0</v>
      </c>
      <c r="DD11" s="116">
        <f>SUM(AZ11,+CB11)</f>
        <v>171990</v>
      </c>
      <c r="DE11" s="116">
        <f>SUM(BA11,+CC11)</f>
        <v>61947</v>
      </c>
      <c r="DF11" s="116">
        <f>SUM(BB11,+CD11)</f>
        <v>0</v>
      </c>
      <c r="DG11" s="117" t="s">
        <v>374</v>
      </c>
      <c r="DH11" s="116">
        <f>SUM(BD11,+CF11)</f>
        <v>0</v>
      </c>
      <c r="DI11" s="116">
        <f>SUM(BE11,+CG11)</f>
        <v>244451</v>
      </c>
      <c r="DJ11" s="116">
        <f>SUM(BF11,+CH11)</f>
        <v>713363</v>
      </c>
    </row>
    <row r="12" spans="1:114" ht="13.5" customHeight="1" x14ac:dyDescent="0.15">
      <c r="A12" s="114" t="s">
        <v>40</v>
      </c>
      <c r="B12" s="115" t="s">
        <v>332</v>
      </c>
      <c r="C12" s="114" t="s">
        <v>333</v>
      </c>
      <c r="D12" s="116">
        <f>SUM(E12,+L12)</f>
        <v>182390</v>
      </c>
      <c r="E12" s="116">
        <f>SUM(F12:I12)+K12</f>
        <v>167472</v>
      </c>
      <c r="F12" s="116">
        <v>0</v>
      </c>
      <c r="G12" s="116">
        <v>0</v>
      </c>
      <c r="H12" s="116">
        <v>0</v>
      </c>
      <c r="I12" s="116">
        <v>167442</v>
      </c>
      <c r="J12" s="116">
        <v>292943</v>
      </c>
      <c r="K12" s="116">
        <v>30</v>
      </c>
      <c r="L12" s="116">
        <v>14918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182390</v>
      </c>
      <c r="W12" s="116">
        <f>+SUM(E12,N12)</f>
        <v>167472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167442</v>
      </c>
      <c r="AB12" s="116">
        <f>+SUM(J12,S12)</f>
        <v>292943</v>
      </c>
      <c r="AC12" s="116">
        <f>+SUM(K12,T12)</f>
        <v>30</v>
      </c>
      <c r="AD12" s="116">
        <f>+SUM(L12,U12)</f>
        <v>14918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374</v>
      </c>
      <c r="AM12" s="116">
        <f>SUM(AN12,AS12,AW12,AX12,BD12)</f>
        <v>432816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432816</v>
      </c>
      <c r="AY12" s="116">
        <v>10494</v>
      </c>
      <c r="AZ12" s="116">
        <v>413548</v>
      </c>
      <c r="BA12" s="116">
        <v>0</v>
      </c>
      <c r="BB12" s="116">
        <v>8774</v>
      </c>
      <c r="BC12" s="117" t="s">
        <v>374</v>
      </c>
      <c r="BD12" s="116">
        <v>0</v>
      </c>
      <c r="BE12" s="116">
        <v>42517</v>
      </c>
      <c r="BF12" s="116">
        <f>SUM(AE12,+AM12,+BE12)</f>
        <v>475333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374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374</v>
      </c>
      <c r="CQ12" s="116">
        <f>SUM(AM12,+BO12)</f>
        <v>432816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432816</v>
      </c>
      <c r="DC12" s="116">
        <f>SUM(AY12,+CA12)</f>
        <v>10494</v>
      </c>
      <c r="DD12" s="116">
        <f>SUM(AZ12,+CB12)</f>
        <v>413548</v>
      </c>
      <c r="DE12" s="116">
        <f>SUM(BA12,+CC12)</f>
        <v>0</v>
      </c>
      <c r="DF12" s="116">
        <f>SUM(BB12,+CD12)</f>
        <v>8774</v>
      </c>
      <c r="DG12" s="117" t="s">
        <v>374</v>
      </c>
      <c r="DH12" s="116">
        <f>SUM(BD12,+CF12)</f>
        <v>0</v>
      </c>
      <c r="DI12" s="116">
        <f>SUM(BE12,+CG12)</f>
        <v>42517</v>
      </c>
      <c r="DJ12" s="116">
        <f>SUM(BF12,+CH12)</f>
        <v>475333</v>
      </c>
    </row>
    <row r="13" spans="1:114" ht="13.5" customHeight="1" x14ac:dyDescent="0.15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SUM(E7,+L7)</f>
        <v>25945391</v>
      </c>
      <c r="E7" s="133">
        <f>+SUM(F7:I7,K7)</f>
        <v>8548930</v>
      </c>
      <c r="F7" s="133">
        <f t="shared" ref="F7:L7" si="0">SUM(F$8:F$257)</f>
        <v>996920</v>
      </c>
      <c r="G7" s="133">
        <f t="shared" si="0"/>
        <v>21839</v>
      </c>
      <c r="H7" s="133">
        <f t="shared" si="0"/>
        <v>2192900</v>
      </c>
      <c r="I7" s="133">
        <f t="shared" si="0"/>
        <v>2997011</v>
      </c>
      <c r="J7" s="133">
        <f t="shared" si="0"/>
        <v>2537052</v>
      </c>
      <c r="K7" s="133">
        <f t="shared" si="0"/>
        <v>2340260</v>
      </c>
      <c r="L7" s="133">
        <f t="shared" si="0"/>
        <v>17396461</v>
      </c>
      <c r="M7" s="133">
        <f>SUM(N7,+U7)</f>
        <v>3293965</v>
      </c>
      <c r="N7" s="133">
        <f>+SUM(O7:R7,T7)</f>
        <v>481289</v>
      </c>
      <c r="O7" s="133">
        <f t="shared" ref="O7:U7" si="1">SUM(O$8:O$257)</f>
        <v>106829</v>
      </c>
      <c r="P7" s="133">
        <f t="shared" si="1"/>
        <v>0</v>
      </c>
      <c r="Q7" s="133">
        <f t="shared" si="1"/>
        <v>72800</v>
      </c>
      <c r="R7" s="133">
        <f t="shared" si="1"/>
        <v>271246</v>
      </c>
      <c r="S7" s="133">
        <f t="shared" si="1"/>
        <v>162787</v>
      </c>
      <c r="T7" s="133">
        <f t="shared" si="1"/>
        <v>30414</v>
      </c>
      <c r="U7" s="133">
        <f t="shared" si="1"/>
        <v>2812676</v>
      </c>
      <c r="V7" s="133">
        <f t="shared" ref="V7:AB7" si="2">+SUM(D7,M7)</f>
        <v>29239356</v>
      </c>
      <c r="W7" s="133">
        <f t="shared" si="2"/>
        <v>9030219</v>
      </c>
      <c r="X7" s="133">
        <f t="shared" si="2"/>
        <v>1103749</v>
      </c>
      <c r="Y7" s="133">
        <f t="shared" si="2"/>
        <v>21839</v>
      </c>
      <c r="Z7" s="133">
        <f t="shared" si="2"/>
        <v>2265700</v>
      </c>
      <c r="AA7" s="133">
        <f t="shared" si="2"/>
        <v>3268257</v>
      </c>
      <c r="AB7" s="133">
        <f t="shared" si="2"/>
        <v>2699839</v>
      </c>
      <c r="AC7" s="133">
        <f>+SUM(K7,T7)</f>
        <v>2370674</v>
      </c>
      <c r="AD7" s="133">
        <f>+SUM(L7,U7)</f>
        <v>20209137</v>
      </c>
    </row>
    <row r="8" spans="1:32" ht="13.5" customHeight="1" x14ac:dyDescent="0.15">
      <c r="A8" s="114" t="s">
        <v>40</v>
      </c>
      <c r="B8" s="115" t="s">
        <v>323</v>
      </c>
      <c r="C8" s="114" t="s">
        <v>324</v>
      </c>
      <c r="D8" s="116">
        <f>SUM(E8,+L8)</f>
        <v>5874522</v>
      </c>
      <c r="E8" s="116">
        <f>+SUM(F8:I8,K8)</f>
        <v>3030673</v>
      </c>
      <c r="F8" s="116">
        <v>421965</v>
      </c>
      <c r="G8" s="116">
        <v>7685</v>
      </c>
      <c r="H8" s="116">
        <v>1357000</v>
      </c>
      <c r="I8" s="116">
        <v>638355</v>
      </c>
      <c r="J8" s="116"/>
      <c r="K8" s="116">
        <v>605668</v>
      </c>
      <c r="L8" s="116">
        <v>2843849</v>
      </c>
      <c r="M8" s="116">
        <f>SUM(N8,+U8)</f>
        <v>536280</v>
      </c>
      <c r="N8" s="116">
        <f>+SUM(O8:R8,T8)</f>
        <v>64170</v>
      </c>
      <c r="O8" s="116">
        <v>4525</v>
      </c>
      <c r="P8" s="116">
        <v>0</v>
      </c>
      <c r="Q8" s="116">
        <v>0</v>
      </c>
      <c r="R8" s="116">
        <v>59580</v>
      </c>
      <c r="S8" s="116"/>
      <c r="T8" s="116">
        <v>65</v>
      </c>
      <c r="U8" s="116">
        <v>472110</v>
      </c>
      <c r="V8" s="116">
        <f>+SUM(D8,M8)</f>
        <v>6410802</v>
      </c>
      <c r="W8" s="116">
        <f>+SUM(E8,N8)</f>
        <v>3094843</v>
      </c>
      <c r="X8" s="116">
        <f>+SUM(F8,O8)</f>
        <v>426490</v>
      </c>
      <c r="Y8" s="116">
        <f>+SUM(G8,P8)</f>
        <v>7685</v>
      </c>
      <c r="Z8" s="116">
        <f>+SUM(H8,Q8)</f>
        <v>1357000</v>
      </c>
      <c r="AA8" s="116">
        <f>+SUM(I8,R8)</f>
        <v>697935</v>
      </c>
      <c r="AB8" s="116">
        <f>+SUM(J8,S8)</f>
        <v>0</v>
      </c>
      <c r="AC8" s="116">
        <f>+SUM(K8,T8)</f>
        <v>605733</v>
      </c>
      <c r="AD8" s="116">
        <f>+SUM(L8,U8)</f>
        <v>3315959</v>
      </c>
      <c r="AE8" s="205" t="s">
        <v>325</v>
      </c>
    </row>
    <row r="9" spans="1:32" ht="13.5" customHeight="1" x14ac:dyDescent="0.15">
      <c r="A9" s="114" t="s">
        <v>40</v>
      </c>
      <c r="B9" s="115" t="s">
        <v>326</v>
      </c>
      <c r="C9" s="114" t="s">
        <v>327</v>
      </c>
      <c r="D9" s="116">
        <f>SUM(E9,+L9)</f>
        <v>3679483</v>
      </c>
      <c r="E9" s="116">
        <f>+SUM(F9:I9,K9)</f>
        <v>1843885</v>
      </c>
      <c r="F9" s="116">
        <v>574955</v>
      </c>
      <c r="G9" s="116">
        <v>0</v>
      </c>
      <c r="H9" s="116">
        <v>769900</v>
      </c>
      <c r="I9" s="116">
        <v>306333</v>
      </c>
      <c r="J9" s="116"/>
      <c r="K9" s="116">
        <v>192697</v>
      </c>
      <c r="L9" s="116">
        <v>1835598</v>
      </c>
      <c r="M9" s="116">
        <f>SUM(N9,+U9)</f>
        <v>236479</v>
      </c>
      <c r="N9" s="116">
        <f>+SUM(O9:R9,T9)</f>
        <v>130512</v>
      </c>
      <c r="O9" s="116">
        <v>0</v>
      </c>
      <c r="P9" s="116">
        <v>0</v>
      </c>
      <c r="Q9" s="116">
        <v>0</v>
      </c>
      <c r="R9" s="116">
        <v>130481</v>
      </c>
      <c r="S9" s="116"/>
      <c r="T9" s="116">
        <v>31</v>
      </c>
      <c r="U9" s="116">
        <v>105967</v>
      </c>
      <c r="V9" s="116">
        <f>+SUM(D9,M9)</f>
        <v>3915962</v>
      </c>
      <c r="W9" s="116">
        <f>+SUM(E9,N9)</f>
        <v>1974397</v>
      </c>
      <c r="X9" s="116">
        <f>+SUM(F9,O9)</f>
        <v>574955</v>
      </c>
      <c r="Y9" s="116">
        <f>+SUM(G9,P9)</f>
        <v>0</v>
      </c>
      <c r="Z9" s="116">
        <f>+SUM(H9,Q9)</f>
        <v>769900</v>
      </c>
      <c r="AA9" s="116">
        <f>+SUM(I9,R9)</f>
        <v>436814</v>
      </c>
      <c r="AB9" s="116">
        <f>+SUM(J9,S9)</f>
        <v>0</v>
      </c>
      <c r="AC9" s="116">
        <f>+SUM(K9,T9)</f>
        <v>192728</v>
      </c>
      <c r="AD9" s="116">
        <f>+SUM(L9,U9)</f>
        <v>1941565</v>
      </c>
      <c r="AE9" s="205" t="s">
        <v>325</v>
      </c>
    </row>
    <row r="10" spans="1:32" ht="13.5" customHeight="1" x14ac:dyDescent="0.15">
      <c r="A10" s="114" t="s">
        <v>40</v>
      </c>
      <c r="B10" s="115" t="s">
        <v>328</v>
      </c>
      <c r="C10" s="114" t="s">
        <v>329</v>
      </c>
      <c r="D10" s="116">
        <f>SUM(E10,+L10)</f>
        <v>3017143</v>
      </c>
      <c r="E10" s="116">
        <f>+SUM(F10:I10,K10)</f>
        <v>918031</v>
      </c>
      <c r="F10" s="116">
        <v>0</v>
      </c>
      <c r="G10" s="116">
        <v>0</v>
      </c>
      <c r="H10" s="116">
        <v>46900</v>
      </c>
      <c r="I10" s="116">
        <v>411087</v>
      </c>
      <c r="J10" s="116"/>
      <c r="K10" s="116">
        <v>460044</v>
      </c>
      <c r="L10" s="116">
        <v>2099112</v>
      </c>
      <c r="M10" s="116">
        <f>SUM(N10,+U10)</f>
        <v>309896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309896</v>
      </c>
      <c r="V10" s="116">
        <f>+SUM(D10,M10)</f>
        <v>3327039</v>
      </c>
      <c r="W10" s="116">
        <f>+SUM(E10,N10)</f>
        <v>918031</v>
      </c>
      <c r="X10" s="116">
        <f>+SUM(F10,O10)</f>
        <v>0</v>
      </c>
      <c r="Y10" s="116">
        <f>+SUM(G10,P10)</f>
        <v>0</v>
      </c>
      <c r="Z10" s="116">
        <f>+SUM(H10,Q10)</f>
        <v>46900</v>
      </c>
      <c r="AA10" s="116">
        <f>+SUM(I10,R10)</f>
        <v>411087</v>
      </c>
      <c r="AB10" s="116">
        <f>+SUM(J10,S10)</f>
        <v>0</v>
      </c>
      <c r="AC10" s="116">
        <f>+SUM(K10,T10)</f>
        <v>460044</v>
      </c>
      <c r="AD10" s="116">
        <f>+SUM(L10,U10)</f>
        <v>2409008</v>
      </c>
      <c r="AE10" s="205" t="s">
        <v>325</v>
      </c>
    </row>
    <row r="11" spans="1:32" ht="13.5" customHeight="1" x14ac:dyDescent="0.15">
      <c r="A11" s="114" t="s">
        <v>40</v>
      </c>
      <c r="B11" s="115" t="s">
        <v>330</v>
      </c>
      <c r="C11" s="114" t="s">
        <v>331</v>
      </c>
      <c r="D11" s="116">
        <f>SUM(E11,+L11)</f>
        <v>607923</v>
      </c>
      <c r="E11" s="116">
        <f>+SUM(F11:I11,K11)</f>
        <v>132059</v>
      </c>
      <c r="F11" s="116">
        <v>0</v>
      </c>
      <c r="G11" s="116">
        <v>13297</v>
      </c>
      <c r="H11" s="116">
        <v>10500</v>
      </c>
      <c r="I11" s="116">
        <v>61056</v>
      </c>
      <c r="J11" s="116"/>
      <c r="K11" s="116">
        <v>47206</v>
      </c>
      <c r="L11" s="116">
        <v>475864</v>
      </c>
      <c r="M11" s="116">
        <f>SUM(N11,+U11)</f>
        <v>109750</v>
      </c>
      <c r="N11" s="116">
        <f>+SUM(O11:R11,T11)</f>
        <v>4642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4642</v>
      </c>
      <c r="U11" s="116">
        <v>105108</v>
      </c>
      <c r="V11" s="116">
        <f>+SUM(D11,M11)</f>
        <v>717673</v>
      </c>
      <c r="W11" s="116">
        <f>+SUM(E11,N11)</f>
        <v>136701</v>
      </c>
      <c r="X11" s="116">
        <f>+SUM(F11,O11)</f>
        <v>0</v>
      </c>
      <c r="Y11" s="116">
        <f>+SUM(G11,P11)</f>
        <v>13297</v>
      </c>
      <c r="Z11" s="116">
        <f>+SUM(H11,Q11)</f>
        <v>10500</v>
      </c>
      <c r="AA11" s="116">
        <f>+SUM(I11,R11)</f>
        <v>61056</v>
      </c>
      <c r="AB11" s="116">
        <f>+SUM(J11,S11)</f>
        <v>0</v>
      </c>
      <c r="AC11" s="116">
        <f>+SUM(K11,T11)</f>
        <v>51848</v>
      </c>
      <c r="AD11" s="116">
        <f>+SUM(L11,U11)</f>
        <v>580972</v>
      </c>
      <c r="AE11" s="205" t="s">
        <v>325</v>
      </c>
    </row>
    <row r="12" spans="1:32" ht="13.5" customHeight="1" x14ac:dyDescent="0.15">
      <c r="A12" s="114" t="s">
        <v>40</v>
      </c>
      <c r="B12" s="115" t="s">
        <v>334</v>
      </c>
      <c r="C12" s="114" t="s">
        <v>335</v>
      </c>
      <c r="D12" s="116">
        <f>SUM(E12,+L12)</f>
        <v>1591888</v>
      </c>
      <c r="E12" s="116">
        <f>+SUM(F12:I12,K12)</f>
        <v>211198</v>
      </c>
      <c r="F12" s="116">
        <v>0</v>
      </c>
      <c r="G12" s="116">
        <v>9</v>
      </c>
      <c r="H12" s="116">
        <v>0</v>
      </c>
      <c r="I12" s="116">
        <v>179923</v>
      </c>
      <c r="J12" s="116"/>
      <c r="K12" s="116">
        <v>31266</v>
      </c>
      <c r="L12" s="116">
        <v>1380690</v>
      </c>
      <c r="M12" s="116">
        <f>SUM(N12,+U12)</f>
        <v>127905</v>
      </c>
      <c r="N12" s="116">
        <f>+SUM(O12:R12,T12)</f>
        <v>18428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18428</v>
      </c>
      <c r="U12" s="116">
        <v>109477</v>
      </c>
      <c r="V12" s="116">
        <f>+SUM(D12,M12)</f>
        <v>1719793</v>
      </c>
      <c r="W12" s="116">
        <f>+SUM(E12,N12)</f>
        <v>229626</v>
      </c>
      <c r="X12" s="116">
        <f>+SUM(F12,O12)</f>
        <v>0</v>
      </c>
      <c r="Y12" s="116">
        <f>+SUM(G12,P12)</f>
        <v>9</v>
      </c>
      <c r="Z12" s="116">
        <f>+SUM(H12,Q12)</f>
        <v>0</v>
      </c>
      <c r="AA12" s="116">
        <f>+SUM(I12,R12)</f>
        <v>179923</v>
      </c>
      <c r="AB12" s="116">
        <f>+SUM(J12,S12)</f>
        <v>0</v>
      </c>
      <c r="AC12" s="116">
        <f>+SUM(K12,T12)</f>
        <v>49694</v>
      </c>
      <c r="AD12" s="116">
        <f>+SUM(L12,U12)</f>
        <v>1490167</v>
      </c>
      <c r="AE12" s="205" t="s">
        <v>325</v>
      </c>
    </row>
    <row r="13" spans="1:32" ht="13.5" customHeight="1" x14ac:dyDescent="0.15">
      <c r="A13" s="114" t="s">
        <v>40</v>
      </c>
      <c r="B13" s="115" t="s">
        <v>336</v>
      </c>
      <c r="C13" s="114" t="s">
        <v>337</v>
      </c>
      <c r="D13" s="116">
        <f>SUM(E13,+L13)</f>
        <v>959339</v>
      </c>
      <c r="E13" s="116">
        <f>+SUM(F13:I13,K13)</f>
        <v>56241</v>
      </c>
      <c r="F13" s="116">
        <v>0</v>
      </c>
      <c r="G13" s="116">
        <v>0</v>
      </c>
      <c r="H13" s="116">
        <v>0</v>
      </c>
      <c r="I13" s="116">
        <v>122</v>
      </c>
      <c r="J13" s="116"/>
      <c r="K13" s="116">
        <v>56119</v>
      </c>
      <c r="L13" s="116">
        <v>903098</v>
      </c>
      <c r="M13" s="116">
        <f>SUM(N13,+U13)</f>
        <v>80737</v>
      </c>
      <c r="N13" s="116">
        <f>+SUM(O13:R13,T13)</f>
        <v>20262</v>
      </c>
      <c r="O13" s="116">
        <v>0</v>
      </c>
      <c r="P13" s="116">
        <v>0</v>
      </c>
      <c r="Q13" s="116">
        <v>0</v>
      </c>
      <c r="R13" s="116">
        <v>20254</v>
      </c>
      <c r="S13" s="116"/>
      <c r="T13" s="116">
        <v>8</v>
      </c>
      <c r="U13" s="116">
        <v>60475</v>
      </c>
      <c r="V13" s="116">
        <f>+SUM(D13,M13)</f>
        <v>1040076</v>
      </c>
      <c r="W13" s="116">
        <f>+SUM(E13,N13)</f>
        <v>76503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20376</v>
      </c>
      <c r="AB13" s="116">
        <f>+SUM(J13,S13)</f>
        <v>0</v>
      </c>
      <c r="AC13" s="116">
        <f>+SUM(K13,T13)</f>
        <v>56127</v>
      </c>
      <c r="AD13" s="116">
        <f>+SUM(L13,U13)</f>
        <v>963573</v>
      </c>
      <c r="AE13" s="205" t="s">
        <v>325</v>
      </c>
    </row>
    <row r="14" spans="1:32" ht="13.5" customHeight="1" x14ac:dyDescent="0.15">
      <c r="A14" s="114" t="s">
        <v>40</v>
      </c>
      <c r="B14" s="115" t="s">
        <v>342</v>
      </c>
      <c r="C14" s="114" t="s">
        <v>343</v>
      </c>
      <c r="D14" s="116">
        <f>SUM(E14,+L14)</f>
        <v>2469377</v>
      </c>
      <c r="E14" s="116">
        <f>+SUM(F14:I14,K14)</f>
        <v>798173</v>
      </c>
      <c r="F14" s="116">
        <v>0</v>
      </c>
      <c r="G14" s="116">
        <v>2</v>
      </c>
      <c r="H14" s="116">
        <v>0</v>
      </c>
      <c r="I14" s="116">
        <v>463359</v>
      </c>
      <c r="J14" s="116"/>
      <c r="K14" s="116">
        <v>334812</v>
      </c>
      <c r="L14" s="116">
        <v>1671204</v>
      </c>
      <c r="M14" s="116">
        <f>SUM(N14,+U14)</f>
        <v>411165</v>
      </c>
      <c r="N14" s="116">
        <f>+SUM(O14:R14,T14)</f>
        <v>20976</v>
      </c>
      <c r="O14" s="116">
        <v>0</v>
      </c>
      <c r="P14" s="116">
        <v>0</v>
      </c>
      <c r="Q14" s="116">
        <v>0</v>
      </c>
      <c r="R14" s="116">
        <v>13945</v>
      </c>
      <c r="S14" s="116"/>
      <c r="T14" s="116">
        <v>7031</v>
      </c>
      <c r="U14" s="116">
        <v>390189</v>
      </c>
      <c r="V14" s="116">
        <f>+SUM(D14,M14)</f>
        <v>2880542</v>
      </c>
      <c r="W14" s="116">
        <f>+SUM(E14,N14)</f>
        <v>819149</v>
      </c>
      <c r="X14" s="116">
        <f>+SUM(F14,O14)</f>
        <v>0</v>
      </c>
      <c r="Y14" s="116">
        <f>+SUM(G14,P14)</f>
        <v>2</v>
      </c>
      <c r="Z14" s="116">
        <f>+SUM(H14,Q14)</f>
        <v>0</v>
      </c>
      <c r="AA14" s="116">
        <f>+SUM(I14,R14)</f>
        <v>477304</v>
      </c>
      <c r="AB14" s="116">
        <f>+SUM(J14,S14)</f>
        <v>0</v>
      </c>
      <c r="AC14" s="116">
        <f>+SUM(K14,T14)</f>
        <v>341843</v>
      </c>
      <c r="AD14" s="116">
        <f>+SUM(L14,U14)</f>
        <v>2061393</v>
      </c>
      <c r="AE14" s="205" t="s">
        <v>325</v>
      </c>
    </row>
    <row r="15" spans="1:32" ht="13.5" customHeight="1" x14ac:dyDescent="0.15">
      <c r="A15" s="114" t="s">
        <v>40</v>
      </c>
      <c r="B15" s="115" t="s">
        <v>346</v>
      </c>
      <c r="C15" s="114" t="s">
        <v>347</v>
      </c>
      <c r="D15" s="116">
        <f>SUM(E15,+L15)</f>
        <v>856809</v>
      </c>
      <c r="E15" s="116">
        <f>+SUM(F15:I15,K15)</f>
        <v>47712</v>
      </c>
      <c r="F15" s="116">
        <v>0</v>
      </c>
      <c r="G15" s="116">
        <v>0</v>
      </c>
      <c r="H15" s="116">
        <v>0</v>
      </c>
      <c r="I15" s="116">
        <v>1645</v>
      </c>
      <c r="J15" s="116"/>
      <c r="K15" s="116">
        <v>46067</v>
      </c>
      <c r="L15" s="116">
        <v>809097</v>
      </c>
      <c r="M15" s="116">
        <f>SUM(N15,+U15)</f>
        <v>53709</v>
      </c>
      <c r="N15" s="116">
        <f>+SUM(O15:R15,T15)</f>
        <v>19000</v>
      </c>
      <c r="O15" s="116">
        <v>10000</v>
      </c>
      <c r="P15" s="116">
        <v>0</v>
      </c>
      <c r="Q15" s="116">
        <v>9000</v>
      </c>
      <c r="R15" s="116">
        <v>0</v>
      </c>
      <c r="S15" s="116"/>
      <c r="T15" s="116">
        <v>0</v>
      </c>
      <c r="U15" s="116">
        <v>34709</v>
      </c>
      <c r="V15" s="116">
        <f>+SUM(D15,M15)</f>
        <v>910518</v>
      </c>
      <c r="W15" s="116">
        <f>+SUM(E15,N15)</f>
        <v>66712</v>
      </c>
      <c r="X15" s="116">
        <f>+SUM(F15,O15)</f>
        <v>10000</v>
      </c>
      <c r="Y15" s="116">
        <f>+SUM(G15,P15)</f>
        <v>0</v>
      </c>
      <c r="Z15" s="116">
        <f>+SUM(H15,Q15)</f>
        <v>9000</v>
      </c>
      <c r="AA15" s="116">
        <f>+SUM(I15,R15)</f>
        <v>1645</v>
      </c>
      <c r="AB15" s="116">
        <f>+SUM(J15,S15)</f>
        <v>0</v>
      </c>
      <c r="AC15" s="116">
        <f>+SUM(K15,T15)</f>
        <v>46067</v>
      </c>
      <c r="AD15" s="116">
        <f>+SUM(L15,U15)</f>
        <v>843806</v>
      </c>
      <c r="AE15" s="205" t="s">
        <v>325</v>
      </c>
    </row>
    <row r="16" spans="1:32" ht="13.5" customHeight="1" x14ac:dyDescent="0.15">
      <c r="A16" s="114" t="s">
        <v>40</v>
      </c>
      <c r="B16" s="115" t="s">
        <v>350</v>
      </c>
      <c r="C16" s="114" t="s">
        <v>351</v>
      </c>
      <c r="D16" s="116">
        <f>SUM(E16,+L16)</f>
        <v>482376</v>
      </c>
      <c r="E16" s="116">
        <f>+SUM(F16:I16,K16)</f>
        <v>12031</v>
      </c>
      <c r="F16" s="116">
        <v>0</v>
      </c>
      <c r="G16" s="116">
        <v>0</v>
      </c>
      <c r="H16" s="116">
        <v>0</v>
      </c>
      <c r="I16" s="116">
        <v>711</v>
      </c>
      <c r="J16" s="116"/>
      <c r="K16" s="116">
        <v>11320</v>
      </c>
      <c r="L16" s="116">
        <v>470345</v>
      </c>
      <c r="M16" s="116">
        <f>SUM(N16,+U16)</f>
        <v>83356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83356</v>
      </c>
      <c r="V16" s="116">
        <f>+SUM(D16,M16)</f>
        <v>565732</v>
      </c>
      <c r="W16" s="116">
        <f>+SUM(E16,N16)</f>
        <v>12031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711</v>
      </c>
      <c r="AB16" s="116">
        <f>+SUM(J16,S16)</f>
        <v>0</v>
      </c>
      <c r="AC16" s="116">
        <f>+SUM(K16,T16)</f>
        <v>11320</v>
      </c>
      <c r="AD16" s="116">
        <f>+SUM(L16,U16)</f>
        <v>553701</v>
      </c>
      <c r="AE16" s="205" t="s">
        <v>325</v>
      </c>
    </row>
    <row r="17" spans="1:31" ht="13.5" customHeight="1" x14ac:dyDescent="0.15">
      <c r="A17" s="114" t="s">
        <v>40</v>
      </c>
      <c r="B17" s="115" t="s">
        <v>352</v>
      </c>
      <c r="C17" s="114" t="s">
        <v>353</v>
      </c>
      <c r="D17" s="116">
        <f>SUM(E17,+L17)</f>
        <v>382691</v>
      </c>
      <c r="E17" s="116">
        <f>+SUM(F17:I17,K17)</f>
        <v>46392</v>
      </c>
      <c r="F17" s="116">
        <v>0</v>
      </c>
      <c r="G17" s="116">
        <v>0</v>
      </c>
      <c r="H17" s="116">
        <v>0</v>
      </c>
      <c r="I17" s="116">
        <v>45127</v>
      </c>
      <c r="J17" s="116"/>
      <c r="K17" s="116">
        <v>1265</v>
      </c>
      <c r="L17" s="116">
        <v>336299</v>
      </c>
      <c r="M17" s="116">
        <f>SUM(N17,+U17)</f>
        <v>86960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86960</v>
      </c>
      <c r="V17" s="116">
        <f>+SUM(D17,M17)</f>
        <v>469651</v>
      </c>
      <c r="W17" s="116">
        <f>+SUM(E17,N17)</f>
        <v>46392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45127</v>
      </c>
      <c r="AB17" s="116">
        <f>+SUM(J17,S17)</f>
        <v>0</v>
      </c>
      <c r="AC17" s="116">
        <f>+SUM(K17,T17)</f>
        <v>1265</v>
      </c>
      <c r="AD17" s="116">
        <f>+SUM(L17,U17)</f>
        <v>423259</v>
      </c>
      <c r="AE17" s="205" t="s">
        <v>325</v>
      </c>
    </row>
    <row r="18" spans="1:31" ht="13.5" customHeight="1" x14ac:dyDescent="0.15">
      <c r="A18" s="114" t="s">
        <v>40</v>
      </c>
      <c r="B18" s="115" t="s">
        <v>354</v>
      </c>
      <c r="C18" s="114" t="s">
        <v>355</v>
      </c>
      <c r="D18" s="116">
        <f>SUM(E18,+L18)</f>
        <v>419838</v>
      </c>
      <c r="E18" s="116">
        <f>+SUM(F18:I18,K18)</f>
        <v>47049</v>
      </c>
      <c r="F18" s="116">
        <v>0</v>
      </c>
      <c r="G18" s="116">
        <v>0</v>
      </c>
      <c r="H18" s="116">
        <v>0</v>
      </c>
      <c r="I18" s="116">
        <v>43587</v>
      </c>
      <c r="J18" s="116"/>
      <c r="K18" s="116">
        <v>3462</v>
      </c>
      <c r="L18" s="116">
        <v>372789</v>
      </c>
      <c r="M18" s="116">
        <f>SUM(N18,+U18)</f>
        <v>377302</v>
      </c>
      <c r="N18" s="116">
        <f>+SUM(O18:R18,T18)</f>
        <v>87771</v>
      </c>
      <c r="O18" s="116">
        <v>87771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289531</v>
      </c>
      <c r="V18" s="116">
        <f>+SUM(D18,M18)</f>
        <v>797140</v>
      </c>
      <c r="W18" s="116">
        <f>+SUM(E18,N18)</f>
        <v>134820</v>
      </c>
      <c r="X18" s="116">
        <f>+SUM(F18,O18)</f>
        <v>87771</v>
      </c>
      <c r="Y18" s="116">
        <f>+SUM(G18,P18)</f>
        <v>0</v>
      </c>
      <c r="Z18" s="116">
        <f>+SUM(H18,Q18)</f>
        <v>0</v>
      </c>
      <c r="AA18" s="116">
        <f>+SUM(I18,R18)</f>
        <v>43587</v>
      </c>
      <c r="AB18" s="116">
        <f>+SUM(J18,S18)</f>
        <v>0</v>
      </c>
      <c r="AC18" s="116">
        <f>+SUM(K18,T18)</f>
        <v>3462</v>
      </c>
      <c r="AD18" s="116">
        <f>+SUM(L18,U18)</f>
        <v>662320</v>
      </c>
      <c r="AE18" s="205" t="s">
        <v>325</v>
      </c>
    </row>
    <row r="19" spans="1:31" ht="13.5" customHeight="1" x14ac:dyDescent="0.15">
      <c r="A19" s="114" t="s">
        <v>40</v>
      </c>
      <c r="B19" s="115" t="s">
        <v>356</v>
      </c>
      <c r="C19" s="114" t="s">
        <v>357</v>
      </c>
      <c r="D19" s="116">
        <f>SUM(E19,+L19)</f>
        <v>2547154</v>
      </c>
      <c r="E19" s="116">
        <f>+SUM(F19:I19,K19)</f>
        <v>233102</v>
      </c>
      <c r="F19" s="116">
        <v>0</v>
      </c>
      <c r="G19" s="116">
        <v>846</v>
      </c>
      <c r="H19" s="116">
        <v>0</v>
      </c>
      <c r="I19" s="116">
        <v>11523</v>
      </c>
      <c r="J19" s="116"/>
      <c r="K19" s="116">
        <v>220733</v>
      </c>
      <c r="L19" s="116">
        <v>2314052</v>
      </c>
      <c r="M19" s="116">
        <f>SUM(N19,+U19)</f>
        <v>343071</v>
      </c>
      <c r="N19" s="116">
        <f>+SUM(O19:R19,T19)</f>
        <v>21387</v>
      </c>
      <c r="O19" s="116">
        <v>0</v>
      </c>
      <c r="P19" s="116">
        <v>0</v>
      </c>
      <c r="Q19" s="116">
        <v>0</v>
      </c>
      <c r="R19" s="116">
        <v>21376</v>
      </c>
      <c r="S19" s="116"/>
      <c r="T19" s="116">
        <v>11</v>
      </c>
      <c r="U19" s="116">
        <v>321684</v>
      </c>
      <c r="V19" s="116">
        <f>+SUM(D19,M19)</f>
        <v>2890225</v>
      </c>
      <c r="W19" s="116">
        <f>+SUM(E19,N19)</f>
        <v>254489</v>
      </c>
      <c r="X19" s="116">
        <f>+SUM(F19,O19)</f>
        <v>0</v>
      </c>
      <c r="Y19" s="116">
        <f>+SUM(G19,P19)</f>
        <v>846</v>
      </c>
      <c r="Z19" s="116">
        <f>+SUM(H19,Q19)</f>
        <v>0</v>
      </c>
      <c r="AA19" s="116">
        <f>+SUM(I19,R19)</f>
        <v>32899</v>
      </c>
      <c r="AB19" s="116">
        <f>+SUM(J19,S19)</f>
        <v>0</v>
      </c>
      <c r="AC19" s="116">
        <f>+SUM(K19,T19)</f>
        <v>220744</v>
      </c>
      <c r="AD19" s="116">
        <f>+SUM(L19,U19)</f>
        <v>2635736</v>
      </c>
      <c r="AE19" s="205" t="s">
        <v>325</v>
      </c>
    </row>
    <row r="20" spans="1:31" ht="13.5" customHeight="1" x14ac:dyDescent="0.15">
      <c r="A20" s="114" t="s">
        <v>40</v>
      </c>
      <c r="B20" s="115" t="s">
        <v>358</v>
      </c>
      <c r="C20" s="114" t="s">
        <v>359</v>
      </c>
      <c r="D20" s="116">
        <f>SUM(E20,+L20)</f>
        <v>966480</v>
      </c>
      <c r="E20" s="116">
        <f>+SUM(F20:I20,K20)</f>
        <v>136207</v>
      </c>
      <c r="F20" s="116">
        <v>0</v>
      </c>
      <c r="G20" s="116">
        <v>0</v>
      </c>
      <c r="H20" s="116">
        <v>0</v>
      </c>
      <c r="I20" s="116">
        <v>88219</v>
      </c>
      <c r="J20" s="116"/>
      <c r="K20" s="116">
        <v>47988</v>
      </c>
      <c r="L20" s="116">
        <v>830273</v>
      </c>
      <c r="M20" s="116">
        <f>SUM(N20,+U20)</f>
        <v>206468</v>
      </c>
      <c r="N20" s="116">
        <f>+SUM(O20:R20,T20)</f>
        <v>9508</v>
      </c>
      <c r="O20" s="116">
        <v>0</v>
      </c>
      <c r="P20" s="116">
        <v>0</v>
      </c>
      <c r="Q20" s="116">
        <v>0</v>
      </c>
      <c r="R20" s="116">
        <v>9310</v>
      </c>
      <c r="S20" s="116"/>
      <c r="T20" s="116">
        <v>198</v>
      </c>
      <c r="U20" s="116">
        <v>196960</v>
      </c>
      <c r="V20" s="116">
        <f>+SUM(D20,M20)</f>
        <v>1172948</v>
      </c>
      <c r="W20" s="116">
        <f>+SUM(E20,N20)</f>
        <v>145715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97529</v>
      </c>
      <c r="AB20" s="116">
        <f>+SUM(J20,S20)</f>
        <v>0</v>
      </c>
      <c r="AC20" s="116">
        <f>+SUM(K20,T20)</f>
        <v>48186</v>
      </c>
      <c r="AD20" s="116">
        <f>+SUM(L20,U20)</f>
        <v>1027233</v>
      </c>
      <c r="AE20" s="205" t="s">
        <v>325</v>
      </c>
    </row>
    <row r="21" spans="1:31" ht="13.5" customHeight="1" x14ac:dyDescent="0.15">
      <c r="A21" s="114" t="s">
        <v>40</v>
      </c>
      <c r="B21" s="115" t="s">
        <v>360</v>
      </c>
      <c r="C21" s="114" t="s">
        <v>361</v>
      </c>
      <c r="D21" s="116">
        <f>SUM(E21,+L21)</f>
        <v>367843</v>
      </c>
      <c r="E21" s="116">
        <f>+SUM(F21:I21,K21)</f>
        <v>42624</v>
      </c>
      <c r="F21" s="116">
        <v>0</v>
      </c>
      <c r="G21" s="116">
        <v>0</v>
      </c>
      <c r="H21" s="116">
        <v>8600</v>
      </c>
      <c r="I21" s="116">
        <v>11016</v>
      </c>
      <c r="J21" s="116"/>
      <c r="K21" s="116">
        <v>23008</v>
      </c>
      <c r="L21" s="116">
        <v>325219</v>
      </c>
      <c r="M21" s="116">
        <f>SUM(N21,+U21)</f>
        <v>179251</v>
      </c>
      <c r="N21" s="116">
        <f>+SUM(O21:R21,T21)</f>
        <v>63800</v>
      </c>
      <c r="O21" s="116">
        <v>0</v>
      </c>
      <c r="P21" s="116">
        <v>0</v>
      </c>
      <c r="Q21" s="116">
        <v>63800</v>
      </c>
      <c r="R21" s="116">
        <v>0</v>
      </c>
      <c r="S21" s="116"/>
      <c r="T21" s="116">
        <v>0</v>
      </c>
      <c r="U21" s="116">
        <v>115451</v>
      </c>
      <c r="V21" s="116">
        <f>+SUM(D21,M21)</f>
        <v>547094</v>
      </c>
      <c r="W21" s="116">
        <f>+SUM(E21,N21)</f>
        <v>106424</v>
      </c>
      <c r="X21" s="116">
        <f>+SUM(F21,O21)</f>
        <v>0</v>
      </c>
      <c r="Y21" s="116">
        <f>+SUM(G21,P21)</f>
        <v>0</v>
      </c>
      <c r="Z21" s="116">
        <f>+SUM(H21,Q21)</f>
        <v>72400</v>
      </c>
      <c r="AA21" s="116">
        <f>+SUM(I21,R21)</f>
        <v>11016</v>
      </c>
      <c r="AB21" s="116">
        <f>+SUM(J21,S21)</f>
        <v>0</v>
      </c>
      <c r="AC21" s="116">
        <f>+SUM(K21,T21)</f>
        <v>23008</v>
      </c>
      <c r="AD21" s="116">
        <f>+SUM(L21,U21)</f>
        <v>440670</v>
      </c>
      <c r="AE21" s="205" t="s">
        <v>325</v>
      </c>
    </row>
    <row r="22" spans="1:31" ht="13.5" customHeight="1" x14ac:dyDescent="0.15">
      <c r="A22" s="114" t="s">
        <v>40</v>
      </c>
      <c r="B22" s="115" t="s">
        <v>362</v>
      </c>
      <c r="C22" s="114" t="s">
        <v>363</v>
      </c>
      <c r="D22" s="116">
        <f>SUM(E22,+L22)</f>
        <v>124043</v>
      </c>
      <c r="E22" s="116">
        <f>+SUM(F22:I22,K22)</f>
        <v>11004</v>
      </c>
      <c r="F22" s="116">
        <v>0</v>
      </c>
      <c r="G22" s="116">
        <v>0</v>
      </c>
      <c r="H22" s="116">
        <v>0</v>
      </c>
      <c r="I22" s="116">
        <v>9158</v>
      </c>
      <c r="J22" s="116"/>
      <c r="K22" s="116">
        <v>1846</v>
      </c>
      <c r="L22" s="116">
        <v>113039</v>
      </c>
      <c r="M22" s="116">
        <f>SUM(N22,+U22)</f>
        <v>14773</v>
      </c>
      <c r="N22" s="116">
        <f>+SUM(O22:R22,T22)</f>
        <v>14085</v>
      </c>
      <c r="O22" s="116">
        <v>0</v>
      </c>
      <c r="P22" s="116">
        <v>0</v>
      </c>
      <c r="Q22" s="116">
        <v>0</v>
      </c>
      <c r="R22" s="116">
        <v>14085</v>
      </c>
      <c r="S22" s="116"/>
      <c r="T22" s="116">
        <v>0</v>
      </c>
      <c r="U22" s="116">
        <v>688</v>
      </c>
      <c r="V22" s="116">
        <f>+SUM(D22,M22)</f>
        <v>138816</v>
      </c>
      <c r="W22" s="116">
        <f>+SUM(E22,N22)</f>
        <v>25089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23243</v>
      </c>
      <c r="AB22" s="116">
        <f>+SUM(J22,S22)</f>
        <v>0</v>
      </c>
      <c r="AC22" s="116">
        <f>+SUM(K22,T22)</f>
        <v>1846</v>
      </c>
      <c r="AD22" s="116">
        <f>+SUM(L22,U22)</f>
        <v>113727</v>
      </c>
      <c r="AE22" s="205" t="s">
        <v>325</v>
      </c>
    </row>
    <row r="23" spans="1:31" ht="13.5" customHeight="1" x14ac:dyDescent="0.15">
      <c r="A23" s="114" t="s">
        <v>40</v>
      </c>
      <c r="B23" s="115" t="s">
        <v>364</v>
      </c>
      <c r="C23" s="114" t="s">
        <v>365</v>
      </c>
      <c r="D23" s="116">
        <f>SUM(E23,+L23)</f>
        <v>38721</v>
      </c>
      <c r="E23" s="116">
        <f>+SUM(F23:I23,K23)</f>
        <v>2201</v>
      </c>
      <c r="F23" s="116">
        <v>0</v>
      </c>
      <c r="G23" s="116">
        <v>0</v>
      </c>
      <c r="H23" s="116">
        <v>0</v>
      </c>
      <c r="I23" s="116">
        <v>861</v>
      </c>
      <c r="J23" s="116"/>
      <c r="K23" s="116">
        <v>1340</v>
      </c>
      <c r="L23" s="116">
        <v>36520</v>
      </c>
      <c r="M23" s="116">
        <f>SUM(N23,+U23)</f>
        <v>28745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28745</v>
      </c>
      <c r="V23" s="116">
        <f>+SUM(D23,M23)</f>
        <v>67466</v>
      </c>
      <c r="W23" s="116">
        <f>+SUM(E23,N23)</f>
        <v>2201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861</v>
      </c>
      <c r="AB23" s="116">
        <f>+SUM(J23,S23)</f>
        <v>0</v>
      </c>
      <c r="AC23" s="116">
        <f>+SUM(K23,T23)</f>
        <v>1340</v>
      </c>
      <c r="AD23" s="116">
        <f>+SUM(L23,U23)</f>
        <v>65265</v>
      </c>
      <c r="AE23" s="205" t="s">
        <v>325</v>
      </c>
    </row>
    <row r="24" spans="1:31" ht="13.5" customHeight="1" x14ac:dyDescent="0.15">
      <c r="A24" s="114" t="s">
        <v>40</v>
      </c>
      <c r="B24" s="115" t="s">
        <v>366</v>
      </c>
      <c r="C24" s="114" t="s">
        <v>367</v>
      </c>
      <c r="D24" s="116">
        <f>SUM(E24,+L24)</f>
        <v>123842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123842</v>
      </c>
      <c r="M24" s="116">
        <f>SUM(N24,+U24)</f>
        <v>28342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28342</v>
      </c>
      <c r="V24" s="116">
        <f>+SUM(D24,M24)</f>
        <v>152184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152184</v>
      </c>
      <c r="AE24" s="205" t="s">
        <v>325</v>
      </c>
    </row>
    <row r="25" spans="1:31" ht="13.5" customHeight="1" x14ac:dyDescent="0.15">
      <c r="A25" s="114" t="s">
        <v>40</v>
      </c>
      <c r="B25" s="115" t="s">
        <v>370</v>
      </c>
      <c r="C25" s="114" t="s">
        <v>371</v>
      </c>
      <c r="D25" s="116">
        <f>SUM(E25,+L25)</f>
        <v>121907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121907</v>
      </c>
      <c r="M25" s="116">
        <f>SUM(N25,+U25)</f>
        <v>25084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25084</v>
      </c>
      <c r="V25" s="116">
        <f>+SUM(D25,M25)</f>
        <v>146991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146991</v>
      </c>
      <c r="AE25" s="205" t="s">
        <v>325</v>
      </c>
    </row>
    <row r="26" spans="1:31" ht="13.5" customHeight="1" x14ac:dyDescent="0.15">
      <c r="A26" s="114" t="s">
        <v>40</v>
      </c>
      <c r="B26" s="115" t="s">
        <v>372</v>
      </c>
      <c r="C26" s="114" t="s">
        <v>373</v>
      </c>
      <c r="D26" s="116">
        <f>SUM(E26,+L26)</f>
        <v>70703</v>
      </c>
      <c r="E26" s="116">
        <f>+SUM(F26:I26,K26)</f>
        <v>7218</v>
      </c>
      <c r="F26" s="116">
        <v>0</v>
      </c>
      <c r="G26" s="116">
        <v>0</v>
      </c>
      <c r="H26" s="116">
        <v>0</v>
      </c>
      <c r="I26" s="116">
        <v>6405</v>
      </c>
      <c r="J26" s="116"/>
      <c r="K26" s="116">
        <v>813</v>
      </c>
      <c r="L26" s="116">
        <v>63485</v>
      </c>
      <c r="M26" s="116">
        <f>SUM(N26,+U26)</f>
        <v>1157</v>
      </c>
      <c r="N26" s="116">
        <f>+SUM(O26:R26,T26)</f>
        <v>1157</v>
      </c>
      <c r="O26" s="116">
        <v>0</v>
      </c>
      <c r="P26" s="116">
        <v>0</v>
      </c>
      <c r="Q26" s="116">
        <v>0</v>
      </c>
      <c r="R26" s="116">
        <v>1157</v>
      </c>
      <c r="S26" s="116"/>
      <c r="T26" s="116">
        <v>0</v>
      </c>
      <c r="U26" s="116">
        <v>0</v>
      </c>
      <c r="V26" s="116">
        <f>+SUM(D26,M26)</f>
        <v>71860</v>
      </c>
      <c r="W26" s="116">
        <f>+SUM(E26,N26)</f>
        <v>8375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7562</v>
      </c>
      <c r="AB26" s="116">
        <f>+SUM(J26,S26)</f>
        <v>0</v>
      </c>
      <c r="AC26" s="116">
        <f>+SUM(K26,T26)</f>
        <v>813</v>
      </c>
      <c r="AD26" s="116">
        <f>+SUM(L26,U26)</f>
        <v>63485</v>
      </c>
      <c r="AE26" s="205" t="s">
        <v>325</v>
      </c>
    </row>
    <row r="27" spans="1:31" ht="13.5" customHeight="1" x14ac:dyDescent="0.15">
      <c r="A27" s="114" t="s">
        <v>40</v>
      </c>
      <c r="B27" s="115" t="s">
        <v>344</v>
      </c>
      <c r="C27" s="114" t="s">
        <v>345</v>
      </c>
      <c r="D27" s="116">
        <f>SUM(E27,+L27)</f>
        <v>166404</v>
      </c>
      <c r="E27" s="116">
        <f>+SUM(F27:I27,K27)</f>
        <v>150408</v>
      </c>
      <c r="F27" s="116">
        <v>0</v>
      </c>
      <c r="G27" s="116">
        <v>0</v>
      </c>
      <c r="H27" s="116">
        <v>0</v>
      </c>
      <c r="I27" s="116">
        <v>150408</v>
      </c>
      <c r="J27" s="116">
        <v>303843</v>
      </c>
      <c r="K27" s="116">
        <v>0</v>
      </c>
      <c r="L27" s="116">
        <v>15996</v>
      </c>
      <c r="M27" s="116">
        <f>SUM(N27,+U27)</f>
        <v>53535</v>
      </c>
      <c r="N27" s="116">
        <f>+SUM(O27:R27,T27)</f>
        <v>5591</v>
      </c>
      <c r="O27" s="116">
        <v>4533</v>
      </c>
      <c r="P27" s="116">
        <v>0</v>
      </c>
      <c r="Q27" s="116">
        <v>0</v>
      </c>
      <c r="R27" s="116">
        <v>1058</v>
      </c>
      <c r="S27" s="116">
        <v>162787</v>
      </c>
      <c r="T27" s="116">
        <v>0</v>
      </c>
      <c r="U27" s="116">
        <v>47944</v>
      </c>
      <c r="V27" s="116">
        <f>+SUM(D27,M27)</f>
        <v>219939</v>
      </c>
      <c r="W27" s="116">
        <f>+SUM(E27,N27)</f>
        <v>155999</v>
      </c>
      <c r="X27" s="116">
        <f>+SUM(F27,O27)</f>
        <v>4533</v>
      </c>
      <c r="Y27" s="116">
        <f>+SUM(G27,P27)</f>
        <v>0</v>
      </c>
      <c r="Z27" s="116">
        <f>+SUM(H27,Q27)</f>
        <v>0</v>
      </c>
      <c r="AA27" s="116">
        <f>+SUM(I27,R27)</f>
        <v>151466</v>
      </c>
      <c r="AB27" s="116">
        <f>+SUM(J27,S27)</f>
        <v>466630</v>
      </c>
      <c r="AC27" s="116">
        <f>+SUM(K27,T27)</f>
        <v>0</v>
      </c>
      <c r="AD27" s="116">
        <f>+SUM(L27,U27)</f>
        <v>63940</v>
      </c>
      <c r="AE27" s="205" t="s">
        <v>325</v>
      </c>
    </row>
    <row r="28" spans="1:31" ht="13.5" customHeight="1" x14ac:dyDescent="0.15">
      <c r="A28" s="114" t="s">
        <v>40</v>
      </c>
      <c r="B28" s="115" t="s">
        <v>368</v>
      </c>
      <c r="C28" s="114" t="s">
        <v>369</v>
      </c>
      <c r="D28" s="116">
        <f>SUM(E28,+L28)</f>
        <v>29959</v>
      </c>
      <c r="E28" s="116">
        <f>+SUM(F28:I28,K28)</f>
        <v>29959</v>
      </c>
      <c r="F28" s="116">
        <v>0</v>
      </c>
      <c r="G28" s="116">
        <v>0</v>
      </c>
      <c r="H28" s="116">
        <v>0</v>
      </c>
      <c r="I28" s="116">
        <v>29392</v>
      </c>
      <c r="J28" s="116">
        <v>121874</v>
      </c>
      <c r="K28" s="116">
        <v>567</v>
      </c>
      <c r="L28" s="116">
        <v>0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29959</v>
      </c>
      <c r="W28" s="116">
        <f>+SUM(E28,N28)</f>
        <v>29959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29392</v>
      </c>
      <c r="AB28" s="116">
        <f>+SUM(J28,S28)</f>
        <v>121874</v>
      </c>
      <c r="AC28" s="116">
        <f>+SUM(K28,T28)</f>
        <v>567</v>
      </c>
      <c r="AD28" s="116">
        <f>+SUM(L28,U28)</f>
        <v>0</v>
      </c>
      <c r="AE28" s="205" t="s">
        <v>325</v>
      </c>
    </row>
    <row r="29" spans="1:31" ht="13.5" customHeight="1" x14ac:dyDescent="0.15">
      <c r="A29" s="114" t="s">
        <v>40</v>
      </c>
      <c r="B29" s="115" t="s">
        <v>338</v>
      </c>
      <c r="C29" s="114" t="s">
        <v>348</v>
      </c>
      <c r="D29" s="116">
        <f>SUM(E29,+L29)</f>
        <v>613275</v>
      </c>
      <c r="E29" s="116">
        <f>+SUM(F29:I29,K29)</f>
        <v>613275</v>
      </c>
      <c r="F29" s="116">
        <v>0</v>
      </c>
      <c r="G29" s="116">
        <v>0</v>
      </c>
      <c r="H29" s="116">
        <v>0</v>
      </c>
      <c r="I29" s="116">
        <v>359266</v>
      </c>
      <c r="J29" s="116">
        <v>1356310</v>
      </c>
      <c r="K29" s="116">
        <v>254009</v>
      </c>
      <c r="L29" s="116">
        <v>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613275</v>
      </c>
      <c r="W29" s="116">
        <f>+SUM(E29,N29)</f>
        <v>613275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359266</v>
      </c>
      <c r="AB29" s="116">
        <f>+SUM(J29,S29)</f>
        <v>1356310</v>
      </c>
      <c r="AC29" s="116">
        <f>+SUM(K29,T29)</f>
        <v>254009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40</v>
      </c>
      <c r="B30" s="115" t="s">
        <v>340</v>
      </c>
      <c r="C30" s="114" t="s">
        <v>349</v>
      </c>
      <c r="D30" s="116">
        <f>SUM(E30,+L30)</f>
        <v>251281</v>
      </c>
      <c r="E30" s="116">
        <f>+SUM(F30:I30,K30)</f>
        <v>12016</v>
      </c>
      <c r="F30" s="116">
        <v>0</v>
      </c>
      <c r="G30" s="116">
        <v>0</v>
      </c>
      <c r="H30" s="116">
        <v>0</v>
      </c>
      <c r="I30" s="116">
        <v>12016</v>
      </c>
      <c r="J30" s="116">
        <v>462082</v>
      </c>
      <c r="K30" s="116">
        <v>0</v>
      </c>
      <c r="L30" s="116">
        <v>239265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251281</v>
      </c>
      <c r="W30" s="116">
        <f>+SUM(E30,N30)</f>
        <v>12016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12016</v>
      </c>
      <c r="AB30" s="116">
        <f>+SUM(J30,S30)</f>
        <v>462082</v>
      </c>
      <c r="AC30" s="116">
        <f>+SUM(K30,T30)</f>
        <v>0</v>
      </c>
      <c r="AD30" s="116">
        <f>+SUM(L30,U30)</f>
        <v>239265</v>
      </c>
      <c r="AE30" s="205" t="s">
        <v>325</v>
      </c>
    </row>
    <row r="31" spans="1:31" ht="13.5" customHeight="1" x14ac:dyDescent="0.15">
      <c r="A31" s="114" t="s">
        <v>40</v>
      </c>
      <c r="B31" s="115" t="s">
        <v>332</v>
      </c>
      <c r="C31" s="114" t="s">
        <v>333</v>
      </c>
      <c r="D31" s="116">
        <f>SUM(E31,+L31)</f>
        <v>182390</v>
      </c>
      <c r="E31" s="116">
        <f>+SUM(F31:I31,K31)</f>
        <v>167472</v>
      </c>
      <c r="F31" s="116">
        <v>0</v>
      </c>
      <c r="G31" s="116">
        <v>0</v>
      </c>
      <c r="H31" s="116">
        <v>0</v>
      </c>
      <c r="I31" s="116">
        <v>167442</v>
      </c>
      <c r="J31" s="116">
        <v>292943</v>
      </c>
      <c r="K31" s="116">
        <v>30</v>
      </c>
      <c r="L31" s="116">
        <v>14918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182390</v>
      </c>
      <c r="W31" s="116">
        <f>+SUM(E31,N31)</f>
        <v>167472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167442</v>
      </c>
      <c r="AB31" s="116">
        <f>+SUM(J31,S31)</f>
        <v>292943</v>
      </c>
      <c r="AC31" s="116">
        <f>+SUM(K31,T31)</f>
        <v>30</v>
      </c>
      <c r="AD31" s="116">
        <f>+SUM(L31,U31)</f>
        <v>14918</v>
      </c>
      <c r="AE31" s="205" t="s">
        <v>325</v>
      </c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274</v>
      </c>
      <c r="D7" s="133">
        <f>+SUM(E7,J7)</f>
        <v>3596698</v>
      </c>
      <c r="E7" s="133">
        <f>+SUM(F7:I7)</f>
        <v>3596478</v>
      </c>
      <c r="F7" s="133">
        <f t="shared" ref="F7:K7" si="0">SUM(F$8:F$257)</f>
        <v>529</v>
      </c>
      <c r="G7" s="133">
        <f t="shared" si="0"/>
        <v>3511001</v>
      </c>
      <c r="H7" s="133">
        <f t="shared" si="0"/>
        <v>38083</v>
      </c>
      <c r="I7" s="133">
        <f t="shared" si="0"/>
        <v>46865</v>
      </c>
      <c r="J7" s="133">
        <f t="shared" si="0"/>
        <v>220</v>
      </c>
      <c r="K7" s="133">
        <f t="shared" si="0"/>
        <v>0</v>
      </c>
      <c r="L7" s="133">
        <f>+SUM(M7,R7,V7,W7,AC7)</f>
        <v>21367156</v>
      </c>
      <c r="M7" s="133">
        <f>+SUM(N7:Q7)</f>
        <v>4903512</v>
      </c>
      <c r="N7" s="133">
        <f>SUM(N$8:N$257)</f>
        <v>1725626</v>
      </c>
      <c r="O7" s="133">
        <f>SUM(O$8:O$257)</f>
        <v>2320505</v>
      </c>
      <c r="P7" s="133">
        <f>SUM(P$8:P$257)</f>
        <v>732600</v>
      </c>
      <c r="Q7" s="133">
        <f>SUM(Q$8:Q$257)</f>
        <v>124781</v>
      </c>
      <c r="R7" s="133">
        <f>+SUM(S7:U7)</f>
        <v>4201447</v>
      </c>
      <c r="S7" s="133">
        <f>SUM(S$8:S$257)</f>
        <v>409354</v>
      </c>
      <c r="T7" s="133">
        <f>SUM(T$8:T$257)</f>
        <v>3501191</v>
      </c>
      <c r="U7" s="133">
        <f>SUM(U$8:U$257)</f>
        <v>290902</v>
      </c>
      <c r="V7" s="133">
        <f>SUM(V$8:V$257)</f>
        <v>58475</v>
      </c>
      <c r="W7" s="133">
        <f>+SUM(X7:AA7)</f>
        <v>12194180</v>
      </c>
      <c r="X7" s="133">
        <f t="shared" ref="X7:AD7" si="1">SUM(X$8:X$257)</f>
        <v>4571940</v>
      </c>
      <c r="Y7" s="133">
        <f t="shared" si="1"/>
        <v>6586778</v>
      </c>
      <c r="Z7" s="133">
        <f t="shared" si="1"/>
        <v>451545</v>
      </c>
      <c r="AA7" s="133">
        <f t="shared" si="1"/>
        <v>583917</v>
      </c>
      <c r="AB7" s="133">
        <f t="shared" si="1"/>
        <v>2537052</v>
      </c>
      <c r="AC7" s="133">
        <f t="shared" si="1"/>
        <v>9542</v>
      </c>
      <c r="AD7" s="133">
        <f t="shared" si="1"/>
        <v>981537</v>
      </c>
      <c r="AE7" s="133">
        <f>+SUM(D7,L7,AD7)</f>
        <v>25945391</v>
      </c>
      <c r="AF7" s="133">
        <f>+SUM(AG7,AL7)</f>
        <v>406162</v>
      </c>
      <c r="AG7" s="133">
        <f>+SUM(AH7:AK7)</f>
        <v>399916</v>
      </c>
      <c r="AH7" s="133">
        <f t="shared" ref="AH7:AM7" si="2">SUM(AH$8:AH$257)</f>
        <v>0</v>
      </c>
      <c r="AI7" s="133">
        <f t="shared" si="2"/>
        <v>399916</v>
      </c>
      <c r="AJ7" s="133">
        <f t="shared" si="2"/>
        <v>0</v>
      </c>
      <c r="AK7" s="133">
        <f t="shared" si="2"/>
        <v>0</v>
      </c>
      <c r="AL7" s="133">
        <f t="shared" si="2"/>
        <v>6246</v>
      </c>
      <c r="AM7" s="133">
        <f t="shared" si="2"/>
        <v>0</v>
      </c>
      <c r="AN7" s="133">
        <f>+SUM(AO7,AT7,AX7,AY7,BE7)</f>
        <v>2826089</v>
      </c>
      <c r="AO7" s="133">
        <f>+SUM(AP7:AS7)</f>
        <v>367501</v>
      </c>
      <c r="AP7" s="133">
        <f>SUM(AP$8:AP$257)</f>
        <v>129582</v>
      </c>
      <c r="AQ7" s="133">
        <f>SUM(AQ$8:AQ$257)</f>
        <v>0</v>
      </c>
      <c r="AR7" s="133">
        <f>SUM(AR$8:AR$257)</f>
        <v>237919</v>
      </c>
      <c r="AS7" s="133">
        <f>SUM(AS$8:AS$257)</f>
        <v>0</v>
      </c>
      <c r="AT7" s="133">
        <f>+SUM(AU7:AW7)</f>
        <v>1027723</v>
      </c>
      <c r="AU7" s="133">
        <f>SUM(AU$8:AU$257)</f>
        <v>129444</v>
      </c>
      <c r="AV7" s="133">
        <f>SUM(AV$8:AV$257)</f>
        <v>892212</v>
      </c>
      <c r="AW7" s="133">
        <f>SUM(AW$8:AW$257)</f>
        <v>6067</v>
      </c>
      <c r="AX7" s="133">
        <f>SUM(AX$8:AX$257)</f>
        <v>93494</v>
      </c>
      <c r="AY7" s="133">
        <f>+SUM(AZ7:BC7)</f>
        <v>1329306</v>
      </c>
      <c r="AZ7" s="133">
        <f t="shared" ref="AZ7:BF7" si="3">SUM(AZ$8:AZ$257)</f>
        <v>435370</v>
      </c>
      <c r="BA7" s="133">
        <f t="shared" si="3"/>
        <v>652249</v>
      </c>
      <c r="BB7" s="133">
        <f t="shared" si="3"/>
        <v>32080</v>
      </c>
      <c r="BC7" s="133">
        <f t="shared" si="3"/>
        <v>209607</v>
      </c>
      <c r="BD7" s="133">
        <f t="shared" si="3"/>
        <v>162787</v>
      </c>
      <c r="BE7" s="133">
        <f t="shared" si="3"/>
        <v>8065</v>
      </c>
      <c r="BF7" s="133">
        <f t="shared" si="3"/>
        <v>61714</v>
      </c>
      <c r="BG7" s="133">
        <f>+SUM(BF7,AN7,AF7)</f>
        <v>3293965</v>
      </c>
      <c r="BH7" s="133">
        <f t="shared" ref="BH7:CI7" si="4">SUM(D7,AF7)</f>
        <v>4002860</v>
      </c>
      <c r="BI7" s="133">
        <f>SUM(E7,AG7)</f>
        <v>3996394</v>
      </c>
      <c r="BJ7" s="133">
        <f t="shared" si="4"/>
        <v>529</v>
      </c>
      <c r="BK7" s="133">
        <f t="shared" si="4"/>
        <v>3910917</v>
      </c>
      <c r="BL7" s="133">
        <f t="shared" si="4"/>
        <v>38083</v>
      </c>
      <c r="BM7" s="133">
        <f t="shared" si="4"/>
        <v>46865</v>
      </c>
      <c r="BN7" s="133">
        <f t="shared" si="4"/>
        <v>6466</v>
      </c>
      <c r="BO7" s="133">
        <f t="shared" si="4"/>
        <v>0</v>
      </c>
      <c r="BP7" s="133">
        <f t="shared" si="4"/>
        <v>24193245</v>
      </c>
      <c r="BQ7" s="133">
        <f t="shared" si="4"/>
        <v>5271013</v>
      </c>
      <c r="BR7" s="133">
        <f t="shared" si="4"/>
        <v>1855208</v>
      </c>
      <c r="BS7" s="133">
        <f t="shared" si="4"/>
        <v>2320505</v>
      </c>
      <c r="BT7" s="133">
        <f t="shared" si="4"/>
        <v>970519</v>
      </c>
      <c r="BU7" s="133">
        <f t="shared" si="4"/>
        <v>124781</v>
      </c>
      <c r="BV7" s="133">
        <f t="shared" si="4"/>
        <v>5229170</v>
      </c>
      <c r="BW7" s="133">
        <f t="shared" si="4"/>
        <v>538798</v>
      </c>
      <c r="BX7" s="133">
        <f t="shared" si="4"/>
        <v>4393403</v>
      </c>
      <c r="BY7" s="133">
        <f t="shared" si="4"/>
        <v>296969</v>
      </c>
      <c r="BZ7" s="133">
        <f t="shared" si="4"/>
        <v>151969</v>
      </c>
      <c r="CA7" s="133">
        <f t="shared" si="4"/>
        <v>13523486</v>
      </c>
      <c r="CB7" s="133">
        <f t="shared" si="4"/>
        <v>5007310</v>
      </c>
      <c r="CC7" s="133">
        <f t="shared" si="4"/>
        <v>7239027</v>
      </c>
      <c r="CD7" s="133">
        <f t="shared" si="4"/>
        <v>483625</v>
      </c>
      <c r="CE7" s="133">
        <f t="shared" si="4"/>
        <v>793524</v>
      </c>
      <c r="CF7" s="133">
        <f t="shared" si="4"/>
        <v>2699839</v>
      </c>
      <c r="CG7" s="133">
        <f t="shared" si="4"/>
        <v>17607</v>
      </c>
      <c r="CH7" s="133">
        <f t="shared" si="4"/>
        <v>1043251</v>
      </c>
      <c r="CI7" s="133">
        <f t="shared" si="4"/>
        <v>29239356</v>
      </c>
    </row>
    <row r="8" spans="1:87" ht="13.5" customHeight="1" x14ac:dyDescent="0.15">
      <c r="A8" s="114" t="s">
        <v>40</v>
      </c>
      <c r="B8" s="115" t="s">
        <v>323</v>
      </c>
      <c r="C8" s="114" t="s">
        <v>324</v>
      </c>
      <c r="D8" s="116">
        <f>+SUM(E8,J8)</f>
        <v>1917072</v>
      </c>
      <c r="E8" s="116">
        <f>+SUM(F8:I8)</f>
        <v>1916852</v>
      </c>
      <c r="F8" s="116">
        <v>0</v>
      </c>
      <c r="G8" s="116">
        <v>1916852</v>
      </c>
      <c r="H8" s="116">
        <v>0</v>
      </c>
      <c r="I8" s="116">
        <v>0</v>
      </c>
      <c r="J8" s="116">
        <v>220</v>
      </c>
      <c r="K8" s="116">
        <v>0</v>
      </c>
      <c r="L8" s="116">
        <f>+SUM(M8,R8,V8,W8,AC8)</f>
        <v>3803966</v>
      </c>
      <c r="M8" s="116">
        <f>+SUM(N8:Q8)</f>
        <v>955248</v>
      </c>
      <c r="N8" s="116">
        <v>236958</v>
      </c>
      <c r="O8" s="116">
        <v>687050</v>
      </c>
      <c r="P8" s="116">
        <v>26297</v>
      </c>
      <c r="Q8" s="116">
        <v>4943</v>
      </c>
      <c r="R8" s="116">
        <f>+SUM(S8:U8)</f>
        <v>247962</v>
      </c>
      <c r="S8" s="116">
        <v>33750</v>
      </c>
      <c r="T8" s="116">
        <v>184355</v>
      </c>
      <c r="U8" s="116">
        <v>29857</v>
      </c>
      <c r="V8" s="116">
        <v>39083</v>
      </c>
      <c r="W8" s="116">
        <f>+SUM(X8:AA8)</f>
        <v>2561673</v>
      </c>
      <c r="X8" s="116">
        <v>699923</v>
      </c>
      <c r="Y8" s="116">
        <v>1504778</v>
      </c>
      <c r="Z8" s="116">
        <v>97338</v>
      </c>
      <c r="AA8" s="116">
        <v>259634</v>
      </c>
      <c r="AB8" s="116">
        <v>0</v>
      </c>
      <c r="AC8" s="116">
        <v>0</v>
      </c>
      <c r="AD8" s="116">
        <v>153484</v>
      </c>
      <c r="AE8" s="116">
        <f>+SUM(D8,L8,AD8)</f>
        <v>5874522</v>
      </c>
      <c r="AF8" s="116">
        <f>+SUM(AG8,AL8)</f>
        <v>602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602</v>
      </c>
      <c r="AM8" s="116">
        <v>0</v>
      </c>
      <c r="AN8" s="116">
        <f>+SUM(AO8,AT8,AX8,AY8,BE8)</f>
        <v>535678</v>
      </c>
      <c r="AO8" s="116">
        <f>+SUM(AP8:AS8)</f>
        <v>202193</v>
      </c>
      <c r="AP8" s="116">
        <v>56629</v>
      </c>
      <c r="AQ8" s="116">
        <v>0</v>
      </c>
      <c r="AR8" s="116">
        <v>145564</v>
      </c>
      <c r="AS8" s="116">
        <v>0</v>
      </c>
      <c r="AT8" s="116">
        <f>+SUM(AU8:AW8)</f>
        <v>243663</v>
      </c>
      <c r="AU8" s="116">
        <v>120142</v>
      </c>
      <c r="AV8" s="116">
        <v>123521</v>
      </c>
      <c r="AW8" s="116">
        <v>0</v>
      </c>
      <c r="AX8" s="116">
        <v>82744</v>
      </c>
      <c r="AY8" s="116">
        <f>+SUM(AZ8:BC8)</f>
        <v>7078</v>
      </c>
      <c r="AZ8" s="116">
        <v>0</v>
      </c>
      <c r="BA8" s="116">
        <v>0</v>
      </c>
      <c r="BB8" s="116">
        <v>0</v>
      </c>
      <c r="BC8" s="116">
        <v>7078</v>
      </c>
      <c r="BD8" s="116">
        <v>0</v>
      </c>
      <c r="BE8" s="116">
        <v>0</v>
      </c>
      <c r="BF8" s="116">
        <v>0</v>
      </c>
      <c r="BG8" s="116">
        <f>+SUM(BF8,AN8,AF8)</f>
        <v>536280</v>
      </c>
      <c r="BH8" s="116">
        <f>SUM(D8,AF8)</f>
        <v>1917674</v>
      </c>
      <c r="BI8" s="116">
        <f>SUM(E8,AG8)</f>
        <v>1916852</v>
      </c>
      <c r="BJ8" s="116">
        <f>SUM(F8,AH8)</f>
        <v>0</v>
      </c>
      <c r="BK8" s="116">
        <f>SUM(G8,AI8)</f>
        <v>1916852</v>
      </c>
      <c r="BL8" s="116">
        <f>SUM(H8,AJ8)</f>
        <v>0</v>
      </c>
      <c r="BM8" s="116">
        <f>SUM(I8,AK8)</f>
        <v>0</v>
      </c>
      <c r="BN8" s="116">
        <f>SUM(J8,AL8)</f>
        <v>822</v>
      </c>
      <c r="BO8" s="116">
        <f>SUM(K8,AM8)</f>
        <v>0</v>
      </c>
      <c r="BP8" s="116">
        <f>SUM(L8,AN8)</f>
        <v>4339644</v>
      </c>
      <c r="BQ8" s="116">
        <f>SUM(M8,AO8)</f>
        <v>1157441</v>
      </c>
      <c r="BR8" s="116">
        <f>SUM(N8,AP8)</f>
        <v>293587</v>
      </c>
      <c r="BS8" s="116">
        <f>SUM(O8,AQ8)</f>
        <v>687050</v>
      </c>
      <c r="BT8" s="116">
        <f>SUM(P8,AR8)</f>
        <v>171861</v>
      </c>
      <c r="BU8" s="116">
        <f>SUM(Q8,AS8)</f>
        <v>4943</v>
      </c>
      <c r="BV8" s="116">
        <f>SUM(R8,AT8)</f>
        <v>491625</v>
      </c>
      <c r="BW8" s="116">
        <f>SUM(S8,AU8)</f>
        <v>153892</v>
      </c>
      <c r="BX8" s="116">
        <f>SUM(T8,AV8)</f>
        <v>307876</v>
      </c>
      <c r="BY8" s="116">
        <f>SUM(U8,AW8)</f>
        <v>29857</v>
      </c>
      <c r="BZ8" s="116">
        <f>SUM(V8,AX8)</f>
        <v>121827</v>
      </c>
      <c r="CA8" s="116">
        <f>SUM(W8,AY8)</f>
        <v>2568751</v>
      </c>
      <c r="CB8" s="116">
        <f>SUM(X8,AZ8)</f>
        <v>699923</v>
      </c>
      <c r="CC8" s="116">
        <f>SUM(Y8,BA8)</f>
        <v>1504778</v>
      </c>
      <c r="CD8" s="116">
        <f>SUM(Z8,BB8)</f>
        <v>97338</v>
      </c>
      <c r="CE8" s="116">
        <f>SUM(AA8,BC8)</f>
        <v>266712</v>
      </c>
      <c r="CF8" s="116">
        <f>SUM(AB8,BD8)</f>
        <v>0</v>
      </c>
      <c r="CG8" s="116">
        <f>SUM(AC8,BE8)</f>
        <v>0</v>
      </c>
      <c r="CH8" s="116">
        <f>SUM(AD8,BF8)</f>
        <v>153484</v>
      </c>
      <c r="CI8" s="116">
        <f>SUM(AE8,BG8)</f>
        <v>6410802</v>
      </c>
    </row>
    <row r="9" spans="1:87" ht="13.5" customHeight="1" x14ac:dyDescent="0.15">
      <c r="A9" s="114" t="s">
        <v>40</v>
      </c>
      <c r="B9" s="115" t="s">
        <v>326</v>
      </c>
      <c r="C9" s="114" t="s">
        <v>327</v>
      </c>
      <c r="D9" s="116">
        <f>+SUM(E9,J9)</f>
        <v>1463300</v>
      </c>
      <c r="E9" s="116">
        <f>+SUM(F9:I9)</f>
        <v>1463300</v>
      </c>
      <c r="F9" s="116">
        <v>0</v>
      </c>
      <c r="G9" s="116">
        <v>1463300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2216183</v>
      </c>
      <c r="M9" s="116">
        <f>+SUM(N9:Q9)</f>
        <v>606226</v>
      </c>
      <c r="N9" s="116">
        <v>250326</v>
      </c>
      <c r="O9" s="116">
        <v>205833</v>
      </c>
      <c r="P9" s="116">
        <v>150067</v>
      </c>
      <c r="Q9" s="116">
        <v>0</v>
      </c>
      <c r="R9" s="116">
        <f>+SUM(S9:U9)</f>
        <v>681420</v>
      </c>
      <c r="S9" s="116">
        <v>66190</v>
      </c>
      <c r="T9" s="116">
        <v>600052</v>
      </c>
      <c r="U9" s="116">
        <v>15178</v>
      </c>
      <c r="V9" s="116">
        <v>8441</v>
      </c>
      <c r="W9" s="116">
        <f>+SUM(X9:AA9)</f>
        <v>920096</v>
      </c>
      <c r="X9" s="116">
        <v>341921</v>
      </c>
      <c r="Y9" s="116">
        <v>556308</v>
      </c>
      <c r="Z9" s="116">
        <v>21867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3679483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236479</v>
      </c>
      <c r="AO9" s="116">
        <f>+SUM(AP9:AS9)</f>
        <v>21910</v>
      </c>
      <c r="AP9" s="116">
        <v>21910</v>
      </c>
      <c r="AQ9" s="116">
        <v>0</v>
      </c>
      <c r="AR9" s="116">
        <v>0</v>
      </c>
      <c r="AS9" s="116">
        <v>0</v>
      </c>
      <c r="AT9" s="116">
        <f>+SUM(AU9:AW9)</f>
        <v>72298</v>
      </c>
      <c r="AU9" s="116">
        <v>3382</v>
      </c>
      <c r="AV9" s="116">
        <v>68916</v>
      </c>
      <c r="AW9" s="116">
        <v>0</v>
      </c>
      <c r="AX9" s="116">
        <v>0</v>
      </c>
      <c r="AY9" s="116">
        <f>+SUM(AZ9:BC9)</f>
        <v>142271</v>
      </c>
      <c r="AZ9" s="116">
        <v>127130</v>
      </c>
      <c r="BA9" s="116">
        <v>15141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236479</v>
      </c>
      <c r="BH9" s="116">
        <f>SUM(D9,AF9)</f>
        <v>1463300</v>
      </c>
      <c r="BI9" s="116">
        <f>SUM(E9,AG9)</f>
        <v>1463300</v>
      </c>
      <c r="BJ9" s="116">
        <f>SUM(F9,AH9)</f>
        <v>0</v>
      </c>
      <c r="BK9" s="116">
        <f>SUM(G9,AI9)</f>
        <v>1463300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2452662</v>
      </c>
      <c r="BQ9" s="116">
        <f>SUM(M9,AO9)</f>
        <v>628136</v>
      </c>
      <c r="BR9" s="116">
        <f>SUM(N9,AP9)</f>
        <v>272236</v>
      </c>
      <c r="BS9" s="116">
        <f>SUM(O9,AQ9)</f>
        <v>205833</v>
      </c>
      <c r="BT9" s="116">
        <f>SUM(P9,AR9)</f>
        <v>150067</v>
      </c>
      <c r="BU9" s="116">
        <f>SUM(Q9,AS9)</f>
        <v>0</v>
      </c>
      <c r="BV9" s="116">
        <f>SUM(R9,AT9)</f>
        <v>753718</v>
      </c>
      <c r="BW9" s="116">
        <f>SUM(S9,AU9)</f>
        <v>69572</v>
      </c>
      <c r="BX9" s="116">
        <f>SUM(T9,AV9)</f>
        <v>668968</v>
      </c>
      <c r="BY9" s="116">
        <f>SUM(U9,AW9)</f>
        <v>15178</v>
      </c>
      <c r="BZ9" s="116">
        <f>SUM(V9,AX9)</f>
        <v>8441</v>
      </c>
      <c r="CA9" s="116">
        <f>SUM(W9,AY9)</f>
        <v>1062367</v>
      </c>
      <c r="CB9" s="116">
        <f>SUM(X9,AZ9)</f>
        <v>469051</v>
      </c>
      <c r="CC9" s="116">
        <f>SUM(Y9,BA9)</f>
        <v>571449</v>
      </c>
      <c r="CD9" s="116">
        <f>SUM(Z9,BB9)</f>
        <v>21867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3915962</v>
      </c>
    </row>
    <row r="10" spans="1:87" ht="13.5" customHeight="1" x14ac:dyDescent="0.15">
      <c r="A10" s="114" t="s">
        <v>40</v>
      </c>
      <c r="B10" s="115" t="s">
        <v>328</v>
      </c>
      <c r="C10" s="114" t="s">
        <v>329</v>
      </c>
      <c r="D10" s="116">
        <f>+SUM(E10,J10)</f>
        <v>62563</v>
      </c>
      <c r="E10" s="116">
        <f>+SUM(F10:I10)</f>
        <v>62563</v>
      </c>
      <c r="F10" s="116">
        <v>529</v>
      </c>
      <c r="G10" s="116">
        <v>10659</v>
      </c>
      <c r="H10" s="116">
        <v>8910</v>
      </c>
      <c r="I10" s="116">
        <v>42465</v>
      </c>
      <c r="J10" s="116">
        <v>0</v>
      </c>
      <c r="K10" s="116">
        <v>0</v>
      </c>
      <c r="L10" s="116">
        <f>+SUM(M10,R10,V10,W10,AC10)</f>
        <v>2793870</v>
      </c>
      <c r="M10" s="116">
        <f>+SUM(N10:Q10)</f>
        <v>919932</v>
      </c>
      <c r="N10" s="116">
        <v>182872</v>
      </c>
      <c r="O10" s="116">
        <v>593840</v>
      </c>
      <c r="P10" s="116">
        <v>107537</v>
      </c>
      <c r="Q10" s="116">
        <v>35683</v>
      </c>
      <c r="R10" s="116">
        <f>+SUM(S10:U10)</f>
        <v>341215</v>
      </c>
      <c r="S10" s="116">
        <v>96836</v>
      </c>
      <c r="T10" s="116">
        <v>191806</v>
      </c>
      <c r="U10" s="116">
        <v>52573</v>
      </c>
      <c r="V10" s="116">
        <v>0</v>
      </c>
      <c r="W10" s="116">
        <f>+SUM(X10:AA10)</f>
        <v>1532723</v>
      </c>
      <c r="X10" s="116">
        <v>325721</v>
      </c>
      <c r="Y10" s="116">
        <v>1159753</v>
      </c>
      <c r="Z10" s="116">
        <v>47249</v>
      </c>
      <c r="AA10" s="116">
        <v>0</v>
      </c>
      <c r="AB10" s="116">
        <v>0</v>
      </c>
      <c r="AC10" s="116">
        <v>0</v>
      </c>
      <c r="AD10" s="116">
        <v>160710</v>
      </c>
      <c r="AE10" s="116">
        <f>+SUM(D10,L10,AD10)</f>
        <v>3017143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308696</v>
      </c>
      <c r="AO10" s="116">
        <f>+SUM(AP10:AS10)</f>
        <v>4078</v>
      </c>
      <c r="AP10" s="116">
        <v>0</v>
      </c>
      <c r="AQ10" s="116">
        <v>0</v>
      </c>
      <c r="AR10" s="116">
        <v>4078</v>
      </c>
      <c r="AS10" s="116">
        <v>0</v>
      </c>
      <c r="AT10" s="116">
        <f>+SUM(AU10:AW10)</f>
        <v>54148</v>
      </c>
      <c r="AU10" s="116">
        <v>0</v>
      </c>
      <c r="AV10" s="116">
        <v>54148</v>
      </c>
      <c r="AW10" s="116">
        <v>0</v>
      </c>
      <c r="AX10" s="116">
        <v>0</v>
      </c>
      <c r="AY10" s="116">
        <f>+SUM(AZ10:BC10)</f>
        <v>250470</v>
      </c>
      <c r="AZ10" s="116">
        <v>0</v>
      </c>
      <c r="BA10" s="116">
        <v>54086</v>
      </c>
      <c r="BB10" s="116">
        <v>0</v>
      </c>
      <c r="BC10" s="116">
        <v>196384</v>
      </c>
      <c r="BD10" s="116">
        <v>0</v>
      </c>
      <c r="BE10" s="116">
        <v>0</v>
      </c>
      <c r="BF10" s="116">
        <v>1200</v>
      </c>
      <c r="BG10" s="116">
        <f>+SUM(BF10,AN10,AF10)</f>
        <v>309896</v>
      </c>
      <c r="BH10" s="116">
        <f>SUM(D10,AF10)</f>
        <v>62563</v>
      </c>
      <c r="BI10" s="116">
        <f>SUM(E10,AG10)</f>
        <v>62563</v>
      </c>
      <c r="BJ10" s="116">
        <f>SUM(F10,AH10)</f>
        <v>529</v>
      </c>
      <c r="BK10" s="116">
        <f>SUM(G10,AI10)</f>
        <v>10659</v>
      </c>
      <c r="BL10" s="116">
        <f>SUM(H10,AJ10)</f>
        <v>8910</v>
      </c>
      <c r="BM10" s="116">
        <f>SUM(I10,AK10)</f>
        <v>42465</v>
      </c>
      <c r="BN10" s="116">
        <f>SUM(J10,AL10)</f>
        <v>0</v>
      </c>
      <c r="BO10" s="116">
        <f>SUM(K10,AM10)</f>
        <v>0</v>
      </c>
      <c r="BP10" s="116">
        <f>SUM(L10,AN10)</f>
        <v>3102566</v>
      </c>
      <c r="BQ10" s="116">
        <f>SUM(M10,AO10)</f>
        <v>924010</v>
      </c>
      <c r="BR10" s="116">
        <f>SUM(N10,AP10)</f>
        <v>182872</v>
      </c>
      <c r="BS10" s="116">
        <f>SUM(O10,AQ10)</f>
        <v>593840</v>
      </c>
      <c r="BT10" s="116">
        <f>SUM(P10,AR10)</f>
        <v>111615</v>
      </c>
      <c r="BU10" s="116">
        <f>SUM(Q10,AS10)</f>
        <v>35683</v>
      </c>
      <c r="BV10" s="116">
        <f>SUM(R10,AT10)</f>
        <v>395363</v>
      </c>
      <c r="BW10" s="116">
        <f>SUM(S10,AU10)</f>
        <v>96836</v>
      </c>
      <c r="BX10" s="116">
        <f>SUM(T10,AV10)</f>
        <v>245954</v>
      </c>
      <c r="BY10" s="116">
        <f>SUM(U10,AW10)</f>
        <v>52573</v>
      </c>
      <c r="BZ10" s="116">
        <f>SUM(V10,AX10)</f>
        <v>0</v>
      </c>
      <c r="CA10" s="116">
        <f>SUM(W10,AY10)</f>
        <v>1783193</v>
      </c>
      <c r="CB10" s="116">
        <f>SUM(X10,AZ10)</f>
        <v>325721</v>
      </c>
      <c r="CC10" s="116">
        <f>SUM(Y10,BA10)</f>
        <v>1213839</v>
      </c>
      <c r="CD10" s="116">
        <f>SUM(Z10,BB10)</f>
        <v>47249</v>
      </c>
      <c r="CE10" s="116">
        <f>SUM(AA10,BC10)</f>
        <v>196384</v>
      </c>
      <c r="CF10" s="116">
        <f>SUM(AB10,BD10)</f>
        <v>0</v>
      </c>
      <c r="CG10" s="116">
        <f>SUM(AC10,BE10)</f>
        <v>0</v>
      </c>
      <c r="CH10" s="116">
        <f>SUM(AD10,BF10)</f>
        <v>161910</v>
      </c>
      <c r="CI10" s="116">
        <f>SUM(AE10,BG10)</f>
        <v>3327039</v>
      </c>
    </row>
    <row r="11" spans="1:87" ht="13.5" customHeight="1" x14ac:dyDescent="0.15">
      <c r="A11" s="114" t="s">
        <v>40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432185</v>
      </c>
      <c r="M11" s="116">
        <f>+SUM(N11:Q11)</f>
        <v>46898</v>
      </c>
      <c r="N11" s="116">
        <v>17217</v>
      </c>
      <c r="O11" s="116">
        <v>24184</v>
      </c>
      <c r="P11" s="116">
        <v>5497</v>
      </c>
      <c r="Q11" s="116">
        <v>0</v>
      </c>
      <c r="R11" s="116">
        <f>+SUM(S11:U11)</f>
        <v>54397</v>
      </c>
      <c r="S11" s="116">
        <v>12060</v>
      </c>
      <c r="T11" s="116">
        <v>30065</v>
      </c>
      <c r="U11" s="116">
        <v>12272</v>
      </c>
      <c r="V11" s="116">
        <v>1914</v>
      </c>
      <c r="W11" s="116">
        <f>+SUM(X11:AA11)</f>
        <v>328976</v>
      </c>
      <c r="X11" s="116">
        <v>248196</v>
      </c>
      <c r="Y11" s="116">
        <v>37939</v>
      </c>
      <c r="Z11" s="116">
        <v>35060</v>
      </c>
      <c r="AA11" s="116">
        <v>7781</v>
      </c>
      <c r="AB11" s="116">
        <v>143735</v>
      </c>
      <c r="AC11" s="116">
        <v>0</v>
      </c>
      <c r="AD11" s="116">
        <v>32003</v>
      </c>
      <c r="AE11" s="116">
        <f>+SUM(D11,L11,AD11)</f>
        <v>464188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109750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71066</v>
      </c>
      <c r="AU11" s="116">
        <v>0</v>
      </c>
      <c r="AV11" s="116">
        <v>71066</v>
      </c>
      <c r="AW11" s="116">
        <v>0</v>
      </c>
      <c r="AX11" s="116">
        <v>0</v>
      </c>
      <c r="AY11" s="116">
        <f>+SUM(AZ11:BC11)</f>
        <v>30619</v>
      </c>
      <c r="AZ11" s="116">
        <v>0</v>
      </c>
      <c r="BA11" s="116">
        <v>30619</v>
      </c>
      <c r="BB11" s="116">
        <v>0</v>
      </c>
      <c r="BC11" s="116">
        <v>0</v>
      </c>
      <c r="BD11" s="116">
        <v>0</v>
      </c>
      <c r="BE11" s="116">
        <v>8065</v>
      </c>
      <c r="BF11" s="116">
        <v>0</v>
      </c>
      <c r="BG11" s="116">
        <f>+SUM(BF11,AN11,AF11)</f>
        <v>109750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541935</v>
      </c>
      <c r="BQ11" s="116">
        <f>SUM(M11,AO11)</f>
        <v>46898</v>
      </c>
      <c r="BR11" s="116">
        <f>SUM(N11,AP11)</f>
        <v>17217</v>
      </c>
      <c r="BS11" s="116">
        <f>SUM(O11,AQ11)</f>
        <v>24184</v>
      </c>
      <c r="BT11" s="116">
        <f>SUM(P11,AR11)</f>
        <v>5497</v>
      </c>
      <c r="BU11" s="116">
        <f>SUM(Q11,AS11)</f>
        <v>0</v>
      </c>
      <c r="BV11" s="116">
        <f>SUM(R11,AT11)</f>
        <v>125463</v>
      </c>
      <c r="BW11" s="116">
        <f>SUM(S11,AU11)</f>
        <v>12060</v>
      </c>
      <c r="BX11" s="116">
        <f>SUM(T11,AV11)</f>
        <v>101131</v>
      </c>
      <c r="BY11" s="116">
        <f>SUM(U11,AW11)</f>
        <v>12272</v>
      </c>
      <c r="BZ11" s="116">
        <f>SUM(V11,AX11)</f>
        <v>1914</v>
      </c>
      <c r="CA11" s="116">
        <f>SUM(W11,AY11)</f>
        <v>359595</v>
      </c>
      <c r="CB11" s="116">
        <f>SUM(X11,AZ11)</f>
        <v>248196</v>
      </c>
      <c r="CC11" s="116">
        <f>SUM(Y11,BA11)</f>
        <v>68558</v>
      </c>
      <c r="CD11" s="116">
        <f>SUM(Z11,BB11)</f>
        <v>35060</v>
      </c>
      <c r="CE11" s="116">
        <f>SUM(AA11,BC11)</f>
        <v>7781</v>
      </c>
      <c r="CF11" s="116">
        <f>SUM(AB11,BD11)</f>
        <v>143735</v>
      </c>
      <c r="CG11" s="116">
        <f>SUM(AC11,BE11)</f>
        <v>8065</v>
      </c>
      <c r="CH11" s="116">
        <f>SUM(AD11,BF11)</f>
        <v>32003</v>
      </c>
      <c r="CI11" s="116">
        <f>SUM(AE11,BG11)</f>
        <v>573938</v>
      </c>
    </row>
    <row r="12" spans="1:87" ht="13.5" customHeight="1" x14ac:dyDescent="0.15">
      <c r="A12" s="114" t="s">
        <v>40</v>
      </c>
      <c r="B12" s="115" t="s">
        <v>334</v>
      </c>
      <c r="C12" s="114" t="s">
        <v>335</v>
      </c>
      <c r="D12" s="116">
        <f>+SUM(E12,J12)</f>
        <v>4400</v>
      </c>
      <c r="E12" s="116">
        <f>+SUM(F12:I12)</f>
        <v>4400</v>
      </c>
      <c r="F12" s="116">
        <v>0</v>
      </c>
      <c r="G12" s="116">
        <v>0</v>
      </c>
      <c r="H12" s="116">
        <v>0</v>
      </c>
      <c r="I12" s="116">
        <v>4400</v>
      </c>
      <c r="J12" s="116">
        <v>0</v>
      </c>
      <c r="K12" s="116">
        <v>0</v>
      </c>
      <c r="L12" s="116">
        <f>+SUM(M12,R12,V12,W12,AC12)</f>
        <v>1570712</v>
      </c>
      <c r="M12" s="116">
        <f>+SUM(N12:Q12)</f>
        <v>562733</v>
      </c>
      <c r="N12" s="116">
        <v>83909</v>
      </c>
      <c r="O12" s="116">
        <v>390446</v>
      </c>
      <c r="P12" s="116">
        <v>67707</v>
      </c>
      <c r="Q12" s="116">
        <v>20671</v>
      </c>
      <c r="R12" s="116">
        <f>+SUM(S12:U12)</f>
        <v>604065</v>
      </c>
      <c r="S12" s="116">
        <v>76216</v>
      </c>
      <c r="T12" s="116">
        <v>518469</v>
      </c>
      <c r="U12" s="116">
        <v>9380</v>
      </c>
      <c r="V12" s="116">
        <v>0</v>
      </c>
      <c r="W12" s="116">
        <f>+SUM(X12:AA12)</f>
        <v>403914</v>
      </c>
      <c r="X12" s="116">
        <v>267663</v>
      </c>
      <c r="Y12" s="116">
        <v>26900</v>
      </c>
      <c r="Z12" s="116">
        <v>23038</v>
      </c>
      <c r="AA12" s="116">
        <v>86313</v>
      </c>
      <c r="AB12" s="116">
        <v>0</v>
      </c>
      <c r="AC12" s="116">
        <v>0</v>
      </c>
      <c r="AD12" s="116">
        <v>16776</v>
      </c>
      <c r="AE12" s="116">
        <f>+SUM(D12,L12,AD12)</f>
        <v>1591888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127905</v>
      </c>
      <c r="AO12" s="116">
        <f>+SUM(AP12:AS12)</f>
        <v>7488</v>
      </c>
      <c r="AP12" s="116">
        <v>0</v>
      </c>
      <c r="AQ12" s="116">
        <v>0</v>
      </c>
      <c r="AR12" s="116">
        <v>7488</v>
      </c>
      <c r="AS12" s="116">
        <v>0</v>
      </c>
      <c r="AT12" s="116">
        <f>+SUM(AU12:AW12)</f>
        <v>14965</v>
      </c>
      <c r="AU12" s="116">
        <v>0</v>
      </c>
      <c r="AV12" s="116">
        <v>14965</v>
      </c>
      <c r="AW12" s="116">
        <v>0</v>
      </c>
      <c r="AX12" s="116">
        <v>0</v>
      </c>
      <c r="AY12" s="116">
        <f>+SUM(AZ12:BC12)</f>
        <v>105452</v>
      </c>
      <c r="AZ12" s="116">
        <v>0</v>
      </c>
      <c r="BA12" s="116">
        <v>105452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127905</v>
      </c>
      <c r="BH12" s="116">
        <f>SUM(D12,AF12)</f>
        <v>4400</v>
      </c>
      <c r="BI12" s="116">
        <f>SUM(E12,AG12)</f>
        <v>4400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4400</v>
      </c>
      <c r="BN12" s="116">
        <f>SUM(J12,AL12)</f>
        <v>0</v>
      </c>
      <c r="BO12" s="116">
        <f>SUM(K12,AM12)</f>
        <v>0</v>
      </c>
      <c r="BP12" s="116">
        <f>SUM(L12,AN12)</f>
        <v>1698617</v>
      </c>
      <c r="BQ12" s="116">
        <f>SUM(M12,AO12)</f>
        <v>570221</v>
      </c>
      <c r="BR12" s="116">
        <f>SUM(N12,AP12)</f>
        <v>83909</v>
      </c>
      <c r="BS12" s="116">
        <f>SUM(O12,AQ12)</f>
        <v>390446</v>
      </c>
      <c r="BT12" s="116">
        <f>SUM(P12,AR12)</f>
        <v>75195</v>
      </c>
      <c r="BU12" s="116">
        <f>SUM(Q12,AS12)</f>
        <v>20671</v>
      </c>
      <c r="BV12" s="116">
        <f>SUM(R12,AT12)</f>
        <v>619030</v>
      </c>
      <c r="BW12" s="116">
        <f>SUM(S12,AU12)</f>
        <v>76216</v>
      </c>
      <c r="BX12" s="116">
        <f>SUM(T12,AV12)</f>
        <v>533434</v>
      </c>
      <c r="BY12" s="116">
        <f>SUM(U12,AW12)</f>
        <v>9380</v>
      </c>
      <c r="BZ12" s="116">
        <f>SUM(V12,AX12)</f>
        <v>0</v>
      </c>
      <c r="CA12" s="116">
        <f>SUM(W12,AY12)</f>
        <v>509366</v>
      </c>
      <c r="CB12" s="116">
        <f>SUM(X12,AZ12)</f>
        <v>267663</v>
      </c>
      <c r="CC12" s="116">
        <f>SUM(Y12,BA12)</f>
        <v>132352</v>
      </c>
      <c r="CD12" s="116">
        <f>SUM(Z12,BB12)</f>
        <v>23038</v>
      </c>
      <c r="CE12" s="116">
        <f>SUM(AA12,BC12)</f>
        <v>86313</v>
      </c>
      <c r="CF12" s="116">
        <f>SUM(AB12,BD12)</f>
        <v>0</v>
      </c>
      <c r="CG12" s="116">
        <f>SUM(AC12,BE12)</f>
        <v>0</v>
      </c>
      <c r="CH12" s="116">
        <f>SUM(AD12,BF12)</f>
        <v>16776</v>
      </c>
      <c r="CI12" s="116">
        <f>SUM(AE12,BG12)</f>
        <v>1719793</v>
      </c>
    </row>
    <row r="13" spans="1:87" ht="13.5" customHeight="1" x14ac:dyDescent="0.15">
      <c r="A13" s="114" t="s">
        <v>40</v>
      </c>
      <c r="B13" s="115" t="s">
        <v>336</v>
      </c>
      <c r="C13" s="114" t="s">
        <v>337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376334</v>
      </c>
      <c r="M13" s="116">
        <f>+SUM(N13:Q13)</f>
        <v>59969</v>
      </c>
      <c r="N13" s="116">
        <v>59969</v>
      </c>
      <c r="O13" s="116">
        <v>0</v>
      </c>
      <c r="P13" s="116">
        <v>0</v>
      </c>
      <c r="Q13" s="116">
        <v>0</v>
      </c>
      <c r="R13" s="116">
        <f>+SUM(S13:U13)</f>
        <v>2615</v>
      </c>
      <c r="S13" s="116">
        <v>2615</v>
      </c>
      <c r="T13" s="116">
        <v>0</v>
      </c>
      <c r="U13" s="116">
        <v>0</v>
      </c>
      <c r="V13" s="116">
        <v>0</v>
      </c>
      <c r="W13" s="116">
        <f>+SUM(X13:AA13)</f>
        <v>313750</v>
      </c>
      <c r="X13" s="116">
        <v>313750</v>
      </c>
      <c r="Y13" s="116">
        <v>0</v>
      </c>
      <c r="Z13" s="116">
        <v>0</v>
      </c>
      <c r="AA13" s="116">
        <v>0</v>
      </c>
      <c r="AB13" s="116">
        <v>576319</v>
      </c>
      <c r="AC13" s="116">
        <v>0</v>
      </c>
      <c r="AD13" s="116">
        <v>6686</v>
      </c>
      <c r="AE13" s="116">
        <f>+SUM(D13,L13,AD13)</f>
        <v>383020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78355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32026</v>
      </c>
      <c r="AU13" s="116">
        <v>0</v>
      </c>
      <c r="AV13" s="116">
        <v>32026</v>
      </c>
      <c r="AW13" s="116">
        <v>0</v>
      </c>
      <c r="AX13" s="116">
        <v>0</v>
      </c>
      <c r="AY13" s="116">
        <f>+SUM(AZ13:BC13)</f>
        <v>46329</v>
      </c>
      <c r="AZ13" s="116">
        <v>36374</v>
      </c>
      <c r="BA13" s="116">
        <v>9240</v>
      </c>
      <c r="BB13" s="116">
        <v>0</v>
      </c>
      <c r="BC13" s="116">
        <v>715</v>
      </c>
      <c r="BD13" s="116">
        <v>0</v>
      </c>
      <c r="BE13" s="116">
        <v>0</v>
      </c>
      <c r="BF13" s="116">
        <v>2382</v>
      </c>
      <c r="BG13" s="116">
        <f>+SUM(BF13,AN13,AF13)</f>
        <v>80737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454689</v>
      </c>
      <c r="BQ13" s="116">
        <f>SUM(M13,AO13)</f>
        <v>59969</v>
      </c>
      <c r="BR13" s="116">
        <f>SUM(N13,AP13)</f>
        <v>59969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34641</v>
      </c>
      <c r="BW13" s="116">
        <f>SUM(S13,AU13)</f>
        <v>2615</v>
      </c>
      <c r="BX13" s="116">
        <f>SUM(T13,AV13)</f>
        <v>32026</v>
      </c>
      <c r="BY13" s="116">
        <f>SUM(U13,AW13)</f>
        <v>0</v>
      </c>
      <c r="BZ13" s="116">
        <f>SUM(V13,AX13)</f>
        <v>0</v>
      </c>
      <c r="CA13" s="116">
        <f>SUM(W13,AY13)</f>
        <v>360079</v>
      </c>
      <c r="CB13" s="116">
        <f>SUM(X13,AZ13)</f>
        <v>350124</v>
      </c>
      <c r="CC13" s="116">
        <f>SUM(Y13,BA13)</f>
        <v>9240</v>
      </c>
      <c r="CD13" s="116">
        <f>SUM(Z13,BB13)</f>
        <v>0</v>
      </c>
      <c r="CE13" s="116">
        <f>SUM(AA13,BC13)</f>
        <v>715</v>
      </c>
      <c r="CF13" s="116">
        <f>SUM(AB13,BD13)</f>
        <v>576319</v>
      </c>
      <c r="CG13" s="116">
        <f>SUM(AC13,BE13)</f>
        <v>0</v>
      </c>
      <c r="CH13" s="116">
        <f>SUM(AD13,BF13)</f>
        <v>9068</v>
      </c>
      <c r="CI13" s="116">
        <f>SUM(AE13,BG13)</f>
        <v>463757</v>
      </c>
    </row>
    <row r="14" spans="1:87" ht="13.5" customHeight="1" x14ac:dyDescent="0.15">
      <c r="A14" s="114" t="s">
        <v>40</v>
      </c>
      <c r="B14" s="115" t="s">
        <v>342</v>
      </c>
      <c r="C14" s="114" t="s">
        <v>343</v>
      </c>
      <c r="D14" s="116">
        <f>+SUM(E14,J14)</f>
        <v>54598</v>
      </c>
      <c r="E14" s="116">
        <f>+SUM(F14:I14)</f>
        <v>54598</v>
      </c>
      <c r="F14" s="116">
        <v>0</v>
      </c>
      <c r="G14" s="116">
        <v>49390</v>
      </c>
      <c r="H14" s="116">
        <v>5208</v>
      </c>
      <c r="I14" s="116">
        <v>0</v>
      </c>
      <c r="J14" s="116">
        <v>0</v>
      </c>
      <c r="K14" s="116">
        <v>0</v>
      </c>
      <c r="L14" s="116">
        <f>+SUM(M14,R14,V14,W14,AC14)</f>
        <v>2380947</v>
      </c>
      <c r="M14" s="116">
        <f>+SUM(N14:Q14)</f>
        <v>517463</v>
      </c>
      <c r="N14" s="116">
        <v>259193</v>
      </c>
      <c r="O14" s="116">
        <v>67972</v>
      </c>
      <c r="P14" s="116">
        <v>167371</v>
      </c>
      <c r="Q14" s="116">
        <v>22927</v>
      </c>
      <c r="R14" s="116">
        <f>+SUM(S14:U14)</f>
        <v>143995</v>
      </c>
      <c r="S14" s="116">
        <v>28380</v>
      </c>
      <c r="T14" s="116">
        <v>100013</v>
      </c>
      <c r="U14" s="116">
        <v>15602</v>
      </c>
      <c r="V14" s="116">
        <v>0</v>
      </c>
      <c r="W14" s="116">
        <f>+SUM(X14:AA14)</f>
        <v>1719477</v>
      </c>
      <c r="X14" s="116">
        <v>732483</v>
      </c>
      <c r="Y14" s="116">
        <v>860689</v>
      </c>
      <c r="Z14" s="116">
        <v>21805</v>
      </c>
      <c r="AA14" s="116">
        <v>104500</v>
      </c>
      <c r="AB14" s="116">
        <v>0</v>
      </c>
      <c r="AC14" s="116">
        <v>12</v>
      </c>
      <c r="AD14" s="116">
        <v>33832</v>
      </c>
      <c r="AE14" s="116">
        <f>+SUM(D14,L14,AD14)</f>
        <v>2469377</v>
      </c>
      <c r="AF14" s="116">
        <f>+SUM(AG14,AL14)</f>
        <v>2462</v>
      </c>
      <c r="AG14" s="116">
        <f>+SUM(AH14:AK14)</f>
        <v>2462</v>
      </c>
      <c r="AH14" s="116">
        <v>0</v>
      </c>
      <c r="AI14" s="116">
        <v>2462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372436</v>
      </c>
      <c r="AO14" s="116">
        <f>+SUM(AP14:AS14)</f>
        <v>37473</v>
      </c>
      <c r="AP14" s="116">
        <v>0</v>
      </c>
      <c r="AQ14" s="116">
        <v>0</v>
      </c>
      <c r="AR14" s="116">
        <v>37473</v>
      </c>
      <c r="AS14" s="116">
        <v>0</v>
      </c>
      <c r="AT14" s="116">
        <f>+SUM(AU14:AW14)</f>
        <v>116522</v>
      </c>
      <c r="AU14" s="116">
        <v>3509</v>
      </c>
      <c r="AV14" s="116">
        <v>113013</v>
      </c>
      <c r="AW14" s="116">
        <v>0</v>
      </c>
      <c r="AX14" s="116">
        <v>0</v>
      </c>
      <c r="AY14" s="116">
        <f>+SUM(AZ14:BC14)</f>
        <v>218441</v>
      </c>
      <c r="AZ14" s="116">
        <v>19718</v>
      </c>
      <c r="BA14" s="116">
        <v>195797</v>
      </c>
      <c r="BB14" s="116">
        <v>0</v>
      </c>
      <c r="BC14" s="116">
        <v>2926</v>
      </c>
      <c r="BD14" s="116">
        <v>16127</v>
      </c>
      <c r="BE14" s="116">
        <v>0</v>
      </c>
      <c r="BF14" s="116">
        <v>20140</v>
      </c>
      <c r="BG14" s="116">
        <f>+SUM(BF14,AN14,AF14)</f>
        <v>395038</v>
      </c>
      <c r="BH14" s="116">
        <f>SUM(D14,AF14)</f>
        <v>57060</v>
      </c>
      <c r="BI14" s="116">
        <f>SUM(E14,AG14)</f>
        <v>57060</v>
      </c>
      <c r="BJ14" s="116">
        <f>SUM(F14,AH14)</f>
        <v>0</v>
      </c>
      <c r="BK14" s="116">
        <f>SUM(G14,AI14)</f>
        <v>51852</v>
      </c>
      <c r="BL14" s="116">
        <f>SUM(H14,AJ14)</f>
        <v>5208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2753383</v>
      </c>
      <c r="BQ14" s="116">
        <f>SUM(M14,AO14)</f>
        <v>554936</v>
      </c>
      <c r="BR14" s="116">
        <f>SUM(N14,AP14)</f>
        <v>259193</v>
      </c>
      <c r="BS14" s="116">
        <f>SUM(O14,AQ14)</f>
        <v>67972</v>
      </c>
      <c r="BT14" s="116">
        <f>SUM(P14,AR14)</f>
        <v>204844</v>
      </c>
      <c r="BU14" s="116">
        <f>SUM(Q14,AS14)</f>
        <v>22927</v>
      </c>
      <c r="BV14" s="116">
        <f>SUM(R14,AT14)</f>
        <v>260517</v>
      </c>
      <c r="BW14" s="116">
        <f>SUM(S14,AU14)</f>
        <v>31889</v>
      </c>
      <c r="BX14" s="116">
        <f>SUM(T14,AV14)</f>
        <v>213026</v>
      </c>
      <c r="BY14" s="116">
        <f>SUM(U14,AW14)</f>
        <v>15602</v>
      </c>
      <c r="BZ14" s="116">
        <f>SUM(V14,AX14)</f>
        <v>0</v>
      </c>
      <c r="CA14" s="116">
        <f>SUM(W14,AY14)</f>
        <v>1937918</v>
      </c>
      <c r="CB14" s="116">
        <f>SUM(X14,AZ14)</f>
        <v>752201</v>
      </c>
      <c r="CC14" s="116">
        <f>SUM(Y14,BA14)</f>
        <v>1056486</v>
      </c>
      <c r="CD14" s="116">
        <f>SUM(Z14,BB14)</f>
        <v>21805</v>
      </c>
      <c r="CE14" s="116">
        <f>SUM(AA14,BC14)</f>
        <v>107426</v>
      </c>
      <c r="CF14" s="116">
        <f>SUM(AB14,BD14)</f>
        <v>16127</v>
      </c>
      <c r="CG14" s="116">
        <f>SUM(AC14,BE14)</f>
        <v>12</v>
      </c>
      <c r="CH14" s="116">
        <f>SUM(AD14,BF14)</f>
        <v>53972</v>
      </c>
      <c r="CI14" s="116">
        <f>SUM(AE14,BG14)</f>
        <v>2864415</v>
      </c>
    </row>
    <row r="15" spans="1:87" ht="13.5" customHeight="1" x14ac:dyDescent="0.15">
      <c r="A15" s="114" t="s">
        <v>40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347249</v>
      </c>
      <c r="M15" s="116">
        <f>+SUM(N15:Q15)</f>
        <v>76117</v>
      </c>
      <c r="N15" s="116">
        <v>76117</v>
      </c>
      <c r="O15" s="116">
        <v>0</v>
      </c>
      <c r="P15" s="116">
        <v>0</v>
      </c>
      <c r="Q15" s="116">
        <v>0</v>
      </c>
      <c r="R15" s="116">
        <f>+SUM(S15:U15)</f>
        <v>5836</v>
      </c>
      <c r="S15" s="116">
        <v>5836</v>
      </c>
      <c r="T15" s="116">
        <v>0</v>
      </c>
      <c r="U15" s="116">
        <v>0</v>
      </c>
      <c r="V15" s="116">
        <v>0</v>
      </c>
      <c r="W15" s="116">
        <f>+SUM(X15:AA15)</f>
        <v>265296</v>
      </c>
      <c r="X15" s="116">
        <v>200633</v>
      </c>
      <c r="Y15" s="116">
        <v>0</v>
      </c>
      <c r="Z15" s="116">
        <v>0</v>
      </c>
      <c r="AA15" s="116">
        <v>64663</v>
      </c>
      <c r="AB15" s="116">
        <v>501555</v>
      </c>
      <c r="AC15" s="116">
        <v>0</v>
      </c>
      <c r="AD15" s="116">
        <v>8005</v>
      </c>
      <c r="AE15" s="116">
        <f>+SUM(D15,L15,AD15)</f>
        <v>355254</v>
      </c>
      <c r="AF15" s="116">
        <f>+SUM(AG15,AL15)</f>
        <v>20000</v>
      </c>
      <c r="AG15" s="116">
        <f>+SUM(AH15:AK15)</f>
        <v>20000</v>
      </c>
      <c r="AH15" s="116">
        <v>0</v>
      </c>
      <c r="AI15" s="116">
        <v>20000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5581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5581</v>
      </c>
      <c r="AZ15" s="116">
        <v>4742</v>
      </c>
      <c r="BA15" s="116">
        <v>0</v>
      </c>
      <c r="BB15" s="116">
        <v>0</v>
      </c>
      <c r="BC15" s="116">
        <v>839</v>
      </c>
      <c r="BD15" s="116">
        <v>0</v>
      </c>
      <c r="BE15" s="116">
        <v>0</v>
      </c>
      <c r="BF15" s="116">
        <v>28128</v>
      </c>
      <c r="BG15" s="116">
        <f>+SUM(BF15,AN15,AF15)</f>
        <v>53709</v>
      </c>
      <c r="BH15" s="116">
        <f>SUM(D15,AF15)</f>
        <v>20000</v>
      </c>
      <c r="BI15" s="116">
        <f>SUM(E15,AG15)</f>
        <v>20000</v>
      </c>
      <c r="BJ15" s="116">
        <f>SUM(F15,AH15)</f>
        <v>0</v>
      </c>
      <c r="BK15" s="116">
        <f>SUM(G15,AI15)</f>
        <v>20000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352830</v>
      </c>
      <c r="BQ15" s="116">
        <f>SUM(M15,AO15)</f>
        <v>76117</v>
      </c>
      <c r="BR15" s="116">
        <f>SUM(N15,AP15)</f>
        <v>76117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5836</v>
      </c>
      <c r="BW15" s="116">
        <f>SUM(S15,AU15)</f>
        <v>5836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270877</v>
      </c>
      <c r="CB15" s="116">
        <f>SUM(X15,AZ15)</f>
        <v>205375</v>
      </c>
      <c r="CC15" s="116">
        <f>SUM(Y15,BA15)</f>
        <v>0</v>
      </c>
      <c r="CD15" s="116">
        <f>SUM(Z15,BB15)</f>
        <v>0</v>
      </c>
      <c r="CE15" s="116">
        <f>SUM(AA15,BC15)</f>
        <v>65502</v>
      </c>
      <c r="CF15" s="116">
        <f>SUM(AB15,BD15)</f>
        <v>501555</v>
      </c>
      <c r="CG15" s="116">
        <f>SUM(AC15,BE15)</f>
        <v>0</v>
      </c>
      <c r="CH15" s="116">
        <f>SUM(AD15,BF15)</f>
        <v>36133</v>
      </c>
      <c r="CI15" s="116">
        <f>SUM(AE15,BG15)</f>
        <v>408963</v>
      </c>
    </row>
    <row r="16" spans="1:87" ht="13.5" customHeight="1" x14ac:dyDescent="0.15">
      <c r="A16" s="114" t="s">
        <v>40</v>
      </c>
      <c r="B16" s="115" t="s">
        <v>350</v>
      </c>
      <c r="C16" s="114" t="s">
        <v>351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363341</v>
      </c>
      <c r="M16" s="116">
        <f>+SUM(N16:Q16)</f>
        <v>75797</v>
      </c>
      <c r="N16" s="116">
        <v>29210</v>
      </c>
      <c r="O16" s="116">
        <v>12162</v>
      </c>
      <c r="P16" s="116">
        <v>34425</v>
      </c>
      <c r="Q16" s="116">
        <v>0</v>
      </c>
      <c r="R16" s="116">
        <f>+SUM(S16:U16)</f>
        <v>69241</v>
      </c>
      <c r="S16" s="116">
        <v>8872</v>
      </c>
      <c r="T16" s="116">
        <v>51047</v>
      </c>
      <c r="U16" s="116">
        <v>9322</v>
      </c>
      <c r="V16" s="116">
        <v>0</v>
      </c>
      <c r="W16" s="116">
        <f>+SUM(X16:AA16)</f>
        <v>218303</v>
      </c>
      <c r="X16" s="116">
        <v>193809</v>
      </c>
      <c r="Y16" s="116">
        <v>22728</v>
      </c>
      <c r="Z16" s="116">
        <v>1766</v>
      </c>
      <c r="AA16" s="116">
        <v>0</v>
      </c>
      <c r="AB16" s="116">
        <v>119035</v>
      </c>
      <c r="AC16" s="116">
        <v>0</v>
      </c>
      <c r="AD16" s="116">
        <v>0</v>
      </c>
      <c r="AE16" s="116">
        <f>+SUM(D16,L16,AD16)</f>
        <v>363341</v>
      </c>
      <c r="AF16" s="116">
        <f>+SUM(AG16,AL16)</f>
        <v>23587</v>
      </c>
      <c r="AG16" s="116">
        <f>+SUM(AH16:AK16)</f>
        <v>23587</v>
      </c>
      <c r="AH16" s="116">
        <v>0</v>
      </c>
      <c r="AI16" s="116">
        <v>23587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59769</v>
      </c>
      <c r="AO16" s="116">
        <f>+SUM(AP16:AS16)</f>
        <v>11032</v>
      </c>
      <c r="AP16" s="116">
        <v>11032</v>
      </c>
      <c r="AQ16" s="116">
        <v>0</v>
      </c>
      <c r="AR16" s="116">
        <v>0</v>
      </c>
      <c r="AS16" s="116">
        <v>0</v>
      </c>
      <c r="AT16" s="116">
        <f>+SUM(AU16:AW16)</f>
        <v>16089</v>
      </c>
      <c r="AU16" s="116">
        <v>0</v>
      </c>
      <c r="AV16" s="116">
        <v>16089</v>
      </c>
      <c r="AW16" s="116">
        <v>0</v>
      </c>
      <c r="AX16" s="116">
        <v>0</v>
      </c>
      <c r="AY16" s="116">
        <f>+SUM(AZ16:BC16)</f>
        <v>32648</v>
      </c>
      <c r="AZ16" s="116">
        <v>17476</v>
      </c>
      <c r="BA16" s="116">
        <v>15172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83356</v>
      </c>
      <c r="BH16" s="116">
        <f>SUM(D16,AF16)</f>
        <v>23587</v>
      </c>
      <c r="BI16" s="116">
        <f>SUM(E16,AG16)</f>
        <v>23587</v>
      </c>
      <c r="BJ16" s="116">
        <f>SUM(F16,AH16)</f>
        <v>0</v>
      </c>
      <c r="BK16" s="116">
        <f>SUM(G16,AI16)</f>
        <v>23587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423110</v>
      </c>
      <c r="BQ16" s="116">
        <f>SUM(M16,AO16)</f>
        <v>86829</v>
      </c>
      <c r="BR16" s="116">
        <f>SUM(N16,AP16)</f>
        <v>40242</v>
      </c>
      <c r="BS16" s="116">
        <f>SUM(O16,AQ16)</f>
        <v>12162</v>
      </c>
      <c r="BT16" s="116">
        <f>SUM(P16,AR16)</f>
        <v>34425</v>
      </c>
      <c r="BU16" s="116">
        <f>SUM(Q16,AS16)</f>
        <v>0</v>
      </c>
      <c r="BV16" s="116">
        <f>SUM(R16,AT16)</f>
        <v>85330</v>
      </c>
      <c r="BW16" s="116">
        <f>SUM(S16,AU16)</f>
        <v>8872</v>
      </c>
      <c r="BX16" s="116">
        <f>SUM(T16,AV16)</f>
        <v>67136</v>
      </c>
      <c r="BY16" s="116">
        <f>SUM(U16,AW16)</f>
        <v>9322</v>
      </c>
      <c r="BZ16" s="116">
        <f>SUM(V16,AX16)</f>
        <v>0</v>
      </c>
      <c r="CA16" s="116">
        <f>SUM(W16,AY16)</f>
        <v>250951</v>
      </c>
      <c r="CB16" s="116">
        <f>SUM(X16,AZ16)</f>
        <v>211285</v>
      </c>
      <c r="CC16" s="116">
        <f>SUM(Y16,BA16)</f>
        <v>37900</v>
      </c>
      <c r="CD16" s="116">
        <f>SUM(Z16,BB16)</f>
        <v>1766</v>
      </c>
      <c r="CE16" s="116">
        <f>SUM(AA16,BC16)</f>
        <v>0</v>
      </c>
      <c r="CF16" s="116">
        <f>SUM(AB16,BD16)</f>
        <v>119035</v>
      </c>
      <c r="CG16" s="116">
        <f>SUM(AC16,BE16)</f>
        <v>0</v>
      </c>
      <c r="CH16" s="116">
        <f>SUM(AD16,BF16)</f>
        <v>0</v>
      </c>
      <c r="CI16" s="116">
        <f>SUM(AE16,BG16)</f>
        <v>446697</v>
      </c>
    </row>
    <row r="17" spans="1:87" ht="13.5" customHeight="1" x14ac:dyDescent="0.15">
      <c r="A17" s="114" t="s">
        <v>40</v>
      </c>
      <c r="B17" s="115" t="s">
        <v>352</v>
      </c>
      <c r="C17" s="114" t="s">
        <v>353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210334</v>
      </c>
      <c r="M17" s="116">
        <f>+SUM(N17:Q17)</f>
        <v>40203</v>
      </c>
      <c r="N17" s="116">
        <v>15096</v>
      </c>
      <c r="O17" s="116">
        <v>12731</v>
      </c>
      <c r="P17" s="116">
        <v>3758</v>
      </c>
      <c r="Q17" s="116">
        <v>8618</v>
      </c>
      <c r="R17" s="116">
        <f>+SUM(S17:U17)</f>
        <v>15505</v>
      </c>
      <c r="S17" s="116">
        <v>7273</v>
      </c>
      <c r="T17" s="116">
        <v>0</v>
      </c>
      <c r="U17" s="116">
        <v>8232</v>
      </c>
      <c r="V17" s="116">
        <v>0</v>
      </c>
      <c r="W17" s="116">
        <f>+SUM(X17:AA17)</f>
        <v>154626</v>
      </c>
      <c r="X17" s="116">
        <v>135060</v>
      </c>
      <c r="Y17" s="116">
        <v>5641</v>
      </c>
      <c r="Z17" s="116">
        <v>6251</v>
      </c>
      <c r="AA17" s="116">
        <v>7674</v>
      </c>
      <c r="AB17" s="116">
        <v>169473</v>
      </c>
      <c r="AC17" s="116">
        <v>0</v>
      </c>
      <c r="AD17" s="116">
        <v>2884</v>
      </c>
      <c r="AE17" s="116">
        <f>+SUM(D17,L17,AD17)</f>
        <v>213218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2503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2503</v>
      </c>
      <c r="AZ17" s="116">
        <v>2503</v>
      </c>
      <c r="BA17" s="116">
        <v>0</v>
      </c>
      <c r="BB17" s="116">
        <v>0</v>
      </c>
      <c r="BC17" s="116">
        <v>0</v>
      </c>
      <c r="BD17" s="116">
        <v>84457</v>
      </c>
      <c r="BE17" s="116">
        <v>0</v>
      </c>
      <c r="BF17" s="116">
        <v>0</v>
      </c>
      <c r="BG17" s="116">
        <f>+SUM(BF17,AN17,AF17)</f>
        <v>2503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212837</v>
      </c>
      <c r="BQ17" s="116">
        <f>SUM(M17,AO17)</f>
        <v>40203</v>
      </c>
      <c r="BR17" s="116">
        <f>SUM(N17,AP17)</f>
        <v>15096</v>
      </c>
      <c r="BS17" s="116">
        <f>SUM(O17,AQ17)</f>
        <v>12731</v>
      </c>
      <c r="BT17" s="116">
        <f>SUM(P17,AR17)</f>
        <v>3758</v>
      </c>
      <c r="BU17" s="116">
        <f>SUM(Q17,AS17)</f>
        <v>8618</v>
      </c>
      <c r="BV17" s="116">
        <f>SUM(R17,AT17)</f>
        <v>15505</v>
      </c>
      <c r="BW17" s="116">
        <f>SUM(S17,AU17)</f>
        <v>7273</v>
      </c>
      <c r="BX17" s="116">
        <f>SUM(T17,AV17)</f>
        <v>0</v>
      </c>
      <c r="BY17" s="116">
        <f>SUM(U17,AW17)</f>
        <v>8232</v>
      </c>
      <c r="BZ17" s="116">
        <f>SUM(V17,AX17)</f>
        <v>0</v>
      </c>
      <c r="CA17" s="116">
        <f>SUM(W17,AY17)</f>
        <v>157129</v>
      </c>
      <c r="CB17" s="116">
        <f>SUM(X17,AZ17)</f>
        <v>137563</v>
      </c>
      <c r="CC17" s="116">
        <f>SUM(Y17,BA17)</f>
        <v>5641</v>
      </c>
      <c r="CD17" s="116">
        <f>SUM(Z17,BB17)</f>
        <v>6251</v>
      </c>
      <c r="CE17" s="116">
        <f>SUM(AA17,BC17)</f>
        <v>7674</v>
      </c>
      <c r="CF17" s="116">
        <f>SUM(AB17,BD17)</f>
        <v>253930</v>
      </c>
      <c r="CG17" s="116">
        <f>SUM(AC17,BE17)</f>
        <v>0</v>
      </c>
      <c r="CH17" s="116">
        <f>SUM(AD17,BF17)</f>
        <v>2884</v>
      </c>
      <c r="CI17" s="116">
        <f>SUM(AE17,BG17)</f>
        <v>215721</v>
      </c>
    </row>
    <row r="18" spans="1:87" ht="13.5" customHeight="1" x14ac:dyDescent="0.15">
      <c r="A18" s="114" t="s">
        <v>40</v>
      </c>
      <c r="B18" s="115" t="s">
        <v>354</v>
      </c>
      <c r="C18" s="114" t="s">
        <v>355</v>
      </c>
      <c r="D18" s="116">
        <f>+SUM(E18,J18)</f>
        <v>114</v>
      </c>
      <c r="E18" s="116">
        <f>+SUM(F18:I18)</f>
        <v>114</v>
      </c>
      <c r="F18" s="116">
        <v>0</v>
      </c>
      <c r="G18" s="116">
        <v>114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419724</v>
      </c>
      <c r="M18" s="116">
        <f>+SUM(N18:Q18)</f>
        <v>59529</v>
      </c>
      <c r="N18" s="116">
        <v>43595</v>
      </c>
      <c r="O18" s="116">
        <v>0</v>
      </c>
      <c r="P18" s="116">
        <v>15934</v>
      </c>
      <c r="Q18" s="116">
        <v>0</v>
      </c>
      <c r="R18" s="116">
        <f>+SUM(S18:U18)</f>
        <v>91511</v>
      </c>
      <c r="S18" s="116">
        <v>18314</v>
      </c>
      <c r="T18" s="116">
        <v>73197</v>
      </c>
      <c r="U18" s="116">
        <v>0</v>
      </c>
      <c r="V18" s="116">
        <v>0</v>
      </c>
      <c r="W18" s="116">
        <f>+SUM(X18:AA18)</f>
        <v>268684</v>
      </c>
      <c r="X18" s="116">
        <v>121935</v>
      </c>
      <c r="Y18" s="116">
        <v>134676</v>
      </c>
      <c r="Z18" s="116">
        <v>11790</v>
      </c>
      <c r="AA18" s="116">
        <v>283</v>
      </c>
      <c r="AB18" s="116">
        <v>0</v>
      </c>
      <c r="AC18" s="116">
        <v>0</v>
      </c>
      <c r="AD18" s="116">
        <v>0</v>
      </c>
      <c r="AE18" s="116">
        <f>+SUM(D18,L18,AD18)</f>
        <v>419838</v>
      </c>
      <c r="AF18" s="116">
        <f>+SUM(AG18,AL18)</f>
        <v>305644</v>
      </c>
      <c r="AG18" s="116">
        <f>+SUM(AH18:AK18)</f>
        <v>300000</v>
      </c>
      <c r="AH18" s="116">
        <v>0</v>
      </c>
      <c r="AI18" s="116">
        <v>300000</v>
      </c>
      <c r="AJ18" s="116">
        <v>0</v>
      </c>
      <c r="AK18" s="116">
        <v>0</v>
      </c>
      <c r="AL18" s="116">
        <v>5644</v>
      </c>
      <c r="AM18" s="116">
        <v>0</v>
      </c>
      <c r="AN18" s="116">
        <f>+SUM(AO18,AT18,AX18,AY18,BE18)</f>
        <v>71658</v>
      </c>
      <c r="AO18" s="116">
        <f>+SUM(AP18:AS18)</f>
        <v>31219</v>
      </c>
      <c r="AP18" s="116">
        <v>9659</v>
      </c>
      <c r="AQ18" s="116">
        <v>0</v>
      </c>
      <c r="AR18" s="116">
        <v>21560</v>
      </c>
      <c r="AS18" s="116">
        <v>0</v>
      </c>
      <c r="AT18" s="116">
        <f>+SUM(AU18:AW18)</f>
        <v>18691</v>
      </c>
      <c r="AU18" s="116">
        <v>921</v>
      </c>
      <c r="AV18" s="116">
        <v>17770</v>
      </c>
      <c r="AW18" s="116">
        <v>0</v>
      </c>
      <c r="AX18" s="116">
        <v>0</v>
      </c>
      <c r="AY18" s="116">
        <f>+SUM(AZ18:BC18)</f>
        <v>21748</v>
      </c>
      <c r="AZ18" s="116">
        <v>0</v>
      </c>
      <c r="BA18" s="116">
        <v>21211</v>
      </c>
      <c r="BB18" s="116">
        <v>0</v>
      </c>
      <c r="BC18" s="116">
        <v>537</v>
      </c>
      <c r="BD18" s="116">
        <v>0</v>
      </c>
      <c r="BE18" s="116">
        <v>0</v>
      </c>
      <c r="BF18" s="116">
        <v>0</v>
      </c>
      <c r="BG18" s="116">
        <f>+SUM(BF18,AN18,AF18)</f>
        <v>377302</v>
      </c>
      <c r="BH18" s="116">
        <f>SUM(D18,AF18)</f>
        <v>305758</v>
      </c>
      <c r="BI18" s="116">
        <f>SUM(E18,AG18)</f>
        <v>300114</v>
      </c>
      <c r="BJ18" s="116">
        <f>SUM(F18,AH18)</f>
        <v>0</v>
      </c>
      <c r="BK18" s="116">
        <f>SUM(G18,AI18)</f>
        <v>300114</v>
      </c>
      <c r="BL18" s="116">
        <f>SUM(H18,AJ18)</f>
        <v>0</v>
      </c>
      <c r="BM18" s="116">
        <f>SUM(I18,AK18)</f>
        <v>0</v>
      </c>
      <c r="BN18" s="116">
        <f>SUM(J18,AL18)</f>
        <v>5644</v>
      </c>
      <c r="BO18" s="116">
        <f>SUM(K18,AM18)</f>
        <v>0</v>
      </c>
      <c r="BP18" s="116">
        <f>SUM(L18,AN18)</f>
        <v>491382</v>
      </c>
      <c r="BQ18" s="116">
        <f>SUM(M18,AO18)</f>
        <v>90748</v>
      </c>
      <c r="BR18" s="116">
        <f>SUM(N18,AP18)</f>
        <v>53254</v>
      </c>
      <c r="BS18" s="116">
        <f>SUM(O18,AQ18)</f>
        <v>0</v>
      </c>
      <c r="BT18" s="116">
        <f>SUM(P18,AR18)</f>
        <v>37494</v>
      </c>
      <c r="BU18" s="116">
        <f>SUM(Q18,AS18)</f>
        <v>0</v>
      </c>
      <c r="BV18" s="116">
        <f>SUM(R18,AT18)</f>
        <v>110202</v>
      </c>
      <c r="BW18" s="116">
        <f>SUM(S18,AU18)</f>
        <v>19235</v>
      </c>
      <c r="BX18" s="116">
        <f>SUM(T18,AV18)</f>
        <v>90967</v>
      </c>
      <c r="BY18" s="116">
        <f>SUM(U18,AW18)</f>
        <v>0</v>
      </c>
      <c r="BZ18" s="116">
        <f>SUM(V18,AX18)</f>
        <v>0</v>
      </c>
      <c r="CA18" s="116">
        <f>SUM(W18,AY18)</f>
        <v>290432</v>
      </c>
      <c r="CB18" s="116">
        <f>SUM(X18,AZ18)</f>
        <v>121935</v>
      </c>
      <c r="CC18" s="116">
        <f>SUM(Y18,BA18)</f>
        <v>155887</v>
      </c>
      <c r="CD18" s="116">
        <f>SUM(Z18,BB18)</f>
        <v>11790</v>
      </c>
      <c r="CE18" s="116">
        <f>SUM(AA18,BC18)</f>
        <v>820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797140</v>
      </c>
    </row>
    <row r="19" spans="1:87" ht="13.5" customHeight="1" x14ac:dyDescent="0.15">
      <c r="A19" s="114" t="s">
        <v>40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1608757</v>
      </c>
      <c r="M19" s="116">
        <f>+SUM(N19:Q19)</f>
        <v>276277</v>
      </c>
      <c r="N19" s="116">
        <v>140725</v>
      </c>
      <c r="O19" s="116">
        <v>135552</v>
      </c>
      <c r="P19" s="116">
        <v>0</v>
      </c>
      <c r="Q19" s="116">
        <v>0</v>
      </c>
      <c r="R19" s="116">
        <f>+SUM(S19:U19)</f>
        <v>40758</v>
      </c>
      <c r="S19" s="116">
        <v>17426</v>
      </c>
      <c r="T19" s="116">
        <v>9727</v>
      </c>
      <c r="U19" s="116">
        <v>13605</v>
      </c>
      <c r="V19" s="116">
        <v>0</v>
      </c>
      <c r="W19" s="116">
        <f>+SUM(X19:AA19)</f>
        <v>1291722</v>
      </c>
      <c r="X19" s="116">
        <v>719210</v>
      </c>
      <c r="Y19" s="116">
        <v>538750</v>
      </c>
      <c r="Z19" s="116">
        <v>33762</v>
      </c>
      <c r="AA19" s="116">
        <v>0</v>
      </c>
      <c r="AB19" s="116">
        <v>740518</v>
      </c>
      <c r="AC19" s="116">
        <v>0</v>
      </c>
      <c r="AD19" s="116">
        <v>197879</v>
      </c>
      <c r="AE19" s="116">
        <f>+SUM(D19,L19,AD19)</f>
        <v>1806636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335792</v>
      </c>
      <c r="AO19" s="116">
        <f>+SUM(AP19:AS19)</f>
        <v>6536</v>
      </c>
      <c r="AP19" s="116">
        <v>6536</v>
      </c>
      <c r="AQ19" s="116">
        <v>0</v>
      </c>
      <c r="AR19" s="116">
        <v>0</v>
      </c>
      <c r="AS19" s="116">
        <v>0</v>
      </c>
      <c r="AT19" s="116">
        <f>+SUM(AU19:AW19)</f>
        <v>113053</v>
      </c>
      <c r="AU19" s="116">
        <v>0</v>
      </c>
      <c r="AV19" s="116">
        <v>113053</v>
      </c>
      <c r="AW19" s="116">
        <v>0</v>
      </c>
      <c r="AX19" s="116">
        <v>0</v>
      </c>
      <c r="AY19" s="116">
        <f>+SUM(AZ19:BC19)</f>
        <v>216203</v>
      </c>
      <c r="AZ19" s="116">
        <v>192369</v>
      </c>
      <c r="BA19" s="116">
        <v>23823</v>
      </c>
      <c r="BB19" s="116">
        <v>0</v>
      </c>
      <c r="BC19" s="116">
        <v>11</v>
      </c>
      <c r="BD19" s="116">
        <v>0</v>
      </c>
      <c r="BE19" s="116">
        <v>0</v>
      </c>
      <c r="BF19" s="116">
        <v>7279</v>
      </c>
      <c r="BG19" s="116">
        <f>+SUM(BF19,AN19,AF19)</f>
        <v>343071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1944549</v>
      </c>
      <c r="BQ19" s="116">
        <f>SUM(M19,AO19)</f>
        <v>282813</v>
      </c>
      <c r="BR19" s="116">
        <f>SUM(N19,AP19)</f>
        <v>147261</v>
      </c>
      <c r="BS19" s="116">
        <f>SUM(O19,AQ19)</f>
        <v>135552</v>
      </c>
      <c r="BT19" s="116">
        <f>SUM(P19,AR19)</f>
        <v>0</v>
      </c>
      <c r="BU19" s="116">
        <f>SUM(Q19,AS19)</f>
        <v>0</v>
      </c>
      <c r="BV19" s="116">
        <f>SUM(R19,AT19)</f>
        <v>153811</v>
      </c>
      <c r="BW19" s="116">
        <f>SUM(S19,AU19)</f>
        <v>17426</v>
      </c>
      <c r="BX19" s="116">
        <f>SUM(T19,AV19)</f>
        <v>122780</v>
      </c>
      <c r="BY19" s="116">
        <f>SUM(U19,AW19)</f>
        <v>13605</v>
      </c>
      <c r="BZ19" s="116">
        <f>SUM(V19,AX19)</f>
        <v>0</v>
      </c>
      <c r="CA19" s="116">
        <f>SUM(W19,AY19)</f>
        <v>1507925</v>
      </c>
      <c r="CB19" s="116">
        <f>SUM(X19,AZ19)</f>
        <v>911579</v>
      </c>
      <c r="CC19" s="116">
        <f>SUM(Y19,BA19)</f>
        <v>562573</v>
      </c>
      <c r="CD19" s="116">
        <f>SUM(Z19,BB19)</f>
        <v>33762</v>
      </c>
      <c r="CE19" s="116">
        <f>SUM(AA19,BC19)</f>
        <v>11</v>
      </c>
      <c r="CF19" s="116">
        <f>SUM(AB19,BD19)</f>
        <v>740518</v>
      </c>
      <c r="CG19" s="116">
        <f>SUM(AC19,BE19)</f>
        <v>0</v>
      </c>
      <c r="CH19" s="116">
        <f>SUM(AD19,BF19)</f>
        <v>205158</v>
      </c>
      <c r="CI19" s="116">
        <f>SUM(AE19,BG19)</f>
        <v>2149707</v>
      </c>
    </row>
    <row r="20" spans="1:87" ht="13.5" customHeight="1" x14ac:dyDescent="0.15">
      <c r="A20" s="114" t="s">
        <v>40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960513</v>
      </c>
      <c r="M20" s="116">
        <f>+SUM(N20:Q20)</f>
        <v>290536</v>
      </c>
      <c r="N20" s="116">
        <v>17544</v>
      </c>
      <c r="O20" s="116">
        <v>190735</v>
      </c>
      <c r="P20" s="116">
        <v>63484</v>
      </c>
      <c r="Q20" s="116">
        <v>18773</v>
      </c>
      <c r="R20" s="116">
        <f>+SUM(S20:U20)</f>
        <v>19243</v>
      </c>
      <c r="S20" s="116">
        <v>12841</v>
      </c>
      <c r="T20" s="116">
        <v>5052</v>
      </c>
      <c r="U20" s="116">
        <v>1350</v>
      </c>
      <c r="V20" s="116">
        <v>8401</v>
      </c>
      <c r="W20" s="116">
        <f>+SUM(X20:AA20)</f>
        <v>642333</v>
      </c>
      <c r="X20" s="116">
        <v>76168</v>
      </c>
      <c r="Y20" s="116">
        <v>529031</v>
      </c>
      <c r="Z20" s="116">
        <v>37134</v>
      </c>
      <c r="AA20" s="116">
        <v>0</v>
      </c>
      <c r="AB20" s="116">
        <v>0</v>
      </c>
      <c r="AC20" s="116">
        <v>0</v>
      </c>
      <c r="AD20" s="116">
        <v>5967</v>
      </c>
      <c r="AE20" s="116">
        <f>+SUM(D20,L20,AD20)</f>
        <v>966480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205184</v>
      </c>
      <c r="AO20" s="116">
        <f>+SUM(AP20:AS20)</f>
        <v>22550</v>
      </c>
      <c r="AP20" s="116">
        <v>6897</v>
      </c>
      <c r="AQ20" s="116">
        <v>0</v>
      </c>
      <c r="AR20" s="116">
        <v>15653</v>
      </c>
      <c r="AS20" s="116">
        <v>0</v>
      </c>
      <c r="AT20" s="116">
        <f>+SUM(AU20:AW20)</f>
        <v>89637</v>
      </c>
      <c r="AU20" s="116">
        <v>0</v>
      </c>
      <c r="AV20" s="116">
        <v>89637</v>
      </c>
      <c r="AW20" s="116">
        <v>0</v>
      </c>
      <c r="AX20" s="116">
        <v>0</v>
      </c>
      <c r="AY20" s="116">
        <f>+SUM(AZ20:BC20)</f>
        <v>92997</v>
      </c>
      <c r="AZ20" s="116">
        <v>27024</v>
      </c>
      <c r="BA20" s="116">
        <v>64856</v>
      </c>
      <c r="BB20" s="116">
        <v>0</v>
      </c>
      <c r="BC20" s="116">
        <v>1117</v>
      </c>
      <c r="BD20" s="116">
        <v>0</v>
      </c>
      <c r="BE20" s="116">
        <v>0</v>
      </c>
      <c r="BF20" s="116">
        <v>1284</v>
      </c>
      <c r="BG20" s="116">
        <f>+SUM(BF20,AN20,AF20)</f>
        <v>206468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1165697</v>
      </c>
      <c r="BQ20" s="116">
        <f>SUM(M20,AO20)</f>
        <v>313086</v>
      </c>
      <c r="BR20" s="116">
        <f>SUM(N20,AP20)</f>
        <v>24441</v>
      </c>
      <c r="BS20" s="116">
        <f>SUM(O20,AQ20)</f>
        <v>190735</v>
      </c>
      <c r="BT20" s="116">
        <f>SUM(P20,AR20)</f>
        <v>79137</v>
      </c>
      <c r="BU20" s="116">
        <f>SUM(Q20,AS20)</f>
        <v>18773</v>
      </c>
      <c r="BV20" s="116">
        <f>SUM(R20,AT20)</f>
        <v>108880</v>
      </c>
      <c r="BW20" s="116">
        <f>SUM(S20,AU20)</f>
        <v>12841</v>
      </c>
      <c r="BX20" s="116">
        <f>SUM(T20,AV20)</f>
        <v>94689</v>
      </c>
      <c r="BY20" s="116">
        <f>SUM(U20,AW20)</f>
        <v>1350</v>
      </c>
      <c r="BZ20" s="116">
        <f>SUM(V20,AX20)</f>
        <v>8401</v>
      </c>
      <c r="CA20" s="116">
        <f>SUM(W20,AY20)</f>
        <v>735330</v>
      </c>
      <c r="CB20" s="116">
        <f>SUM(X20,AZ20)</f>
        <v>103192</v>
      </c>
      <c r="CC20" s="116">
        <f>SUM(Y20,BA20)</f>
        <v>593887</v>
      </c>
      <c r="CD20" s="116">
        <f>SUM(Z20,BB20)</f>
        <v>37134</v>
      </c>
      <c r="CE20" s="116">
        <f>SUM(AA20,BC20)</f>
        <v>1117</v>
      </c>
      <c r="CF20" s="116">
        <f>SUM(AB20,BD20)</f>
        <v>0</v>
      </c>
      <c r="CG20" s="116">
        <f>SUM(AC20,BE20)</f>
        <v>0</v>
      </c>
      <c r="CH20" s="116">
        <f>SUM(AD20,BF20)</f>
        <v>7251</v>
      </c>
      <c r="CI20" s="116">
        <f>SUM(AE20,BG20)</f>
        <v>1172948</v>
      </c>
    </row>
    <row r="21" spans="1:87" ht="13.5" customHeight="1" x14ac:dyDescent="0.15">
      <c r="A21" s="114" t="s">
        <v>40</v>
      </c>
      <c r="B21" s="115" t="s">
        <v>360</v>
      </c>
      <c r="C21" s="114" t="s">
        <v>361</v>
      </c>
      <c r="D21" s="116">
        <f>+SUM(E21,J21)</f>
        <v>1386</v>
      </c>
      <c r="E21" s="116">
        <f>+SUM(F21:I21)</f>
        <v>1386</v>
      </c>
      <c r="F21" s="116">
        <v>0</v>
      </c>
      <c r="G21" s="116">
        <v>1386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366457</v>
      </c>
      <c r="M21" s="116">
        <f>+SUM(N21:Q21)</f>
        <v>48123</v>
      </c>
      <c r="N21" s="116">
        <v>21858</v>
      </c>
      <c r="O21" s="116">
        <v>0</v>
      </c>
      <c r="P21" s="116">
        <v>19699</v>
      </c>
      <c r="Q21" s="116">
        <v>6566</v>
      </c>
      <c r="R21" s="116">
        <f>+SUM(S21:U21)</f>
        <v>158232</v>
      </c>
      <c r="S21" s="116">
        <v>0</v>
      </c>
      <c r="T21" s="116">
        <v>158232</v>
      </c>
      <c r="U21" s="116">
        <v>0</v>
      </c>
      <c r="V21" s="116">
        <v>636</v>
      </c>
      <c r="W21" s="116">
        <f>+SUM(X21:AA21)</f>
        <v>151177</v>
      </c>
      <c r="X21" s="116">
        <v>50725</v>
      </c>
      <c r="Y21" s="116">
        <v>74268</v>
      </c>
      <c r="Z21" s="116">
        <v>26184</v>
      </c>
      <c r="AA21" s="116">
        <v>0</v>
      </c>
      <c r="AB21" s="116">
        <v>0</v>
      </c>
      <c r="AC21" s="116">
        <v>8289</v>
      </c>
      <c r="AD21" s="116">
        <v>0</v>
      </c>
      <c r="AE21" s="116">
        <f>+SUM(D21,L21,AD21)</f>
        <v>367843</v>
      </c>
      <c r="AF21" s="116">
        <f>+SUM(AG21,AL21)</f>
        <v>53867</v>
      </c>
      <c r="AG21" s="116">
        <f>+SUM(AH21:AK21)</f>
        <v>53867</v>
      </c>
      <c r="AH21" s="116">
        <v>0</v>
      </c>
      <c r="AI21" s="116">
        <v>53867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125384</v>
      </c>
      <c r="AO21" s="116">
        <f>+SUM(AP21:AS21)</f>
        <v>9368</v>
      </c>
      <c r="AP21" s="116">
        <v>9368</v>
      </c>
      <c r="AQ21" s="116">
        <v>0</v>
      </c>
      <c r="AR21" s="116">
        <v>0</v>
      </c>
      <c r="AS21" s="116">
        <v>0</v>
      </c>
      <c r="AT21" s="116">
        <f>+SUM(AU21:AW21)</f>
        <v>54522</v>
      </c>
      <c r="AU21" s="116">
        <v>0</v>
      </c>
      <c r="AV21" s="116">
        <v>54522</v>
      </c>
      <c r="AW21" s="116">
        <v>0</v>
      </c>
      <c r="AX21" s="116">
        <v>10750</v>
      </c>
      <c r="AY21" s="116">
        <f>+SUM(AZ21:BC21)</f>
        <v>50744</v>
      </c>
      <c r="AZ21" s="116">
        <v>0</v>
      </c>
      <c r="BA21" s="116">
        <v>37523</v>
      </c>
      <c r="BB21" s="116">
        <v>13221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179251</v>
      </c>
      <c r="BH21" s="116">
        <f>SUM(D21,AF21)</f>
        <v>55253</v>
      </c>
      <c r="BI21" s="116">
        <f>SUM(E21,AG21)</f>
        <v>55253</v>
      </c>
      <c r="BJ21" s="116">
        <f>SUM(F21,AH21)</f>
        <v>0</v>
      </c>
      <c r="BK21" s="116">
        <f>SUM(G21,AI21)</f>
        <v>55253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491841</v>
      </c>
      <c r="BQ21" s="116">
        <f>SUM(M21,AO21)</f>
        <v>57491</v>
      </c>
      <c r="BR21" s="116">
        <f>SUM(N21,AP21)</f>
        <v>31226</v>
      </c>
      <c r="BS21" s="116">
        <f>SUM(O21,AQ21)</f>
        <v>0</v>
      </c>
      <c r="BT21" s="116">
        <f>SUM(P21,AR21)</f>
        <v>19699</v>
      </c>
      <c r="BU21" s="116">
        <f>SUM(Q21,AS21)</f>
        <v>6566</v>
      </c>
      <c r="BV21" s="116">
        <f>SUM(R21,AT21)</f>
        <v>212754</v>
      </c>
      <c r="BW21" s="116">
        <f>SUM(S21,AU21)</f>
        <v>0</v>
      </c>
      <c r="BX21" s="116">
        <f>SUM(T21,AV21)</f>
        <v>212754</v>
      </c>
      <c r="BY21" s="116">
        <f>SUM(U21,AW21)</f>
        <v>0</v>
      </c>
      <c r="BZ21" s="116">
        <f>SUM(V21,AX21)</f>
        <v>11386</v>
      </c>
      <c r="CA21" s="116">
        <f>SUM(W21,AY21)</f>
        <v>201921</v>
      </c>
      <c r="CB21" s="116">
        <f>SUM(X21,AZ21)</f>
        <v>50725</v>
      </c>
      <c r="CC21" s="116">
        <f>SUM(Y21,BA21)</f>
        <v>111791</v>
      </c>
      <c r="CD21" s="116">
        <f>SUM(Z21,BB21)</f>
        <v>39405</v>
      </c>
      <c r="CE21" s="116">
        <f>SUM(AA21,BC21)</f>
        <v>0</v>
      </c>
      <c r="CF21" s="116">
        <f>SUM(AB21,BD21)</f>
        <v>0</v>
      </c>
      <c r="CG21" s="116">
        <f>SUM(AC21,BE21)</f>
        <v>8289</v>
      </c>
      <c r="CH21" s="116">
        <f>SUM(AD21,BF21)</f>
        <v>0</v>
      </c>
      <c r="CI21" s="116">
        <f>SUM(AE21,BG21)</f>
        <v>547094</v>
      </c>
    </row>
    <row r="22" spans="1:87" ht="13.5" customHeight="1" x14ac:dyDescent="0.15">
      <c r="A22" s="114" t="s">
        <v>40</v>
      </c>
      <c r="B22" s="115" t="s">
        <v>362</v>
      </c>
      <c r="C22" s="114" t="s">
        <v>363</v>
      </c>
      <c r="D22" s="116">
        <f>+SUM(E22,J22)</f>
        <v>9362</v>
      </c>
      <c r="E22" s="116">
        <f>+SUM(F22:I22)</f>
        <v>9362</v>
      </c>
      <c r="F22" s="116">
        <v>0</v>
      </c>
      <c r="G22" s="116">
        <v>0</v>
      </c>
      <c r="H22" s="116">
        <v>9362</v>
      </c>
      <c r="I22" s="116">
        <v>0</v>
      </c>
      <c r="J22" s="116">
        <v>0</v>
      </c>
      <c r="K22" s="116">
        <v>0</v>
      </c>
      <c r="L22" s="116">
        <f>+SUM(M22,R22,V22,W22,AC22)</f>
        <v>103007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103007</v>
      </c>
      <c r="X22" s="116">
        <v>37126</v>
      </c>
      <c r="Y22" s="116">
        <v>0</v>
      </c>
      <c r="Z22" s="116">
        <v>21626</v>
      </c>
      <c r="AA22" s="116">
        <v>44255</v>
      </c>
      <c r="AB22" s="116">
        <v>0</v>
      </c>
      <c r="AC22" s="116">
        <v>0</v>
      </c>
      <c r="AD22" s="116">
        <v>11674</v>
      </c>
      <c r="AE22" s="116">
        <f>+SUM(D22,L22,AD22)</f>
        <v>124043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14773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14773</v>
      </c>
      <c r="AZ22" s="116">
        <v>6600</v>
      </c>
      <c r="BA22" s="116">
        <v>0</v>
      </c>
      <c r="BB22" s="116">
        <v>8173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14773</v>
      </c>
      <c r="BH22" s="116">
        <f>SUM(D22,AF22)</f>
        <v>9362</v>
      </c>
      <c r="BI22" s="116">
        <f>SUM(E22,AG22)</f>
        <v>9362</v>
      </c>
      <c r="BJ22" s="116">
        <f>SUM(F22,AH22)</f>
        <v>0</v>
      </c>
      <c r="BK22" s="116">
        <f>SUM(G22,AI22)</f>
        <v>0</v>
      </c>
      <c r="BL22" s="116">
        <f>SUM(H22,AJ22)</f>
        <v>9362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117780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117780</v>
      </c>
      <c r="CB22" s="116">
        <f>SUM(X22,AZ22)</f>
        <v>43726</v>
      </c>
      <c r="CC22" s="116">
        <f>SUM(Y22,BA22)</f>
        <v>0</v>
      </c>
      <c r="CD22" s="116">
        <f>SUM(Z22,BB22)</f>
        <v>29799</v>
      </c>
      <c r="CE22" s="116">
        <f>SUM(AA22,BC22)</f>
        <v>44255</v>
      </c>
      <c r="CF22" s="116">
        <f>SUM(AB22,BD22)</f>
        <v>0</v>
      </c>
      <c r="CG22" s="116">
        <f>SUM(AC22,BE22)</f>
        <v>0</v>
      </c>
      <c r="CH22" s="116">
        <f>SUM(AD22,BF22)</f>
        <v>11674</v>
      </c>
      <c r="CI22" s="116">
        <f>SUM(AE22,BG22)</f>
        <v>138816</v>
      </c>
    </row>
    <row r="23" spans="1:87" ht="13.5" customHeight="1" x14ac:dyDescent="0.15">
      <c r="A23" s="114" t="s">
        <v>40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28226</v>
      </c>
      <c r="M23" s="116">
        <f>+SUM(N23:Q23)</f>
        <v>1448</v>
      </c>
      <c r="N23" s="116">
        <v>1448</v>
      </c>
      <c r="O23" s="116">
        <v>0</v>
      </c>
      <c r="P23" s="116">
        <v>0</v>
      </c>
      <c r="Q23" s="116">
        <v>0</v>
      </c>
      <c r="R23" s="116">
        <f>+SUM(S23:U23)</f>
        <v>3010</v>
      </c>
      <c r="S23" s="116">
        <v>3010</v>
      </c>
      <c r="T23" s="116">
        <v>0</v>
      </c>
      <c r="U23" s="116">
        <v>0</v>
      </c>
      <c r="V23" s="116">
        <v>0</v>
      </c>
      <c r="W23" s="116">
        <f>+SUM(X23:AA23)</f>
        <v>23768</v>
      </c>
      <c r="X23" s="116">
        <v>20265</v>
      </c>
      <c r="Y23" s="116">
        <v>1679</v>
      </c>
      <c r="Z23" s="116">
        <v>1824</v>
      </c>
      <c r="AA23" s="116">
        <v>0</v>
      </c>
      <c r="AB23" s="116">
        <v>10495</v>
      </c>
      <c r="AC23" s="116">
        <v>0</v>
      </c>
      <c r="AD23" s="116">
        <v>0</v>
      </c>
      <c r="AE23" s="116">
        <f>+SUM(D23,L23,AD23)</f>
        <v>28226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19151</v>
      </c>
      <c r="AO23" s="116">
        <f>+SUM(AP23:AS23)</f>
        <v>1448</v>
      </c>
      <c r="AP23" s="116">
        <v>1448</v>
      </c>
      <c r="AQ23" s="116">
        <v>0</v>
      </c>
      <c r="AR23" s="116">
        <v>0</v>
      </c>
      <c r="AS23" s="116">
        <v>0</v>
      </c>
      <c r="AT23" s="116">
        <f>+SUM(AU23:AW23)</f>
        <v>7005</v>
      </c>
      <c r="AU23" s="116">
        <v>938</v>
      </c>
      <c r="AV23" s="116">
        <v>0</v>
      </c>
      <c r="AW23" s="116">
        <v>6067</v>
      </c>
      <c r="AX23" s="116">
        <v>0</v>
      </c>
      <c r="AY23" s="116">
        <f>+SUM(AZ23:BC23)</f>
        <v>10698</v>
      </c>
      <c r="AZ23" s="116">
        <v>1169</v>
      </c>
      <c r="BA23" s="116">
        <v>0</v>
      </c>
      <c r="BB23" s="116">
        <v>9529</v>
      </c>
      <c r="BC23" s="116">
        <v>0</v>
      </c>
      <c r="BD23" s="116">
        <v>9594</v>
      </c>
      <c r="BE23" s="116">
        <v>0</v>
      </c>
      <c r="BF23" s="116">
        <v>0</v>
      </c>
      <c r="BG23" s="116">
        <f>+SUM(BF23,AN23,AF23)</f>
        <v>19151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47377</v>
      </c>
      <c r="BQ23" s="116">
        <f>SUM(M23,AO23)</f>
        <v>2896</v>
      </c>
      <c r="BR23" s="116">
        <f>SUM(N23,AP23)</f>
        <v>2896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10015</v>
      </c>
      <c r="BW23" s="116">
        <f>SUM(S23,AU23)</f>
        <v>3948</v>
      </c>
      <c r="BX23" s="116">
        <f>SUM(T23,AV23)</f>
        <v>0</v>
      </c>
      <c r="BY23" s="116">
        <f>SUM(U23,AW23)</f>
        <v>6067</v>
      </c>
      <c r="BZ23" s="116">
        <f>SUM(V23,AX23)</f>
        <v>0</v>
      </c>
      <c r="CA23" s="116">
        <f>SUM(W23,AY23)</f>
        <v>34466</v>
      </c>
      <c r="CB23" s="116">
        <f>SUM(X23,AZ23)</f>
        <v>21434</v>
      </c>
      <c r="CC23" s="116">
        <f>SUM(Y23,BA23)</f>
        <v>1679</v>
      </c>
      <c r="CD23" s="116">
        <f>SUM(Z23,BB23)</f>
        <v>11353</v>
      </c>
      <c r="CE23" s="116">
        <f>SUM(AA23,BC23)</f>
        <v>0</v>
      </c>
      <c r="CF23" s="116">
        <f>SUM(AB23,BD23)</f>
        <v>20089</v>
      </c>
      <c r="CG23" s="116">
        <f>SUM(AC23,BE23)</f>
        <v>0</v>
      </c>
      <c r="CH23" s="116">
        <f>SUM(AD23,BF23)</f>
        <v>0</v>
      </c>
      <c r="CI23" s="116">
        <f>SUM(AE23,BG23)</f>
        <v>47377</v>
      </c>
    </row>
    <row r="24" spans="1:87" ht="13.5" customHeight="1" x14ac:dyDescent="0.15">
      <c r="A24" s="114" t="s">
        <v>40</v>
      </c>
      <c r="B24" s="115" t="s">
        <v>366</v>
      </c>
      <c r="C24" s="114" t="s">
        <v>367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123842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28342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152184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40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121907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817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552</v>
      </c>
      <c r="AU25" s="116">
        <v>552</v>
      </c>
      <c r="AV25" s="116">
        <v>0</v>
      </c>
      <c r="AW25" s="116">
        <v>0</v>
      </c>
      <c r="AX25" s="116">
        <v>0</v>
      </c>
      <c r="AY25" s="116">
        <f>+SUM(AZ25:BC25)</f>
        <v>265</v>
      </c>
      <c r="AZ25" s="116">
        <v>265</v>
      </c>
      <c r="BA25" s="116">
        <v>0</v>
      </c>
      <c r="BB25" s="116">
        <v>0</v>
      </c>
      <c r="BC25" s="116">
        <v>0</v>
      </c>
      <c r="BD25" s="116">
        <v>24267</v>
      </c>
      <c r="BE25" s="116">
        <v>0</v>
      </c>
      <c r="BF25" s="116">
        <v>0</v>
      </c>
      <c r="BG25" s="116">
        <f>+SUM(BF25,AN25,AF25)</f>
        <v>817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817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552</v>
      </c>
      <c r="BW25" s="116">
        <f>SUM(S25,AU25)</f>
        <v>552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265</v>
      </c>
      <c r="CB25" s="116">
        <f>SUM(X25,AZ25)</f>
        <v>265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146174</v>
      </c>
      <c r="CG25" s="116">
        <f>SUM(AC25,BE25)</f>
        <v>0</v>
      </c>
      <c r="CH25" s="116">
        <f>SUM(AD25,BF25)</f>
        <v>0</v>
      </c>
      <c r="CI25" s="116">
        <f>SUM(AE25,BG25)</f>
        <v>817</v>
      </c>
    </row>
    <row r="26" spans="1:87" ht="13.5" customHeight="1" x14ac:dyDescent="0.15">
      <c r="A26" s="114" t="s">
        <v>40</v>
      </c>
      <c r="B26" s="115" t="s">
        <v>372</v>
      </c>
      <c r="C26" s="114" t="s">
        <v>373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40530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21734</v>
      </c>
      <c r="S26" s="116">
        <v>3401</v>
      </c>
      <c r="T26" s="116">
        <v>18333</v>
      </c>
      <c r="U26" s="116">
        <v>0</v>
      </c>
      <c r="V26" s="116">
        <v>0</v>
      </c>
      <c r="W26" s="116">
        <f>+SUM(X26:AA26)</f>
        <v>18796</v>
      </c>
      <c r="X26" s="116">
        <v>5959</v>
      </c>
      <c r="Y26" s="116">
        <v>9893</v>
      </c>
      <c r="Z26" s="116">
        <v>2904</v>
      </c>
      <c r="AA26" s="116">
        <v>40</v>
      </c>
      <c r="AB26" s="116">
        <v>30173</v>
      </c>
      <c r="AC26" s="116">
        <v>0</v>
      </c>
      <c r="AD26" s="116">
        <v>0</v>
      </c>
      <c r="AE26" s="116">
        <f>+SUM(D26,L26,AD26)</f>
        <v>40530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1157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1157</v>
      </c>
      <c r="AZ26" s="116">
        <v>0</v>
      </c>
      <c r="BA26" s="116">
        <v>0</v>
      </c>
      <c r="BB26" s="116">
        <v>1157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1157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41687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21734</v>
      </c>
      <c r="BW26" s="116">
        <f>SUM(S26,AU26)</f>
        <v>3401</v>
      </c>
      <c r="BX26" s="116">
        <f>SUM(T26,AV26)</f>
        <v>18333</v>
      </c>
      <c r="BY26" s="116">
        <f>SUM(U26,AW26)</f>
        <v>0</v>
      </c>
      <c r="BZ26" s="116">
        <f>SUM(V26,AX26)</f>
        <v>0</v>
      </c>
      <c r="CA26" s="116">
        <f>SUM(W26,AY26)</f>
        <v>19953</v>
      </c>
      <c r="CB26" s="116">
        <f>SUM(X26,AZ26)</f>
        <v>5959</v>
      </c>
      <c r="CC26" s="116">
        <f>SUM(Y26,BA26)</f>
        <v>9893</v>
      </c>
      <c r="CD26" s="116">
        <f>SUM(Z26,BB26)</f>
        <v>4061</v>
      </c>
      <c r="CE26" s="116">
        <f>SUM(AA26,BC26)</f>
        <v>40</v>
      </c>
      <c r="CF26" s="116">
        <f>SUM(AB26,BD26)</f>
        <v>30173</v>
      </c>
      <c r="CG26" s="116">
        <f>SUM(AC26,BE26)</f>
        <v>0</v>
      </c>
      <c r="CH26" s="116">
        <f>SUM(AD26,BF26)</f>
        <v>0</v>
      </c>
      <c r="CI26" s="116">
        <f>SUM(AE26,BG26)</f>
        <v>41687</v>
      </c>
    </row>
    <row r="27" spans="1:87" ht="13.5" customHeight="1" x14ac:dyDescent="0.15">
      <c r="A27" s="114" t="s">
        <v>40</v>
      </c>
      <c r="B27" s="115" t="s">
        <v>344</v>
      </c>
      <c r="C27" s="114" t="s">
        <v>345</v>
      </c>
      <c r="D27" s="116">
        <f>+SUM(E27,J27)</f>
        <v>69300</v>
      </c>
      <c r="E27" s="116">
        <f>+SUM(F27:I27)</f>
        <v>69300</v>
      </c>
      <c r="F27" s="116">
        <v>0</v>
      </c>
      <c r="G27" s="116">
        <v>69300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396943</v>
      </c>
      <c r="M27" s="116">
        <f>+SUM(N27:Q27)</f>
        <v>68078</v>
      </c>
      <c r="N27" s="116">
        <v>20423</v>
      </c>
      <c r="O27" s="116">
        <v>0</v>
      </c>
      <c r="P27" s="116">
        <v>47655</v>
      </c>
      <c r="Q27" s="116">
        <v>0</v>
      </c>
      <c r="R27" s="116">
        <f>+SUM(S27:U27)</f>
        <v>199585</v>
      </c>
      <c r="S27" s="116">
        <v>0</v>
      </c>
      <c r="T27" s="116">
        <v>199585</v>
      </c>
      <c r="U27" s="116">
        <v>0</v>
      </c>
      <c r="V27" s="116">
        <v>0</v>
      </c>
      <c r="W27" s="116">
        <f>+SUM(X27:AA27)</f>
        <v>129280</v>
      </c>
      <c r="X27" s="116">
        <v>0</v>
      </c>
      <c r="Y27" s="116">
        <v>129280</v>
      </c>
      <c r="Z27" s="116">
        <v>0</v>
      </c>
      <c r="AA27" s="116">
        <v>0</v>
      </c>
      <c r="AB27" s="116"/>
      <c r="AC27" s="116">
        <v>0</v>
      </c>
      <c r="AD27" s="116">
        <v>4004</v>
      </c>
      <c r="AE27" s="116">
        <f>+SUM(D27,L27,AD27)</f>
        <v>470247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215021</v>
      </c>
      <c r="AO27" s="116">
        <f>+SUM(AP27:AS27)</f>
        <v>12206</v>
      </c>
      <c r="AP27" s="116">
        <v>6103</v>
      </c>
      <c r="AQ27" s="116">
        <v>0</v>
      </c>
      <c r="AR27" s="116">
        <v>6103</v>
      </c>
      <c r="AS27" s="116">
        <v>0</v>
      </c>
      <c r="AT27" s="116">
        <f>+SUM(AU27:AW27)</f>
        <v>123486</v>
      </c>
      <c r="AU27" s="116">
        <v>0</v>
      </c>
      <c r="AV27" s="116">
        <v>123486</v>
      </c>
      <c r="AW27" s="116">
        <v>0</v>
      </c>
      <c r="AX27" s="116">
        <v>0</v>
      </c>
      <c r="AY27" s="116">
        <f>+SUM(AZ27:BC27)</f>
        <v>79329</v>
      </c>
      <c r="AZ27" s="116">
        <v>0</v>
      </c>
      <c r="BA27" s="116">
        <v>79329</v>
      </c>
      <c r="BB27" s="116">
        <v>0</v>
      </c>
      <c r="BC27" s="116">
        <v>0</v>
      </c>
      <c r="BD27" s="116"/>
      <c r="BE27" s="116">
        <v>0</v>
      </c>
      <c r="BF27" s="116">
        <v>1301</v>
      </c>
      <c r="BG27" s="116">
        <f>+SUM(BF27,AN27,AF27)</f>
        <v>216322</v>
      </c>
      <c r="BH27" s="116">
        <f>SUM(D27,AF27)</f>
        <v>69300</v>
      </c>
      <c r="BI27" s="116">
        <f>SUM(E27,AG27)</f>
        <v>69300</v>
      </c>
      <c r="BJ27" s="116">
        <f>SUM(F27,AH27)</f>
        <v>0</v>
      </c>
      <c r="BK27" s="116">
        <f>SUM(G27,AI27)</f>
        <v>69300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611964</v>
      </c>
      <c r="BQ27" s="116">
        <f>SUM(M27,AO27)</f>
        <v>80284</v>
      </c>
      <c r="BR27" s="116">
        <f>SUM(N27,AP27)</f>
        <v>26526</v>
      </c>
      <c r="BS27" s="116">
        <f>SUM(O27,AQ27)</f>
        <v>0</v>
      </c>
      <c r="BT27" s="116">
        <f>SUM(P27,AR27)</f>
        <v>53758</v>
      </c>
      <c r="BU27" s="116">
        <f>SUM(Q27,AS27)</f>
        <v>0</v>
      </c>
      <c r="BV27" s="116">
        <f>SUM(R27,AT27)</f>
        <v>323071</v>
      </c>
      <c r="BW27" s="116">
        <f>SUM(S27,AU27)</f>
        <v>0</v>
      </c>
      <c r="BX27" s="116">
        <f>SUM(T27,AV27)</f>
        <v>323071</v>
      </c>
      <c r="BY27" s="116">
        <f>SUM(U27,AW27)</f>
        <v>0</v>
      </c>
      <c r="BZ27" s="116">
        <f>SUM(V27,AX27)</f>
        <v>0</v>
      </c>
      <c r="CA27" s="116">
        <f>SUM(W27,AY27)</f>
        <v>208609</v>
      </c>
      <c r="CB27" s="116">
        <f>SUM(X27,AZ27)</f>
        <v>0</v>
      </c>
      <c r="CC27" s="116">
        <f>SUM(Y27,BA27)</f>
        <v>208609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5305</v>
      </c>
      <c r="CI27" s="116">
        <f>SUM(AE27,BG27)</f>
        <v>686569</v>
      </c>
    </row>
    <row r="28" spans="1:87" ht="13.5" customHeight="1" x14ac:dyDescent="0.15">
      <c r="A28" s="114" t="s">
        <v>40</v>
      </c>
      <c r="B28" s="115" t="s">
        <v>368</v>
      </c>
      <c r="C28" s="114" t="s">
        <v>369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144333</v>
      </c>
      <c r="M28" s="116">
        <f>+SUM(N28:Q28)</f>
        <v>40326</v>
      </c>
      <c r="N28" s="116">
        <v>10557</v>
      </c>
      <c r="O28" s="116">
        <v>0</v>
      </c>
      <c r="P28" s="116">
        <v>23169</v>
      </c>
      <c r="Q28" s="116">
        <v>6600</v>
      </c>
      <c r="R28" s="116">
        <f>+SUM(S28:U28)</f>
        <v>27799</v>
      </c>
      <c r="S28" s="116">
        <v>16334</v>
      </c>
      <c r="T28" s="116">
        <v>11432</v>
      </c>
      <c r="U28" s="116">
        <v>33</v>
      </c>
      <c r="V28" s="116">
        <v>0</v>
      </c>
      <c r="W28" s="116">
        <f>+SUM(X28:AA28)</f>
        <v>74967</v>
      </c>
      <c r="X28" s="116">
        <v>70899</v>
      </c>
      <c r="Y28" s="116">
        <v>4068</v>
      </c>
      <c r="Z28" s="116">
        <v>0</v>
      </c>
      <c r="AA28" s="116">
        <v>0</v>
      </c>
      <c r="AB28" s="116"/>
      <c r="AC28" s="116">
        <v>1241</v>
      </c>
      <c r="AD28" s="116">
        <v>7500</v>
      </c>
      <c r="AE28" s="116">
        <f>+SUM(D28,L28,AD28)</f>
        <v>151833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144333</v>
      </c>
      <c r="BQ28" s="116">
        <f>SUM(M28,AO28)</f>
        <v>40326</v>
      </c>
      <c r="BR28" s="116">
        <f>SUM(N28,AP28)</f>
        <v>10557</v>
      </c>
      <c r="BS28" s="116">
        <f>SUM(O28,AQ28)</f>
        <v>0</v>
      </c>
      <c r="BT28" s="116">
        <f>SUM(P28,AR28)</f>
        <v>23169</v>
      </c>
      <c r="BU28" s="116">
        <f>SUM(Q28,AS28)</f>
        <v>6600</v>
      </c>
      <c r="BV28" s="116">
        <f>SUM(R28,AT28)</f>
        <v>27799</v>
      </c>
      <c r="BW28" s="116">
        <f>SUM(S28,AU28)</f>
        <v>16334</v>
      </c>
      <c r="BX28" s="116">
        <f>SUM(T28,AV28)</f>
        <v>11432</v>
      </c>
      <c r="BY28" s="116">
        <f>SUM(U28,AW28)</f>
        <v>33</v>
      </c>
      <c r="BZ28" s="116">
        <f>SUM(V28,AX28)</f>
        <v>0</v>
      </c>
      <c r="CA28" s="116">
        <f>SUM(W28,AY28)</f>
        <v>74967</v>
      </c>
      <c r="CB28" s="116">
        <f>SUM(X28,AZ28)</f>
        <v>70899</v>
      </c>
      <c r="CC28" s="116">
        <f>SUM(Y28,BA28)</f>
        <v>4068</v>
      </c>
      <c r="CD28" s="116">
        <f>SUM(Z28,BB28)</f>
        <v>0</v>
      </c>
      <c r="CE28" s="116">
        <f>SUM(AA28,BC28)</f>
        <v>0</v>
      </c>
      <c r="CF28" s="116">
        <f>SUM(AB28,BD28)</f>
        <v>0</v>
      </c>
      <c r="CG28" s="116">
        <f>SUM(AC28,BE28)</f>
        <v>1241</v>
      </c>
      <c r="CH28" s="116">
        <f>SUM(AD28,BF28)</f>
        <v>7500</v>
      </c>
      <c r="CI28" s="116">
        <f>SUM(AE28,BG28)</f>
        <v>151833</v>
      </c>
    </row>
    <row r="29" spans="1:87" ht="13.5" customHeight="1" x14ac:dyDescent="0.15">
      <c r="A29" s="114" t="s">
        <v>40</v>
      </c>
      <c r="B29" s="115" t="s">
        <v>338</v>
      </c>
      <c r="C29" s="114" t="s">
        <v>348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1916420</v>
      </c>
      <c r="M29" s="116">
        <f>+SUM(N29:Q29)</f>
        <v>211009</v>
      </c>
      <c r="N29" s="116">
        <v>211009</v>
      </c>
      <c r="O29" s="116">
        <v>0</v>
      </c>
      <c r="P29" s="116">
        <v>0</v>
      </c>
      <c r="Q29" s="116">
        <v>0</v>
      </c>
      <c r="R29" s="116">
        <f>+SUM(S29:U29)</f>
        <v>1300552</v>
      </c>
      <c r="S29" s="116">
        <v>0</v>
      </c>
      <c r="T29" s="116">
        <v>1300552</v>
      </c>
      <c r="U29" s="116">
        <v>0</v>
      </c>
      <c r="V29" s="116">
        <v>0</v>
      </c>
      <c r="W29" s="116">
        <f>+SUM(X29:AA29)</f>
        <v>404859</v>
      </c>
      <c r="X29" s="116">
        <v>0</v>
      </c>
      <c r="Y29" s="116">
        <v>404859</v>
      </c>
      <c r="Z29" s="116">
        <v>0</v>
      </c>
      <c r="AA29" s="116">
        <v>0</v>
      </c>
      <c r="AB29" s="116"/>
      <c r="AC29" s="116">
        <v>0</v>
      </c>
      <c r="AD29" s="116">
        <v>53165</v>
      </c>
      <c r="AE29" s="116">
        <f>+SUM(D29,L29,AD29)</f>
        <v>1969585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1916420</v>
      </c>
      <c r="BQ29" s="116">
        <f>SUM(M29,AO29)</f>
        <v>211009</v>
      </c>
      <c r="BR29" s="116">
        <f>SUM(N29,AP29)</f>
        <v>211009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1300552</v>
      </c>
      <c r="BW29" s="116">
        <f>SUM(S29,AU29)</f>
        <v>0</v>
      </c>
      <c r="BX29" s="116">
        <f>SUM(T29,AV29)</f>
        <v>1300552</v>
      </c>
      <c r="BY29" s="116">
        <f>SUM(U29,AW29)</f>
        <v>0</v>
      </c>
      <c r="BZ29" s="116">
        <f>SUM(V29,AX29)</f>
        <v>0</v>
      </c>
      <c r="CA29" s="116">
        <f>SUM(W29,AY29)</f>
        <v>404859</v>
      </c>
      <c r="CB29" s="116">
        <f>SUM(X29,AZ29)</f>
        <v>0</v>
      </c>
      <c r="CC29" s="116">
        <f>SUM(Y29,BA29)</f>
        <v>404859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53165</v>
      </c>
      <c r="CI29" s="116">
        <f>SUM(AE29,BG29)</f>
        <v>1969585</v>
      </c>
    </row>
    <row r="30" spans="1:87" ht="13.5" customHeight="1" x14ac:dyDescent="0.15">
      <c r="A30" s="114" t="s">
        <v>40</v>
      </c>
      <c r="B30" s="115" t="s">
        <v>340</v>
      </c>
      <c r="C30" s="114" t="s">
        <v>349</v>
      </c>
      <c r="D30" s="116">
        <f>+SUM(E30,J30)</f>
        <v>14603</v>
      </c>
      <c r="E30" s="116">
        <f>+SUM(F30:I30)</f>
        <v>14603</v>
      </c>
      <c r="F30" s="116">
        <v>0</v>
      </c>
      <c r="G30" s="116">
        <v>0</v>
      </c>
      <c r="H30" s="116">
        <v>14603</v>
      </c>
      <c r="I30" s="116">
        <v>0</v>
      </c>
      <c r="J30" s="116">
        <v>0</v>
      </c>
      <c r="K30" s="116"/>
      <c r="L30" s="116">
        <f>+SUM(M30,R30,V30,W30,AC30)</f>
        <v>454309</v>
      </c>
      <c r="M30" s="116">
        <f>+SUM(N30:Q30)</f>
        <v>47600</v>
      </c>
      <c r="N30" s="116">
        <v>47600</v>
      </c>
      <c r="O30" s="116">
        <v>0</v>
      </c>
      <c r="P30" s="116">
        <v>0</v>
      </c>
      <c r="Q30" s="116">
        <v>0</v>
      </c>
      <c r="R30" s="116">
        <f>+SUM(S30:U30)</f>
        <v>172772</v>
      </c>
      <c r="S30" s="116">
        <v>0</v>
      </c>
      <c r="T30" s="116">
        <v>49274</v>
      </c>
      <c r="U30" s="116">
        <v>123498</v>
      </c>
      <c r="V30" s="116">
        <v>0</v>
      </c>
      <c r="W30" s="116">
        <f>+SUM(X30:AA30)</f>
        <v>233937</v>
      </c>
      <c r="X30" s="116">
        <v>0</v>
      </c>
      <c r="Y30" s="116">
        <v>171990</v>
      </c>
      <c r="Z30" s="116">
        <v>61947</v>
      </c>
      <c r="AA30" s="116">
        <v>0</v>
      </c>
      <c r="AB30" s="116"/>
      <c r="AC30" s="116">
        <v>0</v>
      </c>
      <c r="AD30" s="116">
        <v>244451</v>
      </c>
      <c r="AE30" s="116">
        <f>+SUM(D30,L30,AD30)</f>
        <v>713363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14603</v>
      </c>
      <c r="BI30" s="116">
        <f>SUM(E30,AG30)</f>
        <v>14603</v>
      </c>
      <c r="BJ30" s="116">
        <f>SUM(F30,AH30)</f>
        <v>0</v>
      </c>
      <c r="BK30" s="116">
        <f>SUM(G30,AI30)</f>
        <v>0</v>
      </c>
      <c r="BL30" s="116">
        <f>SUM(H30,AJ30)</f>
        <v>14603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454309</v>
      </c>
      <c r="BQ30" s="116">
        <f>SUM(M30,AO30)</f>
        <v>47600</v>
      </c>
      <c r="BR30" s="116">
        <f>SUM(N30,AP30)</f>
        <v>47600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172772</v>
      </c>
      <c r="BW30" s="116">
        <f>SUM(S30,AU30)</f>
        <v>0</v>
      </c>
      <c r="BX30" s="116">
        <f>SUM(T30,AV30)</f>
        <v>49274</v>
      </c>
      <c r="BY30" s="116">
        <f>SUM(U30,AW30)</f>
        <v>123498</v>
      </c>
      <c r="BZ30" s="116">
        <f>SUM(V30,AX30)</f>
        <v>0</v>
      </c>
      <c r="CA30" s="116">
        <f>SUM(W30,AY30)</f>
        <v>233937</v>
      </c>
      <c r="CB30" s="116">
        <f>SUM(X30,AZ30)</f>
        <v>0</v>
      </c>
      <c r="CC30" s="116">
        <f>SUM(Y30,BA30)</f>
        <v>171990</v>
      </c>
      <c r="CD30" s="116">
        <f>SUM(Z30,BB30)</f>
        <v>61947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244451</v>
      </c>
      <c r="CI30" s="116">
        <f>SUM(AE30,BG30)</f>
        <v>713363</v>
      </c>
    </row>
    <row r="31" spans="1:87" ht="13.5" customHeight="1" x14ac:dyDescent="0.15">
      <c r="A31" s="114" t="s">
        <v>40</v>
      </c>
      <c r="B31" s="115" t="s">
        <v>332</v>
      </c>
      <c r="C31" s="114" t="s">
        <v>333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432816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432816</v>
      </c>
      <c r="X31" s="116">
        <v>10494</v>
      </c>
      <c r="Y31" s="116">
        <v>413548</v>
      </c>
      <c r="Z31" s="116">
        <v>0</v>
      </c>
      <c r="AA31" s="116">
        <v>8774</v>
      </c>
      <c r="AB31" s="116"/>
      <c r="AC31" s="116">
        <v>0</v>
      </c>
      <c r="AD31" s="116">
        <v>42517</v>
      </c>
      <c r="AE31" s="116">
        <f>+SUM(D31,L31,AD31)</f>
        <v>475333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432816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432816</v>
      </c>
      <c r="CB31" s="116">
        <f>SUM(X31,AZ31)</f>
        <v>10494</v>
      </c>
      <c r="CC31" s="116">
        <f>SUM(Y31,BA31)</f>
        <v>413548</v>
      </c>
      <c r="CD31" s="116">
        <f>SUM(Z31,BB31)</f>
        <v>0</v>
      </c>
      <c r="CE31" s="116">
        <f>SUM(AA31,BC31)</f>
        <v>8774</v>
      </c>
      <c r="CF31" s="116">
        <f>SUM(AB31,BD31)</f>
        <v>0</v>
      </c>
      <c r="CG31" s="116">
        <f>SUM(AC31,BE31)</f>
        <v>0</v>
      </c>
      <c r="CH31" s="116">
        <f>SUM(AD31,BF31)</f>
        <v>42517</v>
      </c>
      <c r="CI31" s="116">
        <f>SUM(AE31,BG31)</f>
        <v>475333</v>
      </c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278</v>
      </c>
      <c r="D7" s="133">
        <f>SUM(L7,T7,AB7,AJ7,AR7,AZ7)</f>
        <v>0</v>
      </c>
      <c r="E7" s="133">
        <f>SUM(M7,U7,AC7,AK7,AS7,BA7)</f>
        <v>2537052</v>
      </c>
      <c r="F7" s="133">
        <f>SUM(D7:E7)</f>
        <v>2537052</v>
      </c>
      <c r="G7" s="133">
        <f>SUM(O7,W7,AE7,AM7,AU7,BC7)</f>
        <v>0</v>
      </c>
      <c r="H7" s="133">
        <f>SUM(P7,X7,AF7,AN7,AV7,BD7)</f>
        <v>162787</v>
      </c>
      <c r="I7" s="133">
        <f>SUM(G7:H7)</f>
        <v>162787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0</v>
      </c>
      <c r="M7" s="133">
        <f>SUM(M$8:M$207)</f>
        <v>1951128</v>
      </c>
      <c r="N7" s="133">
        <f>IF(AND(L7&lt;&gt;"",M7&lt;&gt;""),SUM(L7:M7),"")</f>
        <v>1951128</v>
      </c>
      <c r="O7" s="133">
        <f>SUM(O$8:O$207)</f>
        <v>0</v>
      </c>
      <c r="P7" s="133">
        <f>SUM(P$8:P$207)</f>
        <v>134445</v>
      </c>
      <c r="Q7" s="133">
        <f>IF(AND(O7&lt;&gt;"",P7&lt;&gt;""),SUM(O7:P7),"")</f>
        <v>134445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585924</v>
      </c>
      <c r="V7" s="133">
        <f>IF(AND(T7&lt;&gt;"",U7&lt;&gt;""),SUM(T7:U7),"")</f>
        <v>585924</v>
      </c>
      <c r="W7" s="133">
        <f>SUM(W$8:W$207)</f>
        <v>0</v>
      </c>
      <c r="X7" s="133">
        <f>SUM(X$8:X$207)</f>
        <v>28342</v>
      </c>
      <c r="Y7" s="133">
        <f>IF(AND(W7&lt;&gt;"",X7&lt;&gt;""),SUM(W7:X7),"")</f>
        <v>28342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40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40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40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143735</v>
      </c>
      <c r="F11" s="116">
        <f>SUM(D11:E11)</f>
        <v>143735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0</v>
      </c>
      <c r="M11" s="116">
        <v>143735</v>
      </c>
      <c r="N11" s="116">
        <f>IF(AND(L11&lt;&gt;"",M11&lt;&gt;""),SUM(L11:M11),"")</f>
        <v>143735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40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40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576319</v>
      </c>
      <c r="F13" s="116">
        <f>SUM(D13:E13)</f>
        <v>576319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0</v>
      </c>
      <c r="M13" s="116">
        <v>324438</v>
      </c>
      <c r="N13" s="116">
        <f>IF(AND(L13&lt;&gt;"",M13&lt;&gt;""),SUM(L13:M13),"")</f>
        <v>324438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340</v>
      </c>
      <c r="S13" s="114" t="s">
        <v>341</v>
      </c>
      <c r="T13" s="116">
        <v>0</v>
      </c>
      <c r="U13" s="116">
        <v>251881</v>
      </c>
      <c r="V13" s="116">
        <f>IF(AND(T13&lt;&gt;"",U13&lt;&gt;""),SUM(T13:U13),"")</f>
        <v>251881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40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16127</v>
      </c>
      <c r="I14" s="116">
        <f>SUM(G14:H14)</f>
        <v>16127</v>
      </c>
      <c r="J14" s="115" t="s">
        <v>344</v>
      </c>
      <c r="K14" s="114" t="s">
        <v>345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16127</v>
      </c>
      <c r="Q14" s="116">
        <f>IF(AND(O14&lt;&gt;"",P14&lt;&gt;""),SUM(O14:P14),"")</f>
        <v>16127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40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501555</v>
      </c>
      <c r="F15" s="116">
        <f>SUM(D15:E15)</f>
        <v>501555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338</v>
      </c>
      <c r="K15" s="114" t="s">
        <v>348</v>
      </c>
      <c r="L15" s="116">
        <v>0</v>
      </c>
      <c r="M15" s="116">
        <v>291354</v>
      </c>
      <c r="N15" s="116">
        <f>IF(AND(L15&lt;&gt;"",M15&lt;&gt;""),SUM(L15:M15),"")</f>
        <v>291354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340</v>
      </c>
      <c r="S15" s="114" t="s">
        <v>349</v>
      </c>
      <c r="T15" s="116">
        <v>0</v>
      </c>
      <c r="U15" s="116">
        <v>210201</v>
      </c>
      <c r="V15" s="116">
        <f>IF(AND(T15&lt;&gt;"",U15&lt;&gt;""),SUM(T15:U15),"")</f>
        <v>210201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40</v>
      </c>
      <c r="B16" s="115" t="s">
        <v>350</v>
      </c>
      <c r="C16" s="114" t="s">
        <v>351</v>
      </c>
      <c r="D16" s="116">
        <f>SUM(L16,T16,AB16,AJ16,AR16,AZ16)</f>
        <v>0</v>
      </c>
      <c r="E16" s="116">
        <f>SUM(M16,U16,AC16,AK16,AS16,BA16)</f>
        <v>119035</v>
      </c>
      <c r="F16" s="116">
        <f>SUM(D16:E16)</f>
        <v>119035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332</v>
      </c>
      <c r="K16" s="114" t="s">
        <v>333</v>
      </c>
      <c r="L16" s="116">
        <v>0</v>
      </c>
      <c r="M16" s="116">
        <v>119035</v>
      </c>
      <c r="N16" s="116">
        <f>IF(AND(L16&lt;&gt;"",M16&lt;&gt;""),SUM(L16:M16),"")</f>
        <v>119035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40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169473</v>
      </c>
      <c r="F17" s="116">
        <f>SUM(D17:E17)</f>
        <v>169473</v>
      </c>
      <c r="G17" s="116">
        <f>SUM(O17,W17,AE17,AM17,AU17,BC17)</f>
        <v>0</v>
      </c>
      <c r="H17" s="116">
        <f>SUM(P17,X17,AF17,AN17,AV17,BD17)</f>
        <v>84457</v>
      </c>
      <c r="I17" s="116">
        <f>SUM(G17:H17)</f>
        <v>84457</v>
      </c>
      <c r="J17" s="115" t="s">
        <v>344</v>
      </c>
      <c r="K17" s="114" t="s">
        <v>345</v>
      </c>
      <c r="L17" s="116">
        <v>0</v>
      </c>
      <c r="M17" s="116">
        <v>169473</v>
      </c>
      <c r="N17" s="116">
        <f>IF(AND(L17&lt;&gt;"",M17&lt;&gt;""),SUM(L17:M17),"")</f>
        <v>169473</v>
      </c>
      <c r="O17" s="116">
        <v>0</v>
      </c>
      <c r="P17" s="116">
        <v>84457</v>
      </c>
      <c r="Q17" s="116">
        <f>IF(AND(O17&lt;&gt;"",P17&lt;&gt;""),SUM(O17:P17),"")</f>
        <v>84457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40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40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740518</v>
      </c>
      <c r="F19" s="116">
        <f>SUM(D19:E19)</f>
        <v>740518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338</v>
      </c>
      <c r="K19" s="114" t="s">
        <v>348</v>
      </c>
      <c r="L19" s="116">
        <v>0</v>
      </c>
      <c r="M19" s="116">
        <v>740518</v>
      </c>
      <c r="N19" s="116">
        <f>IF(AND(L19&lt;&gt;"",M19&lt;&gt;""),SUM(L19:M19),"")</f>
        <v>740518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40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40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40</v>
      </c>
      <c r="B22" s="115" t="s">
        <v>362</v>
      </c>
      <c r="C22" s="114" t="s">
        <v>363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40</v>
      </c>
      <c r="B23" s="115" t="s">
        <v>364</v>
      </c>
      <c r="C23" s="114" t="s">
        <v>365</v>
      </c>
      <c r="D23" s="116">
        <f>SUM(L23,T23,AB23,AJ23,AR23,AZ23)</f>
        <v>0</v>
      </c>
      <c r="E23" s="116">
        <f>SUM(M23,U23,AC23,AK23,AS23,BA23)</f>
        <v>10495</v>
      </c>
      <c r="F23" s="116">
        <f>SUM(D23:E23)</f>
        <v>10495</v>
      </c>
      <c r="G23" s="116">
        <f>SUM(O23,W23,AE23,AM23,AU23,BC23)</f>
        <v>0</v>
      </c>
      <c r="H23" s="116">
        <f>SUM(P23,X23,AF23,AN23,AV23,BD23)</f>
        <v>9594</v>
      </c>
      <c r="I23" s="116">
        <f>SUM(G23:H23)</f>
        <v>9594</v>
      </c>
      <c r="J23" s="115" t="s">
        <v>344</v>
      </c>
      <c r="K23" s="114" t="s">
        <v>345</v>
      </c>
      <c r="L23" s="116">
        <v>0</v>
      </c>
      <c r="M23" s="116">
        <v>10495</v>
      </c>
      <c r="N23" s="116">
        <f>IF(AND(L23&lt;&gt;"",M23&lt;&gt;""),SUM(L23:M23),"")</f>
        <v>10495</v>
      </c>
      <c r="O23" s="116">
        <v>0</v>
      </c>
      <c r="P23" s="116">
        <v>9594</v>
      </c>
      <c r="Q23" s="116">
        <f>IF(AND(O23&lt;&gt;"",P23&lt;&gt;""),SUM(O23:P23),"")</f>
        <v>9594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40</v>
      </c>
      <c r="B24" s="115" t="s">
        <v>366</v>
      </c>
      <c r="C24" s="114" t="s">
        <v>367</v>
      </c>
      <c r="D24" s="116">
        <f>SUM(L24,T24,AB24,AJ24,AR24,AZ24)</f>
        <v>0</v>
      </c>
      <c r="E24" s="116">
        <f>SUM(M24,U24,AC24,AK24,AS24,BA24)</f>
        <v>123842</v>
      </c>
      <c r="F24" s="116">
        <f>SUM(D24:E24)</f>
        <v>123842</v>
      </c>
      <c r="G24" s="116">
        <f>SUM(O24,W24,AE24,AM24,AU24,BC24)</f>
        <v>0</v>
      </c>
      <c r="H24" s="116">
        <f>SUM(P24,X24,AF24,AN24,AV24,BD24)</f>
        <v>28342</v>
      </c>
      <c r="I24" s="116">
        <f>SUM(G24:H24)</f>
        <v>28342</v>
      </c>
      <c r="J24" s="115" t="s">
        <v>368</v>
      </c>
      <c r="K24" s="114" t="s">
        <v>369</v>
      </c>
      <c r="L24" s="116">
        <v>0</v>
      </c>
      <c r="M24" s="116">
        <v>60937</v>
      </c>
      <c r="N24" s="116">
        <f>IF(AND(L24&lt;&gt;"",M24&lt;&gt;""),SUM(L24:M24),"")</f>
        <v>60937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344</v>
      </c>
      <c r="S24" s="114" t="s">
        <v>345</v>
      </c>
      <c r="T24" s="116">
        <v>0</v>
      </c>
      <c r="U24" s="116">
        <v>62905</v>
      </c>
      <c r="V24" s="116">
        <f>IF(AND(T24&lt;&gt;"",U24&lt;&gt;""),SUM(T24:U24),"")</f>
        <v>62905</v>
      </c>
      <c r="W24" s="116">
        <v>0</v>
      </c>
      <c r="X24" s="116">
        <v>28342</v>
      </c>
      <c r="Y24" s="116">
        <f>IF(AND(W24&lt;&gt;"",X24&lt;&gt;""),SUM(W24:X24),"")</f>
        <v>28342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40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121907</v>
      </c>
      <c r="F25" s="116">
        <f>SUM(D25:E25)</f>
        <v>121907</v>
      </c>
      <c r="G25" s="116">
        <f>SUM(O25,W25,AE25,AM25,AU25,BC25)</f>
        <v>0</v>
      </c>
      <c r="H25" s="116">
        <f>SUM(P25,X25,AF25,AN25,AV25,BD25)</f>
        <v>24267</v>
      </c>
      <c r="I25" s="116">
        <f>SUM(G25:H25)</f>
        <v>24267</v>
      </c>
      <c r="J25" s="115" t="s">
        <v>344</v>
      </c>
      <c r="K25" s="114" t="s">
        <v>345</v>
      </c>
      <c r="L25" s="116">
        <v>0</v>
      </c>
      <c r="M25" s="116">
        <v>60970</v>
      </c>
      <c r="N25" s="116">
        <f>IF(AND(L25&lt;&gt;"",M25&lt;&gt;""),SUM(L25:M25),"")</f>
        <v>60970</v>
      </c>
      <c r="O25" s="116">
        <v>0</v>
      </c>
      <c r="P25" s="116">
        <v>24267</v>
      </c>
      <c r="Q25" s="116">
        <f>IF(AND(O25&lt;&gt;"",P25&lt;&gt;""),SUM(O25:P25),"")</f>
        <v>24267</v>
      </c>
      <c r="R25" s="115" t="s">
        <v>368</v>
      </c>
      <c r="S25" s="114" t="s">
        <v>369</v>
      </c>
      <c r="T25" s="116">
        <v>0</v>
      </c>
      <c r="U25" s="116">
        <v>60937</v>
      </c>
      <c r="V25" s="116">
        <f>IF(AND(T25&lt;&gt;"",U25&lt;&gt;""),SUM(T25:U25),"")</f>
        <v>60937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40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30173</v>
      </c>
      <c r="F26" s="116">
        <f>SUM(D26:E26)</f>
        <v>30173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332</v>
      </c>
      <c r="K26" s="114" t="s">
        <v>333</v>
      </c>
      <c r="L26" s="116">
        <v>0</v>
      </c>
      <c r="M26" s="116">
        <v>30173</v>
      </c>
      <c r="N26" s="116">
        <f>IF(AND(L26&lt;&gt;"",M26&lt;&gt;""),SUM(L26:M26),"")</f>
        <v>30173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SUM(H7,L7,P7,T7,X7,AB7,AF7,AJ7,AN7,AR7,AV7,AZ7,BD7,BH7,BL7,BP7,BT7,BX7,CB7,CF7,CJ7,CN7,CR7,CV7,CZ7,DD7,DH7,DL7,DP7,DT7)</f>
        <v>2537052</v>
      </c>
      <c r="E7" s="133">
        <f>SUM(I7,M7,Q7,U7,Y7,AC7,AG7,AK7,AO7,AS7,AW7,BA7,BE7,BI7,BM7,BQ7,BU7,BY7,CC7,CG7,CK7,CO7,CS7,CW7,DA7,DE7,DI7,DM7,DQ7,DU7)</f>
        <v>162787</v>
      </c>
      <c r="F7" s="134">
        <f>COUNTIF(F$8:F$57,"&lt;&gt;")</f>
        <v>5</v>
      </c>
      <c r="G7" s="134">
        <f>COUNTIF(G$8:G$57,"&lt;&gt;")</f>
        <v>5</v>
      </c>
      <c r="H7" s="133">
        <f>SUM(H$8:H$57)</f>
        <v>950464</v>
      </c>
      <c r="I7" s="133">
        <f>SUM(I$8:I$57)</f>
        <v>84457</v>
      </c>
      <c r="J7" s="134">
        <f>COUNTIF(J$8:J$57,"&lt;&gt;")</f>
        <v>5</v>
      </c>
      <c r="K7" s="134">
        <f>COUNTIF(K$8:K$57,"&lt;&gt;")</f>
        <v>5</v>
      </c>
      <c r="L7" s="133">
        <f>SUM(L$8:L$57)</f>
        <v>681527</v>
      </c>
      <c r="M7" s="133">
        <f>SUM(M$8:M$57)</f>
        <v>16127</v>
      </c>
      <c r="N7" s="134">
        <f>COUNTIF(N$8:N$57,"&lt;&gt;")</f>
        <v>3</v>
      </c>
      <c r="O7" s="134">
        <f>COUNTIF(O$8:O$57,"&lt;&gt;")</f>
        <v>3</v>
      </c>
      <c r="P7" s="133">
        <f>SUM(P$8:P$57)</f>
        <v>781186</v>
      </c>
      <c r="Q7" s="133">
        <f>SUM(Q$8:Q$57)</f>
        <v>9594</v>
      </c>
      <c r="R7" s="134">
        <f>COUNTIF(R$8:R$57,"&lt;&gt;")</f>
        <v>1</v>
      </c>
      <c r="S7" s="134">
        <f>COUNTIF(S$8:S$57,"&lt;&gt;")</f>
        <v>1</v>
      </c>
      <c r="T7" s="133">
        <f>SUM(T$8:T$57)</f>
        <v>62905</v>
      </c>
      <c r="U7" s="133">
        <f>SUM(U$8:U$57)</f>
        <v>28342</v>
      </c>
      <c r="V7" s="134">
        <f>COUNTIF(V$8:V$57,"&lt;&gt;")</f>
        <v>1</v>
      </c>
      <c r="W7" s="134">
        <f>COUNTIF(W$8:W$57,"&lt;&gt;")</f>
        <v>1</v>
      </c>
      <c r="X7" s="133">
        <f>SUM(X$8:X$57)</f>
        <v>60970</v>
      </c>
      <c r="Y7" s="133">
        <f>SUM(Y$8:Y$57)</f>
        <v>24267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40</v>
      </c>
      <c r="B8" s="115" t="s">
        <v>344</v>
      </c>
      <c r="C8" s="114" t="s">
        <v>345</v>
      </c>
      <c r="D8" s="116">
        <f>SUM(H8,L8,P8,T8,X8,AB8,AF8,AJ8,AN8,AR8,AV8,AZ8,BD8,BH8,BL8,BP8,BT8,BX8,CB8,CF8,CJ8,CN8,CR8,CV8,CZ8,DD8,DH8,DL8,DP8,DT8)</f>
        <v>303843</v>
      </c>
      <c r="E8" s="116">
        <f>SUM(I8,M8,Q8,U8,Y8,AC8,AG8,AK8,AO8,AS8,AW8,BA8,BE8,BI8,BM8,BQ8,BU8,BY8,CC8,CG8,CK8,CO8,CS8,CW8,DA8,DE8,DI8,DM8,DQ8,DU8)</f>
        <v>162787</v>
      </c>
      <c r="F8" s="115" t="s">
        <v>352</v>
      </c>
      <c r="G8" s="114" t="s">
        <v>353</v>
      </c>
      <c r="H8" s="116">
        <v>169473</v>
      </c>
      <c r="I8" s="116">
        <v>84457</v>
      </c>
      <c r="J8" s="115" t="s">
        <v>342</v>
      </c>
      <c r="K8" s="114" t="s">
        <v>343</v>
      </c>
      <c r="L8" s="116">
        <v>0</v>
      </c>
      <c r="M8" s="116">
        <v>16127</v>
      </c>
      <c r="N8" s="115" t="s">
        <v>364</v>
      </c>
      <c r="O8" s="114" t="s">
        <v>365</v>
      </c>
      <c r="P8" s="116">
        <v>10495</v>
      </c>
      <c r="Q8" s="116">
        <v>9594</v>
      </c>
      <c r="R8" s="115" t="s">
        <v>366</v>
      </c>
      <c r="S8" s="114" t="s">
        <v>367</v>
      </c>
      <c r="T8" s="116">
        <v>62905</v>
      </c>
      <c r="U8" s="116">
        <v>28342</v>
      </c>
      <c r="V8" s="115" t="s">
        <v>370</v>
      </c>
      <c r="W8" s="114" t="s">
        <v>371</v>
      </c>
      <c r="X8" s="116">
        <v>60970</v>
      </c>
      <c r="Y8" s="116">
        <v>24267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40</v>
      </c>
      <c r="B9" s="115" t="s">
        <v>368</v>
      </c>
      <c r="C9" s="114" t="s">
        <v>369</v>
      </c>
      <c r="D9" s="116">
        <f>SUM(H9,L9,P9,T9,X9,AB9,AF9,AJ9,AN9,AR9,AV9,AZ9,BD9,BH9,BL9,BP9,BT9,BX9,CB9,CF9,CJ9,CN9,CR9,CV9,CZ9,DD9,DH9,DL9,DP9,DT9)</f>
        <v>121874</v>
      </c>
      <c r="E9" s="116">
        <f>SUM(I9,M9,Q9,U9,Y9,AC9,AG9,AK9,AO9,AS9,AW9,BA9,BE9,BI9,BM9,BQ9,BU9,BY9,CC9,CG9,CK9,CO9,CS9,CW9,DA9,DE9,DI9,DM9,DQ9,DU9)</f>
        <v>0</v>
      </c>
      <c r="F9" s="115" t="s">
        <v>366</v>
      </c>
      <c r="G9" s="114" t="s">
        <v>367</v>
      </c>
      <c r="H9" s="116">
        <v>60937</v>
      </c>
      <c r="I9" s="116">
        <v>0</v>
      </c>
      <c r="J9" s="115" t="s">
        <v>370</v>
      </c>
      <c r="K9" s="114" t="s">
        <v>371</v>
      </c>
      <c r="L9" s="116">
        <v>60937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40</v>
      </c>
      <c r="B10" s="115" t="s">
        <v>338</v>
      </c>
      <c r="C10" s="114" t="s">
        <v>348</v>
      </c>
      <c r="D10" s="116">
        <f>SUM(H10,L10,P10,T10,X10,AB10,AF10,AJ10,AN10,AR10,AV10,AZ10,BD10,BH10,BL10,BP10,BT10,BX10,CB10,CF10,CJ10,CN10,CR10,CV10,CZ10,DD10,DH10,DL10,DP10,DT10)</f>
        <v>1356310</v>
      </c>
      <c r="E10" s="116">
        <f>SUM(I10,M10,Q10,U10,Y10,AC10,AG10,AK10,AO10,AS10,AW10,BA10,BE10,BI10,BM10,BQ10,BU10,BY10,CC10,CG10,CK10,CO10,CS10,CW10,DA10,DE10,DI10,DM10,DQ10,DU10)</f>
        <v>0</v>
      </c>
      <c r="F10" s="115" t="s">
        <v>336</v>
      </c>
      <c r="G10" s="114" t="s">
        <v>337</v>
      </c>
      <c r="H10" s="116">
        <v>324438</v>
      </c>
      <c r="I10" s="116">
        <v>0</v>
      </c>
      <c r="J10" s="115" t="s">
        <v>346</v>
      </c>
      <c r="K10" s="114" t="s">
        <v>347</v>
      </c>
      <c r="L10" s="116">
        <v>291354</v>
      </c>
      <c r="M10" s="116">
        <v>0</v>
      </c>
      <c r="N10" s="115" t="s">
        <v>356</v>
      </c>
      <c r="O10" s="114" t="s">
        <v>357</v>
      </c>
      <c r="P10" s="116">
        <v>740518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40</v>
      </c>
      <c r="B11" s="115" t="s">
        <v>340</v>
      </c>
      <c r="C11" s="114" t="s">
        <v>349</v>
      </c>
      <c r="D11" s="116">
        <f>SUM(H11,L11,P11,T11,X11,AB11,AF11,AJ11,AN11,AR11,AV11,AZ11,BD11,BH11,BL11,BP11,BT11,BX11,CB11,CF11,CJ11,CN11,CR11,CV11,CZ11,DD11,DH11,DL11,DP11,DT11)</f>
        <v>462082</v>
      </c>
      <c r="E11" s="116">
        <f>SUM(I11,M11,Q11,U11,Y11,AC11,AG11,AK11,AO11,AS11,AW11,BA11,BE11,BI11,BM11,BQ11,BU11,BY11,CC11,CG11,CK11,CO11,CS11,CW11,DA11,DE11,DI11,DM11,DQ11,DU11)</f>
        <v>0</v>
      </c>
      <c r="F11" s="115" t="s">
        <v>336</v>
      </c>
      <c r="G11" s="114" t="s">
        <v>337</v>
      </c>
      <c r="H11" s="116">
        <v>251881</v>
      </c>
      <c r="I11" s="116">
        <v>0</v>
      </c>
      <c r="J11" s="115" t="s">
        <v>346</v>
      </c>
      <c r="K11" s="114" t="s">
        <v>347</v>
      </c>
      <c r="L11" s="116">
        <v>210201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40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292943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330</v>
      </c>
      <c r="G12" s="114" t="s">
        <v>331</v>
      </c>
      <c r="H12" s="116">
        <v>143735</v>
      </c>
      <c r="I12" s="116">
        <v>0</v>
      </c>
      <c r="J12" s="115" t="s">
        <v>350</v>
      </c>
      <c r="K12" s="114" t="s">
        <v>351</v>
      </c>
      <c r="L12" s="116">
        <v>119035</v>
      </c>
      <c r="M12" s="116">
        <v>0</v>
      </c>
      <c r="N12" s="115" t="s">
        <v>372</v>
      </c>
      <c r="O12" s="114" t="s">
        <v>373</v>
      </c>
      <c r="P12" s="116">
        <v>30173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35206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35207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35208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35210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35211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35212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35213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35215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35216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35305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35321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35341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35343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35344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35502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35830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35834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35837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35859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35873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2024-11-18T05:39:37Z</dcterms:modified>
</cp:coreProperties>
</file>