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34広島県\環境省廃棄物実態調査集約結果（34広島県）\"/>
    </mc:Choice>
  </mc:AlternateContent>
  <xr:revisionPtr revIDLastSave="0" documentId="13_ncr:1_{3318269D-CB12-482F-893A-2F4D524266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水洗化人口等!$A$6:$AD$29</definedName>
    <definedName name="_xlnm.Print_Area" localSheetId="2">し尿集計結果!$A$1:$M$37</definedName>
    <definedName name="_xlnm.Print_Area" localSheetId="1">し尿処理状況!$2:$30</definedName>
    <definedName name="_xlnm.Print_Area" localSheetId="0">水洗化人口等!$2:$30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N30" i="2" s="1"/>
  <c r="V8" i="2"/>
  <c r="N8" i="2" s="1"/>
  <c r="V9" i="2"/>
  <c r="V10" i="2"/>
  <c r="V11" i="2"/>
  <c r="V12" i="2"/>
  <c r="V13" i="2"/>
  <c r="V14" i="2"/>
  <c r="V15" i="2"/>
  <c r="V16" i="2"/>
  <c r="N16" i="2" s="1"/>
  <c r="V17" i="2"/>
  <c r="V18" i="2"/>
  <c r="V19" i="2"/>
  <c r="N19" i="2" s="1"/>
  <c r="V20" i="2"/>
  <c r="N20" i="2" s="1"/>
  <c r="V21" i="2"/>
  <c r="V22" i="2"/>
  <c r="N22" i="2" s="1"/>
  <c r="V23" i="2"/>
  <c r="N23" i="2" s="1"/>
  <c r="V24" i="2"/>
  <c r="N24" i="2" s="1"/>
  <c r="V25" i="2"/>
  <c r="V26" i="2"/>
  <c r="V27" i="2"/>
  <c r="V28" i="2"/>
  <c r="V29" i="2"/>
  <c r="V30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N14" i="2"/>
  <c r="N15" i="2"/>
  <c r="K8" i="2"/>
  <c r="K9" i="2"/>
  <c r="K10" i="2"/>
  <c r="K11" i="2"/>
  <c r="K12" i="2"/>
  <c r="K13" i="2"/>
  <c r="K14" i="2"/>
  <c r="D14" i="2" s="1"/>
  <c r="K15" i="2"/>
  <c r="K16" i="2"/>
  <c r="K17" i="2"/>
  <c r="K18" i="2"/>
  <c r="D18" i="2" s="1"/>
  <c r="K19" i="2"/>
  <c r="K20" i="2"/>
  <c r="K21" i="2"/>
  <c r="K22" i="2"/>
  <c r="K23" i="2"/>
  <c r="K24" i="2"/>
  <c r="K25" i="2"/>
  <c r="K26" i="2"/>
  <c r="K27" i="2"/>
  <c r="K28" i="2"/>
  <c r="D28" i="2" s="1"/>
  <c r="K29" i="2"/>
  <c r="K30" i="2"/>
  <c r="D30" i="2" s="1"/>
  <c r="H8" i="2"/>
  <c r="D8" i="2" s="1"/>
  <c r="H9" i="2"/>
  <c r="H10" i="2"/>
  <c r="D10" i="2" s="1"/>
  <c r="H11" i="2"/>
  <c r="D11" i="2" s="1"/>
  <c r="H12" i="2"/>
  <c r="H13" i="2"/>
  <c r="H14" i="2"/>
  <c r="H15" i="2"/>
  <c r="H16" i="2"/>
  <c r="H17" i="2"/>
  <c r="H18" i="2"/>
  <c r="H19" i="2"/>
  <c r="H20" i="2"/>
  <c r="H21" i="2"/>
  <c r="D21" i="2" s="1"/>
  <c r="H22" i="2"/>
  <c r="H23" i="2"/>
  <c r="D23" i="2" s="1"/>
  <c r="H24" i="2"/>
  <c r="D24" i="2" s="1"/>
  <c r="H25" i="2"/>
  <c r="H26" i="2"/>
  <c r="D26" i="2" s="1"/>
  <c r="H27" i="2"/>
  <c r="D27" i="2" s="1"/>
  <c r="H28" i="2"/>
  <c r="H29" i="2"/>
  <c r="H30" i="2"/>
  <c r="E8" i="2"/>
  <c r="E9" i="2"/>
  <c r="E10" i="2"/>
  <c r="E11" i="2"/>
  <c r="E12" i="2"/>
  <c r="E13" i="2"/>
  <c r="E14" i="2"/>
  <c r="E15" i="2"/>
  <c r="E16" i="2"/>
  <c r="E17" i="2"/>
  <c r="E18" i="2"/>
  <c r="E19" i="2"/>
  <c r="D19" i="2" s="1"/>
  <c r="E20" i="2"/>
  <c r="E21" i="2"/>
  <c r="E22" i="2"/>
  <c r="E23" i="2"/>
  <c r="E24" i="2"/>
  <c r="E25" i="2"/>
  <c r="E26" i="2"/>
  <c r="E27" i="2"/>
  <c r="E28" i="2"/>
  <c r="E29" i="2"/>
  <c r="E30" i="2"/>
  <c r="D12" i="2"/>
  <c r="D20" i="2"/>
  <c r="P8" i="1"/>
  <c r="P9" i="1"/>
  <c r="P10" i="1"/>
  <c r="P11" i="1"/>
  <c r="I11" i="1" s="1"/>
  <c r="P12" i="1"/>
  <c r="I12" i="1" s="1"/>
  <c r="P13" i="1"/>
  <c r="I13" i="1" s="1"/>
  <c r="D13" i="1" s="1"/>
  <c r="P14" i="1"/>
  <c r="I14" i="1" s="1"/>
  <c r="D14" i="1" s="1"/>
  <c r="P15" i="1"/>
  <c r="P16" i="1"/>
  <c r="P17" i="1"/>
  <c r="P18" i="1"/>
  <c r="I18" i="1" s="1"/>
  <c r="D18" i="1" s="1"/>
  <c r="P19" i="1"/>
  <c r="I19" i="1" s="1"/>
  <c r="D19" i="1" s="1"/>
  <c r="P20" i="1"/>
  <c r="I20" i="1" s="1"/>
  <c r="D20" i="1" s="1"/>
  <c r="P21" i="1"/>
  <c r="I21" i="1" s="1"/>
  <c r="D21" i="1" s="1"/>
  <c r="P22" i="1"/>
  <c r="I22" i="1" s="1"/>
  <c r="D22" i="1" s="1"/>
  <c r="P23" i="1"/>
  <c r="P24" i="1"/>
  <c r="I24" i="1" s="1"/>
  <c r="D24" i="1" s="1"/>
  <c r="P25" i="1"/>
  <c r="P26" i="1"/>
  <c r="P27" i="1"/>
  <c r="I27" i="1" s="1"/>
  <c r="P28" i="1"/>
  <c r="I28" i="1" s="1"/>
  <c r="D28" i="1" s="1"/>
  <c r="P29" i="1"/>
  <c r="I29" i="1" s="1"/>
  <c r="P30" i="1"/>
  <c r="I30" i="1" s="1"/>
  <c r="I8" i="1"/>
  <c r="D8" i="1" s="1"/>
  <c r="I9" i="1"/>
  <c r="D9" i="1" s="1"/>
  <c r="I10" i="1"/>
  <c r="D10" i="1" s="1"/>
  <c r="I15" i="1"/>
  <c r="D15" i="1" s="1"/>
  <c r="I16" i="1"/>
  <c r="D16" i="1" s="1"/>
  <c r="I17" i="1"/>
  <c r="D17" i="1" s="1"/>
  <c r="I23" i="1"/>
  <c r="D23" i="1" s="1"/>
  <c r="I25" i="1"/>
  <c r="I2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N29" i="2" l="1"/>
  <c r="N13" i="2"/>
  <c r="N26" i="2"/>
  <c r="N10" i="2"/>
  <c r="N17" i="2"/>
  <c r="D11" i="1"/>
  <c r="D17" i="2"/>
  <c r="D30" i="1"/>
  <c r="D26" i="1"/>
  <c r="F26" i="1" s="1"/>
  <c r="D25" i="2"/>
  <c r="D9" i="2"/>
  <c r="D16" i="2"/>
  <c r="D15" i="2"/>
  <c r="D22" i="2"/>
  <c r="N21" i="2"/>
  <c r="N28" i="2"/>
  <c r="N12" i="2"/>
  <c r="D12" i="1"/>
  <c r="F12" i="1" s="1"/>
  <c r="D25" i="1"/>
  <c r="J25" i="1" s="1"/>
  <c r="N27" i="2"/>
  <c r="N11" i="2"/>
  <c r="N18" i="2"/>
  <c r="D29" i="1"/>
  <c r="T29" i="1" s="1"/>
  <c r="D29" i="2"/>
  <c r="D13" i="2"/>
  <c r="D27" i="1"/>
  <c r="N27" i="1" s="1"/>
  <c r="N25" i="2"/>
  <c r="N9" i="2"/>
  <c r="J9" i="1"/>
  <c r="L9" i="1"/>
  <c r="N9" i="1"/>
  <c r="F9" i="1"/>
  <c r="T9" i="1"/>
  <c r="N14" i="1"/>
  <c r="L14" i="1"/>
  <c r="T14" i="1"/>
  <c r="F14" i="1"/>
  <c r="J14" i="1"/>
  <c r="T21" i="1"/>
  <c r="N21" i="1"/>
  <c r="F21" i="1"/>
  <c r="J21" i="1"/>
  <c r="L21" i="1"/>
  <c r="T13" i="1"/>
  <c r="L13" i="1"/>
  <c r="F13" i="1"/>
  <c r="N13" i="1"/>
  <c r="J13" i="1"/>
  <c r="L23" i="1"/>
  <c r="N23" i="1"/>
  <c r="T23" i="1"/>
  <c r="F23" i="1"/>
  <c r="J23" i="1"/>
  <c r="T28" i="1"/>
  <c r="F28" i="1"/>
  <c r="J28" i="1"/>
  <c r="L28" i="1"/>
  <c r="N28" i="1"/>
  <c r="T12" i="1"/>
  <c r="J12" i="1"/>
  <c r="L12" i="1"/>
  <c r="J8" i="1"/>
  <c r="L8" i="1"/>
  <c r="N8" i="1"/>
  <c r="T8" i="1"/>
  <c r="F8" i="1"/>
  <c r="N22" i="1"/>
  <c r="L22" i="1"/>
  <c r="T22" i="1"/>
  <c r="F22" i="1"/>
  <c r="J22" i="1"/>
  <c r="F18" i="1"/>
  <c r="J18" i="1"/>
  <c r="N18" i="1"/>
  <c r="T18" i="1"/>
  <c r="L18" i="1"/>
  <c r="J17" i="1"/>
  <c r="L17" i="1"/>
  <c r="F17" i="1"/>
  <c r="N17" i="1"/>
  <c r="T17" i="1"/>
  <c r="J16" i="1"/>
  <c r="L16" i="1"/>
  <c r="N16" i="1"/>
  <c r="T16" i="1"/>
  <c r="F16" i="1"/>
  <c r="F27" i="1"/>
  <c r="L27" i="1"/>
  <c r="J27" i="1"/>
  <c r="F11" i="1"/>
  <c r="L11" i="1"/>
  <c r="J11" i="1"/>
  <c r="T11" i="1"/>
  <c r="N11" i="1"/>
  <c r="N30" i="1"/>
  <c r="T30" i="1"/>
  <c r="F30" i="1"/>
  <c r="L30" i="1"/>
  <c r="J30" i="1"/>
  <c r="T20" i="1"/>
  <c r="F20" i="1"/>
  <c r="J20" i="1"/>
  <c r="N20" i="1"/>
  <c r="L20" i="1"/>
  <c r="F19" i="1"/>
  <c r="T19" i="1"/>
  <c r="J19" i="1"/>
  <c r="L19" i="1"/>
  <c r="N19" i="1"/>
  <c r="L15" i="1"/>
  <c r="N15" i="1"/>
  <c r="J15" i="1"/>
  <c r="T15" i="1"/>
  <c r="F15" i="1"/>
  <c r="J24" i="1"/>
  <c r="L24" i="1"/>
  <c r="N24" i="1"/>
  <c r="F24" i="1"/>
  <c r="T24" i="1"/>
  <c r="F29" i="1"/>
  <c r="L29" i="1"/>
  <c r="J29" i="1"/>
  <c r="N29" i="1"/>
  <c r="J26" i="1"/>
  <c r="N26" i="1"/>
  <c r="T26" i="1"/>
  <c r="L26" i="1"/>
  <c r="F10" i="1"/>
  <c r="J10" i="1"/>
  <c r="N10" i="1"/>
  <c r="T10" i="1"/>
  <c r="L10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N25" i="1" l="1"/>
  <c r="L25" i="1"/>
  <c r="F25" i="1"/>
  <c r="T25" i="1"/>
  <c r="N12" i="1"/>
  <c r="T27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2" l="1"/>
  <c r="AZ7" i="2"/>
  <c r="E7" i="1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<sst xmlns="http://schemas.openxmlformats.org/spreadsheetml/2006/main" count="701" uniqueCount="308">
  <si>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</si>
  <si>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</si>
  <si>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</si>
  <si>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</si>
  <si>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</si>
  <si>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</si>
  <si>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</si>
  <si>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</si>
  <si>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</si>
  <si>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</si>
  <si>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</si>
  <si>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</si>
  <si>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</si>
  <si>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</si>
  <si>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</si>
  <si>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</si>
  <si>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</si>
  <si>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</si>
  <si>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</si>
  <si>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</si>
  <si>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</si>
  <si>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</si>
  <si>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</si>
  <si>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</si>
  <si>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</si>
  <si>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</si>
  <si>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</si>
  <si>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</si>
  <si>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</si>
  <si>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</si>
  <si>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</si>
  <si>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</si>
  <si>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</si>
  <si>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</si>
  <si>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</si>
  <si>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</si>
  <si>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</si>
  <si>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</si>
  <si>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</si>
  <si>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</si>
  <si>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</si>
  <si>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</si>
  <si>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</si>
  <si>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</si>
  <si>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</si>
  <si>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</si>
  <si>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</si>
  <si>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</si>
  <si>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</si>
  <si>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</si>
  <si>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</si>
  <si>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</si>
  <si>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</si>
  <si>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</si>
  <si>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</si>
  <si>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</si>
  <si>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</si>
  <si>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</si>
  <si>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</si>
  <si>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</si>
  <si>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</si>
  <si>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</si>
  <si>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</si>
  <si>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</si>
  <si>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</si>
  <si>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</si>
  <si>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</si>
  <si>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</si>
  <si>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</si>
  <si>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</si>
  <si>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</si>
  <si>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</si>
  <si>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</si>
  <si>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</si>
  <si>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</si>
  <si>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</si>
  <si>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</si>
  <si>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</si>
  <si>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</si>
  <si>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</si>
  <si>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</si>
  <si>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</si>
  <si>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</si>
  <si>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</si>
  <si>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</si>
  <si>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</si>
  <si>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</si>
  <si>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</si>
  <si>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</si>
  <si>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</si>
  <si>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</si>
  <si>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</si>
  <si>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</si>
  <si>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</si>
  <si>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</si>
  <si>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</si>
  <si>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</si>
  <si>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</si>
  <si>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</si>
  <si>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</si>
  <si>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</si>
  <si>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</si>
  <si>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</si>
  <si>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</si>
  <si>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</si>
  <si>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</si>
  <si>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</si>
  <si>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</si>
  <si>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</si>
  <si>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</si>
  <si>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</si>
  <si>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</si>
  <si>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</si>
  <si>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</si>
  <si>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</si>
  <si>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</si>
  <si>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</si>
  <si>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</si>
  <si>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</si>
  <si>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</si>
  <si>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</si>
  <si>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</si>
  <si>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</si>
  <si>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</si>
  <si>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</si>
  <si>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</si>
  <si>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</si>
  <si>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</si>
  <si>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</si>
  <si>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</si>
  <si>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</si>
  <si>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</si>
  <si>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</si>
  <si>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</si>
  <si>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</si>
  <si>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</si>
  <si>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</si>
  <si>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</si>
  <si>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</si>
  <si>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</si>
  <si>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</si>
  <si>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</si>
  <si>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</si>
  <si>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</si>
  <si>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</si>
  <si>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</si>
  <si>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</si>
  <si>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</si>
  <si>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</si>
  <si>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</si>
  <si>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</si>
  <si>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</si>
  <si>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</si>
  <si>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</si>
  <si>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</si>
  <si>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</si>
  <si>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</si>
  <si>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</si>
  <si>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</si>
  <si>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</si>
  <si>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</si>
  <si>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</si>
  <si>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</si>
  <si>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</si>
  <si>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</si>
  <si>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</si>
  <si>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</si>
  <si>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</si>
  <si>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</si>
  <si>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</si>
  <si>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</si>
  <si>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</si>
  <si>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</si>
  <si>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</si>
  <si>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</si>
  <si>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</si>
  <si>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</si>
  <si>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</si>
  <si>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</si>
  <si>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</si>
  <si>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</si>
  <si>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</si>
  <si>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</si>
  <si>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</si>
  <si>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</si>
  <si>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</si>
  <si>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</si>
  <si>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</si>
  <si>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</si>
  <si>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</si>
  <si>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</si>
  <si>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</si>
  <si>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</si>
  <si>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</si>
  <si>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</si>
  <si>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</si>
  <si>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</si>
  <si>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</si>
  <si>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</si>
  <si>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</si>
  <si>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</si>
  <si>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</si>
  <si>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</si>
  <si>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</si>
  <si>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</si>
  <si>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</si>
  <si>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</si>
  <si>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</si>
  <si>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</si>
  <si>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</si>
  <si>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</si>
  <si>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</si>
  <si>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</si>
  <si>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</si>
  <si>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</si>
  <si>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</si>
  <si>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</si>
  <si>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</si>
  <si>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</si>
  <si>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</si>
  <si>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</si>
  <si>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</si>
  <si>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</si>
  <si>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</si>
  <si>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</si>
  <si>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</si>
  <si>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</si>
  <si>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</si>
  <si>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</si>
  <si>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</si>
  <si>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</si>
  <si>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</si>
  <si>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</si>
  <si>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</si>
  <si>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</si>
  <si>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</si>
  <si>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</si>
  <si>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</si>
  <si>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</si>
  <si>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</si>
  <si>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</si>
  <si>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</si>
  <si>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</si>
  <si>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</si>
  <si>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</si>
  <si>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</si>
  <si>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</si>
  <si>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</si>
  <si>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</si>
  <si>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</si>
  <si>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</si>
  <si>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</si>
  <si>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</si>
  <si>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</si>
  <si>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</si>
  <si>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</si>
  <si>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34000</t>
  </si>
  <si>
    <t>水洗化人口等（令和5年度実績）</t>
    <phoneticPr fontId="3"/>
  </si>
  <si>
    <t>し尿処理の状況（令和5年度実績）</t>
    <phoneticPr fontId="3"/>
  </si>
  <si>
    <t>34100</t>
  </si>
  <si>
    <t>広島市</t>
  </si>
  <si>
    <t/>
  </si>
  <si>
    <t>○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</si>
  <si>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</si>
  <si>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</si>
  <si>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</si>
  <si>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</si>
  <si>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</si>
  <si>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</si>
  <si>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</si>
  <si>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</si>
  <si>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</si>
  <si>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</si>
  <si>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</si>
  <si>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府中市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</si>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</sst>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125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307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20</v>
      </c>
      <c r="B7" s="108" t="s">
        <v>256</v>
      </c>
      <c r="C7" s="92" t="s">
        <v>198</v>
      </c>
      <c r="D7" s="93">
        <f t="shared" ref="D7:D30" si="0">+SUM(E7,+I7)</f>
        <v>2755066</v>
      </c>
      <c r="E7" s="93">
        <f t="shared" ref="E7:E30" si="1">+SUM(G7+H7)</f>
        <v>185383</v>
      </c>
      <c r="F7" s="94">
        <f t="shared" ref="F7:F30" si="2">IF(D7&gt;0,E7/D7*100,"-")</f>
        <v>6.7288043190253886</v>
      </c>
      <c r="G7" s="93">
        <f>SUM(G$8:G$207)</f>
        <v>182943</v>
      </c>
      <c r="H7" s="93">
        <f>SUM(H$8:H$207)</f>
        <v>2440</v>
      </c>
      <c r="I7" s="93">
        <f t="shared" ref="I7:I30" si="3">+SUM(K7,+M7,O7+P7)</f>
        <v>2569683</v>
      </c>
      <c r="J7" s="94">
        <f t="shared" ref="J7:J30" si="4">IF(D7&gt;0,I7/D7*100,"-")</f>
        <v>93.271195680974614</v>
      </c>
      <c r="K7" s="93">
        <f>SUM(K$8:K$207)</f>
        <v>2062966</v>
      </c>
      <c r="L7" s="94">
        <f t="shared" ref="L7:L30" si="5">IF(D7&gt;0,K7/D7*100,"-")</f>
        <v>74.879004713498702</v>
      </c>
      <c r="M7" s="93">
        <f>SUM(M$8:M$207)</f>
        <v>702</v>
      </c>
      <c r="N7" s="94">
        <f t="shared" ref="N7:N30" si="6">IF(D7&gt;0,M7/D7*100,"-")</f>
        <v>2.5480333320508475E-2</v>
      </c>
      <c r="O7" s="91">
        <f>SUM(O$8:O$207)</f>
        <v>41745</v>
      </c>
      <c r="P7" s="93">
        <f t="shared" ref="P7:P30" si="7">SUM(Q7:S7)</f>
        <v>464270</v>
      </c>
      <c r="Q7" s="93">
        <f>SUM(Q$8:Q$207)</f>
        <v>138436</v>
      </c>
      <c r="R7" s="93">
        <f>SUM(R$8:R$207)</f>
        <v>325166</v>
      </c>
      <c r="S7" s="93">
        <f>SUM(S$8:S$207)</f>
        <v>668</v>
      </c>
      <c r="T7" s="94">
        <f t="shared" ref="T7:T30" si="8">IF(D7&gt;0,P7/D7*100,"-")</f>
        <v>16.851501924091835</v>
      </c>
      <c r="U7" s="93">
        <f>SUM(U$8:U$207)</f>
        <v>59471</v>
      </c>
      <c r="V7" s="95">
        <f t="shared" ref="V7:AC7" si="9">COUNTIF(V$8:V$207,"○")</f>
        <v>15</v>
      </c>
      <c r="W7" s="95">
        <f t="shared" si="9"/>
        <v>2</v>
      </c>
      <c r="X7" s="95">
        <f t="shared" si="9"/>
        <v>1</v>
      </c>
      <c r="Y7" s="95">
        <f t="shared" si="9"/>
        <v>5</v>
      </c>
      <c r="Z7" s="95">
        <f t="shared" si="9"/>
        <v>11</v>
      </c>
      <c r="AA7" s="95">
        <f t="shared" si="9"/>
        <v>0</v>
      </c>
      <c r="AB7" s="95">
        <f t="shared" si="9"/>
        <v>2</v>
      </c>
      <c r="AC7" s="95">
        <f t="shared" si="9"/>
        <v>10</v>
      </c>
    </row>
    <row r="8" spans="1:31" ht="13.5" customHeight="1" x14ac:dyDescent="0.15">
      <c r="A8" s="85" t="s">
        <v>20</v>
      </c>
      <c r="B8" s="86" t="s">
        <v>259</v>
      </c>
      <c r="C8" s="85" t="s">
        <v>260</v>
      </c>
      <c r="D8" s="87">
        <f t="shared" si="0"/>
        <v>1179992</v>
      </c>
      <c r="E8" s="87">
        <f t="shared" si="1"/>
        <v>15210</v>
      </c>
      <c r="F8" s="106">
        <f t="shared" si="2"/>
        <v>1.288991789774846</v>
      </c>
      <c r="G8" s="87">
        <v>15210</v>
      </c>
      <c r="H8" s="87">
        <v>0</v>
      </c>
      <c r="I8" s="87">
        <f t="shared" si="3"/>
        <v>1164782</v>
      </c>
      <c r="J8" s="88">
        <f t="shared" si="4"/>
        <v>98.71100821022516</v>
      </c>
      <c r="K8" s="87">
        <v>1124509</v>
      </c>
      <c r="L8" s="88">
        <f t="shared" si="5"/>
        <v>95.298018969620131</v>
      </c>
      <c r="M8" s="87">
        <v>0</v>
      </c>
      <c r="N8" s="88">
        <f t="shared" si="6"/>
        <v>0</v>
      </c>
      <c r="O8" s="87">
        <v>9400</v>
      </c>
      <c r="P8" s="87">
        <f t="shared" si="7"/>
        <v>30873</v>
      </c>
      <c r="Q8" s="87">
        <v>14212</v>
      </c>
      <c r="R8" s="87">
        <v>16661</v>
      </c>
      <c r="S8" s="87">
        <v>0</v>
      </c>
      <c r="T8" s="88">
        <f t="shared" si="8"/>
        <v>2.6163736703299683</v>
      </c>
      <c r="U8" s="87">
        <v>21085</v>
      </c>
      <c r="V8" s="85" t="s">
        <v>262</v>
      </c>
      <c r="W8" s="85"/>
      <c r="X8" s="85"/>
      <c r="Y8" s="85"/>
      <c r="Z8" s="85"/>
      <c r="AA8" s="85"/>
      <c r="AB8" s="85" t="s">
        <v>262</v>
      </c>
      <c r="AC8" s="85"/>
      <c r="AD8" s="115" t="s">
        <v>261</v>
      </c>
    </row>
    <row r="9" spans="1:31" ht="13.5" customHeight="1" x14ac:dyDescent="0.15">
      <c r="A9" s="85" t="s">
        <v>20</v>
      </c>
      <c r="B9" s="86" t="s">
        <v>263</v>
      </c>
      <c r="C9" s="85" t="s">
        <v>264</v>
      </c>
      <c r="D9" s="87">
        <f t="shared" si="0"/>
        <v>206283</v>
      </c>
      <c r="E9" s="87">
        <f t="shared" si="1"/>
        <v>16897</v>
      </c>
      <c r="F9" s="106">
        <f t="shared" si="2"/>
        <v>8.1911742606031535</v>
      </c>
      <c r="G9" s="87">
        <v>16892</v>
      </c>
      <c r="H9" s="87">
        <v>5</v>
      </c>
      <c r="I9" s="87">
        <f t="shared" si="3"/>
        <v>189386</v>
      </c>
      <c r="J9" s="88">
        <f t="shared" si="4"/>
        <v>91.808825739396852</v>
      </c>
      <c r="K9" s="87">
        <v>176442</v>
      </c>
      <c r="L9" s="88">
        <f t="shared" si="5"/>
        <v>85.533950931487325</v>
      </c>
      <c r="M9" s="87">
        <v>633</v>
      </c>
      <c r="N9" s="88">
        <f t="shared" si="6"/>
        <v>0.30685999331016128</v>
      </c>
      <c r="O9" s="87">
        <v>2713</v>
      </c>
      <c r="P9" s="87">
        <f t="shared" si="7"/>
        <v>9598</v>
      </c>
      <c r="Q9" s="87">
        <v>5724</v>
      </c>
      <c r="R9" s="87">
        <v>3874</v>
      </c>
      <c r="S9" s="87">
        <v>0</v>
      </c>
      <c r="T9" s="88">
        <f t="shared" si="8"/>
        <v>4.6528313045670266</v>
      </c>
      <c r="U9" s="87">
        <v>3450</v>
      </c>
      <c r="V9" s="85" t="s">
        <v>262</v>
      </c>
      <c r="W9" s="85"/>
      <c r="X9" s="85"/>
      <c r="Y9" s="85"/>
      <c r="Z9" s="85"/>
      <c r="AA9" s="85"/>
      <c r="AB9" s="85"/>
      <c r="AC9" s="85" t="s">
        <v>262</v>
      </c>
      <c r="AD9" s="115" t="s">
        <v>261</v>
      </c>
    </row>
    <row r="10" spans="1:31" ht="13.5" customHeight="1" x14ac:dyDescent="0.15">
      <c r="A10" s="85" t="s">
        <v>20</v>
      </c>
      <c r="B10" s="86" t="s">
        <v>265</v>
      </c>
      <c r="C10" s="85" t="s">
        <v>266</v>
      </c>
      <c r="D10" s="87">
        <f t="shared" si="0"/>
        <v>23209</v>
      </c>
      <c r="E10" s="87">
        <f t="shared" si="1"/>
        <v>5341</v>
      </c>
      <c r="F10" s="106">
        <f t="shared" si="2"/>
        <v>23.012624412943257</v>
      </c>
      <c r="G10" s="87">
        <v>5341</v>
      </c>
      <c r="H10" s="87">
        <v>0</v>
      </c>
      <c r="I10" s="87">
        <f t="shared" si="3"/>
        <v>17868</v>
      </c>
      <c r="J10" s="88">
        <f t="shared" si="4"/>
        <v>76.987375587056746</v>
      </c>
      <c r="K10" s="87">
        <v>4673</v>
      </c>
      <c r="L10" s="88">
        <f t="shared" si="5"/>
        <v>20.134430608815546</v>
      </c>
      <c r="M10" s="87">
        <v>0</v>
      </c>
      <c r="N10" s="88">
        <f t="shared" si="6"/>
        <v>0</v>
      </c>
      <c r="O10" s="87">
        <v>0</v>
      </c>
      <c r="P10" s="87">
        <f t="shared" si="7"/>
        <v>13195</v>
      </c>
      <c r="Q10" s="87">
        <v>5978</v>
      </c>
      <c r="R10" s="87">
        <v>7217</v>
      </c>
      <c r="S10" s="87">
        <v>0</v>
      </c>
      <c r="T10" s="88">
        <f t="shared" si="8"/>
        <v>56.852944978241204</v>
      </c>
      <c r="U10" s="87">
        <v>297</v>
      </c>
      <c r="V10" s="85"/>
      <c r="W10" s="85"/>
      <c r="X10" s="85" t="s">
        <v>262</v>
      </c>
      <c r="Y10" s="85"/>
      <c r="Z10" s="85"/>
      <c r="AA10" s="85"/>
      <c r="AB10" s="85" t="s">
        <v>262</v>
      </c>
      <c r="AC10" s="85"/>
      <c r="AD10" s="115" t="s">
        <v>261</v>
      </c>
    </row>
    <row r="11" spans="1:31" ht="13.5" customHeight="1" x14ac:dyDescent="0.15">
      <c r="A11" s="85" t="s">
        <v>20</v>
      </c>
      <c r="B11" s="86" t="s">
        <v>267</v>
      </c>
      <c r="C11" s="85" t="s">
        <v>268</v>
      </c>
      <c r="D11" s="87">
        <f t="shared" si="0"/>
        <v>88315</v>
      </c>
      <c r="E11" s="87">
        <f t="shared" si="1"/>
        <v>5654</v>
      </c>
      <c r="F11" s="106">
        <f t="shared" si="2"/>
        <v>6.4020834512823424</v>
      </c>
      <c r="G11" s="87">
        <v>5654</v>
      </c>
      <c r="H11" s="87">
        <v>0</v>
      </c>
      <c r="I11" s="87">
        <f t="shared" si="3"/>
        <v>82661</v>
      </c>
      <c r="J11" s="88">
        <f t="shared" si="4"/>
        <v>93.597916548717663</v>
      </c>
      <c r="K11" s="87">
        <v>44317</v>
      </c>
      <c r="L11" s="88">
        <f t="shared" si="5"/>
        <v>50.180603521485587</v>
      </c>
      <c r="M11" s="87">
        <v>0</v>
      </c>
      <c r="N11" s="88">
        <f t="shared" si="6"/>
        <v>0</v>
      </c>
      <c r="O11" s="87">
        <v>1471</v>
      </c>
      <c r="P11" s="87">
        <f t="shared" si="7"/>
        <v>36873</v>
      </c>
      <c r="Q11" s="87">
        <v>10613</v>
      </c>
      <c r="R11" s="87">
        <v>26260</v>
      </c>
      <c r="S11" s="87">
        <v>0</v>
      </c>
      <c r="T11" s="88">
        <f t="shared" si="8"/>
        <v>41.751684311838304</v>
      </c>
      <c r="U11" s="87">
        <v>2550</v>
      </c>
      <c r="V11" s="85"/>
      <c r="W11" s="85" t="s">
        <v>262</v>
      </c>
      <c r="X11" s="85"/>
      <c r="Y11" s="85"/>
      <c r="Z11" s="85" t="s">
        <v>262</v>
      </c>
      <c r="AA11" s="85"/>
      <c r="AB11" s="85"/>
      <c r="AC11" s="85"/>
      <c r="AD11" s="115" t="s">
        <v>261</v>
      </c>
    </row>
    <row r="12" spans="1:31" ht="13.5" customHeight="1" x14ac:dyDescent="0.15">
      <c r="A12" s="85" t="s">
        <v>20</v>
      </c>
      <c r="B12" s="86" t="s">
        <v>269</v>
      </c>
      <c r="C12" s="85" t="s">
        <v>270</v>
      </c>
      <c r="D12" s="87">
        <f t="shared" si="0"/>
        <v>128757</v>
      </c>
      <c r="E12" s="87">
        <f t="shared" si="1"/>
        <v>47900</v>
      </c>
      <c r="F12" s="106">
        <f t="shared" si="2"/>
        <v>37.20186086970029</v>
      </c>
      <c r="G12" s="87">
        <v>47900</v>
      </c>
      <c r="H12" s="87">
        <v>0</v>
      </c>
      <c r="I12" s="87">
        <f t="shared" si="3"/>
        <v>80857</v>
      </c>
      <c r="J12" s="88">
        <f t="shared" si="4"/>
        <v>62.79813913029971</v>
      </c>
      <c r="K12" s="87">
        <v>18328</v>
      </c>
      <c r="L12" s="88">
        <f t="shared" si="5"/>
        <v>14.234565887679892</v>
      </c>
      <c r="M12" s="87">
        <v>0</v>
      </c>
      <c r="N12" s="88">
        <f t="shared" si="6"/>
        <v>0</v>
      </c>
      <c r="O12" s="87">
        <v>572</v>
      </c>
      <c r="P12" s="87">
        <f t="shared" si="7"/>
        <v>61957</v>
      </c>
      <c r="Q12" s="87">
        <v>6619</v>
      </c>
      <c r="R12" s="87">
        <v>55338</v>
      </c>
      <c r="S12" s="87">
        <v>0</v>
      </c>
      <c r="T12" s="88">
        <f t="shared" si="8"/>
        <v>48.119325551232166</v>
      </c>
      <c r="U12" s="87">
        <v>3640</v>
      </c>
      <c r="V12" s="85" t="s">
        <v>262</v>
      </c>
      <c r="W12" s="85"/>
      <c r="X12" s="85"/>
      <c r="Y12" s="85"/>
      <c r="Z12" s="85" t="s">
        <v>262</v>
      </c>
      <c r="AA12" s="85"/>
      <c r="AB12" s="85"/>
      <c r="AC12" s="85"/>
      <c r="AD12" s="115" t="s">
        <v>261</v>
      </c>
    </row>
    <row r="13" spans="1:31" ht="13.5" customHeight="1" x14ac:dyDescent="0.15">
      <c r="A13" s="85" t="s">
        <v>20</v>
      </c>
      <c r="B13" s="86" t="s">
        <v>271</v>
      </c>
      <c r="C13" s="85" t="s">
        <v>272</v>
      </c>
      <c r="D13" s="87">
        <f t="shared" si="0"/>
        <v>458697</v>
      </c>
      <c r="E13" s="87">
        <f t="shared" si="1"/>
        <v>35458</v>
      </c>
      <c r="F13" s="106">
        <f t="shared" si="2"/>
        <v>7.7301573805802093</v>
      </c>
      <c r="G13" s="87">
        <v>35360</v>
      </c>
      <c r="H13" s="87">
        <v>98</v>
      </c>
      <c r="I13" s="87">
        <f t="shared" si="3"/>
        <v>423239</v>
      </c>
      <c r="J13" s="88">
        <f t="shared" si="4"/>
        <v>92.269842619419791</v>
      </c>
      <c r="K13" s="87">
        <v>334172</v>
      </c>
      <c r="L13" s="88">
        <f t="shared" si="5"/>
        <v>72.852449438300226</v>
      </c>
      <c r="M13" s="87">
        <v>0</v>
      </c>
      <c r="N13" s="88">
        <f t="shared" si="6"/>
        <v>0</v>
      </c>
      <c r="O13" s="87">
        <v>2272</v>
      </c>
      <c r="P13" s="87">
        <f t="shared" si="7"/>
        <v>86795</v>
      </c>
      <c r="Q13" s="87">
        <v>38676</v>
      </c>
      <c r="R13" s="87">
        <v>48119</v>
      </c>
      <c r="S13" s="87">
        <v>0</v>
      </c>
      <c r="T13" s="88">
        <f t="shared" si="8"/>
        <v>18.922077101005673</v>
      </c>
      <c r="U13" s="87">
        <v>10631</v>
      </c>
      <c r="V13" s="85"/>
      <c r="W13" s="85"/>
      <c r="X13" s="85"/>
      <c r="Y13" s="85" t="s">
        <v>262</v>
      </c>
      <c r="Z13" s="85"/>
      <c r="AA13" s="85"/>
      <c r="AB13" s="85"/>
      <c r="AC13" s="85" t="s">
        <v>262</v>
      </c>
      <c r="AD13" s="115" t="s">
        <v>261</v>
      </c>
    </row>
    <row r="14" spans="1:31" ht="13.5" customHeight="1" x14ac:dyDescent="0.15">
      <c r="A14" s="85" t="s">
        <v>20</v>
      </c>
      <c r="B14" s="86" t="s">
        <v>273</v>
      </c>
      <c r="C14" s="85" t="s">
        <v>274</v>
      </c>
      <c r="D14" s="87">
        <f t="shared" si="0"/>
        <v>36051</v>
      </c>
      <c r="E14" s="87">
        <f t="shared" si="1"/>
        <v>3004</v>
      </c>
      <c r="F14" s="106">
        <f t="shared" si="2"/>
        <v>8.3326398712934449</v>
      </c>
      <c r="G14" s="87">
        <v>2909</v>
      </c>
      <c r="H14" s="87">
        <v>95</v>
      </c>
      <c r="I14" s="87">
        <f t="shared" si="3"/>
        <v>33047</v>
      </c>
      <c r="J14" s="88">
        <f t="shared" si="4"/>
        <v>91.667360128706548</v>
      </c>
      <c r="K14" s="87">
        <v>8707</v>
      </c>
      <c r="L14" s="88">
        <f t="shared" si="5"/>
        <v>24.151895925217055</v>
      </c>
      <c r="M14" s="87">
        <v>0</v>
      </c>
      <c r="N14" s="88">
        <f t="shared" si="6"/>
        <v>0</v>
      </c>
      <c r="O14" s="87">
        <v>0</v>
      </c>
      <c r="P14" s="87">
        <f t="shared" si="7"/>
        <v>24340</v>
      </c>
      <c r="Q14" s="87">
        <v>13739</v>
      </c>
      <c r="R14" s="87">
        <v>10601</v>
      </c>
      <c r="S14" s="87">
        <v>0</v>
      </c>
      <c r="T14" s="88">
        <f t="shared" si="8"/>
        <v>67.515464203489501</v>
      </c>
      <c r="U14" s="87">
        <v>733</v>
      </c>
      <c r="V14" s="85" t="s">
        <v>262</v>
      </c>
      <c r="W14" s="85"/>
      <c r="X14" s="85"/>
      <c r="Y14" s="85"/>
      <c r="Z14" s="85" t="s">
        <v>262</v>
      </c>
      <c r="AA14" s="85"/>
      <c r="AB14" s="85"/>
      <c r="AC14" s="85"/>
      <c r="AD14" s="115" t="s">
        <v>261</v>
      </c>
    </row>
    <row r="15" spans="1:31" ht="13.5" customHeight="1" x14ac:dyDescent="0.15">
      <c r="A15" s="85" t="s">
        <v>20</v>
      </c>
      <c r="B15" s="86" t="s">
        <v>275</v>
      </c>
      <c r="C15" s="85" t="s">
        <v>276</v>
      </c>
      <c r="D15" s="87">
        <f t="shared" si="0"/>
        <v>48971</v>
      </c>
      <c r="E15" s="87">
        <f t="shared" si="1"/>
        <v>8289</v>
      </c>
      <c r="F15" s="106">
        <f t="shared" si="2"/>
        <v>16.926344162871903</v>
      </c>
      <c r="G15" s="87">
        <v>8085</v>
      </c>
      <c r="H15" s="87">
        <v>204</v>
      </c>
      <c r="I15" s="87">
        <f t="shared" si="3"/>
        <v>40682</v>
      </c>
      <c r="J15" s="88">
        <f t="shared" si="4"/>
        <v>83.073655837128086</v>
      </c>
      <c r="K15" s="87">
        <v>16527</v>
      </c>
      <c r="L15" s="88">
        <f t="shared" si="5"/>
        <v>33.748545057278804</v>
      </c>
      <c r="M15" s="87">
        <v>0</v>
      </c>
      <c r="N15" s="88">
        <f t="shared" si="6"/>
        <v>0</v>
      </c>
      <c r="O15" s="87">
        <v>5212</v>
      </c>
      <c r="P15" s="87">
        <f t="shared" si="7"/>
        <v>18943</v>
      </c>
      <c r="Q15" s="87">
        <v>5040</v>
      </c>
      <c r="R15" s="87">
        <v>13903</v>
      </c>
      <c r="S15" s="87">
        <v>0</v>
      </c>
      <c r="T15" s="88">
        <f t="shared" si="8"/>
        <v>38.682077147699658</v>
      </c>
      <c r="U15" s="87">
        <v>779</v>
      </c>
      <c r="V15" s="85" t="s">
        <v>262</v>
      </c>
      <c r="W15" s="85"/>
      <c r="X15" s="85"/>
      <c r="Y15" s="85"/>
      <c r="Z15" s="85" t="s">
        <v>262</v>
      </c>
      <c r="AA15" s="85"/>
      <c r="AB15" s="85"/>
      <c r="AC15" s="85"/>
      <c r="AD15" s="115" t="s">
        <v>261</v>
      </c>
    </row>
    <row r="16" spans="1:31" ht="13.5" customHeight="1" x14ac:dyDescent="0.15">
      <c r="A16" s="85" t="s">
        <v>20</v>
      </c>
      <c r="B16" s="86" t="s">
        <v>277</v>
      </c>
      <c r="C16" s="85" t="s">
        <v>278</v>
      </c>
      <c r="D16" s="87">
        <f t="shared" si="0"/>
        <v>32160</v>
      </c>
      <c r="E16" s="87">
        <f t="shared" si="1"/>
        <v>9452</v>
      </c>
      <c r="F16" s="106">
        <f t="shared" si="2"/>
        <v>29.390547263681594</v>
      </c>
      <c r="G16" s="87">
        <v>7561</v>
      </c>
      <c r="H16" s="87">
        <v>1891</v>
      </c>
      <c r="I16" s="87">
        <f t="shared" si="3"/>
        <v>22708</v>
      </c>
      <c r="J16" s="88">
        <f t="shared" si="4"/>
        <v>70.609452736318417</v>
      </c>
      <c r="K16" s="87">
        <v>11991</v>
      </c>
      <c r="L16" s="88">
        <f t="shared" si="5"/>
        <v>37.285447761194028</v>
      </c>
      <c r="M16" s="87">
        <v>0</v>
      </c>
      <c r="N16" s="88">
        <f t="shared" si="6"/>
        <v>0</v>
      </c>
      <c r="O16" s="87">
        <v>4072</v>
      </c>
      <c r="P16" s="87">
        <f t="shared" si="7"/>
        <v>6645</v>
      </c>
      <c r="Q16" s="87">
        <v>449</v>
      </c>
      <c r="R16" s="87">
        <v>6196</v>
      </c>
      <c r="S16" s="87">
        <v>0</v>
      </c>
      <c r="T16" s="88">
        <f t="shared" si="8"/>
        <v>20.662313432835823</v>
      </c>
      <c r="U16" s="87">
        <v>504</v>
      </c>
      <c r="V16" s="85"/>
      <c r="W16" s="85"/>
      <c r="X16" s="85"/>
      <c r="Y16" s="85" t="s">
        <v>262</v>
      </c>
      <c r="Z16" s="85"/>
      <c r="AA16" s="85"/>
      <c r="AB16" s="85"/>
      <c r="AC16" s="85" t="s">
        <v>262</v>
      </c>
      <c r="AD16" s="115" t="s">
        <v>261</v>
      </c>
    </row>
    <row r="17" spans="1:30" ht="13.5" customHeight="1" x14ac:dyDescent="0.15">
      <c r="A17" s="85" t="s">
        <v>20</v>
      </c>
      <c r="B17" s="86" t="s">
        <v>279</v>
      </c>
      <c r="C17" s="85" t="s">
        <v>280</v>
      </c>
      <c r="D17" s="87">
        <f t="shared" si="0"/>
        <v>25842</v>
      </c>
      <c r="E17" s="87">
        <f t="shared" si="1"/>
        <v>199</v>
      </c>
      <c r="F17" s="106">
        <f t="shared" si="2"/>
        <v>0.77006423651420175</v>
      </c>
      <c r="G17" s="87">
        <v>199</v>
      </c>
      <c r="H17" s="87">
        <v>0</v>
      </c>
      <c r="I17" s="87">
        <f t="shared" si="3"/>
        <v>25643</v>
      </c>
      <c r="J17" s="88">
        <f t="shared" si="4"/>
        <v>99.229935763485798</v>
      </c>
      <c r="K17" s="87">
        <v>24626</v>
      </c>
      <c r="L17" s="88">
        <f t="shared" si="5"/>
        <v>95.294481851249898</v>
      </c>
      <c r="M17" s="87">
        <v>0</v>
      </c>
      <c r="N17" s="88">
        <f t="shared" si="6"/>
        <v>0</v>
      </c>
      <c r="O17" s="87">
        <v>496</v>
      </c>
      <c r="P17" s="87">
        <f t="shared" si="7"/>
        <v>521</v>
      </c>
      <c r="Q17" s="87">
        <v>84</v>
      </c>
      <c r="R17" s="87">
        <v>437</v>
      </c>
      <c r="S17" s="87">
        <v>0</v>
      </c>
      <c r="T17" s="88">
        <f t="shared" si="8"/>
        <v>2.016097825245724</v>
      </c>
      <c r="U17" s="87">
        <v>395</v>
      </c>
      <c r="V17" s="85" t="s">
        <v>262</v>
      </c>
      <c r="W17" s="85"/>
      <c r="X17" s="85"/>
      <c r="Y17" s="85"/>
      <c r="Z17" s="85" t="s">
        <v>262</v>
      </c>
      <c r="AA17" s="85"/>
      <c r="AB17" s="85"/>
      <c r="AC17" s="85"/>
      <c r="AD17" s="115" t="s">
        <v>261</v>
      </c>
    </row>
    <row r="18" spans="1:30" ht="13.5" customHeight="1" x14ac:dyDescent="0.15">
      <c r="A18" s="85" t="s">
        <v>20</v>
      </c>
      <c r="B18" s="86" t="s">
        <v>281</v>
      </c>
      <c r="C18" s="85" t="s">
        <v>282</v>
      </c>
      <c r="D18" s="87">
        <f t="shared" si="0"/>
        <v>190386</v>
      </c>
      <c r="E18" s="87">
        <f t="shared" si="1"/>
        <v>9597</v>
      </c>
      <c r="F18" s="106">
        <f t="shared" si="2"/>
        <v>5.0408118243988529</v>
      </c>
      <c r="G18" s="87">
        <v>9597</v>
      </c>
      <c r="H18" s="87">
        <v>0</v>
      </c>
      <c r="I18" s="87">
        <f t="shared" si="3"/>
        <v>180789</v>
      </c>
      <c r="J18" s="88">
        <f t="shared" si="4"/>
        <v>94.959188175601156</v>
      </c>
      <c r="K18" s="87">
        <v>86492</v>
      </c>
      <c r="L18" s="88">
        <f t="shared" si="5"/>
        <v>45.429811015515845</v>
      </c>
      <c r="M18" s="87">
        <v>0</v>
      </c>
      <c r="N18" s="88">
        <f t="shared" si="6"/>
        <v>0</v>
      </c>
      <c r="O18" s="87">
        <v>2227</v>
      </c>
      <c r="P18" s="87">
        <f t="shared" si="7"/>
        <v>92070</v>
      </c>
      <c r="Q18" s="87">
        <v>12413</v>
      </c>
      <c r="R18" s="87">
        <v>79657</v>
      </c>
      <c r="S18" s="87">
        <v>0</v>
      </c>
      <c r="T18" s="88">
        <f t="shared" si="8"/>
        <v>48.359648293466954</v>
      </c>
      <c r="U18" s="87">
        <v>8507</v>
      </c>
      <c r="V18" s="85"/>
      <c r="W18" s="85"/>
      <c r="X18" s="85"/>
      <c r="Y18" s="85" t="s">
        <v>262</v>
      </c>
      <c r="Z18" s="85"/>
      <c r="AA18" s="85"/>
      <c r="AB18" s="85"/>
      <c r="AC18" s="85" t="s">
        <v>262</v>
      </c>
      <c r="AD18" s="115" t="s">
        <v>261</v>
      </c>
    </row>
    <row r="19" spans="1:30" ht="13.5" customHeight="1" x14ac:dyDescent="0.15">
      <c r="A19" s="85" t="s">
        <v>20</v>
      </c>
      <c r="B19" s="86" t="s">
        <v>283</v>
      </c>
      <c r="C19" s="85" t="s">
        <v>284</v>
      </c>
      <c r="D19" s="87">
        <f t="shared" si="0"/>
        <v>116068</v>
      </c>
      <c r="E19" s="87">
        <f t="shared" si="1"/>
        <v>8770</v>
      </c>
      <c r="F19" s="106">
        <f t="shared" si="2"/>
        <v>7.5559154978116272</v>
      </c>
      <c r="G19" s="87">
        <v>8770</v>
      </c>
      <c r="H19" s="87">
        <v>0</v>
      </c>
      <c r="I19" s="87">
        <f t="shared" si="3"/>
        <v>107298</v>
      </c>
      <c r="J19" s="88">
        <f t="shared" si="4"/>
        <v>92.444084502188375</v>
      </c>
      <c r="K19" s="87">
        <v>68889</v>
      </c>
      <c r="L19" s="88">
        <f t="shared" si="5"/>
        <v>59.352276251852366</v>
      </c>
      <c r="M19" s="87">
        <v>0</v>
      </c>
      <c r="N19" s="88">
        <f t="shared" si="6"/>
        <v>0</v>
      </c>
      <c r="O19" s="87">
        <v>345</v>
      </c>
      <c r="P19" s="87">
        <f t="shared" si="7"/>
        <v>38064</v>
      </c>
      <c r="Q19" s="87">
        <v>16831</v>
      </c>
      <c r="R19" s="87">
        <v>21233</v>
      </c>
      <c r="S19" s="87">
        <v>0</v>
      </c>
      <c r="T19" s="88">
        <f t="shared" si="8"/>
        <v>32.79456870110625</v>
      </c>
      <c r="U19" s="87">
        <v>1595</v>
      </c>
      <c r="V19" s="85" t="s">
        <v>262</v>
      </c>
      <c r="W19" s="85"/>
      <c r="X19" s="85"/>
      <c r="Y19" s="85"/>
      <c r="Z19" s="85"/>
      <c r="AA19" s="85"/>
      <c r="AB19" s="85"/>
      <c r="AC19" s="85" t="s">
        <v>262</v>
      </c>
      <c r="AD19" s="115" t="s">
        <v>261</v>
      </c>
    </row>
    <row r="20" spans="1:30" ht="13.5" customHeight="1" x14ac:dyDescent="0.15">
      <c r="A20" s="85" t="s">
        <v>20</v>
      </c>
      <c r="B20" s="86" t="s">
        <v>285</v>
      </c>
      <c r="C20" s="85" t="s">
        <v>286</v>
      </c>
      <c r="D20" s="87">
        <f t="shared" si="0"/>
        <v>26758</v>
      </c>
      <c r="E20" s="87">
        <f t="shared" si="1"/>
        <v>6328</v>
      </c>
      <c r="F20" s="106">
        <f t="shared" si="2"/>
        <v>23.649002167576054</v>
      </c>
      <c r="G20" s="87">
        <v>6328</v>
      </c>
      <c r="H20" s="87">
        <v>0</v>
      </c>
      <c r="I20" s="87">
        <f t="shared" si="3"/>
        <v>20430</v>
      </c>
      <c r="J20" s="88">
        <f t="shared" si="4"/>
        <v>76.350997832423957</v>
      </c>
      <c r="K20" s="87">
        <v>7684</v>
      </c>
      <c r="L20" s="88">
        <f t="shared" si="5"/>
        <v>28.716645489199493</v>
      </c>
      <c r="M20" s="87">
        <v>69</v>
      </c>
      <c r="N20" s="88">
        <f t="shared" si="6"/>
        <v>0.25786680618880337</v>
      </c>
      <c r="O20" s="87">
        <v>3303</v>
      </c>
      <c r="P20" s="87">
        <f t="shared" si="7"/>
        <v>9374</v>
      </c>
      <c r="Q20" s="87">
        <v>910</v>
      </c>
      <c r="R20" s="87">
        <v>8464</v>
      </c>
      <c r="S20" s="87">
        <v>0</v>
      </c>
      <c r="T20" s="88">
        <f t="shared" si="8"/>
        <v>35.03251364078033</v>
      </c>
      <c r="U20" s="87">
        <v>1074</v>
      </c>
      <c r="V20" s="85" t="s">
        <v>262</v>
      </c>
      <c r="W20" s="85"/>
      <c r="X20" s="85"/>
      <c r="Y20" s="85"/>
      <c r="Z20" s="85" t="s">
        <v>262</v>
      </c>
      <c r="AA20" s="85"/>
      <c r="AB20" s="85"/>
      <c r="AC20" s="85"/>
      <c r="AD20" s="115" t="s">
        <v>261</v>
      </c>
    </row>
    <row r="21" spans="1:30" ht="13.5" customHeight="1" x14ac:dyDescent="0.15">
      <c r="A21" s="85" t="s">
        <v>20</v>
      </c>
      <c r="B21" s="86" t="s">
        <v>287</v>
      </c>
      <c r="C21" s="85" t="s">
        <v>288</v>
      </c>
      <c r="D21" s="87">
        <f t="shared" si="0"/>
        <v>21023</v>
      </c>
      <c r="E21" s="87">
        <f t="shared" si="1"/>
        <v>4640</v>
      </c>
      <c r="F21" s="106">
        <f t="shared" si="2"/>
        <v>22.071065024021312</v>
      </c>
      <c r="G21" s="87">
        <v>4640</v>
      </c>
      <c r="H21" s="87">
        <v>0</v>
      </c>
      <c r="I21" s="87">
        <f t="shared" si="3"/>
        <v>16383</v>
      </c>
      <c r="J21" s="88">
        <f t="shared" si="4"/>
        <v>77.928934975978692</v>
      </c>
      <c r="K21" s="87">
        <v>10171</v>
      </c>
      <c r="L21" s="88">
        <f t="shared" si="5"/>
        <v>48.3803453360605</v>
      </c>
      <c r="M21" s="87">
        <v>0</v>
      </c>
      <c r="N21" s="88">
        <f t="shared" si="6"/>
        <v>0</v>
      </c>
      <c r="O21" s="87">
        <v>1927</v>
      </c>
      <c r="P21" s="87">
        <f t="shared" si="7"/>
        <v>4285</v>
      </c>
      <c r="Q21" s="87">
        <v>1804</v>
      </c>
      <c r="R21" s="87">
        <v>2481</v>
      </c>
      <c r="S21" s="87">
        <v>0</v>
      </c>
      <c r="T21" s="88">
        <f t="shared" si="8"/>
        <v>20.382438281881747</v>
      </c>
      <c r="U21" s="87">
        <v>783</v>
      </c>
      <c r="V21" s="85" t="s">
        <v>262</v>
      </c>
      <c r="W21" s="85"/>
      <c r="X21" s="85"/>
      <c r="Y21" s="85"/>
      <c r="Z21" s="85" t="s">
        <v>262</v>
      </c>
      <c r="AA21" s="85"/>
      <c r="AB21" s="85"/>
      <c r="AC21" s="85"/>
      <c r="AD21" s="115" t="s">
        <v>261</v>
      </c>
    </row>
    <row r="22" spans="1:30" ht="13.5" customHeight="1" x14ac:dyDescent="0.15">
      <c r="A22" s="85" t="s">
        <v>20</v>
      </c>
      <c r="B22" s="86" t="s">
        <v>289</v>
      </c>
      <c r="C22" s="85" t="s">
        <v>290</v>
      </c>
      <c r="D22" s="87">
        <f t="shared" si="0"/>
        <v>52709</v>
      </c>
      <c r="E22" s="87">
        <f t="shared" si="1"/>
        <v>789</v>
      </c>
      <c r="F22" s="106">
        <f t="shared" si="2"/>
        <v>1.4968980629494013</v>
      </c>
      <c r="G22" s="87">
        <v>789</v>
      </c>
      <c r="H22" s="87">
        <v>0</v>
      </c>
      <c r="I22" s="87">
        <f t="shared" si="3"/>
        <v>51920</v>
      </c>
      <c r="J22" s="88">
        <f t="shared" si="4"/>
        <v>98.503101937050602</v>
      </c>
      <c r="K22" s="87">
        <v>49923</v>
      </c>
      <c r="L22" s="88">
        <f t="shared" si="5"/>
        <v>94.714375154148243</v>
      </c>
      <c r="M22" s="87">
        <v>0</v>
      </c>
      <c r="N22" s="88">
        <f t="shared" si="6"/>
        <v>0</v>
      </c>
      <c r="O22" s="87">
        <v>0</v>
      </c>
      <c r="P22" s="87">
        <f t="shared" si="7"/>
        <v>1997</v>
      </c>
      <c r="Q22" s="87">
        <v>1184</v>
      </c>
      <c r="R22" s="87">
        <v>813</v>
      </c>
      <c r="S22" s="87">
        <v>0</v>
      </c>
      <c r="T22" s="88">
        <f t="shared" si="8"/>
        <v>3.7887267829023505</v>
      </c>
      <c r="U22" s="87">
        <v>701</v>
      </c>
      <c r="V22" s="85"/>
      <c r="W22" s="85" t="s">
        <v>262</v>
      </c>
      <c r="X22" s="85"/>
      <c r="Y22" s="85"/>
      <c r="Z22" s="85"/>
      <c r="AA22" s="85"/>
      <c r="AB22" s="85"/>
      <c r="AC22" s="85" t="s">
        <v>262</v>
      </c>
      <c r="AD22" s="115" t="s">
        <v>261</v>
      </c>
    </row>
    <row r="23" spans="1:30" ht="13.5" customHeight="1" x14ac:dyDescent="0.15">
      <c r="A23" s="85" t="s">
        <v>20</v>
      </c>
      <c r="B23" s="86" t="s">
        <v>291</v>
      </c>
      <c r="C23" s="85" t="s">
        <v>292</v>
      </c>
      <c r="D23" s="87">
        <f t="shared" si="0"/>
        <v>30820</v>
      </c>
      <c r="E23" s="87">
        <f t="shared" si="1"/>
        <v>287</v>
      </c>
      <c r="F23" s="106">
        <f t="shared" si="2"/>
        <v>0.93121349772874762</v>
      </c>
      <c r="G23" s="87">
        <v>287</v>
      </c>
      <c r="H23" s="87">
        <v>0</v>
      </c>
      <c r="I23" s="87">
        <f t="shared" si="3"/>
        <v>30533</v>
      </c>
      <c r="J23" s="88">
        <f t="shared" si="4"/>
        <v>99.068786502271251</v>
      </c>
      <c r="K23" s="87">
        <v>29946</v>
      </c>
      <c r="L23" s="88">
        <f t="shared" si="5"/>
        <v>97.164179104477611</v>
      </c>
      <c r="M23" s="87">
        <v>0</v>
      </c>
      <c r="N23" s="88">
        <f t="shared" si="6"/>
        <v>0</v>
      </c>
      <c r="O23" s="87">
        <v>0</v>
      </c>
      <c r="P23" s="87">
        <f t="shared" si="7"/>
        <v>587</v>
      </c>
      <c r="Q23" s="87">
        <v>361</v>
      </c>
      <c r="R23" s="87">
        <v>226</v>
      </c>
      <c r="S23" s="87">
        <v>0</v>
      </c>
      <c r="T23" s="88">
        <f t="shared" si="8"/>
        <v>1.9046073977936406</v>
      </c>
      <c r="U23" s="87">
        <v>954</v>
      </c>
      <c r="V23" s="85" t="s">
        <v>262</v>
      </c>
      <c r="W23" s="85"/>
      <c r="X23" s="85"/>
      <c r="Y23" s="85"/>
      <c r="Z23" s="85" t="s">
        <v>262</v>
      </c>
      <c r="AA23" s="85"/>
      <c r="AB23" s="85"/>
      <c r="AC23" s="85"/>
      <c r="AD23" s="115" t="s">
        <v>261</v>
      </c>
    </row>
    <row r="24" spans="1:30" ht="13.5" customHeight="1" x14ac:dyDescent="0.15">
      <c r="A24" s="85" t="s">
        <v>20</v>
      </c>
      <c r="B24" s="86" t="s">
        <v>293</v>
      </c>
      <c r="C24" s="85" t="s">
        <v>294</v>
      </c>
      <c r="D24" s="87">
        <f t="shared" si="0"/>
        <v>23543</v>
      </c>
      <c r="E24" s="87">
        <f t="shared" si="1"/>
        <v>785</v>
      </c>
      <c r="F24" s="106">
        <f t="shared" si="2"/>
        <v>3.3343244276430357</v>
      </c>
      <c r="G24" s="87">
        <v>785</v>
      </c>
      <c r="H24" s="87">
        <v>0</v>
      </c>
      <c r="I24" s="87">
        <f t="shared" si="3"/>
        <v>22758</v>
      </c>
      <c r="J24" s="88">
        <f t="shared" si="4"/>
        <v>96.665675572356974</v>
      </c>
      <c r="K24" s="87">
        <v>20723</v>
      </c>
      <c r="L24" s="88">
        <f t="shared" si="5"/>
        <v>88.021917342734568</v>
      </c>
      <c r="M24" s="87">
        <v>0</v>
      </c>
      <c r="N24" s="88">
        <f t="shared" si="6"/>
        <v>0</v>
      </c>
      <c r="O24" s="87">
        <v>0</v>
      </c>
      <c r="P24" s="87">
        <f t="shared" si="7"/>
        <v>2035</v>
      </c>
      <c r="Q24" s="87">
        <v>567</v>
      </c>
      <c r="R24" s="87">
        <v>1468</v>
      </c>
      <c r="S24" s="87">
        <v>0</v>
      </c>
      <c r="T24" s="88">
        <f t="shared" si="8"/>
        <v>8.643758229622394</v>
      </c>
      <c r="U24" s="87">
        <v>255</v>
      </c>
      <c r="V24" s="85" t="s">
        <v>262</v>
      </c>
      <c r="W24" s="85"/>
      <c r="X24" s="85"/>
      <c r="Y24" s="85"/>
      <c r="Z24" s="85"/>
      <c r="AA24" s="85"/>
      <c r="AB24" s="85"/>
      <c r="AC24" s="85" t="s">
        <v>262</v>
      </c>
      <c r="AD24" s="115" t="s">
        <v>261</v>
      </c>
    </row>
    <row r="25" spans="1:30" ht="13.5" customHeight="1" x14ac:dyDescent="0.15">
      <c r="A25" s="85" t="s">
        <v>20</v>
      </c>
      <c r="B25" s="86" t="s">
        <v>295</v>
      </c>
      <c r="C25" s="85" t="s">
        <v>296</v>
      </c>
      <c r="D25" s="87">
        <f t="shared" si="0"/>
        <v>12678</v>
      </c>
      <c r="E25" s="87">
        <f t="shared" si="1"/>
        <v>138</v>
      </c>
      <c r="F25" s="106">
        <f t="shared" si="2"/>
        <v>1.0884997633696167</v>
      </c>
      <c r="G25" s="87">
        <v>138</v>
      </c>
      <c r="H25" s="87">
        <v>0</v>
      </c>
      <c r="I25" s="87">
        <f t="shared" si="3"/>
        <v>12540</v>
      </c>
      <c r="J25" s="88">
        <f t="shared" si="4"/>
        <v>98.911500236630374</v>
      </c>
      <c r="K25" s="87">
        <v>12429</v>
      </c>
      <c r="L25" s="88">
        <f t="shared" si="5"/>
        <v>98.035967818267864</v>
      </c>
      <c r="M25" s="87">
        <v>0</v>
      </c>
      <c r="N25" s="88">
        <f t="shared" si="6"/>
        <v>0</v>
      </c>
      <c r="O25" s="87">
        <v>0</v>
      </c>
      <c r="P25" s="87">
        <f t="shared" si="7"/>
        <v>111</v>
      </c>
      <c r="Q25" s="87">
        <v>49</v>
      </c>
      <c r="R25" s="87">
        <v>62</v>
      </c>
      <c r="S25" s="87">
        <v>0</v>
      </c>
      <c r="T25" s="88">
        <f t="shared" si="8"/>
        <v>0.87553241836251772</v>
      </c>
      <c r="U25" s="87">
        <v>214</v>
      </c>
      <c r="V25" s="85" t="s">
        <v>262</v>
      </c>
      <c r="W25" s="85"/>
      <c r="X25" s="85"/>
      <c r="Y25" s="85"/>
      <c r="Z25" s="85"/>
      <c r="AA25" s="85"/>
      <c r="AB25" s="85"/>
      <c r="AC25" s="85" t="s">
        <v>262</v>
      </c>
      <c r="AD25" s="115" t="s">
        <v>261</v>
      </c>
    </row>
    <row r="26" spans="1:30" ht="13.5" customHeight="1" x14ac:dyDescent="0.15">
      <c r="A26" s="85" t="s">
        <v>20</v>
      </c>
      <c r="B26" s="86" t="s">
        <v>297</v>
      </c>
      <c r="C26" s="85" t="s">
        <v>298</v>
      </c>
      <c r="D26" s="87">
        <f t="shared" si="0"/>
        <v>5586</v>
      </c>
      <c r="E26" s="87">
        <f t="shared" si="1"/>
        <v>861</v>
      </c>
      <c r="F26" s="106">
        <f t="shared" si="2"/>
        <v>15.413533834586465</v>
      </c>
      <c r="G26" s="87">
        <v>811</v>
      </c>
      <c r="H26" s="87">
        <v>50</v>
      </c>
      <c r="I26" s="87">
        <f t="shared" si="3"/>
        <v>4725</v>
      </c>
      <c r="J26" s="88">
        <f t="shared" si="4"/>
        <v>84.586466165413526</v>
      </c>
      <c r="K26" s="87">
        <v>2027</v>
      </c>
      <c r="L26" s="88">
        <f t="shared" si="5"/>
        <v>36.287146437522381</v>
      </c>
      <c r="M26" s="87">
        <v>0</v>
      </c>
      <c r="N26" s="88">
        <f t="shared" si="6"/>
        <v>0</v>
      </c>
      <c r="O26" s="87">
        <v>1029</v>
      </c>
      <c r="P26" s="87">
        <f t="shared" si="7"/>
        <v>1669</v>
      </c>
      <c r="Q26" s="87">
        <v>113</v>
      </c>
      <c r="R26" s="87">
        <v>1409</v>
      </c>
      <c r="S26" s="87">
        <v>147</v>
      </c>
      <c r="T26" s="88">
        <f t="shared" si="8"/>
        <v>29.878267096312211</v>
      </c>
      <c r="U26" s="87">
        <v>66</v>
      </c>
      <c r="V26" s="85"/>
      <c r="W26" s="85"/>
      <c r="X26" s="85"/>
      <c r="Y26" s="85" t="s">
        <v>262</v>
      </c>
      <c r="Z26" s="85"/>
      <c r="AA26" s="85"/>
      <c r="AB26" s="85"/>
      <c r="AC26" s="85" t="s">
        <v>262</v>
      </c>
      <c r="AD26" s="115" t="s">
        <v>261</v>
      </c>
    </row>
    <row r="27" spans="1:30" ht="13.5" customHeight="1" x14ac:dyDescent="0.15">
      <c r="A27" s="85" t="s">
        <v>20</v>
      </c>
      <c r="B27" s="86" t="s">
        <v>299</v>
      </c>
      <c r="C27" s="85" t="s">
        <v>300</v>
      </c>
      <c r="D27" s="87">
        <f t="shared" si="0"/>
        <v>17262</v>
      </c>
      <c r="E27" s="87">
        <f t="shared" si="1"/>
        <v>473</v>
      </c>
      <c r="F27" s="106">
        <f t="shared" si="2"/>
        <v>2.740122813115514</v>
      </c>
      <c r="G27" s="87">
        <v>446</v>
      </c>
      <c r="H27" s="87">
        <v>27</v>
      </c>
      <c r="I27" s="87">
        <f t="shared" si="3"/>
        <v>16789</v>
      </c>
      <c r="J27" s="88">
        <f t="shared" si="4"/>
        <v>97.259877186884495</v>
      </c>
      <c r="K27" s="87">
        <v>7636</v>
      </c>
      <c r="L27" s="88">
        <f t="shared" si="5"/>
        <v>44.235893870930369</v>
      </c>
      <c r="M27" s="87">
        <v>0</v>
      </c>
      <c r="N27" s="88">
        <f t="shared" si="6"/>
        <v>0</v>
      </c>
      <c r="O27" s="87">
        <v>2392</v>
      </c>
      <c r="P27" s="87">
        <f t="shared" si="7"/>
        <v>6761</v>
      </c>
      <c r="Q27" s="87">
        <v>393</v>
      </c>
      <c r="R27" s="87">
        <v>6368</v>
      </c>
      <c r="S27" s="87">
        <v>0</v>
      </c>
      <c r="T27" s="88">
        <f t="shared" si="8"/>
        <v>39.166956320240992</v>
      </c>
      <c r="U27" s="87">
        <v>573</v>
      </c>
      <c r="V27" s="85" t="s">
        <v>262</v>
      </c>
      <c r="W27" s="85"/>
      <c r="X27" s="85"/>
      <c r="Y27" s="85"/>
      <c r="Z27" s="85" t="s">
        <v>262</v>
      </c>
      <c r="AA27" s="85"/>
      <c r="AB27" s="85"/>
      <c r="AC27" s="85"/>
      <c r="AD27" s="115" t="s">
        <v>261</v>
      </c>
    </row>
    <row r="28" spans="1:30" ht="13.5" customHeight="1" x14ac:dyDescent="0.15">
      <c r="A28" s="85" t="s">
        <v>20</v>
      </c>
      <c r="B28" s="86" t="s">
        <v>301</v>
      </c>
      <c r="C28" s="85" t="s">
        <v>302</v>
      </c>
      <c r="D28" s="87">
        <f t="shared" si="0"/>
        <v>6920</v>
      </c>
      <c r="E28" s="87">
        <f t="shared" si="1"/>
        <v>1711</v>
      </c>
      <c r="F28" s="106">
        <f t="shared" si="2"/>
        <v>24.72543352601156</v>
      </c>
      <c r="G28" s="87">
        <v>1711</v>
      </c>
      <c r="H28" s="87">
        <v>0</v>
      </c>
      <c r="I28" s="87">
        <f t="shared" si="3"/>
        <v>5209</v>
      </c>
      <c r="J28" s="88">
        <f t="shared" si="4"/>
        <v>75.274566473988429</v>
      </c>
      <c r="K28" s="87">
        <v>1844</v>
      </c>
      <c r="L28" s="88">
        <f t="shared" si="5"/>
        <v>26.647398843930638</v>
      </c>
      <c r="M28" s="87">
        <v>0</v>
      </c>
      <c r="N28" s="88">
        <f t="shared" si="6"/>
        <v>0</v>
      </c>
      <c r="O28" s="87">
        <v>978</v>
      </c>
      <c r="P28" s="87">
        <f t="shared" si="7"/>
        <v>2387</v>
      </c>
      <c r="Q28" s="87">
        <v>0</v>
      </c>
      <c r="R28" s="87">
        <v>1866</v>
      </c>
      <c r="S28" s="87">
        <v>521</v>
      </c>
      <c r="T28" s="88">
        <f t="shared" si="8"/>
        <v>34.494219653179194</v>
      </c>
      <c r="U28" s="87">
        <v>184</v>
      </c>
      <c r="V28" s="85"/>
      <c r="W28" s="85"/>
      <c r="X28" s="85"/>
      <c r="Y28" s="85" t="s">
        <v>262</v>
      </c>
      <c r="Z28" s="85"/>
      <c r="AA28" s="85"/>
      <c r="AB28" s="85"/>
      <c r="AC28" s="85" t="s">
        <v>262</v>
      </c>
      <c r="AD28" s="115" t="s">
        <v>261</v>
      </c>
    </row>
    <row r="29" spans="1:30" ht="13.5" customHeight="1" x14ac:dyDescent="0.15">
      <c r="A29" s="85" t="s">
        <v>20</v>
      </c>
      <c r="B29" s="86" t="s">
        <v>303</v>
      </c>
      <c r="C29" s="85" t="s">
        <v>304</v>
      </c>
      <c r="D29" s="87">
        <f t="shared" si="0"/>
        <v>14966</v>
      </c>
      <c r="E29" s="87">
        <f t="shared" si="1"/>
        <v>2159</v>
      </c>
      <c r="F29" s="106">
        <f t="shared" si="2"/>
        <v>14.426032339970602</v>
      </c>
      <c r="G29" s="87">
        <v>2159</v>
      </c>
      <c r="H29" s="87">
        <v>0</v>
      </c>
      <c r="I29" s="87">
        <f t="shared" si="3"/>
        <v>12807</v>
      </c>
      <c r="J29" s="88">
        <f t="shared" si="4"/>
        <v>85.57396766002941</v>
      </c>
      <c r="K29" s="87">
        <v>910</v>
      </c>
      <c r="L29" s="88">
        <f t="shared" si="5"/>
        <v>6.0804490177736206</v>
      </c>
      <c r="M29" s="87">
        <v>0</v>
      </c>
      <c r="N29" s="88">
        <f t="shared" si="6"/>
        <v>0</v>
      </c>
      <c r="O29" s="87">
        <v>627</v>
      </c>
      <c r="P29" s="87">
        <f t="shared" si="7"/>
        <v>11270</v>
      </c>
      <c r="Q29" s="87">
        <v>2337</v>
      </c>
      <c r="R29" s="87">
        <v>8933</v>
      </c>
      <c r="S29" s="87">
        <v>0</v>
      </c>
      <c r="T29" s="88">
        <f t="shared" si="8"/>
        <v>75.304022450888681</v>
      </c>
      <c r="U29" s="87">
        <v>366</v>
      </c>
      <c r="V29" s="85" t="s">
        <v>262</v>
      </c>
      <c r="W29" s="85"/>
      <c r="X29" s="85"/>
      <c r="Y29" s="85"/>
      <c r="Z29" s="85" t="s">
        <v>262</v>
      </c>
      <c r="AA29" s="85"/>
      <c r="AB29" s="85"/>
      <c r="AC29" s="85"/>
      <c r="AD29" s="115" t="s">
        <v>261</v>
      </c>
    </row>
    <row r="30" spans="1:30" ht="13.5" customHeight="1" x14ac:dyDescent="0.15">
      <c r="A30" s="85" t="s">
        <v>20</v>
      </c>
      <c r="B30" s="86" t="s">
        <v>305</v>
      </c>
      <c r="C30" s="85" t="s">
        <v>306</v>
      </c>
      <c r="D30" s="87">
        <f t="shared" si="0"/>
        <v>8070</v>
      </c>
      <c r="E30" s="87">
        <f t="shared" si="1"/>
        <v>1441</v>
      </c>
      <c r="F30" s="106">
        <f t="shared" si="2"/>
        <v>17.856257744733579</v>
      </c>
      <c r="G30" s="87">
        <v>1371</v>
      </c>
      <c r="H30" s="87">
        <v>70</v>
      </c>
      <c r="I30" s="87">
        <f t="shared" si="3"/>
        <v>6629</v>
      </c>
      <c r="J30" s="88">
        <f t="shared" si="4"/>
        <v>82.143742255266417</v>
      </c>
      <c r="K30" s="87">
        <v>0</v>
      </c>
      <c r="L30" s="88">
        <f t="shared" si="5"/>
        <v>0</v>
      </c>
      <c r="M30" s="87">
        <v>0</v>
      </c>
      <c r="N30" s="88">
        <f t="shared" si="6"/>
        <v>0</v>
      </c>
      <c r="O30" s="87">
        <v>2709</v>
      </c>
      <c r="P30" s="87">
        <f t="shared" si="7"/>
        <v>3920</v>
      </c>
      <c r="Q30" s="87">
        <v>340</v>
      </c>
      <c r="R30" s="87">
        <v>3580</v>
      </c>
      <c r="S30" s="87">
        <v>0</v>
      </c>
      <c r="T30" s="88">
        <f t="shared" si="8"/>
        <v>48.574969021065669</v>
      </c>
      <c r="U30" s="87">
        <v>135</v>
      </c>
      <c r="V30" s="85" t="s">
        <v>262</v>
      </c>
      <c r="W30" s="85"/>
      <c r="X30" s="85"/>
      <c r="Y30" s="85"/>
      <c r="Z30" s="85" t="s">
        <v>262</v>
      </c>
      <c r="AA30" s="85"/>
      <c r="AB30" s="85"/>
      <c r="AC30" s="85"/>
      <c r="AD30" s="115" t="s">
        <v>261</v>
      </c>
    </row>
    <row r="31" spans="1:30" ht="13.5" customHeight="1" x14ac:dyDescent="0.15">
      <c r="A31" s="85"/>
      <c r="B31" s="86"/>
      <c r="C31" s="85"/>
      <c r="D31" s="87"/>
      <c r="E31" s="87"/>
      <c r="F31" s="106"/>
      <c r="G31" s="87"/>
      <c r="H31" s="87"/>
      <c r="I31" s="87"/>
      <c r="J31" s="88"/>
      <c r="K31" s="87"/>
      <c r="L31" s="88"/>
      <c r="M31" s="87"/>
      <c r="N31" s="88"/>
      <c r="O31" s="87"/>
      <c r="P31" s="87"/>
      <c r="Q31" s="87"/>
      <c r="R31" s="87"/>
      <c r="S31" s="87"/>
      <c r="T31" s="88"/>
      <c r="U31" s="87"/>
      <c r="V31" s="85"/>
      <c r="W31" s="85"/>
      <c r="X31" s="85"/>
      <c r="Y31" s="85"/>
      <c r="Z31" s="85"/>
      <c r="AA31" s="85"/>
      <c r="AB31" s="85"/>
      <c r="AC31" s="85"/>
    </row>
    <row r="32" spans="1:30" ht="13.5" customHeight="1" x14ac:dyDescent="0.15">
      <c r="A32" s="85"/>
      <c r="B32" s="86"/>
      <c r="C32" s="85"/>
      <c r="D32" s="87"/>
      <c r="E32" s="87"/>
      <c r="F32" s="106"/>
      <c r="G32" s="87"/>
      <c r="H32" s="87"/>
      <c r="I32" s="87"/>
      <c r="J32" s="88"/>
      <c r="K32" s="87"/>
      <c r="L32" s="88"/>
      <c r="M32" s="87"/>
      <c r="N32" s="88"/>
      <c r="O32" s="87"/>
      <c r="P32" s="87"/>
      <c r="Q32" s="87"/>
      <c r="R32" s="87"/>
      <c r="S32" s="87"/>
      <c r="T32" s="88"/>
      <c r="U32" s="87"/>
      <c r="V32" s="85"/>
      <c r="W32" s="85"/>
      <c r="X32" s="85"/>
      <c r="Y32" s="85"/>
      <c r="Z32" s="85"/>
      <c r="AA32" s="85"/>
      <c r="AB32" s="85"/>
      <c r="AC32" s="85"/>
    </row>
    <row r="33" spans="1:29" ht="13.5" customHeight="1" x14ac:dyDescent="0.15">
      <c r="A33" s="85"/>
      <c r="B33" s="86"/>
      <c r="C33" s="85"/>
      <c r="D33" s="87"/>
      <c r="E33" s="87"/>
      <c r="F33" s="106"/>
      <c r="G33" s="87"/>
      <c r="H33" s="87"/>
      <c r="I33" s="87"/>
      <c r="J33" s="88"/>
      <c r="K33" s="87"/>
      <c r="L33" s="88"/>
      <c r="M33" s="87"/>
      <c r="N33" s="88"/>
      <c r="O33" s="87"/>
      <c r="P33" s="87"/>
      <c r="Q33" s="87"/>
      <c r="R33" s="87"/>
      <c r="S33" s="87"/>
      <c r="T33" s="88"/>
      <c r="U33" s="87"/>
      <c r="V33" s="85"/>
      <c r="W33" s="85"/>
      <c r="X33" s="85"/>
      <c r="Y33" s="85"/>
      <c r="Z33" s="85"/>
      <c r="AA33" s="85"/>
      <c r="AB33" s="85"/>
      <c r="AC33" s="85"/>
    </row>
    <row r="34" spans="1:29" ht="13.5" customHeight="1" x14ac:dyDescent="0.15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29" ht="13.5" customHeight="1" x14ac:dyDescent="0.15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29" ht="13.5" customHeight="1" x14ac:dyDescent="0.15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29" ht="13.5" customHeight="1" x14ac:dyDescent="0.15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29" ht="13.5" customHeight="1" x14ac:dyDescent="0.15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29" ht="13.5" customHeight="1" x14ac:dyDescent="0.15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29" ht="13.5" customHeight="1" x14ac:dyDescent="0.15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29" ht="13.5" customHeight="1" x14ac:dyDescent="0.15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29" ht="13.5" customHeight="1" x14ac:dyDescent="0.15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29" ht="13.5" customHeight="1" x14ac:dyDescent="0.15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29" ht="13.5" customHeight="1" x14ac:dyDescent="0.15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29" ht="13.5" customHeight="1" x14ac:dyDescent="0.15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29" ht="13.5" customHeight="1" x14ac:dyDescent="0.15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29" ht="13.5" customHeight="1" x14ac:dyDescent="0.15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29" ht="13.5" customHeight="1" x14ac:dyDescent="0.15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 x14ac:dyDescent="0.15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 x14ac:dyDescent="0.15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 x14ac:dyDescent="0.15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30">
    <sortCondition ref="A8:A30"/>
    <sortCondition ref="B8:B30"/>
    <sortCondition ref="C8:C30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広島県</v>
      </c>
      <c r="B7" s="90" t="str">
        <f>水洗化人口等!B7</f>
        <v>34000</v>
      </c>
      <c r="C7" s="89" t="s">
        <v>198</v>
      </c>
      <c r="D7" s="91">
        <f t="shared" ref="D7:D30" si="0">SUM(E7,+H7,+K7)</f>
        <v>588362</v>
      </c>
      <c r="E7" s="91">
        <f t="shared" ref="E7:E30" si="1">SUM(F7:G7)</f>
        <v>9921</v>
      </c>
      <c r="F7" s="91">
        <f>SUM(F$8:F$207)</f>
        <v>9921</v>
      </c>
      <c r="G7" s="91">
        <f>SUM(G$8:G$207)</f>
        <v>0</v>
      </c>
      <c r="H7" s="91">
        <f t="shared" ref="H7:H30" si="2">SUM(I7:J7)</f>
        <v>40855</v>
      </c>
      <c r="I7" s="91">
        <f>SUM(I$8:I$207)</f>
        <v>32979</v>
      </c>
      <c r="J7" s="91">
        <f>SUM(J$8:J$207)</f>
        <v>7876</v>
      </c>
      <c r="K7" s="91">
        <f t="shared" ref="K7:K30" si="3">SUM(L7:M7)</f>
        <v>537586</v>
      </c>
      <c r="L7" s="91">
        <f>SUM(L$8:L$207)</f>
        <v>119865</v>
      </c>
      <c r="M7" s="91">
        <f>SUM(M$8:M$207)</f>
        <v>417721</v>
      </c>
      <c r="N7" s="91">
        <f t="shared" ref="N7:N30" si="4">SUM(O7,+V7,+AC7)</f>
        <v>590142</v>
      </c>
      <c r="O7" s="91">
        <f t="shared" ref="O7:O30" si="5">SUM(P7:U7)</f>
        <v>162765</v>
      </c>
      <c r="P7" s="91">
        <f t="shared" ref="P7:U7" si="6">SUM(P$8:P$207)</f>
        <v>136954</v>
      </c>
      <c r="Q7" s="91">
        <f t="shared" si="6"/>
        <v>0</v>
      </c>
      <c r="R7" s="91">
        <f t="shared" si="6"/>
        <v>0</v>
      </c>
      <c r="S7" s="91">
        <f t="shared" si="6"/>
        <v>25811</v>
      </c>
      <c r="T7" s="91">
        <f t="shared" si="6"/>
        <v>0</v>
      </c>
      <c r="U7" s="91">
        <f t="shared" si="6"/>
        <v>0</v>
      </c>
      <c r="V7" s="91">
        <f t="shared" ref="V7:V30" si="7">SUM(W7:AB7)</f>
        <v>425597</v>
      </c>
      <c r="W7" s="91">
        <f t="shared" ref="W7:AB7" si="8">SUM(W$8:W$207)</f>
        <v>380333</v>
      </c>
      <c r="X7" s="91">
        <f t="shared" si="8"/>
        <v>0</v>
      </c>
      <c r="Y7" s="91">
        <f t="shared" si="8"/>
        <v>0</v>
      </c>
      <c r="Z7" s="91">
        <f t="shared" si="8"/>
        <v>45264</v>
      </c>
      <c r="AA7" s="91">
        <f t="shared" si="8"/>
        <v>0</v>
      </c>
      <c r="AB7" s="91">
        <f t="shared" si="8"/>
        <v>0</v>
      </c>
      <c r="AC7" s="91">
        <f t="shared" ref="AC7:AC30" si="9">SUM(AD7:AE7)</f>
        <v>1780</v>
      </c>
      <c r="AD7" s="91">
        <f>SUM(AD$8:AD$207)</f>
        <v>1780</v>
      </c>
      <c r="AE7" s="91">
        <f>SUM(AE$8:AE$207)</f>
        <v>0</v>
      </c>
      <c r="AF7" s="91">
        <f t="shared" ref="AF7:AF30" si="10">SUM(AG7:AI7)</f>
        <v>10653</v>
      </c>
      <c r="AG7" s="91">
        <f>SUM(AG$8:AG$207)</f>
        <v>10653</v>
      </c>
      <c r="AH7" s="91">
        <f>SUM(AH$8:AH$207)</f>
        <v>0</v>
      </c>
      <c r="AI7" s="91">
        <f>SUM(AI$8:AI$207)</f>
        <v>0</v>
      </c>
      <c r="AJ7" s="91">
        <f t="shared" ref="AJ7:AJ30" si="11">SUM(AK7:AS7)</f>
        <v>10653</v>
      </c>
      <c r="AK7" s="91">
        <f t="shared" ref="AK7:AS7" si="12">SUM(AK$8:AK$207)</f>
        <v>0</v>
      </c>
      <c r="AL7" s="91">
        <f t="shared" si="12"/>
        <v>0</v>
      </c>
      <c r="AM7" s="91">
        <f t="shared" si="12"/>
        <v>8209</v>
      </c>
      <c r="AN7" s="91">
        <f t="shared" si="12"/>
        <v>1362</v>
      </c>
      <c r="AO7" s="91">
        <f t="shared" si="12"/>
        <v>0</v>
      </c>
      <c r="AP7" s="91">
        <f t="shared" si="12"/>
        <v>34</v>
      </c>
      <c r="AQ7" s="91">
        <f t="shared" si="12"/>
        <v>276</v>
      </c>
      <c r="AR7" s="91">
        <f t="shared" si="12"/>
        <v>45</v>
      </c>
      <c r="AS7" s="91">
        <f t="shared" si="12"/>
        <v>727</v>
      </c>
      <c r="AT7" s="91">
        <f t="shared" ref="AT7:AT30" si="13">SUM(AU7:AY7)</f>
        <v>113</v>
      </c>
      <c r="AU7" s="91">
        <f>SUM(AU$8:AU$207)</f>
        <v>0</v>
      </c>
      <c r="AV7" s="91">
        <f>SUM(AV$8:AV$207)</f>
        <v>0</v>
      </c>
      <c r="AW7" s="91">
        <f>SUM(AW$8:AW$207)</f>
        <v>113</v>
      </c>
      <c r="AX7" s="91">
        <f>SUM(AX$8:AX$207)</f>
        <v>0</v>
      </c>
      <c r="AY7" s="91">
        <f>SUM(AY$8:AY$207)</f>
        <v>0</v>
      </c>
      <c r="AZ7" s="91">
        <f t="shared" ref="AZ7:AZ30" si="14">SUM(BA7:BC7)</f>
        <v>1580</v>
      </c>
      <c r="BA7" s="91">
        <f>SUM(BA$8:BA$207)</f>
        <v>1580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20</v>
      </c>
      <c r="B8" s="96" t="s">
        <v>259</v>
      </c>
      <c r="C8" s="85" t="s">
        <v>260</v>
      </c>
      <c r="D8" s="87">
        <f t="shared" si="0"/>
        <v>53134</v>
      </c>
      <c r="E8" s="87">
        <f t="shared" si="1"/>
        <v>0</v>
      </c>
      <c r="F8" s="87">
        <v>0</v>
      </c>
      <c r="G8" s="87">
        <v>0</v>
      </c>
      <c r="H8" s="87">
        <f t="shared" si="2"/>
        <v>23347</v>
      </c>
      <c r="I8" s="87">
        <v>23347</v>
      </c>
      <c r="J8" s="87">
        <v>0</v>
      </c>
      <c r="K8" s="87">
        <f t="shared" si="3"/>
        <v>29787</v>
      </c>
      <c r="L8" s="87">
        <v>0</v>
      </c>
      <c r="M8" s="87">
        <v>29787</v>
      </c>
      <c r="N8" s="87">
        <f t="shared" si="4"/>
        <v>53134</v>
      </c>
      <c r="O8" s="87">
        <f t="shared" si="5"/>
        <v>23347</v>
      </c>
      <c r="P8" s="87">
        <v>3089</v>
      </c>
      <c r="Q8" s="87">
        <v>0</v>
      </c>
      <c r="R8" s="87">
        <v>0</v>
      </c>
      <c r="S8" s="87">
        <v>20258</v>
      </c>
      <c r="T8" s="87">
        <v>0</v>
      </c>
      <c r="U8" s="87">
        <v>0</v>
      </c>
      <c r="V8" s="87">
        <f t="shared" si="7"/>
        <v>29787</v>
      </c>
      <c r="W8" s="87">
        <v>3406</v>
      </c>
      <c r="X8" s="87">
        <v>0</v>
      </c>
      <c r="Y8" s="87">
        <v>0</v>
      </c>
      <c r="Z8" s="87">
        <v>26381</v>
      </c>
      <c r="AA8" s="87">
        <v>0</v>
      </c>
      <c r="AB8" s="87">
        <v>0</v>
      </c>
      <c r="AC8" s="87">
        <f t="shared" si="9"/>
        <v>0</v>
      </c>
      <c r="AD8" s="87">
        <v>0</v>
      </c>
      <c r="AE8" s="87">
        <v>0</v>
      </c>
      <c r="AF8" s="87">
        <f t="shared" si="10"/>
        <v>159</v>
      </c>
      <c r="AG8" s="87">
        <v>159</v>
      </c>
      <c r="AH8" s="87">
        <v>0</v>
      </c>
      <c r="AI8" s="87">
        <v>0</v>
      </c>
      <c r="AJ8" s="87">
        <f t="shared" si="11"/>
        <v>159</v>
      </c>
      <c r="AK8" s="87">
        <v>0</v>
      </c>
      <c r="AL8" s="87">
        <v>0</v>
      </c>
      <c r="AM8" s="87">
        <v>2</v>
      </c>
      <c r="AN8" s="87">
        <v>157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0</v>
      </c>
      <c r="BA8" s="87">
        <v>0</v>
      </c>
      <c r="BB8" s="87">
        <v>0</v>
      </c>
      <c r="BC8" s="87">
        <v>0</v>
      </c>
    </row>
    <row r="9" spans="1:55" ht="13.5" customHeight="1" x14ac:dyDescent="0.15">
      <c r="A9" s="98" t="s">
        <v>20</v>
      </c>
      <c r="B9" s="96" t="s">
        <v>263</v>
      </c>
      <c r="C9" s="85" t="s">
        <v>264</v>
      </c>
      <c r="D9" s="87">
        <f t="shared" si="0"/>
        <v>27075</v>
      </c>
      <c r="E9" s="87">
        <f t="shared" si="1"/>
        <v>0</v>
      </c>
      <c r="F9" s="87">
        <v>0</v>
      </c>
      <c r="G9" s="87">
        <v>0</v>
      </c>
      <c r="H9" s="87">
        <f t="shared" si="2"/>
        <v>1717</v>
      </c>
      <c r="I9" s="87">
        <v>1717</v>
      </c>
      <c r="J9" s="87">
        <v>0</v>
      </c>
      <c r="K9" s="87">
        <f t="shared" si="3"/>
        <v>25358</v>
      </c>
      <c r="L9" s="87">
        <v>8231</v>
      </c>
      <c r="M9" s="87">
        <v>17127</v>
      </c>
      <c r="N9" s="87">
        <f t="shared" si="4"/>
        <v>27076</v>
      </c>
      <c r="O9" s="87">
        <f t="shared" si="5"/>
        <v>9948</v>
      </c>
      <c r="P9" s="87">
        <v>9348</v>
      </c>
      <c r="Q9" s="87">
        <v>0</v>
      </c>
      <c r="R9" s="87">
        <v>0</v>
      </c>
      <c r="S9" s="87">
        <v>600</v>
      </c>
      <c r="T9" s="87">
        <v>0</v>
      </c>
      <c r="U9" s="87">
        <v>0</v>
      </c>
      <c r="V9" s="87">
        <f t="shared" si="7"/>
        <v>17127</v>
      </c>
      <c r="W9" s="87">
        <v>13798</v>
      </c>
      <c r="X9" s="87">
        <v>0</v>
      </c>
      <c r="Y9" s="87">
        <v>0</v>
      </c>
      <c r="Z9" s="87">
        <v>3329</v>
      </c>
      <c r="AA9" s="87">
        <v>0</v>
      </c>
      <c r="AB9" s="87">
        <v>0</v>
      </c>
      <c r="AC9" s="87">
        <f t="shared" si="9"/>
        <v>1</v>
      </c>
      <c r="AD9" s="87">
        <v>1</v>
      </c>
      <c r="AE9" s="87">
        <v>0</v>
      </c>
      <c r="AF9" s="87">
        <f t="shared" si="10"/>
        <v>677</v>
      </c>
      <c r="AG9" s="87">
        <v>677</v>
      </c>
      <c r="AH9" s="87">
        <v>0</v>
      </c>
      <c r="AI9" s="87">
        <v>0</v>
      </c>
      <c r="AJ9" s="87">
        <f t="shared" si="11"/>
        <v>677</v>
      </c>
      <c r="AK9" s="87">
        <v>0</v>
      </c>
      <c r="AL9" s="87">
        <v>0</v>
      </c>
      <c r="AM9" s="87">
        <v>340</v>
      </c>
      <c r="AN9" s="87">
        <v>337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 t="shared" si="13"/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20</v>
      </c>
      <c r="B10" s="96" t="s">
        <v>265</v>
      </c>
      <c r="C10" s="85" t="s">
        <v>266</v>
      </c>
      <c r="D10" s="87">
        <f t="shared" si="0"/>
        <v>15072</v>
      </c>
      <c r="E10" s="87">
        <f t="shared" si="1"/>
        <v>0</v>
      </c>
      <c r="F10" s="87">
        <v>0</v>
      </c>
      <c r="G10" s="87">
        <v>0</v>
      </c>
      <c r="H10" s="87">
        <f t="shared" si="2"/>
        <v>0</v>
      </c>
      <c r="I10" s="87">
        <v>0</v>
      </c>
      <c r="J10" s="87">
        <v>0</v>
      </c>
      <c r="K10" s="87">
        <f t="shared" si="3"/>
        <v>15072</v>
      </c>
      <c r="L10" s="87">
        <v>1886</v>
      </c>
      <c r="M10" s="87">
        <v>13186</v>
      </c>
      <c r="N10" s="87">
        <f t="shared" si="4"/>
        <v>15072</v>
      </c>
      <c r="O10" s="87">
        <f t="shared" si="5"/>
        <v>1886</v>
      </c>
      <c r="P10" s="87">
        <v>1886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13186</v>
      </c>
      <c r="W10" s="87">
        <v>13186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0</v>
      </c>
      <c r="AG10" s="87">
        <v>0</v>
      </c>
      <c r="AH10" s="87">
        <v>0</v>
      </c>
      <c r="AI10" s="87">
        <v>0</v>
      </c>
      <c r="AJ10" s="87">
        <f t="shared" si="11"/>
        <v>0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 t="shared" si="13"/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319</v>
      </c>
      <c r="BA10" s="87">
        <v>319</v>
      </c>
      <c r="BB10" s="87">
        <v>0</v>
      </c>
      <c r="BC10" s="87">
        <v>0</v>
      </c>
    </row>
    <row r="11" spans="1:55" ht="13.5" customHeight="1" x14ac:dyDescent="0.15">
      <c r="A11" s="98" t="s">
        <v>20</v>
      </c>
      <c r="B11" s="96" t="s">
        <v>267</v>
      </c>
      <c r="C11" s="85" t="s">
        <v>268</v>
      </c>
      <c r="D11" s="87">
        <f t="shared" si="0"/>
        <v>44294</v>
      </c>
      <c r="E11" s="87">
        <f t="shared" si="1"/>
        <v>0</v>
      </c>
      <c r="F11" s="87">
        <v>0</v>
      </c>
      <c r="G11" s="87">
        <v>0</v>
      </c>
      <c r="H11" s="87">
        <f t="shared" si="2"/>
        <v>3</v>
      </c>
      <c r="I11" s="87">
        <v>3</v>
      </c>
      <c r="J11" s="87">
        <v>0</v>
      </c>
      <c r="K11" s="87">
        <f t="shared" si="3"/>
        <v>44291</v>
      </c>
      <c r="L11" s="87">
        <v>10866</v>
      </c>
      <c r="M11" s="87">
        <v>33425</v>
      </c>
      <c r="N11" s="87">
        <f t="shared" si="4"/>
        <v>44294</v>
      </c>
      <c r="O11" s="87">
        <f t="shared" si="5"/>
        <v>10869</v>
      </c>
      <c r="P11" s="87">
        <v>10869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 t="shared" si="7"/>
        <v>33425</v>
      </c>
      <c r="W11" s="87">
        <v>33425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 t="shared" si="9"/>
        <v>0</v>
      </c>
      <c r="AD11" s="87">
        <v>0</v>
      </c>
      <c r="AE11" s="87">
        <v>0</v>
      </c>
      <c r="AF11" s="87">
        <f t="shared" si="10"/>
        <v>69</v>
      </c>
      <c r="AG11" s="87">
        <v>69</v>
      </c>
      <c r="AH11" s="87">
        <v>0</v>
      </c>
      <c r="AI11" s="87">
        <v>0</v>
      </c>
      <c r="AJ11" s="87">
        <f t="shared" si="11"/>
        <v>69</v>
      </c>
      <c r="AK11" s="87">
        <v>0</v>
      </c>
      <c r="AL11" s="87">
        <v>0</v>
      </c>
      <c r="AM11" s="87">
        <v>69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 t="shared" si="13"/>
        <v>10</v>
      </c>
      <c r="AU11" s="87">
        <v>0</v>
      </c>
      <c r="AV11" s="87">
        <v>0</v>
      </c>
      <c r="AW11" s="87">
        <v>10</v>
      </c>
      <c r="AX11" s="87">
        <v>0</v>
      </c>
      <c r="AY11" s="87">
        <v>0</v>
      </c>
      <c r="AZ11" s="87">
        <f t="shared" si="14"/>
        <v>766</v>
      </c>
      <c r="BA11" s="87">
        <v>766</v>
      </c>
      <c r="BB11" s="87">
        <v>0</v>
      </c>
      <c r="BC11" s="87">
        <v>0</v>
      </c>
    </row>
    <row r="12" spans="1:55" ht="13.5" customHeight="1" x14ac:dyDescent="0.15">
      <c r="A12" s="98" t="s">
        <v>20</v>
      </c>
      <c r="B12" s="96" t="s">
        <v>269</v>
      </c>
      <c r="C12" s="85" t="s">
        <v>270</v>
      </c>
      <c r="D12" s="87">
        <f t="shared" si="0"/>
        <v>101073</v>
      </c>
      <c r="E12" s="87">
        <f t="shared" si="1"/>
        <v>9022</v>
      </c>
      <c r="F12" s="87">
        <v>9022</v>
      </c>
      <c r="G12" s="87">
        <v>0</v>
      </c>
      <c r="H12" s="87">
        <f t="shared" si="2"/>
        <v>131</v>
      </c>
      <c r="I12" s="87">
        <v>131</v>
      </c>
      <c r="J12" s="87">
        <v>0</v>
      </c>
      <c r="K12" s="87">
        <f t="shared" si="3"/>
        <v>91920</v>
      </c>
      <c r="L12" s="87">
        <v>31134</v>
      </c>
      <c r="M12" s="87">
        <v>60786</v>
      </c>
      <c r="N12" s="87">
        <f t="shared" si="4"/>
        <v>101073</v>
      </c>
      <c r="O12" s="87">
        <f t="shared" si="5"/>
        <v>40287</v>
      </c>
      <c r="P12" s="87">
        <v>40287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60786</v>
      </c>
      <c r="W12" s="87">
        <v>54964</v>
      </c>
      <c r="X12" s="87">
        <v>0</v>
      </c>
      <c r="Y12" s="87">
        <v>0</v>
      </c>
      <c r="Z12" s="87">
        <v>5822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3271</v>
      </c>
      <c r="AG12" s="87">
        <v>3271</v>
      </c>
      <c r="AH12" s="87">
        <v>0</v>
      </c>
      <c r="AI12" s="87">
        <v>0</v>
      </c>
      <c r="AJ12" s="87">
        <f t="shared" si="11"/>
        <v>3271</v>
      </c>
      <c r="AK12" s="87">
        <v>0</v>
      </c>
      <c r="AL12" s="87">
        <v>0</v>
      </c>
      <c r="AM12" s="87">
        <v>2486</v>
      </c>
      <c r="AN12" s="87">
        <v>785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 t="shared" si="13"/>
        <v>103</v>
      </c>
      <c r="AU12" s="87">
        <v>0</v>
      </c>
      <c r="AV12" s="87">
        <v>0</v>
      </c>
      <c r="AW12" s="87">
        <v>103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20</v>
      </c>
      <c r="B13" s="96" t="s">
        <v>271</v>
      </c>
      <c r="C13" s="85" t="s">
        <v>272</v>
      </c>
      <c r="D13" s="87">
        <f t="shared" si="0"/>
        <v>96388</v>
      </c>
      <c r="E13" s="87">
        <f t="shared" si="1"/>
        <v>0</v>
      </c>
      <c r="F13" s="87">
        <v>0</v>
      </c>
      <c r="G13" s="87">
        <v>0</v>
      </c>
      <c r="H13" s="87">
        <f t="shared" si="2"/>
        <v>104</v>
      </c>
      <c r="I13" s="87">
        <v>104</v>
      </c>
      <c r="J13" s="87">
        <v>0</v>
      </c>
      <c r="K13" s="87">
        <f t="shared" si="3"/>
        <v>96284</v>
      </c>
      <c r="L13" s="87">
        <v>23835</v>
      </c>
      <c r="M13" s="87">
        <v>72449</v>
      </c>
      <c r="N13" s="87">
        <f t="shared" si="4"/>
        <v>96454</v>
      </c>
      <c r="O13" s="87">
        <f t="shared" si="5"/>
        <v>23939</v>
      </c>
      <c r="P13" s="87">
        <v>23939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72449</v>
      </c>
      <c r="W13" s="87">
        <v>72449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 t="shared" si="9"/>
        <v>66</v>
      </c>
      <c r="AD13" s="87">
        <v>66</v>
      </c>
      <c r="AE13" s="87">
        <v>0</v>
      </c>
      <c r="AF13" s="87">
        <f t="shared" si="10"/>
        <v>1853</v>
      </c>
      <c r="AG13" s="87">
        <v>1853</v>
      </c>
      <c r="AH13" s="87">
        <v>0</v>
      </c>
      <c r="AI13" s="87">
        <v>0</v>
      </c>
      <c r="AJ13" s="87">
        <f t="shared" si="11"/>
        <v>1853</v>
      </c>
      <c r="AK13" s="87">
        <v>0</v>
      </c>
      <c r="AL13" s="87">
        <v>0</v>
      </c>
      <c r="AM13" s="87">
        <v>1836</v>
      </c>
      <c r="AN13" s="87">
        <v>0</v>
      </c>
      <c r="AO13" s="87">
        <v>0</v>
      </c>
      <c r="AP13" s="87">
        <v>0</v>
      </c>
      <c r="AQ13" s="87">
        <v>0</v>
      </c>
      <c r="AR13" s="87">
        <v>17</v>
      </c>
      <c r="AS13" s="87">
        <v>0</v>
      </c>
      <c r="AT13" s="87">
        <f t="shared" si="13"/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0</v>
      </c>
      <c r="BA13" s="87">
        <v>0</v>
      </c>
      <c r="BB13" s="87">
        <v>0</v>
      </c>
      <c r="BC13" s="87">
        <v>0</v>
      </c>
    </row>
    <row r="14" spans="1:55" ht="13.5" customHeight="1" x14ac:dyDescent="0.15">
      <c r="A14" s="98" t="s">
        <v>20</v>
      </c>
      <c r="B14" s="96" t="s">
        <v>273</v>
      </c>
      <c r="C14" s="85" t="s">
        <v>274</v>
      </c>
      <c r="D14" s="87">
        <f t="shared" si="0"/>
        <v>20111</v>
      </c>
      <c r="E14" s="87">
        <f t="shared" si="1"/>
        <v>0</v>
      </c>
      <c r="F14" s="87">
        <v>0</v>
      </c>
      <c r="G14" s="87">
        <v>0</v>
      </c>
      <c r="H14" s="87">
        <f t="shared" si="2"/>
        <v>0</v>
      </c>
      <c r="I14" s="87">
        <v>0</v>
      </c>
      <c r="J14" s="87">
        <v>0</v>
      </c>
      <c r="K14" s="87">
        <f t="shared" si="3"/>
        <v>20111</v>
      </c>
      <c r="L14" s="87">
        <v>5027</v>
      </c>
      <c r="M14" s="87">
        <v>15084</v>
      </c>
      <c r="N14" s="87">
        <f t="shared" si="4"/>
        <v>20124</v>
      </c>
      <c r="O14" s="87">
        <f t="shared" si="5"/>
        <v>5027</v>
      </c>
      <c r="P14" s="87">
        <v>5027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15084</v>
      </c>
      <c r="W14" s="87">
        <v>15084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13</v>
      </c>
      <c r="AD14" s="87">
        <v>13</v>
      </c>
      <c r="AE14" s="87">
        <v>0</v>
      </c>
      <c r="AF14" s="87">
        <f t="shared" si="10"/>
        <v>0</v>
      </c>
      <c r="AG14" s="87">
        <v>0</v>
      </c>
      <c r="AH14" s="87">
        <v>0</v>
      </c>
      <c r="AI14" s="87">
        <v>0</v>
      </c>
      <c r="AJ14" s="87">
        <f t="shared" si="11"/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 t="shared" si="13"/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443</v>
      </c>
      <c r="BA14" s="87">
        <v>443</v>
      </c>
      <c r="BB14" s="87">
        <v>0</v>
      </c>
      <c r="BC14" s="87">
        <v>0</v>
      </c>
    </row>
    <row r="15" spans="1:55" ht="13.5" customHeight="1" x14ac:dyDescent="0.15">
      <c r="A15" s="98" t="s">
        <v>20</v>
      </c>
      <c r="B15" s="96" t="s">
        <v>275</v>
      </c>
      <c r="C15" s="85" t="s">
        <v>276</v>
      </c>
      <c r="D15" s="87">
        <f t="shared" si="0"/>
        <v>29812</v>
      </c>
      <c r="E15" s="87">
        <f t="shared" si="1"/>
        <v>0</v>
      </c>
      <c r="F15" s="87">
        <v>0</v>
      </c>
      <c r="G15" s="87">
        <v>0</v>
      </c>
      <c r="H15" s="87">
        <f t="shared" si="2"/>
        <v>0</v>
      </c>
      <c r="I15" s="87">
        <v>0</v>
      </c>
      <c r="J15" s="87">
        <v>0</v>
      </c>
      <c r="K15" s="87">
        <f t="shared" si="3"/>
        <v>29812</v>
      </c>
      <c r="L15" s="87">
        <v>7143</v>
      </c>
      <c r="M15" s="87">
        <v>22669</v>
      </c>
      <c r="N15" s="87">
        <f t="shared" si="4"/>
        <v>29992</v>
      </c>
      <c r="O15" s="87">
        <f t="shared" si="5"/>
        <v>7143</v>
      </c>
      <c r="P15" s="87">
        <v>7143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22669</v>
      </c>
      <c r="W15" s="87">
        <v>22669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 t="shared" si="9"/>
        <v>180</v>
      </c>
      <c r="AD15" s="87">
        <v>180</v>
      </c>
      <c r="AE15" s="87">
        <v>0</v>
      </c>
      <c r="AF15" s="87">
        <f t="shared" si="10"/>
        <v>57</v>
      </c>
      <c r="AG15" s="87">
        <v>57</v>
      </c>
      <c r="AH15" s="87">
        <v>0</v>
      </c>
      <c r="AI15" s="87">
        <v>0</v>
      </c>
      <c r="AJ15" s="87">
        <f t="shared" si="11"/>
        <v>57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29</v>
      </c>
      <c r="AR15" s="87">
        <v>28</v>
      </c>
      <c r="AS15" s="87">
        <v>0</v>
      </c>
      <c r="AT15" s="87">
        <f t="shared" si="13"/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29</v>
      </c>
      <c r="BA15" s="87">
        <v>29</v>
      </c>
      <c r="BB15" s="87">
        <v>0</v>
      </c>
      <c r="BC15" s="87">
        <v>0</v>
      </c>
    </row>
    <row r="16" spans="1:55" ht="13.5" customHeight="1" x14ac:dyDescent="0.15">
      <c r="A16" s="98" t="s">
        <v>20</v>
      </c>
      <c r="B16" s="96" t="s">
        <v>277</v>
      </c>
      <c r="C16" s="85" t="s">
        <v>278</v>
      </c>
      <c r="D16" s="87">
        <f t="shared" si="0"/>
        <v>14864</v>
      </c>
      <c r="E16" s="87">
        <f t="shared" si="1"/>
        <v>0</v>
      </c>
      <c r="F16" s="87">
        <v>0</v>
      </c>
      <c r="G16" s="87">
        <v>0</v>
      </c>
      <c r="H16" s="87">
        <f t="shared" si="2"/>
        <v>0</v>
      </c>
      <c r="I16" s="87">
        <v>0</v>
      </c>
      <c r="J16" s="87">
        <v>0</v>
      </c>
      <c r="K16" s="87">
        <f t="shared" si="3"/>
        <v>14864</v>
      </c>
      <c r="L16" s="87">
        <v>5550</v>
      </c>
      <c r="M16" s="87">
        <v>9314</v>
      </c>
      <c r="N16" s="87">
        <f t="shared" si="4"/>
        <v>16252</v>
      </c>
      <c r="O16" s="87">
        <f t="shared" si="5"/>
        <v>5550</v>
      </c>
      <c r="P16" s="87">
        <v>5550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9314</v>
      </c>
      <c r="W16" s="87">
        <v>9314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1388</v>
      </c>
      <c r="AD16" s="87">
        <v>1388</v>
      </c>
      <c r="AE16" s="87">
        <v>0</v>
      </c>
      <c r="AF16" s="87">
        <f t="shared" si="10"/>
        <v>36</v>
      </c>
      <c r="AG16" s="87">
        <v>36</v>
      </c>
      <c r="AH16" s="87">
        <v>0</v>
      </c>
      <c r="AI16" s="87">
        <v>0</v>
      </c>
      <c r="AJ16" s="87">
        <f t="shared" si="11"/>
        <v>36</v>
      </c>
      <c r="AK16" s="87">
        <v>0</v>
      </c>
      <c r="AL16" s="87">
        <v>0</v>
      </c>
      <c r="AM16" s="87">
        <v>36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 t="shared" si="13"/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 t="shared" si="14"/>
        <v>0</v>
      </c>
      <c r="BA16" s="87">
        <v>0</v>
      </c>
      <c r="BB16" s="87">
        <v>0</v>
      </c>
      <c r="BC16" s="87">
        <v>0</v>
      </c>
    </row>
    <row r="17" spans="1:55" ht="13.5" customHeight="1" x14ac:dyDescent="0.15">
      <c r="A17" s="98" t="s">
        <v>20</v>
      </c>
      <c r="B17" s="96" t="s">
        <v>279</v>
      </c>
      <c r="C17" s="85" t="s">
        <v>280</v>
      </c>
      <c r="D17" s="87">
        <f t="shared" si="0"/>
        <v>2719</v>
      </c>
      <c r="E17" s="87">
        <f t="shared" si="1"/>
        <v>0</v>
      </c>
      <c r="F17" s="87">
        <v>0</v>
      </c>
      <c r="G17" s="87">
        <v>0</v>
      </c>
      <c r="H17" s="87">
        <f t="shared" si="2"/>
        <v>423</v>
      </c>
      <c r="I17" s="87">
        <v>423</v>
      </c>
      <c r="J17" s="87">
        <v>0</v>
      </c>
      <c r="K17" s="87">
        <f t="shared" si="3"/>
        <v>2296</v>
      </c>
      <c r="L17" s="87">
        <v>0</v>
      </c>
      <c r="M17" s="87">
        <v>2296</v>
      </c>
      <c r="N17" s="87">
        <f t="shared" si="4"/>
        <v>2719</v>
      </c>
      <c r="O17" s="87">
        <f t="shared" si="5"/>
        <v>423</v>
      </c>
      <c r="P17" s="87">
        <v>0</v>
      </c>
      <c r="Q17" s="87">
        <v>0</v>
      </c>
      <c r="R17" s="87">
        <v>0</v>
      </c>
      <c r="S17" s="87">
        <v>423</v>
      </c>
      <c r="T17" s="87">
        <v>0</v>
      </c>
      <c r="U17" s="87">
        <v>0</v>
      </c>
      <c r="V17" s="87">
        <f t="shared" si="7"/>
        <v>2296</v>
      </c>
      <c r="W17" s="87">
        <v>0</v>
      </c>
      <c r="X17" s="87">
        <v>0</v>
      </c>
      <c r="Y17" s="87">
        <v>0</v>
      </c>
      <c r="Z17" s="87">
        <v>2296</v>
      </c>
      <c r="AA17" s="87">
        <v>0</v>
      </c>
      <c r="AB17" s="87">
        <v>0</v>
      </c>
      <c r="AC17" s="87">
        <f t="shared" si="9"/>
        <v>0</v>
      </c>
      <c r="AD17" s="87">
        <v>0</v>
      </c>
      <c r="AE17" s="87">
        <v>0</v>
      </c>
      <c r="AF17" s="87">
        <f t="shared" si="10"/>
        <v>0</v>
      </c>
      <c r="AG17" s="87">
        <v>0</v>
      </c>
      <c r="AH17" s="87">
        <v>0</v>
      </c>
      <c r="AI17" s="87">
        <v>0</v>
      </c>
      <c r="AJ17" s="87">
        <f t="shared" si="11"/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 t="shared" si="13"/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0</v>
      </c>
      <c r="BA17" s="87">
        <v>0</v>
      </c>
      <c r="BB17" s="87">
        <v>0</v>
      </c>
      <c r="BC17" s="87">
        <v>0</v>
      </c>
    </row>
    <row r="18" spans="1:55" ht="13.5" customHeight="1" x14ac:dyDescent="0.15">
      <c r="A18" s="98" t="s">
        <v>20</v>
      </c>
      <c r="B18" s="96" t="s">
        <v>281</v>
      </c>
      <c r="C18" s="85" t="s">
        <v>282</v>
      </c>
      <c r="D18" s="87">
        <f t="shared" si="0"/>
        <v>81689</v>
      </c>
      <c r="E18" s="87">
        <f t="shared" si="1"/>
        <v>0</v>
      </c>
      <c r="F18" s="87">
        <v>0</v>
      </c>
      <c r="G18" s="87">
        <v>0</v>
      </c>
      <c r="H18" s="87">
        <f t="shared" si="2"/>
        <v>0</v>
      </c>
      <c r="I18" s="87">
        <v>0</v>
      </c>
      <c r="J18" s="87">
        <v>0</v>
      </c>
      <c r="K18" s="87">
        <f t="shared" si="3"/>
        <v>81689</v>
      </c>
      <c r="L18" s="87">
        <v>13431</v>
      </c>
      <c r="M18" s="87">
        <v>68258</v>
      </c>
      <c r="N18" s="87">
        <f t="shared" si="4"/>
        <v>81689</v>
      </c>
      <c r="O18" s="87">
        <f t="shared" si="5"/>
        <v>13431</v>
      </c>
      <c r="P18" s="87">
        <v>13431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68258</v>
      </c>
      <c r="W18" s="87">
        <v>68258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2481</v>
      </c>
      <c r="AG18" s="87">
        <v>2481</v>
      </c>
      <c r="AH18" s="87">
        <v>0</v>
      </c>
      <c r="AI18" s="87">
        <v>0</v>
      </c>
      <c r="AJ18" s="87">
        <f t="shared" si="11"/>
        <v>2481</v>
      </c>
      <c r="AK18" s="87">
        <v>0</v>
      </c>
      <c r="AL18" s="87">
        <v>0</v>
      </c>
      <c r="AM18" s="87">
        <v>2481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 t="shared" si="13"/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0</v>
      </c>
      <c r="BA18" s="87">
        <v>0</v>
      </c>
      <c r="BB18" s="87">
        <v>0</v>
      </c>
      <c r="BC18" s="87">
        <v>0</v>
      </c>
    </row>
    <row r="19" spans="1:55" ht="13.5" customHeight="1" x14ac:dyDescent="0.15">
      <c r="A19" s="98" t="s">
        <v>20</v>
      </c>
      <c r="B19" s="96" t="s">
        <v>283</v>
      </c>
      <c r="C19" s="85" t="s">
        <v>284</v>
      </c>
      <c r="D19" s="87">
        <f t="shared" si="0"/>
        <v>30762</v>
      </c>
      <c r="E19" s="87">
        <f t="shared" si="1"/>
        <v>0</v>
      </c>
      <c r="F19" s="87">
        <v>0</v>
      </c>
      <c r="G19" s="87">
        <v>0</v>
      </c>
      <c r="H19" s="87">
        <f t="shared" si="2"/>
        <v>1759</v>
      </c>
      <c r="I19" s="87">
        <v>1759</v>
      </c>
      <c r="J19" s="87">
        <v>0</v>
      </c>
      <c r="K19" s="87">
        <f t="shared" si="3"/>
        <v>29003</v>
      </c>
      <c r="L19" s="87">
        <v>2905</v>
      </c>
      <c r="M19" s="87">
        <v>26098</v>
      </c>
      <c r="N19" s="87">
        <f t="shared" si="4"/>
        <v>30762</v>
      </c>
      <c r="O19" s="87">
        <f t="shared" si="5"/>
        <v>4664</v>
      </c>
      <c r="P19" s="87">
        <v>4656</v>
      </c>
      <c r="Q19" s="87">
        <v>0</v>
      </c>
      <c r="R19" s="87">
        <v>0</v>
      </c>
      <c r="S19" s="87">
        <v>8</v>
      </c>
      <c r="T19" s="87">
        <v>0</v>
      </c>
      <c r="U19" s="87">
        <v>0</v>
      </c>
      <c r="V19" s="87">
        <f t="shared" si="7"/>
        <v>26098</v>
      </c>
      <c r="W19" s="87">
        <v>26072</v>
      </c>
      <c r="X19" s="87">
        <v>0</v>
      </c>
      <c r="Y19" s="87">
        <v>0</v>
      </c>
      <c r="Z19" s="87">
        <v>26</v>
      </c>
      <c r="AA19" s="87">
        <v>0</v>
      </c>
      <c r="AB19" s="87">
        <v>0</v>
      </c>
      <c r="AC19" s="87">
        <f t="shared" si="9"/>
        <v>0</v>
      </c>
      <c r="AD19" s="87">
        <v>0</v>
      </c>
      <c r="AE19" s="87">
        <v>0</v>
      </c>
      <c r="AF19" s="87">
        <f t="shared" si="10"/>
        <v>854</v>
      </c>
      <c r="AG19" s="87">
        <v>854</v>
      </c>
      <c r="AH19" s="87">
        <v>0</v>
      </c>
      <c r="AI19" s="87">
        <v>0</v>
      </c>
      <c r="AJ19" s="87">
        <f t="shared" si="11"/>
        <v>854</v>
      </c>
      <c r="AK19" s="87">
        <v>0</v>
      </c>
      <c r="AL19" s="87">
        <v>0</v>
      </c>
      <c r="AM19" s="87">
        <v>820</v>
      </c>
      <c r="AN19" s="87">
        <v>0</v>
      </c>
      <c r="AO19" s="87">
        <v>0</v>
      </c>
      <c r="AP19" s="87">
        <v>34</v>
      </c>
      <c r="AQ19" s="87">
        <v>0</v>
      </c>
      <c r="AR19" s="87">
        <v>0</v>
      </c>
      <c r="AS19" s="87">
        <v>0</v>
      </c>
      <c r="AT19" s="87">
        <f t="shared" si="13"/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20</v>
      </c>
      <c r="B20" s="96" t="s">
        <v>285</v>
      </c>
      <c r="C20" s="85" t="s">
        <v>286</v>
      </c>
      <c r="D20" s="87">
        <f t="shared" si="0"/>
        <v>20282</v>
      </c>
      <c r="E20" s="87">
        <f t="shared" si="1"/>
        <v>0</v>
      </c>
      <c r="F20" s="87">
        <v>0</v>
      </c>
      <c r="G20" s="87">
        <v>0</v>
      </c>
      <c r="H20" s="87">
        <f t="shared" si="2"/>
        <v>11108</v>
      </c>
      <c r="I20" s="87">
        <v>3232</v>
      </c>
      <c r="J20" s="87">
        <v>7876</v>
      </c>
      <c r="K20" s="87">
        <f t="shared" si="3"/>
        <v>9174</v>
      </c>
      <c r="L20" s="87">
        <v>0</v>
      </c>
      <c r="M20" s="87">
        <v>9174</v>
      </c>
      <c r="N20" s="87">
        <f t="shared" si="4"/>
        <v>20282</v>
      </c>
      <c r="O20" s="87">
        <f t="shared" si="5"/>
        <v>3232</v>
      </c>
      <c r="P20" s="87">
        <v>3232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17050</v>
      </c>
      <c r="W20" s="87">
        <v>17050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377</v>
      </c>
      <c r="AG20" s="87">
        <v>377</v>
      </c>
      <c r="AH20" s="87">
        <v>0</v>
      </c>
      <c r="AI20" s="87">
        <v>0</v>
      </c>
      <c r="AJ20" s="87">
        <f t="shared" si="11"/>
        <v>377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377</v>
      </c>
      <c r="AT20" s="87">
        <f t="shared" si="13"/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 t="shared" si="14"/>
        <v>0</v>
      </c>
      <c r="BA20" s="87">
        <v>0</v>
      </c>
      <c r="BB20" s="87">
        <v>0</v>
      </c>
      <c r="BC20" s="87">
        <v>0</v>
      </c>
    </row>
    <row r="21" spans="1:55" ht="13.5" customHeight="1" x14ac:dyDescent="0.15">
      <c r="A21" s="98" t="s">
        <v>20</v>
      </c>
      <c r="B21" s="96" t="s">
        <v>287</v>
      </c>
      <c r="C21" s="85" t="s">
        <v>288</v>
      </c>
      <c r="D21" s="87">
        <f t="shared" si="0"/>
        <v>8012</v>
      </c>
      <c r="E21" s="87">
        <f t="shared" si="1"/>
        <v>0</v>
      </c>
      <c r="F21" s="87">
        <v>0</v>
      </c>
      <c r="G21" s="87">
        <v>0</v>
      </c>
      <c r="H21" s="87">
        <f t="shared" si="2"/>
        <v>0</v>
      </c>
      <c r="I21" s="87">
        <v>0</v>
      </c>
      <c r="J21" s="87">
        <v>0</v>
      </c>
      <c r="K21" s="87">
        <f t="shared" si="3"/>
        <v>8012</v>
      </c>
      <c r="L21" s="87">
        <v>3755</v>
      </c>
      <c r="M21" s="87">
        <v>4257</v>
      </c>
      <c r="N21" s="87">
        <f t="shared" si="4"/>
        <v>8012</v>
      </c>
      <c r="O21" s="87">
        <f t="shared" si="5"/>
        <v>3755</v>
      </c>
      <c r="P21" s="87">
        <v>0</v>
      </c>
      <c r="Q21" s="87">
        <v>0</v>
      </c>
      <c r="R21" s="87">
        <v>0</v>
      </c>
      <c r="S21" s="87">
        <v>3755</v>
      </c>
      <c r="T21" s="87">
        <v>0</v>
      </c>
      <c r="U21" s="87">
        <v>0</v>
      </c>
      <c r="V21" s="87">
        <f t="shared" si="7"/>
        <v>4257</v>
      </c>
      <c r="W21" s="87">
        <v>0</v>
      </c>
      <c r="X21" s="87">
        <v>0</v>
      </c>
      <c r="Y21" s="87">
        <v>0</v>
      </c>
      <c r="Z21" s="87">
        <v>4257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0</v>
      </c>
      <c r="AG21" s="87">
        <v>0</v>
      </c>
      <c r="AH21" s="87">
        <v>0</v>
      </c>
      <c r="AI21" s="87">
        <v>0</v>
      </c>
      <c r="AJ21" s="87">
        <f t="shared" si="11"/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 t="shared" si="13"/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0</v>
      </c>
      <c r="BA21" s="87">
        <v>0</v>
      </c>
      <c r="BB21" s="87">
        <v>0</v>
      </c>
      <c r="BC21" s="87">
        <v>0</v>
      </c>
    </row>
    <row r="22" spans="1:55" ht="13.5" customHeight="1" x14ac:dyDescent="0.15">
      <c r="A22" s="98" t="s">
        <v>20</v>
      </c>
      <c r="B22" s="96" t="s">
        <v>289</v>
      </c>
      <c r="C22" s="85" t="s">
        <v>290</v>
      </c>
      <c r="D22" s="87">
        <f t="shared" si="0"/>
        <v>2922</v>
      </c>
      <c r="E22" s="87">
        <f t="shared" si="1"/>
        <v>0</v>
      </c>
      <c r="F22" s="87">
        <v>0</v>
      </c>
      <c r="G22" s="87">
        <v>0</v>
      </c>
      <c r="H22" s="87">
        <f t="shared" si="2"/>
        <v>800</v>
      </c>
      <c r="I22" s="87">
        <v>800</v>
      </c>
      <c r="J22" s="87">
        <v>0</v>
      </c>
      <c r="K22" s="87">
        <f t="shared" si="3"/>
        <v>2122</v>
      </c>
      <c r="L22" s="87">
        <v>0</v>
      </c>
      <c r="M22" s="87">
        <v>2122</v>
      </c>
      <c r="N22" s="87">
        <f t="shared" si="4"/>
        <v>2922</v>
      </c>
      <c r="O22" s="87">
        <f t="shared" si="5"/>
        <v>800</v>
      </c>
      <c r="P22" s="87">
        <v>800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2122</v>
      </c>
      <c r="W22" s="87">
        <v>2122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71</v>
      </c>
      <c r="AG22" s="87">
        <v>71</v>
      </c>
      <c r="AH22" s="87">
        <v>0</v>
      </c>
      <c r="AI22" s="87">
        <v>0</v>
      </c>
      <c r="AJ22" s="87">
        <f t="shared" si="11"/>
        <v>71</v>
      </c>
      <c r="AK22" s="87">
        <v>0</v>
      </c>
      <c r="AL22" s="87">
        <v>0</v>
      </c>
      <c r="AM22" s="87">
        <v>1</v>
      </c>
      <c r="AN22" s="87">
        <v>70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20</v>
      </c>
      <c r="B23" s="96" t="s">
        <v>291</v>
      </c>
      <c r="C23" s="85" t="s">
        <v>292</v>
      </c>
      <c r="D23" s="87">
        <f t="shared" si="0"/>
        <v>970</v>
      </c>
      <c r="E23" s="87">
        <f t="shared" si="1"/>
        <v>0</v>
      </c>
      <c r="F23" s="87">
        <v>0</v>
      </c>
      <c r="G23" s="87">
        <v>0</v>
      </c>
      <c r="H23" s="87">
        <f t="shared" si="2"/>
        <v>369</v>
      </c>
      <c r="I23" s="87">
        <v>369</v>
      </c>
      <c r="J23" s="87">
        <v>0</v>
      </c>
      <c r="K23" s="87">
        <f t="shared" si="3"/>
        <v>601</v>
      </c>
      <c r="L23" s="87">
        <v>0</v>
      </c>
      <c r="M23" s="87">
        <v>601</v>
      </c>
      <c r="N23" s="87">
        <f t="shared" si="4"/>
        <v>970</v>
      </c>
      <c r="O23" s="87">
        <f t="shared" si="5"/>
        <v>369</v>
      </c>
      <c r="P23" s="87">
        <v>369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601</v>
      </c>
      <c r="W23" s="87">
        <v>601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1</v>
      </c>
      <c r="AG23" s="87">
        <v>1</v>
      </c>
      <c r="AH23" s="87">
        <v>0</v>
      </c>
      <c r="AI23" s="87">
        <v>0</v>
      </c>
      <c r="AJ23" s="87">
        <f t="shared" si="11"/>
        <v>1</v>
      </c>
      <c r="AK23" s="87">
        <v>0</v>
      </c>
      <c r="AL23" s="87">
        <v>0</v>
      </c>
      <c r="AM23" s="87">
        <v>1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23</v>
      </c>
      <c r="BA23" s="87">
        <v>23</v>
      </c>
      <c r="BB23" s="87">
        <v>0</v>
      </c>
      <c r="BC23" s="87">
        <v>0</v>
      </c>
    </row>
    <row r="24" spans="1:55" ht="13.5" customHeight="1" x14ac:dyDescent="0.15">
      <c r="A24" s="98" t="s">
        <v>20</v>
      </c>
      <c r="B24" s="96" t="s">
        <v>293</v>
      </c>
      <c r="C24" s="85" t="s">
        <v>294</v>
      </c>
      <c r="D24" s="87">
        <f t="shared" si="0"/>
        <v>2982</v>
      </c>
      <c r="E24" s="87">
        <f t="shared" si="1"/>
        <v>0</v>
      </c>
      <c r="F24" s="87">
        <v>0</v>
      </c>
      <c r="G24" s="87">
        <v>0</v>
      </c>
      <c r="H24" s="87">
        <f t="shared" si="2"/>
        <v>928</v>
      </c>
      <c r="I24" s="87">
        <v>928</v>
      </c>
      <c r="J24" s="87">
        <v>0</v>
      </c>
      <c r="K24" s="87">
        <f t="shared" si="3"/>
        <v>2054</v>
      </c>
      <c r="L24" s="87">
        <v>0</v>
      </c>
      <c r="M24" s="87">
        <v>2054</v>
      </c>
      <c r="N24" s="87">
        <f t="shared" si="4"/>
        <v>2982</v>
      </c>
      <c r="O24" s="87">
        <f t="shared" si="5"/>
        <v>928</v>
      </c>
      <c r="P24" s="87">
        <v>928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2054</v>
      </c>
      <c r="W24" s="87">
        <v>2054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73</v>
      </c>
      <c r="AG24" s="87">
        <v>73</v>
      </c>
      <c r="AH24" s="87">
        <v>0</v>
      </c>
      <c r="AI24" s="87">
        <v>0</v>
      </c>
      <c r="AJ24" s="87">
        <f t="shared" si="11"/>
        <v>73</v>
      </c>
      <c r="AK24" s="87">
        <v>0</v>
      </c>
      <c r="AL24" s="87">
        <v>0</v>
      </c>
      <c r="AM24" s="87">
        <v>1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72</v>
      </c>
      <c r="AT24" s="87">
        <f t="shared" si="13"/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 t="s">
        <v>20</v>
      </c>
      <c r="B25" s="96" t="s">
        <v>295</v>
      </c>
      <c r="C25" s="85" t="s">
        <v>296</v>
      </c>
      <c r="D25" s="87">
        <f t="shared" si="0"/>
        <v>529</v>
      </c>
      <c r="E25" s="87">
        <f t="shared" si="1"/>
        <v>0</v>
      </c>
      <c r="F25" s="87">
        <v>0</v>
      </c>
      <c r="G25" s="87">
        <v>0</v>
      </c>
      <c r="H25" s="87">
        <f t="shared" si="2"/>
        <v>166</v>
      </c>
      <c r="I25" s="87">
        <v>166</v>
      </c>
      <c r="J25" s="87">
        <v>0</v>
      </c>
      <c r="K25" s="87">
        <f t="shared" si="3"/>
        <v>363</v>
      </c>
      <c r="L25" s="87">
        <v>0</v>
      </c>
      <c r="M25" s="87">
        <v>363</v>
      </c>
      <c r="N25" s="87">
        <f t="shared" si="4"/>
        <v>529</v>
      </c>
      <c r="O25" s="87">
        <f t="shared" si="5"/>
        <v>166</v>
      </c>
      <c r="P25" s="87">
        <v>166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363</v>
      </c>
      <c r="W25" s="87">
        <v>363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13</v>
      </c>
      <c r="AG25" s="87">
        <v>13</v>
      </c>
      <c r="AH25" s="87">
        <v>0</v>
      </c>
      <c r="AI25" s="87">
        <v>0</v>
      </c>
      <c r="AJ25" s="87">
        <f t="shared" si="11"/>
        <v>13</v>
      </c>
      <c r="AK25" s="87">
        <v>0</v>
      </c>
      <c r="AL25" s="87">
        <v>0</v>
      </c>
      <c r="AM25" s="87">
        <v>0</v>
      </c>
      <c r="AN25" s="87">
        <v>13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 t="shared" si="13"/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0</v>
      </c>
      <c r="BA25" s="87">
        <v>0</v>
      </c>
      <c r="BB25" s="87">
        <v>0</v>
      </c>
      <c r="BC25" s="87">
        <v>0</v>
      </c>
    </row>
    <row r="26" spans="1:55" ht="13.5" customHeight="1" x14ac:dyDescent="0.15">
      <c r="A26" s="98" t="s">
        <v>20</v>
      </c>
      <c r="B26" s="96" t="s">
        <v>297</v>
      </c>
      <c r="C26" s="85" t="s">
        <v>298</v>
      </c>
      <c r="D26" s="87">
        <f t="shared" si="0"/>
        <v>3920</v>
      </c>
      <c r="E26" s="87">
        <f t="shared" si="1"/>
        <v>0</v>
      </c>
      <c r="F26" s="87">
        <v>0</v>
      </c>
      <c r="G26" s="87">
        <v>0</v>
      </c>
      <c r="H26" s="87">
        <f t="shared" si="2"/>
        <v>0</v>
      </c>
      <c r="I26" s="87">
        <v>0</v>
      </c>
      <c r="J26" s="87">
        <v>0</v>
      </c>
      <c r="K26" s="87">
        <f t="shared" si="3"/>
        <v>3920</v>
      </c>
      <c r="L26" s="87">
        <v>767</v>
      </c>
      <c r="M26" s="87">
        <v>3153</v>
      </c>
      <c r="N26" s="87">
        <f t="shared" si="4"/>
        <v>3967</v>
      </c>
      <c r="O26" s="87">
        <f t="shared" si="5"/>
        <v>767</v>
      </c>
      <c r="P26" s="87">
        <v>0</v>
      </c>
      <c r="Q26" s="87">
        <v>0</v>
      </c>
      <c r="R26" s="87">
        <v>0</v>
      </c>
      <c r="S26" s="87">
        <v>767</v>
      </c>
      <c r="T26" s="87">
        <v>0</v>
      </c>
      <c r="U26" s="87">
        <v>0</v>
      </c>
      <c r="V26" s="87">
        <f t="shared" si="7"/>
        <v>3153</v>
      </c>
      <c r="W26" s="87">
        <v>0</v>
      </c>
      <c r="X26" s="87">
        <v>0</v>
      </c>
      <c r="Y26" s="87">
        <v>0</v>
      </c>
      <c r="Z26" s="87">
        <v>3153</v>
      </c>
      <c r="AA26" s="87">
        <v>0</v>
      </c>
      <c r="AB26" s="87">
        <v>0</v>
      </c>
      <c r="AC26" s="87">
        <f t="shared" si="9"/>
        <v>47</v>
      </c>
      <c r="AD26" s="87">
        <v>47</v>
      </c>
      <c r="AE26" s="87">
        <v>0</v>
      </c>
      <c r="AF26" s="87">
        <f t="shared" si="10"/>
        <v>0</v>
      </c>
      <c r="AG26" s="87">
        <v>0</v>
      </c>
      <c r="AH26" s="87">
        <v>0</v>
      </c>
      <c r="AI26" s="87">
        <v>0</v>
      </c>
      <c r="AJ26" s="87">
        <f t="shared" si="11"/>
        <v>0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 t="shared" si="13"/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 t="shared" si="14"/>
        <v>0</v>
      </c>
      <c r="BA26" s="87">
        <v>0</v>
      </c>
      <c r="BB26" s="87">
        <v>0</v>
      </c>
      <c r="BC26" s="87">
        <v>0</v>
      </c>
    </row>
    <row r="27" spans="1:55" ht="13.5" customHeight="1" x14ac:dyDescent="0.15">
      <c r="A27" s="98" t="s">
        <v>20</v>
      </c>
      <c r="B27" s="96" t="s">
        <v>299</v>
      </c>
      <c r="C27" s="85" t="s">
        <v>300</v>
      </c>
      <c r="D27" s="87">
        <f t="shared" si="0"/>
        <v>7307</v>
      </c>
      <c r="E27" s="87">
        <f t="shared" si="1"/>
        <v>0</v>
      </c>
      <c r="F27" s="87">
        <v>0</v>
      </c>
      <c r="G27" s="87">
        <v>0</v>
      </c>
      <c r="H27" s="87">
        <f t="shared" si="2"/>
        <v>0</v>
      </c>
      <c r="I27" s="87">
        <v>0</v>
      </c>
      <c r="J27" s="87">
        <v>0</v>
      </c>
      <c r="K27" s="87">
        <f t="shared" si="3"/>
        <v>7307</v>
      </c>
      <c r="L27" s="87">
        <v>1238</v>
      </c>
      <c r="M27" s="87">
        <v>6069</v>
      </c>
      <c r="N27" s="87">
        <f t="shared" si="4"/>
        <v>7346</v>
      </c>
      <c r="O27" s="87">
        <f t="shared" si="5"/>
        <v>1238</v>
      </c>
      <c r="P27" s="87">
        <v>1238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 t="shared" si="7"/>
        <v>6069</v>
      </c>
      <c r="W27" s="87">
        <v>6069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 t="shared" si="9"/>
        <v>39</v>
      </c>
      <c r="AD27" s="87">
        <v>39</v>
      </c>
      <c r="AE27" s="87">
        <v>0</v>
      </c>
      <c r="AF27" s="87">
        <f t="shared" si="10"/>
        <v>217</v>
      </c>
      <c r="AG27" s="87">
        <v>217</v>
      </c>
      <c r="AH27" s="87">
        <v>0</v>
      </c>
      <c r="AI27" s="87">
        <v>0</v>
      </c>
      <c r="AJ27" s="87">
        <f t="shared" si="11"/>
        <v>217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217</v>
      </c>
      <c r="AR27" s="87">
        <v>0</v>
      </c>
      <c r="AS27" s="87">
        <v>0</v>
      </c>
      <c r="AT27" s="87">
        <f t="shared" si="13"/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 t="shared" si="14"/>
        <v>0</v>
      </c>
      <c r="BA27" s="87">
        <v>0</v>
      </c>
      <c r="BB27" s="87">
        <v>0</v>
      </c>
      <c r="BC27" s="87">
        <v>0</v>
      </c>
    </row>
    <row r="28" spans="1:55" ht="13.5" customHeight="1" x14ac:dyDescent="0.15">
      <c r="A28" s="98" t="s">
        <v>20</v>
      </c>
      <c r="B28" s="96" t="s">
        <v>301</v>
      </c>
      <c r="C28" s="85" t="s">
        <v>302</v>
      </c>
      <c r="D28" s="87">
        <f t="shared" si="0"/>
        <v>4509</v>
      </c>
      <c r="E28" s="87">
        <f t="shared" si="1"/>
        <v>0</v>
      </c>
      <c r="F28" s="87">
        <v>0</v>
      </c>
      <c r="G28" s="87">
        <v>0</v>
      </c>
      <c r="H28" s="87">
        <f t="shared" si="2"/>
        <v>0</v>
      </c>
      <c r="I28" s="87">
        <v>0</v>
      </c>
      <c r="J28" s="87">
        <v>0</v>
      </c>
      <c r="K28" s="87">
        <f t="shared" si="3"/>
        <v>4509</v>
      </c>
      <c r="L28" s="87">
        <v>1171</v>
      </c>
      <c r="M28" s="87">
        <v>3338</v>
      </c>
      <c r="N28" s="87">
        <f t="shared" si="4"/>
        <v>4509</v>
      </c>
      <c r="O28" s="87">
        <f t="shared" si="5"/>
        <v>1171</v>
      </c>
      <c r="P28" s="87">
        <v>1171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 t="shared" si="7"/>
        <v>3338</v>
      </c>
      <c r="W28" s="87">
        <v>3338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 t="shared" si="9"/>
        <v>0</v>
      </c>
      <c r="AD28" s="87">
        <v>0</v>
      </c>
      <c r="AE28" s="87">
        <v>0</v>
      </c>
      <c r="AF28" s="87">
        <f t="shared" si="10"/>
        <v>136</v>
      </c>
      <c r="AG28" s="87">
        <v>136</v>
      </c>
      <c r="AH28" s="87">
        <v>0</v>
      </c>
      <c r="AI28" s="87">
        <v>0</v>
      </c>
      <c r="AJ28" s="87">
        <f t="shared" si="11"/>
        <v>136</v>
      </c>
      <c r="AK28" s="87">
        <v>0</v>
      </c>
      <c r="AL28" s="87">
        <v>0</v>
      </c>
      <c r="AM28" s="87">
        <v>136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 t="shared" si="13"/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 t="shared" si="14"/>
        <v>0</v>
      </c>
      <c r="BA28" s="87">
        <v>0</v>
      </c>
      <c r="BB28" s="87">
        <v>0</v>
      </c>
      <c r="BC28" s="87">
        <v>0</v>
      </c>
    </row>
    <row r="29" spans="1:55" ht="13.5" customHeight="1" x14ac:dyDescent="0.15">
      <c r="A29" s="98" t="s">
        <v>20</v>
      </c>
      <c r="B29" s="96" t="s">
        <v>303</v>
      </c>
      <c r="C29" s="85" t="s">
        <v>304</v>
      </c>
      <c r="D29" s="87">
        <f t="shared" si="0"/>
        <v>14077</v>
      </c>
      <c r="E29" s="87">
        <f t="shared" si="1"/>
        <v>0</v>
      </c>
      <c r="F29" s="87">
        <v>0</v>
      </c>
      <c r="G29" s="87">
        <v>0</v>
      </c>
      <c r="H29" s="87">
        <f t="shared" si="2"/>
        <v>0</v>
      </c>
      <c r="I29" s="87">
        <v>0</v>
      </c>
      <c r="J29" s="87">
        <v>0</v>
      </c>
      <c r="K29" s="87">
        <f t="shared" si="3"/>
        <v>14077</v>
      </c>
      <c r="L29" s="87">
        <v>2926</v>
      </c>
      <c r="M29" s="87">
        <v>11151</v>
      </c>
      <c r="N29" s="87">
        <f t="shared" si="4"/>
        <v>14077</v>
      </c>
      <c r="O29" s="87">
        <f t="shared" si="5"/>
        <v>2926</v>
      </c>
      <c r="P29" s="87">
        <v>2926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 t="shared" si="7"/>
        <v>11151</v>
      </c>
      <c r="W29" s="87">
        <v>11151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 t="shared" si="9"/>
        <v>0</v>
      </c>
      <c r="AD29" s="87">
        <v>0</v>
      </c>
      <c r="AE29" s="87">
        <v>0</v>
      </c>
      <c r="AF29" s="87">
        <f t="shared" si="10"/>
        <v>273</v>
      </c>
      <c r="AG29" s="87">
        <v>273</v>
      </c>
      <c r="AH29" s="87">
        <v>0</v>
      </c>
      <c r="AI29" s="87">
        <v>0</v>
      </c>
      <c r="AJ29" s="87">
        <f t="shared" si="11"/>
        <v>273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273</v>
      </c>
      <c r="AT29" s="87">
        <f t="shared" si="13"/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 t="shared" si="14"/>
        <v>0</v>
      </c>
      <c r="BA29" s="87">
        <v>0</v>
      </c>
      <c r="BB29" s="87">
        <v>0</v>
      </c>
      <c r="BC29" s="87">
        <v>0</v>
      </c>
    </row>
    <row r="30" spans="1:55" ht="13.5" customHeight="1" x14ac:dyDescent="0.15">
      <c r="A30" s="98" t="s">
        <v>20</v>
      </c>
      <c r="B30" s="96" t="s">
        <v>305</v>
      </c>
      <c r="C30" s="85" t="s">
        <v>306</v>
      </c>
      <c r="D30" s="87">
        <f t="shared" si="0"/>
        <v>5859</v>
      </c>
      <c r="E30" s="87">
        <f t="shared" si="1"/>
        <v>899</v>
      </c>
      <c r="F30" s="87">
        <v>899</v>
      </c>
      <c r="G30" s="87">
        <v>0</v>
      </c>
      <c r="H30" s="87">
        <f t="shared" si="2"/>
        <v>0</v>
      </c>
      <c r="I30" s="87">
        <v>0</v>
      </c>
      <c r="J30" s="87">
        <v>0</v>
      </c>
      <c r="K30" s="87">
        <f t="shared" si="3"/>
        <v>4960</v>
      </c>
      <c r="L30" s="87">
        <v>0</v>
      </c>
      <c r="M30" s="87">
        <v>4960</v>
      </c>
      <c r="N30" s="87">
        <f t="shared" si="4"/>
        <v>5905</v>
      </c>
      <c r="O30" s="87">
        <f t="shared" si="5"/>
        <v>899</v>
      </c>
      <c r="P30" s="87">
        <v>899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 t="shared" si="7"/>
        <v>4960</v>
      </c>
      <c r="W30" s="87">
        <v>4960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 t="shared" si="9"/>
        <v>46</v>
      </c>
      <c r="AD30" s="87">
        <v>46</v>
      </c>
      <c r="AE30" s="87">
        <v>0</v>
      </c>
      <c r="AF30" s="87">
        <f t="shared" si="10"/>
        <v>35</v>
      </c>
      <c r="AG30" s="87">
        <v>35</v>
      </c>
      <c r="AH30" s="87">
        <v>0</v>
      </c>
      <c r="AI30" s="87">
        <v>0</v>
      </c>
      <c r="AJ30" s="87">
        <f t="shared" si="11"/>
        <v>35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30</v>
      </c>
      <c r="AR30" s="87">
        <v>0</v>
      </c>
      <c r="AS30" s="87">
        <v>5</v>
      </c>
      <c r="AT30" s="87">
        <f t="shared" si="13"/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 t="shared" si="14"/>
        <v>0</v>
      </c>
      <c r="BA30" s="87">
        <v>0</v>
      </c>
      <c r="BB30" s="87">
        <v>0</v>
      </c>
      <c r="BC30" s="87">
        <v>0</v>
      </c>
    </row>
    <row r="31" spans="1:55" ht="13.5" customHeight="1" x14ac:dyDescent="0.15">
      <c r="A31" s="98"/>
      <c r="B31" s="96"/>
      <c r="C31" s="85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</row>
    <row r="32" spans="1:55" ht="13.5" customHeight="1" x14ac:dyDescent="0.15">
      <c r="A32" s="98"/>
      <c r="B32" s="96"/>
      <c r="C32" s="85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</row>
    <row r="33" spans="1:55" ht="13.5" customHeight="1" x14ac:dyDescent="0.15">
      <c r="A33" s="98"/>
      <c r="B33" s="96"/>
      <c r="C33" s="85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3.5" customHeight="1" x14ac:dyDescent="0.15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 x14ac:dyDescent="0.15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 x14ac:dyDescent="0.15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 x14ac:dyDescent="0.15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 x14ac:dyDescent="0.15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 x14ac:dyDescent="0.15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 x14ac:dyDescent="0.15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 x14ac:dyDescent="0.15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 x14ac:dyDescent="0.15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 x14ac:dyDescent="0.15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 x14ac:dyDescent="0.15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 x14ac:dyDescent="0.15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 x14ac:dyDescent="0.15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 x14ac:dyDescent="0.15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 x14ac:dyDescent="0.15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 x14ac:dyDescent="0.15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 x14ac:dyDescent="0.15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 x14ac:dyDescent="0.15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30">
    <sortCondition ref="A8:A30"/>
    <sortCondition ref="B8:B30"/>
    <sortCondition ref="C8:C30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29" man="1"/>
    <brk id="31" min="1" max="29" man="1"/>
    <brk id="45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34000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34100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34202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34203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34204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34205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34207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34208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34209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34210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34211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34212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34213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34214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34215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34302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34304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34307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34309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34368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34369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34431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34462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34545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>
        <f>+水洗化人口等!B31</f>
        <v>0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>
        <f>+水洗化人口等!B32</f>
        <v>0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>
        <f>+水洗化人口等!B33</f>
        <v>0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2025-01-10T06:37:03Z</dcterms:modified>
</cp:coreProperties>
</file>