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32島根県\環境省廃棄物実態調査集約結果（32島根県）\"/>
    </mc:Choice>
  </mc:AlternateContent>
  <xr:revisionPtr revIDLastSave="0" documentId="13_ncr:1_{9B9A1004-2E83-413E-8D55-80EEA7BAC1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水洗化人口等!$A$6:$AD$25</definedName>
    <definedName name="_xlnm.Print_Area" localSheetId="2">し尿集計結果!$A$1:$M$37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AC9" i="2"/>
  <c r="AC10" i="2"/>
  <c r="AC11" i="2"/>
  <c r="AC12" i="2"/>
  <c r="AC13" i="2"/>
  <c r="N13" i="2" s="1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V8" i="2"/>
  <c r="N8" i="2" s="1"/>
  <c r="V9" i="2"/>
  <c r="N9" i="2" s="1"/>
  <c r="V10" i="2"/>
  <c r="N10" i="2" s="1"/>
  <c r="V11" i="2"/>
  <c r="N11" i="2" s="1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N25" i="2" s="1"/>
  <c r="V26" i="2"/>
  <c r="N26" i="2" s="1"/>
  <c r="O8" i="2"/>
  <c r="O9" i="2"/>
  <c r="O10" i="2"/>
  <c r="O11" i="2"/>
  <c r="O12" i="2"/>
  <c r="O13" i="2"/>
  <c r="O14" i="2"/>
  <c r="O15" i="2"/>
  <c r="O16" i="2"/>
  <c r="N16" i="2" s="1"/>
  <c r="O17" i="2"/>
  <c r="N17" i="2" s="1"/>
  <c r="O18" i="2"/>
  <c r="O19" i="2"/>
  <c r="N19" i="2" s="1"/>
  <c r="O20" i="2"/>
  <c r="O21" i="2"/>
  <c r="O22" i="2"/>
  <c r="N22" i="2" s="1"/>
  <c r="O23" i="2"/>
  <c r="O24" i="2"/>
  <c r="N24" i="2" s="1"/>
  <c r="O25" i="2"/>
  <c r="O26" i="2"/>
  <c r="K8" i="2"/>
  <c r="K9" i="2"/>
  <c r="K10" i="2"/>
  <c r="K11" i="2"/>
  <c r="K12" i="2"/>
  <c r="D12" i="2" s="1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H8" i="2"/>
  <c r="H9" i="2"/>
  <c r="H10" i="2"/>
  <c r="H11" i="2"/>
  <c r="H12" i="2"/>
  <c r="H13" i="2"/>
  <c r="D13" i="2" s="1"/>
  <c r="H14" i="2"/>
  <c r="H15" i="2"/>
  <c r="H16" i="2"/>
  <c r="H17" i="2"/>
  <c r="H18" i="2"/>
  <c r="H19" i="2"/>
  <c r="H20" i="2"/>
  <c r="D20" i="2" s="1"/>
  <c r="H21" i="2"/>
  <c r="D21" i="2" s="1"/>
  <c r="H22" i="2"/>
  <c r="H23" i="2"/>
  <c r="H24" i="2"/>
  <c r="H25" i="2"/>
  <c r="H26" i="2"/>
  <c r="E8" i="2"/>
  <c r="E9" i="2"/>
  <c r="E10" i="2"/>
  <c r="E11" i="2"/>
  <c r="E12" i="2"/>
  <c r="E13" i="2"/>
  <c r="E14" i="2"/>
  <c r="E15" i="2"/>
  <c r="D15" i="2" s="1"/>
  <c r="E16" i="2"/>
  <c r="D16" i="2" s="1"/>
  <c r="E17" i="2"/>
  <c r="E18" i="2"/>
  <c r="D18" i="2" s="1"/>
  <c r="E19" i="2"/>
  <c r="E20" i="2"/>
  <c r="E21" i="2"/>
  <c r="E22" i="2"/>
  <c r="E23" i="2"/>
  <c r="D23" i="2" s="1"/>
  <c r="E24" i="2"/>
  <c r="E25" i="2"/>
  <c r="E26" i="2"/>
  <c r="P8" i="1"/>
  <c r="P9" i="1"/>
  <c r="I9" i="1" s="1"/>
  <c r="D9" i="1" s="1"/>
  <c r="P10" i="1"/>
  <c r="I10" i="1" s="1"/>
  <c r="D10" i="1" s="1"/>
  <c r="P11" i="1"/>
  <c r="P12" i="1"/>
  <c r="P13" i="1"/>
  <c r="P14" i="1"/>
  <c r="I14" i="1" s="1"/>
  <c r="D14" i="1" s="1"/>
  <c r="P15" i="1"/>
  <c r="I15" i="1" s="1"/>
  <c r="P16" i="1"/>
  <c r="P17" i="1"/>
  <c r="I17" i="1" s="1"/>
  <c r="P18" i="1"/>
  <c r="I18" i="1" s="1"/>
  <c r="D18" i="1" s="1"/>
  <c r="P19" i="1"/>
  <c r="P20" i="1"/>
  <c r="P21" i="1"/>
  <c r="I21" i="1" s="1"/>
  <c r="P22" i="1"/>
  <c r="I22" i="1" s="1"/>
  <c r="D22" i="1" s="1"/>
  <c r="P23" i="1"/>
  <c r="I23" i="1" s="1"/>
  <c r="D23" i="1" s="1"/>
  <c r="P24" i="1"/>
  <c r="I24" i="1" s="1"/>
  <c r="P25" i="1"/>
  <c r="I25" i="1" s="1"/>
  <c r="D25" i="1" s="1"/>
  <c r="P26" i="1"/>
  <c r="I26" i="1" s="1"/>
  <c r="D26" i="1" s="1"/>
  <c r="I8" i="1"/>
  <c r="I11" i="1"/>
  <c r="D11" i="1" s="1"/>
  <c r="I12" i="1"/>
  <c r="D12" i="1" s="1"/>
  <c r="T12" i="1" s="1"/>
  <c r="I13" i="1"/>
  <c r="I16" i="1"/>
  <c r="I19" i="1"/>
  <c r="I20" i="1"/>
  <c r="E8" i="1"/>
  <c r="E9" i="1"/>
  <c r="E10" i="1"/>
  <c r="E11" i="1"/>
  <c r="E12" i="1"/>
  <c r="E13" i="1"/>
  <c r="E14" i="1"/>
  <c r="E15" i="1"/>
  <c r="E16" i="1"/>
  <c r="D16" i="1" s="1"/>
  <c r="E17" i="1"/>
  <c r="E18" i="1"/>
  <c r="E19" i="1"/>
  <c r="E20" i="1"/>
  <c r="E21" i="1"/>
  <c r="E22" i="1"/>
  <c r="E23" i="1"/>
  <c r="E24" i="1"/>
  <c r="E25" i="1"/>
  <c r="E26" i="1"/>
  <c r="D20" i="1"/>
  <c r="T20" i="1" s="1"/>
  <c r="D22" i="2" l="1"/>
  <c r="D25" i="2"/>
  <c r="D9" i="2"/>
  <c r="N20" i="2"/>
  <c r="N23" i="2"/>
  <c r="D8" i="1"/>
  <c r="N8" i="1" s="1"/>
  <c r="N21" i="2"/>
  <c r="N14" i="2"/>
  <c r="D24" i="1"/>
  <c r="N18" i="2"/>
  <c r="D21" i="1"/>
  <c r="F21" i="1" s="1"/>
  <c r="D13" i="1"/>
  <c r="L13" i="1" s="1"/>
  <c r="D14" i="2"/>
  <c r="D17" i="2"/>
  <c r="N12" i="2"/>
  <c r="N15" i="2"/>
  <c r="D17" i="1"/>
  <c r="D10" i="2"/>
  <c r="D19" i="2"/>
  <c r="D19" i="1"/>
  <c r="J19" i="1" s="1"/>
  <c r="D26" i="2"/>
  <c r="D15" i="1"/>
  <c r="N15" i="1" s="1"/>
  <c r="D24" i="2"/>
  <c r="D8" i="2"/>
  <c r="D11" i="2"/>
  <c r="L11" i="1"/>
  <c r="F11" i="1"/>
  <c r="J11" i="1"/>
  <c r="N11" i="1"/>
  <c r="T11" i="1"/>
  <c r="T21" i="1"/>
  <c r="L21" i="1"/>
  <c r="J21" i="1"/>
  <c r="N21" i="1"/>
  <c r="F18" i="1"/>
  <c r="J18" i="1"/>
  <c r="N18" i="1"/>
  <c r="T18" i="1"/>
  <c r="L18" i="1"/>
  <c r="J26" i="1"/>
  <c r="N26" i="1"/>
  <c r="T26" i="1"/>
  <c r="L26" i="1"/>
  <c r="F26" i="1"/>
  <c r="J17" i="1"/>
  <c r="L17" i="1"/>
  <c r="N17" i="1"/>
  <c r="T17" i="1"/>
  <c r="F17" i="1"/>
  <c r="J10" i="1"/>
  <c r="N10" i="1"/>
  <c r="T10" i="1"/>
  <c r="L10" i="1"/>
  <c r="F10" i="1"/>
  <c r="F19" i="1"/>
  <c r="J25" i="1"/>
  <c r="N25" i="1"/>
  <c r="L25" i="1"/>
  <c r="T25" i="1"/>
  <c r="F25" i="1"/>
  <c r="J9" i="1"/>
  <c r="N9" i="1"/>
  <c r="T9" i="1"/>
  <c r="L9" i="1"/>
  <c r="F9" i="1"/>
  <c r="N23" i="1"/>
  <c r="T23" i="1"/>
  <c r="L23" i="1"/>
  <c r="F23" i="1"/>
  <c r="J23" i="1"/>
  <c r="N24" i="1"/>
  <c r="F24" i="1"/>
  <c r="T24" i="1"/>
  <c r="L24" i="1"/>
  <c r="J24" i="1"/>
  <c r="N16" i="1"/>
  <c r="F16" i="1"/>
  <c r="T16" i="1"/>
  <c r="L16" i="1"/>
  <c r="J16" i="1"/>
  <c r="T22" i="1"/>
  <c r="J22" i="1"/>
  <c r="L22" i="1"/>
  <c r="F22" i="1"/>
  <c r="N22" i="1"/>
  <c r="T13" i="1"/>
  <c r="F13" i="1"/>
  <c r="J13" i="1"/>
  <c r="N13" i="1"/>
  <c r="N14" i="1"/>
  <c r="T14" i="1"/>
  <c r="L14" i="1"/>
  <c r="F14" i="1"/>
  <c r="J14" i="1"/>
  <c r="N12" i="1"/>
  <c r="N20" i="1"/>
  <c r="J20" i="1"/>
  <c r="J12" i="1"/>
  <c r="F20" i="1"/>
  <c r="F12" i="1"/>
  <c r="L20" i="1"/>
  <c r="L12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J15" i="1" l="1"/>
  <c r="L15" i="1"/>
  <c r="L19" i="1"/>
  <c r="T15" i="1"/>
  <c r="T19" i="1"/>
  <c r="J8" i="1"/>
  <c r="F15" i="1"/>
  <c r="L8" i="1"/>
  <c r="N19" i="1"/>
  <c r="T8" i="1"/>
  <c r="F8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<sst xmlns="http://schemas.openxmlformats.org/spreadsheetml/2006/main" count="665" uniqueCount="300">
  <si>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</si>
  <si>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</si>
  <si>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</si>
  <si>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</si>
  <si>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</si>
  <si>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</si>
  <si>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</si>
  <si>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</si>
  <si>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</si>
  <si>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</si>
  <si>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</si>
  <si>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</si>
  <si>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</si>
  <si>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</si>
  <si>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</si>
  <si>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</si>
  <si>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</si>
  <si>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</si>
  <si>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</si>
  <si>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</si>
  <si>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</si>
  <si>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</si>
  <si>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</si>
  <si>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</si>
  <si>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</si>
  <si>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</si>
  <si>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</si>
  <si>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</si>
  <si>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</si>
  <si>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</si>
  <si>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</si>
  <si>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</si>
  <si>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</si>
  <si>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</si>
  <si>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</si>
  <si>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</si>
  <si>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</si>
  <si>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</si>
  <si>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</si>
  <si>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</si>
  <si>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</si>
  <si>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</si>
  <si>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</si>
  <si>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</si>
  <si>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</si>
  <si>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</si>
  <si>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</si>
  <si>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</si>
  <si>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</si>
  <si>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</si>
  <si>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</si>
  <si>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</si>
  <si>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</si>
  <si>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</si>
  <si>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</si>
  <si>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</si>
  <si>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</si>
  <si>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</si>
  <si>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</si>
  <si>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</si>
  <si>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</si>
  <si>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</si>
  <si>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</si>
  <si>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</si>
  <si>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</si>
  <si>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</si>
  <si>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</si>
  <si>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</si>
  <si>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</si>
  <si>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</si>
  <si>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</si>
  <si>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</si>
  <si>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</si>
  <si>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</si>
  <si>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</si>
  <si>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</si>
  <si>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</si>
  <si>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</si>
  <si>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</si>
  <si>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</si>
  <si>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</si>
  <si>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</si>
  <si>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</si>
  <si>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</si>
  <si>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</si>
  <si>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</si>
  <si>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</si>
  <si>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</si>
  <si>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</si>
  <si>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</si>
  <si>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</si>
  <si>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</si>
  <si>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</si>
  <si>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</si>
  <si>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</si>
  <si>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</si>
  <si>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</si>
  <si>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</si>
  <si>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</si>
  <si>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</si>
  <si>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</si>
  <si>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</si>
  <si>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</si>
  <si>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</si>
  <si>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</si>
  <si>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</si>
  <si>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</si>
  <si>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</si>
  <si>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</si>
  <si>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</si>
  <si>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</si>
  <si>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</si>
  <si>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</si>
  <si>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</si>
  <si>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</si>
  <si>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</si>
  <si>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</si>
  <si>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</si>
  <si>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</si>
  <si>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</si>
  <si>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</si>
  <si>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</si>
  <si>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</si>
  <si>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</si>
  <si>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</si>
  <si>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</si>
  <si>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</si>
  <si>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</si>
  <si>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</si>
  <si>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</si>
  <si>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</si>
  <si>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</si>
  <si>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</si>
  <si>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</si>
  <si>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</si>
  <si>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</si>
  <si>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</si>
  <si>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</si>
  <si>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</si>
  <si>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</si>
  <si>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</si>
  <si>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</si>
  <si>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</si>
  <si>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</si>
  <si>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</si>
  <si>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</si>
  <si>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</si>
  <si>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</si>
  <si>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</si>
  <si>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</si>
  <si>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</si>
  <si>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</si>
  <si>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</si>
  <si>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</si>
  <si>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</si>
  <si>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</si>
  <si>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</si>
  <si>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</si>
  <si>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</si>
  <si>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</si>
  <si>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</si>
  <si>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</si>
  <si>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</si>
  <si>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</si>
  <si>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</si>
  <si>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</si>
  <si>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</si>
  <si>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</si>
  <si>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</si>
  <si>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</si>
  <si>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</si>
  <si>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</si>
  <si>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</si>
  <si>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</si>
  <si>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</si>
  <si>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</si>
  <si>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</si>
  <si>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</si>
  <si>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</si>
  <si>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</si>
  <si>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</si>
  <si>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</si>
  <si>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</si>
  <si>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</si>
  <si>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</si>
  <si>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</si>
  <si>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</si>
  <si>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</si>
  <si>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</si>
  <si>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</si>
  <si>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</si>
  <si>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</si>
  <si>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</si>
  <si>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</si>
  <si>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</si>
  <si>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</si>
  <si>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</si>
  <si>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</si>
  <si>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</si>
  <si>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</si>
  <si>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</si>
  <si>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</si>
  <si>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</si>
  <si>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</si>
  <si>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</si>
  <si>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</si>
  <si>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</si>
  <si>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</si>
  <si>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</si>
  <si>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</si>
  <si>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</si>
  <si>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</si>
  <si>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</si>
  <si>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</si>
  <si>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</si>
  <si>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</si>
  <si>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</si>
  <si>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</si>
  <si>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</si>
  <si>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</si>
  <si>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</si>
  <si>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</si>
  <si>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</si>
  <si>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</si>
  <si>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</si>
  <si>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</si>
  <si>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</si>
  <si>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</si>
  <si>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</si>
  <si>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</si>
  <si>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</si>
  <si>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</si>
  <si>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</si>
  <si>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</si>
  <si>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</si>
  <si>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</si>
  <si>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</si>
  <si>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</si>
  <si>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</si>
  <si>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</si>
  <si>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</si>
  <si>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</si>
  <si>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</si>
  <si>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</si>
  <si>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</si>
  <si>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</si>
  <si>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</si>
  <si>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</si>
  <si>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</si>
  <si>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</si>
  <si>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</si>
  <si>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</si>
  <si>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</si>
  <si>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</si>
  <si>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</si>
  <si>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</si>
  <si>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32000</t>
  </si>
  <si>
    <t>水洗化人口等（令和5年度実績）</t>
    <phoneticPr fontId="3"/>
  </si>
  <si>
    <t>し尿処理の状況（令和5年度実績）</t>
    <phoneticPr fontId="3"/>
  </si>
  <si>
    <t>32201</t>
  </si>
  <si>
    <t>松江市</t>
  </si>
  <si>
    <t/>
  </si>
  <si>
    <t>○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</si>
  <si>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</si>
  <si>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</si>
  <si>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</si>
  <si>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</si>
  <si>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</si>
  <si>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</si>
  <si>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</si>
  <si>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</si>
  <si>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</si>
  <si>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</si>
  <si>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</si>
  <si>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</si>
  <si>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</si>
  <si>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</si>
  <si>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</si>
  <si>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</si>
  <si>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</si>
  <si>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</si>
  <si>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</si>
  <si>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</si>
  <si>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</si>
  <si>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美郷町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</si>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</sst>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299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22</v>
      </c>
      <c r="B7" s="108" t="s">
        <v>256</v>
      </c>
      <c r="C7" s="92" t="s">
        <v>198</v>
      </c>
      <c r="D7" s="93">
        <f t="shared" ref="D7:D26" si="0">+SUM(E7,+I7)</f>
        <v>650969</v>
      </c>
      <c r="E7" s="93">
        <f t="shared" ref="E7:E26" si="1">+SUM(G7+H7)</f>
        <v>91392</v>
      </c>
      <c r="F7" s="94">
        <f t="shared" ref="F7:F26" si="2">IF(D7&gt;0,E7/D7*100,"-")</f>
        <v>14.039378219239318</v>
      </c>
      <c r="G7" s="93">
        <f>SUM(G$8:G$207)</f>
        <v>89690</v>
      </c>
      <c r="H7" s="93">
        <f>SUM(H$8:H$207)</f>
        <v>1702</v>
      </c>
      <c r="I7" s="93">
        <f t="shared" ref="I7:I26" si="3">+SUM(K7,+M7,O7+P7)</f>
        <v>559577</v>
      </c>
      <c r="J7" s="94">
        <f t="shared" ref="J7:J26" si="4">IF(D7&gt;0,I7/D7*100,"-")</f>
        <v>85.960621780760675</v>
      </c>
      <c r="K7" s="93">
        <f>SUM(K$8:K$207)</f>
        <v>304589</v>
      </c>
      <c r="L7" s="94">
        <f t="shared" ref="L7:L26" si="5">IF(D7&gt;0,K7/D7*100,"-")</f>
        <v>46.790092923011692</v>
      </c>
      <c r="M7" s="93">
        <f>SUM(M$8:M$207)</f>
        <v>3797</v>
      </c>
      <c r="N7" s="94">
        <f t="shared" ref="N7:N26" si="6">IF(D7&gt;0,M7/D7*100,"-")</f>
        <v>0.58328430386085972</v>
      </c>
      <c r="O7" s="91">
        <f>SUM(O$8:O$207)</f>
        <v>82388</v>
      </c>
      <c r="P7" s="93">
        <f t="shared" ref="P7:P26" si="7">SUM(Q7:S7)</f>
        <v>168803</v>
      </c>
      <c r="Q7" s="93">
        <f>SUM(Q$8:Q$207)</f>
        <v>51578</v>
      </c>
      <c r="R7" s="93">
        <f>SUM(R$8:R$207)</f>
        <v>107273</v>
      </c>
      <c r="S7" s="93">
        <f>SUM(S$8:S$207)</f>
        <v>9952</v>
      </c>
      <c r="T7" s="94">
        <f t="shared" ref="T7:T26" si="8">IF(D7&gt;0,P7/D7*100,"-")</f>
        <v>25.931035118415778</v>
      </c>
      <c r="U7" s="93">
        <f>SUM(U$8:U$207)</f>
        <v>9452</v>
      </c>
      <c r="V7" s="95">
        <f t="shared" ref="V7:AC7" si="9">COUNTIF(V$8:V$207,"○")</f>
        <v>12</v>
      </c>
      <c r="W7" s="95">
        <f t="shared" si="9"/>
        <v>0</v>
      </c>
      <c r="X7" s="95">
        <f t="shared" si="9"/>
        <v>1</v>
      </c>
      <c r="Y7" s="95">
        <f t="shared" si="9"/>
        <v>6</v>
      </c>
      <c r="Z7" s="95">
        <f t="shared" si="9"/>
        <v>10</v>
      </c>
      <c r="AA7" s="95">
        <f t="shared" si="9"/>
        <v>1</v>
      </c>
      <c r="AB7" s="95">
        <f t="shared" si="9"/>
        <v>1</v>
      </c>
      <c r="AC7" s="95">
        <f t="shared" si="9"/>
        <v>7</v>
      </c>
    </row>
    <row r="8" spans="1:31" ht="13.5" customHeight="1" x14ac:dyDescent="0.15">
      <c r="A8" s="85" t="s">
        <v>22</v>
      </c>
      <c r="B8" s="86" t="s">
        <v>259</v>
      </c>
      <c r="C8" s="85" t="s">
        <v>260</v>
      </c>
      <c r="D8" s="87">
        <f t="shared" si="0"/>
        <v>196360</v>
      </c>
      <c r="E8" s="87">
        <f t="shared" si="1"/>
        <v>5496</v>
      </c>
      <c r="F8" s="106">
        <f t="shared" si="2"/>
        <v>2.798940721124465</v>
      </c>
      <c r="G8" s="87">
        <v>5496</v>
      </c>
      <c r="H8" s="87">
        <v>0</v>
      </c>
      <c r="I8" s="87">
        <f t="shared" si="3"/>
        <v>190864</v>
      </c>
      <c r="J8" s="88">
        <f t="shared" si="4"/>
        <v>97.201059278875533</v>
      </c>
      <c r="K8" s="87">
        <v>158001</v>
      </c>
      <c r="L8" s="88">
        <f t="shared" si="5"/>
        <v>80.464962314116931</v>
      </c>
      <c r="M8" s="87">
        <v>1259</v>
      </c>
      <c r="N8" s="88">
        <f t="shared" si="6"/>
        <v>0.6411692809126095</v>
      </c>
      <c r="O8" s="87">
        <v>17824</v>
      </c>
      <c r="P8" s="87">
        <f t="shared" si="7"/>
        <v>13780</v>
      </c>
      <c r="Q8" s="87">
        <v>5245</v>
      </c>
      <c r="R8" s="87">
        <v>8535</v>
      </c>
      <c r="S8" s="87">
        <v>0</v>
      </c>
      <c r="T8" s="88">
        <f t="shared" si="8"/>
        <v>7.0177225504176004</v>
      </c>
      <c r="U8" s="87">
        <v>1852</v>
      </c>
      <c r="V8" s="85" t="s">
        <v>262</v>
      </c>
      <c r="W8" s="85"/>
      <c r="X8" s="85"/>
      <c r="Y8" s="85"/>
      <c r="Z8" s="85"/>
      <c r="AA8" s="85"/>
      <c r="AB8" s="85"/>
      <c r="AC8" s="85" t="s">
        <v>262</v>
      </c>
      <c r="AD8" s="115" t="s">
        <v>261</v>
      </c>
    </row>
    <row r="9" spans="1:31" ht="13.5" customHeight="1" x14ac:dyDescent="0.15">
      <c r="A9" s="85" t="s">
        <v>22</v>
      </c>
      <c r="B9" s="86" t="s">
        <v>263</v>
      </c>
      <c r="C9" s="85" t="s">
        <v>264</v>
      </c>
      <c r="D9" s="87">
        <f t="shared" si="0"/>
        <v>49096</v>
      </c>
      <c r="E9" s="87">
        <f t="shared" si="1"/>
        <v>13148</v>
      </c>
      <c r="F9" s="106">
        <f t="shared" si="2"/>
        <v>26.78018575851393</v>
      </c>
      <c r="G9" s="87">
        <v>11969</v>
      </c>
      <c r="H9" s="87">
        <v>1179</v>
      </c>
      <c r="I9" s="87">
        <f t="shared" si="3"/>
        <v>35948</v>
      </c>
      <c r="J9" s="88">
        <f t="shared" si="4"/>
        <v>73.219814241486063</v>
      </c>
      <c r="K9" s="87">
        <v>5509</v>
      </c>
      <c r="L9" s="88">
        <f t="shared" si="5"/>
        <v>11.220873390907609</v>
      </c>
      <c r="M9" s="87">
        <v>1429</v>
      </c>
      <c r="N9" s="88">
        <f t="shared" si="6"/>
        <v>2.9106240834283854</v>
      </c>
      <c r="O9" s="87">
        <v>3227</v>
      </c>
      <c r="P9" s="87">
        <f t="shared" si="7"/>
        <v>25783</v>
      </c>
      <c r="Q9" s="87">
        <v>13687</v>
      </c>
      <c r="R9" s="87">
        <v>12096</v>
      </c>
      <c r="S9" s="87">
        <v>0</v>
      </c>
      <c r="T9" s="88">
        <f t="shared" si="8"/>
        <v>52.515479876160988</v>
      </c>
      <c r="U9" s="87">
        <v>688</v>
      </c>
      <c r="V9" s="85" t="s">
        <v>262</v>
      </c>
      <c r="W9" s="85"/>
      <c r="X9" s="85"/>
      <c r="Y9" s="85"/>
      <c r="Z9" s="85" t="s">
        <v>262</v>
      </c>
      <c r="AA9" s="85"/>
      <c r="AB9" s="85"/>
      <c r="AC9" s="85"/>
      <c r="AD9" s="115" t="s">
        <v>261</v>
      </c>
    </row>
    <row r="10" spans="1:31" ht="13.5" customHeight="1" x14ac:dyDescent="0.15">
      <c r="A10" s="85" t="s">
        <v>22</v>
      </c>
      <c r="B10" s="86" t="s">
        <v>265</v>
      </c>
      <c r="C10" s="85" t="s">
        <v>266</v>
      </c>
      <c r="D10" s="87">
        <f t="shared" si="0"/>
        <v>172794</v>
      </c>
      <c r="E10" s="87">
        <f t="shared" si="1"/>
        <v>20950</v>
      </c>
      <c r="F10" s="106">
        <f t="shared" si="2"/>
        <v>12.124263573966688</v>
      </c>
      <c r="G10" s="87">
        <v>20950</v>
      </c>
      <c r="H10" s="87">
        <v>0</v>
      </c>
      <c r="I10" s="87">
        <f t="shared" si="3"/>
        <v>151844</v>
      </c>
      <c r="J10" s="88">
        <f t="shared" si="4"/>
        <v>87.875736426033313</v>
      </c>
      <c r="K10" s="87">
        <v>77668</v>
      </c>
      <c r="L10" s="88">
        <f t="shared" si="5"/>
        <v>44.948319964813592</v>
      </c>
      <c r="M10" s="87">
        <v>175</v>
      </c>
      <c r="N10" s="88">
        <f t="shared" si="6"/>
        <v>0.10127666469900574</v>
      </c>
      <c r="O10" s="87">
        <v>29794</v>
      </c>
      <c r="P10" s="87">
        <f t="shared" si="7"/>
        <v>44207</v>
      </c>
      <c r="Q10" s="87">
        <v>6767</v>
      </c>
      <c r="R10" s="87">
        <v>28827</v>
      </c>
      <c r="S10" s="87">
        <v>8613</v>
      </c>
      <c r="T10" s="88">
        <f t="shared" si="8"/>
        <v>25.583642950565412</v>
      </c>
      <c r="U10" s="87">
        <v>4445</v>
      </c>
      <c r="V10" s="85" t="s">
        <v>262</v>
      </c>
      <c r="W10" s="85"/>
      <c r="X10" s="85"/>
      <c r="Y10" s="85"/>
      <c r="Z10" s="85" t="s">
        <v>262</v>
      </c>
      <c r="AA10" s="85"/>
      <c r="AB10" s="85"/>
      <c r="AC10" s="85"/>
      <c r="AD10" s="115" t="s">
        <v>261</v>
      </c>
    </row>
    <row r="11" spans="1:31" ht="13.5" customHeight="1" x14ac:dyDescent="0.15">
      <c r="A11" s="85" t="s">
        <v>22</v>
      </c>
      <c r="B11" s="86" t="s">
        <v>267</v>
      </c>
      <c r="C11" s="85" t="s">
        <v>268</v>
      </c>
      <c r="D11" s="87">
        <f t="shared" si="0"/>
        <v>43832</v>
      </c>
      <c r="E11" s="87">
        <f t="shared" si="1"/>
        <v>11398</v>
      </c>
      <c r="F11" s="106">
        <f t="shared" si="2"/>
        <v>26.003832816207339</v>
      </c>
      <c r="G11" s="87">
        <v>11388</v>
      </c>
      <c r="H11" s="87">
        <v>10</v>
      </c>
      <c r="I11" s="87">
        <f t="shared" si="3"/>
        <v>32434</v>
      </c>
      <c r="J11" s="88">
        <f t="shared" si="4"/>
        <v>73.996167183792664</v>
      </c>
      <c r="K11" s="87">
        <v>2817</v>
      </c>
      <c r="L11" s="88">
        <f t="shared" si="5"/>
        <v>6.4268114619456096</v>
      </c>
      <c r="M11" s="87">
        <v>405</v>
      </c>
      <c r="N11" s="88">
        <f t="shared" si="6"/>
        <v>0.92398247855448068</v>
      </c>
      <c r="O11" s="87">
        <v>2101</v>
      </c>
      <c r="P11" s="87">
        <f t="shared" si="7"/>
        <v>27111</v>
      </c>
      <c r="Q11" s="87">
        <v>10913</v>
      </c>
      <c r="R11" s="87">
        <v>16198</v>
      </c>
      <c r="S11" s="87">
        <v>0</v>
      </c>
      <c r="T11" s="88">
        <f t="shared" si="8"/>
        <v>61.852071545902533</v>
      </c>
      <c r="U11" s="87">
        <v>445</v>
      </c>
      <c r="V11" s="85"/>
      <c r="W11" s="85"/>
      <c r="X11" s="85"/>
      <c r="Y11" s="85" t="s">
        <v>262</v>
      </c>
      <c r="Z11" s="85"/>
      <c r="AA11" s="85"/>
      <c r="AB11" s="85"/>
      <c r="AC11" s="85" t="s">
        <v>262</v>
      </c>
      <c r="AD11" s="115" t="s">
        <v>261</v>
      </c>
    </row>
    <row r="12" spans="1:31" ht="13.5" customHeight="1" x14ac:dyDescent="0.15">
      <c r="A12" s="85" t="s">
        <v>22</v>
      </c>
      <c r="B12" s="86" t="s">
        <v>269</v>
      </c>
      <c r="C12" s="85" t="s">
        <v>270</v>
      </c>
      <c r="D12" s="87">
        <f t="shared" si="0"/>
        <v>32323</v>
      </c>
      <c r="E12" s="87">
        <f t="shared" si="1"/>
        <v>10478</v>
      </c>
      <c r="F12" s="106">
        <f t="shared" si="2"/>
        <v>32.416545493920736</v>
      </c>
      <c r="G12" s="87">
        <v>10405</v>
      </c>
      <c r="H12" s="87">
        <v>73</v>
      </c>
      <c r="I12" s="87">
        <f t="shared" si="3"/>
        <v>21845</v>
      </c>
      <c r="J12" s="88">
        <f t="shared" si="4"/>
        <v>67.583454506079264</v>
      </c>
      <c r="K12" s="87">
        <v>10429</v>
      </c>
      <c r="L12" s="88">
        <f t="shared" si="5"/>
        <v>32.264950654332829</v>
      </c>
      <c r="M12" s="87">
        <v>0</v>
      </c>
      <c r="N12" s="88">
        <f t="shared" si="6"/>
        <v>0</v>
      </c>
      <c r="O12" s="87">
        <v>491</v>
      </c>
      <c r="P12" s="87">
        <f t="shared" si="7"/>
        <v>10925</v>
      </c>
      <c r="Q12" s="87">
        <v>3601</v>
      </c>
      <c r="R12" s="87">
        <v>7324</v>
      </c>
      <c r="S12" s="87">
        <v>0</v>
      </c>
      <c r="T12" s="88">
        <f t="shared" si="8"/>
        <v>33.799461683630852</v>
      </c>
      <c r="U12" s="87">
        <v>466</v>
      </c>
      <c r="V12" s="85"/>
      <c r="W12" s="85"/>
      <c r="X12" s="85" t="s">
        <v>262</v>
      </c>
      <c r="Y12" s="85"/>
      <c r="Z12" s="85"/>
      <c r="AA12" s="85"/>
      <c r="AB12" s="85" t="s">
        <v>262</v>
      </c>
      <c r="AC12" s="85"/>
      <c r="AD12" s="115" t="s">
        <v>261</v>
      </c>
    </row>
    <row r="13" spans="1:31" ht="13.5" customHeight="1" x14ac:dyDescent="0.15">
      <c r="A13" s="85" t="s">
        <v>22</v>
      </c>
      <c r="B13" s="86" t="s">
        <v>271</v>
      </c>
      <c r="C13" s="85" t="s">
        <v>272</v>
      </c>
      <c r="D13" s="87">
        <f t="shared" si="0"/>
        <v>35948</v>
      </c>
      <c r="E13" s="87">
        <f t="shared" si="1"/>
        <v>4531</v>
      </c>
      <c r="F13" s="106">
        <f t="shared" si="2"/>
        <v>12.604317347279403</v>
      </c>
      <c r="G13" s="87">
        <v>4531</v>
      </c>
      <c r="H13" s="87">
        <v>0</v>
      </c>
      <c r="I13" s="87">
        <f t="shared" si="3"/>
        <v>31417</v>
      </c>
      <c r="J13" s="88">
        <f t="shared" si="4"/>
        <v>87.395682652720595</v>
      </c>
      <c r="K13" s="87">
        <v>17686</v>
      </c>
      <c r="L13" s="88">
        <f t="shared" si="5"/>
        <v>49.198842772894182</v>
      </c>
      <c r="M13" s="87">
        <v>72</v>
      </c>
      <c r="N13" s="88">
        <f t="shared" si="6"/>
        <v>0.20028930677645487</v>
      </c>
      <c r="O13" s="87">
        <v>6077</v>
      </c>
      <c r="P13" s="87">
        <f t="shared" si="7"/>
        <v>7582</v>
      </c>
      <c r="Q13" s="87">
        <v>1660</v>
      </c>
      <c r="R13" s="87">
        <v>5922</v>
      </c>
      <c r="S13" s="87">
        <v>0</v>
      </c>
      <c r="T13" s="88">
        <f t="shared" si="8"/>
        <v>21.091576721931681</v>
      </c>
      <c r="U13" s="87">
        <v>241</v>
      </c>
      <c r="V13" s="85"/>
      <c r="W13" s="85"/>
      <c r="X13" s="85"/>
      <c r="Y13" s="85" t="s">
        <v>262</v>
      </c>
      <c r="Z13" s="85"/>
      <c r="AA13" s="85"/>
      <c r="AB13" s="85"/>
      <c r="AC13" s="85" t="s">
        <v>262</v>
      </c>
      <c r="AD13" s="115" t="s">
        <v>261</v>
      </c>
    </row>
    <row r="14" spans="1:31" ht="13.5" customHeight="1" x14ac:dyDescent="0.15">
      <c r="A14" s="85" t="s">
        <v>22</v>
      </c>
      <c r="B14" s="86" t="s">
        <v>273</v>
      </c>
      <c r="C14" s="85" t="s">
        <v>274</v>
      </c>
      <c r="D14" s="87">
        <f t="shared" si="0"/>
        <v>21852</v>
      </c>
      <c r="E14" s="87">
        <f t="shared" si="1"/>
        <v>6067</v>
      </c>
      <c r="F14" s="106">
        <f t="shared" si="2"/>
        <v>27.764049057294528</v>
      </c>
      <c r="G14" s="87">
        <v>5870</v>
      </c>
      <c r="H14" s="87">
        <v>197</v>
      </c>
      <c r="I14" s="87">
        <f t="shared" si="3"/>
        <v>15785</v>
      </c>
      <c r="J14" s="88">
        <f t="shared" si="4"/>
        <v>72.235950942705472</v>
      </c>
      <c r="K14" s="87">
        <v>3799</v>
      </c>
      <c r="L14" s="88">
        <f t="shared" si="5"/>
        <v>17.385136371956801</v>
      </c>
      <c r="M14" s="87">
        <v>0</v>
      </c>
      <c r="N14" s="88">
        <f t="shared" si="6"/>
        <v>0</v>
      </c>
      <c r="O14" s="87">
        <v>1604</v>
      </c>
      <c r="P14" s="87">
        <f t="shared" si="7"/>
        <v>10382</v>
      </c>
      <c r="Q14" s="87">
        <v>5590</v>
      </c>
      <c r="R14" s="87">
        <v>4792</v>
      </c>
      <c r="S14" s="87">
        <v>0</v>
      </c>
      <c r="T14" s="88">
        <f t="shared" si="8"/>
        <v>47.510525352370493</v>
      </c>
      <c r="U14" s="87">
        <v>393</v>
      </c>
      <c r="V14" s="85"/>
      <c r="W14" s="85"/>
      <c r="X14" s="85"/>
      <c r="Y14" s="85" t="s">
        <v>262</v>
      </c>
      <c r="Z14" s="85"/>
      <c r="AA14" s="85"/>
      <c r="AB14" s="85"/>
      <c r="AC14" s="85" t="s">
        <v>262</v>
      </c>
      <c r="AD14" s="115" t="s">
        <v>261</v>
      </c>
    </row>
    <row r="15" spans="1:31" ht="13.5" customHeight="1" x14ac:dyDescent="0.15">
      <c r="A15" s="85" t="s">
        <v>22</v>
      </c>
      <c r="B15" s="86" t="s">
        <v>275</v>
      </c>
      <c r="C15" s="85" t="s">
        <v>276</v>
      </c>
      <c r="D15" s="87">
        <f t="shared" si="0"/>
        <v>35206</v>
      </c>
      <c r="E15" s="87">
        <f t="shared" si="1"/>
        <v>5061</v>
      </c>
      <c r="F15" s="106">
        <f t="shared" si="2"/>
        <v>14.375390558427542</v>
      </c>
      <c r="G15" s="87">
        <v>5061</v>
      </c>
      <c r="H15" s="87">
        <v>0</v>
      </c>
      <c r="I15" s="87">
        <f t="shared" si="3"/>
        <v>30145</v>
      </c>
      <c r="J15" s="88">
        <f t="shared" si="4"/>
        <v>85.62460944157246</v>
      </c>
      <c r="K15" s="87">
        <v>12947</v>
      </c>
      <c r="L15" s="88">
        <f t="shared" si="5"/>
        <v>36.77498153723797</v>
      </c>
      <c r="M15" s="87">
        <v>354</v>
      </c>
      <c r="N15" s="88">
        <f t="shared" si="6"/>
        <v>1.0055104243594841</v>
      </c>
      <c r="O15" s="87">
        <v>7407</v>
      </c>
      <c r="P15" s="87">
        <f t="shared" si="7"/>
        <v>9437</v>
      </c>
      <c r="Q15" s="87">
        <v>270</v>
      </c>
      <c r="R15" s="87">
        <v>8853</v>
      </c>
      <c r="S15" s="87">
        <v>314</v>
      </c>
      <c r="T15" s="88">
        <f t="shared" si="8"/>
        <v>26.805090041470201</v>
      </c>
      <c r="U15" s="87">
        <v>227</v>
      </c>
      <c r="V15" s="85"/>
      <c r="W15" s="85"/>
      <c r="X15" s="85"/>
      <c r="Y15" s="85" t="s">
        <v>262</v>
      </c>
      <c r="Z15" s="85"/>
      <c r="AA15" s="85"/>
      <c r="AB15" s="85"/>
      <c r="AC15" s="85" t="s">
        <v>262</v>
      </c>
      <c r="AD15" s="115" t="s">
        <v>261</v>
      </c>
    </row>
    <row r="16" spans="1:31" ht="13.5" customHeight="1" x14ac:dyDescent="0.15">
      <c r="A16" s="85" t="s">
        <v>22</v>
      </c>
      <c r="B16" s="86" t="s">
        <v>277</v>
      </c>
      <c r="C16" s="85" t="s">
        <v>278</v>
      </c>
      <c r="D16" s="87">
        <f t="shared" si="0"/>
        <v>11214</v>
      </c>
      <c r="E16" s="87">
        <f t="shared" si="1"/>
        <v>1456</v>
      </c>
      <c r="F16" s="106">
        <f t="shared" si="2"/>
        <v>12.983770287141075</v>
      </c>
      <c r="G16" s="87">
        <v>1456</v>
      </c>
      <c r="H16" s="87">
        <v>0</v>
      </c>
      <c r="I16" s="87">
        <f t="shared" si="3"/>
        <v>9758</v>
      </c>
      <c r="J16" s="88">
        <f t="shared" si="4"/>
        <v>87.01622971285893</v>
      </c>
      <c r="K16" s="87">
        <v>2490</v>
      </c>
      <c r="L16" s="88">
        <f t="shared" si="5"/>
        <v>22.2043873729267</v>
      </c>
      <c r="M16" s="87">
        <v>0</v>
      </c>
      <c r="N16" s="88">
        <f t="shared" si="6"/>
        <v>0</v>
      </c>
      <c r="O16" s="87">
        <v>3578</v>
      </c>
      <c r="P16" s="87">
        <f t="shared" si="7"/>
        <v>3690</v>
      </c>
      <c r="Q16" s="87">
        <v>242</v>
      </c>
      <c r="R16" s="87">
        <v>3448</v>
      </c>
      <c r="S16" s="87">
        <v>0</v>
      </c>
      <c r="T16" s="88">
        <f t="shared" si="8"/>
        <v>32.905296950240768</v>
      </c>
      <c r="U16" s="87">
        <v>114</v>
      </c>
      <c r="V16" s="85"/>
      <c r="W16" s="85"/>
      <c r="X16" s="85"/>
      <c r="Y16" s="85" t="s">
        <v>262</v>
      </c>
      <c r="Z16" s="85"/>
      <c r="AA16" s="85"/>
      <c r="AB16" s="85"/>
      <c r="AC16" s="85" t="s">
        <v>262</v>
      </c>
      <c r="AD16" s="115" t="s">
        <v>261</v>
      </c>
    </row>
    <row r="17" spans="1:30" ht="13.5" customHeight="1" x14ac:dyDescent="0.15">
      <c r="A17" s="85" t="s">
        <v>22</v>
      </c>
      <c r="B17" s="86" t="s">
        <v>279</v>
      </c>
      <c r="C17" s="85" t="s">
        <v>280</v>
      </c>
      <c r="D17" s="87">
        <f t="shared" si="0"/>
        <v>4493</v>
      </c>
      <c r="E17" s="87">
        <f t="shared" si="1"/>
        <v>607</v>
      </c>
      <c r="F17" s="106">
        <f t="shared" si="2"/>
        <v>13.509904295570887</v>
      </c>
      <c r="G17" s="87">
        <v>607</v>
      </c>
      <c r="H17" s="87">
        <v>0</v>
      </c>
      <c r="I17" s="87">
        <f t="shared" si="3"/>
        <v>3886</v>
      </c>
      <c r="J17" s="88">
        <f t="shared" si="4"/>
        <v>86.490095704429109</v>
      </c>
      <c r="K17" s="87">
        <v>1976</v>
      </c>
      <c r="L17" s="88">
        <f t="shared" si="5"/>
        <v>43.979523703538838</v>
      </c>
      <c r="M17" s="87">
        <v>0</v>
      </c>
      <c r="N17" s="88">
        <f t="shared" si="6"/>
        <v>0</v>
      </c>
      <c r="O17" s="87">
        <v>153</v>
      </c>
      <c r="P17" s="87">
        <f t="shared" si="7"/>
        <v>1757</v>
      </c>
      <c r="Q17" s="87">
        <v>0</v>
      </c>
      <c r="R17" s="87">
        <v>1757</v>
      </c>
      <c r="S17" s="87">
        <v>0</v>
      </c>
      <c r="T17" s="88">
        <f t="shared" si="8"/>
        <v>39.105274872023152</v>
      </c>
      <c r="U17" s="87">
        <v>45</v>
      </c>
      <c r="V17" s="85"/>
      <c r="W17" s="85"/>
      <c r="X17" s="85"/>
      <c r="Y17" s="85" t="s">
        <v>262</v>
      </c>
      <c r="Z17" s="85"/>
      <c r="AA17" s="85"/>
      <c r="AB17" s="85"/>
      <c r="AC17" s="85" t="s">
        <v>262</v>
      </c>
      <c r="AD17" s="115" t="s">
        <v>261</v>
      </c>
    </row>
    <row r="18" spans="1:30" ht="13.5" customHeight="1" x14ac:dyDescent="0.15">
      <c r="A18" s="85" t="s">
        <v>22</v>
      </c>
      <c r="B18" s="86" t="s">
        <v>281</v>
      </c>
      <c r="C18" s="85" t="s">
        <v>282</v>
      </c>
      <c r="D18" s="87">
        <f t="shared" si="0"/>
        <v>3048</v>
      </c>
      <c r="E18" s="87">
        <f t="shared" si="1"/>
        <v>716</v>
      </c>
      <c r="F18" s="106">
        <f t="shared" si="2"/>
        <v>23.490813648293962</v>
      </c>
      <c r="G18" s="87">
        <v>716</v>
      </c>
      <c r="H18" s="87">
        <v>0</v>
      </c>
      <c r="I18" s="87">
        <f t="shared" si="3"/>
        <v>2332</v>
      </c>
      <c r="J18" s="88">
        <f t="shared" si="4"/>
        <v>76.509186351706035</v>
      </c>
      <c r="K18" s="87">
        <v>0</v>
      </c>
      <c r="L18" s="88">
        <f t="shared" si="5"/>
        <v>0</v>
      </c>
      <c r="M18" s="87">
        <v>0</v>
      </c>
      <c r="N18" s="88">
        <f t="shared" si="6"/>
        <v>0</v>
      </c>
      <c r="O18" s="87">
        <v>373</v>
      </c>
      <c r="P18" s="87">
        <f t="shared" si="7"/>
        <v>1959</v>
      </c>
      <c r="Q18" s="87">
        <v>302</v>
      </c>
      <c r="R18" s="87">
        <v>1125</v>
      </c>
      <c r="S18" s="87">
        <v>532</v>
      </c>
      <c r="T18" s="88">
        <f t="shared" si="8"/>
        <v>64.271653543307082</v>
      </c>
      <c r="U18" s="87">
        <v>31</v>
      </c>
      <c r="V18" s="85" t="s">
        <v>262</v>
      </c>
      <c r="W18" s="85"/>
      <c r="X18" s="85"/>
      <c r="Y18" s="85"/>
      <c r="Z18" s="85" t="s">
        <v>262</v>
      </c>
      <c r="AA18" s="85"/>
      <c r="AB18" s="85"/>
      <c r="AC18" s="85"/>
      <c r="AD18" s="115" t="s">
        <v>261</v>
      </c>
    </row>
    <row r="19" spans="1:30" ht="13.5" customHeight="1" x14ac:dyDescent="0.15">
      <c r="A19" s="85" t="s">
        <v>22</v>
      </c>
      <c r="B19" s="86" t="s">
        <v>283</v>
      </c>
      <c r="C19" s="85" t="s">
        <v>284</v>
      </c>
      <c r="D19" s="87">
        <f t="shared" si="0"/>
        <v>4089</v>
      </c>
      <c r="E19" s="87">
        <f t="shared" si="1"/>
        <v>511</v>
      </c>
      <c r="F19" s="106">
        <f t="shared" si="2"/>
        <v>12.496943017852775</v>
      </c>
      <c r="G19" s="87">
        <v>511</v>
      </c>
      <c r="H19" s="87">
        <v>0</v>
      </c>
      <c r="I19" s="87">
        <f t="shared" si="3"/>
        <v>3578</v>
      </c>
      <c r="J19" s="88">
        <f t="shared" si="4"/>
        <v>87.503056982147214</v>
      </c>
      <c r="K19" s="87">
        <v>689</v>
      </c>
      <c r="L19" s="88">
        <f t="shared" si="5"/>
        <v>16.850085595500122</v>
      </c>
      <c r="M19" s="87">
        <v>0</v>
      </c>
      <c r="N19" s="88">
        <f t="shared" si="6"/>
        <v>0</v>
      </c>
      <c r="O19" s="87">
        <v>905</v>
      </c>
      <c r="P19" s="87">
        <f t="shared" si="7"/>
        <v>1984</v>
      </c>
      <c r="Q19" s="87">
        <v>297</v>
      </c>
      <c r="R19" s="87">
        <v>1687</v>
      </c>
      <c r="S19" s="87">
        <v>0</v>
      </c>
      <c r="T19" s="88">
        <f t="shared" si="8"/>
        <v>48.520420640743453</v>
      </c>
      <c r="U19" s="87">
        <v>30</v>
      </c>
      <c r="V19" s="85" t="s">
        <v>262</v>
      </c>
      <c r="W19" s="85"/>
      <c r="X19" s="85"/>
      <c r="Y19" s="85"/>
      <c r="Z19" s="85" t="s">
        <v>262</v>
      </c>
      <c r="AA19" s="85"/>
      <c r="AB19" s="85"/>
      <c r="AC19" s="85"/>
      <c r="AD19" s="115" t="s">
        <v>261</v>
      </c>
    </row>
    <row r="20" spans="1:30" ht="13.5" customHeight="1" x14ac:dyDescent="0.15">
      <c r="A20" s="85" t="s">
        <v>22</v>
      </c>
      <c r="B20" s="86" t="s">
        <v>285</v>
      </c>
      <c r="C20" s="85" t="s">
        <v>286</v>
      </c>
      <c r="D20" s="87">
        <f t="shared" si="0"/>
        <v>9784</v>
      </c>
      <c r="E20" s="87">
        <f t="shared" si="1"/>
        <v>1127</v>
      </c>
      <c r="F20" s="106">
        <f t="shared" si="2"/>
        <v>11.518806214227311</v>
      </c>
      <c r="G20" s="87">
        <v>1127</v>
      </c>
      <c r="H20" s="87">
        <v>0</v>
      </c>
      <c r="I20" s="87">
        <f t="shared" si="3"/>
        <v>8657</v>
      </c>
      <c r="J20" s="88">
        <f t="shared" si="4"/>
        <v>88.481193785772689</v>
      </c>
      <c r="K20" s="87">
        <v>2361</v>
      </c>
      <c r="L20" s="88">
        <f t="shared" si="5"/>
        <v>24.1312346688471</v>
      </c>
      <c r="M20" s="87">
        <v>0</v>
      </c>
      <c r="N20" s="88">
        <f t="shared" si="6"/>
        <v>0</v>
      </c>
      <c r="O20" s="87">
        <v>3621</v>
      </c>
      <c r="P20" s="87">
        <f t="shared" si="7"/>
        <v>2675</v>
      </c>
      <c r="Q20" s="87">
        <v>159</v>
      </c>
      <c r="R20" s="87">
        <v>2410</v>
      </c>
      <c r="S20" s="87">
        <v>106</v>
      </c>
      <c r="T20" s="88">
        <f t="shared" si="8"/>
        <v>27.340556009811941</v>
      </c>
      <c r="U20" s="87">
        <v>96</v>
      </c>
      <c r="V20" s="85" t="s">
        <v>262</v>
      </c>
      <c r="W20" s="85"/>
      <c r="X20" s="85"/>
      <c r="Y20" s="85"/>
      <c r="Z20" s="85" t="s">
        <v>262</v>
      </c>
      <c r="AA20" s="85"/>
      <c r="AB20" s="85"/>
      <c r="AC20" s="85"/>
      <c r="AD20" s="115" t="s">
        <v>261</v>
      </c>
    </row>
    <row r="21" spans="1:30" ht="13.5" customHeight="1" x14ac:dyDescent="0.15">
      <c r="A21" s="85" t="s">
        <v>22</v>
      </c>
      <c r="B21" s="86" t="s">
        <v>287</v>
      </c>
      <c r="C21" s="85" t="s">
        <v>288</v>
      </c>
      <c r="D21" s="87">
        <f t="shared" si="0"/>
        <v>6610</v>
      </c>
      <c r="E21" s="87">
        <f t="shared" si="1"/>
        <v>1603</v>
      </c>
      <c r="F21" s="106">
        <f t="shared" si="2"/>
        <v>24.251134644478064</v>
      </c>
      <c r="G21" s="87">
        <v>1407</v>
      </c>
      <c r="H21" s="87">
        <v>196</v>
      </c>
      <c r="I21" s="87">
        <f t="shared" si="3"/>
        <v>5007</v>
      </c>
      <c r="J21" s="88">
        <f t="shared" si="4"/>
        <v>75.748865355521929</v>
      </c>
      <c r="K21" s="87">
        <v>2136</v>
      </c>
      <c r="L21" s="88">
        <f t="shared" si="5"/>
        <v>32.314674735249618</v>
      </c>
      <c r="M21" s="87">
        <v>0</v>
      </c>
      <c r="N21" s="88">
        <f t="shared" si="6"/>
        <v>0</v>
      </c>
      <c r="O21" s="87">
        <v>54</v>
      </c>
      <c r="P21" s="87">
        <f t="shared" si="7"/>
        <v>2817</v>
      </c>
      <c r="Q21" s="87">
        <v>1080</v>
      </c>
      <c r="R21" s="87">
        <v>1610</v>
      </c>
      <c r="S21" s="87">
        <v>127</v>
      </c>
      <c r="T21" s="88">
        <f t="shared" si="8"/>
        <v>42.617246596066565</v>
      </c>
      <c r="U21" s="87">
        <v>52</v>
      </c>
      <c r="V21" s="85" t="s">
        <v>262</v>
      </c>
      <c r="W21" s="85"/>
      <c r="X21" s="85"/>
      <c r="Y21" s="85"/>
      <c r="Z21" s="85" t="s">
        <v>262</v>
      </c>
      <c r="AA21" s="85"/>
      <c r="AB21" s="85"/>
      <c r="AC21" s="85"/>
      <c r="AD21" s="115" t="s">
        <v>261</v>
      </c>
    </row>
    <row r="22" spans="1:30" ht="13.5" customHeight="1" x14ac:dyDescent="0.15">
      <c r="A22" s="85" t="s">
        <v>22</v>
      </c>
      <c r="B22" s="86" t="s">
        <v>289</v>
      </c>
      <c r="C22" s="85" t="s">
        <v>290</v>
      </c>
      <c r="D22" s="87">
        <f t="shared" si="0"/>
        <v>5599</v>
      </c>
      <c r="E22" s="87">
        <f t="shared" si="1"/>
        <v>1693</v>
      </c>
      <c r="F22" s="106">
        <f t="shared" si="2"/>
        <v>30.237542418288982</v>
      </c>
      <c r="G22" s="87">
        <v>1646</v>
      </c>
      <c r="H22" s="87">
        <v>47</v>
      </c>
      <c r="I22" s="87">
        <f t="shared" si="3"/>
        <v>3906</v>
      </c>
      <c r="J22" s="88">
        <f t="shared" si="4"/>
        <v>69.762457581711018</v>
      </c>
      <c r="K22" s="87">
        <v>1795</v>
      </c>
      <c r="L22" s="88">
        <f t="shared" si="5"/>
        <v>32.059296302911235</v>
      </c>
      <c r="M22" s="87">
        <v>0</v>
      </c>
      <c r="N22" s="88">
        <f t="shared" si="6"/>
        <v>0</v>
      </c>
      <c r="O22" s="87">
        <v>424</v>
      </c>
      <c r="P22" s="87">
        <f t="shared" si="7"/>
        <v>1687</v>
      </c>
      <c r="Q22" s="87">
        <v>440</v>
      </c>
      <c r="R22" s="87">
        <v>1057</v>
      </c>
      <c r="S22" s="87">
        <v>190</v>
      </c>
      <c r="T22" s="88">
        <f t="shared" si="8"/>
        <v>30.130380425075909</v>
      </c>
      <c r="U22" s="87">
        <v>199</v>
      </c>
      <c r="V22" s="85" t="s">
        <v>262</v>
      </c>
      <c r="W22" s="85"/>
      <c r="X22" s="85"/>
      <c r="Y22" s="85"/>
      <c r="Z22" s="85" t="s">
        <v>262</v>
      </c>
      <c r="AA22" s="85"/>
      <c r="AB22" s="85"/>
      <c r="AC22" s="85"/>
      <c r="AD22" s="115" t="s">
        <v>261</v>
      </c>
    </row>
    <row r="23" spans="1:30" ht="13.5" customHeight="1" x14ac:dyDescent="0.15">
      <c r="A23" s="85" t="s">
        <v>22</v>
      </c>
      <c r="B23" s="86" t="s">
        <v>291</v>
      </c>
      <c r="C23" s="85" t="s">
        <v>292</v>
      </c>
      <c r="D23" s="87">
        <f t="shared" si="0"/>
        <v>2131</v>
      </c>
      <c r="E23" s="87">
        <f t="shared" si="1"/>
        <v>103</v>
      </c>
      <c r="F23" s="106">
        <f t="shared" si="2"/>
        <v>4.8334115438761138</v>
      </c>
      <c r="G23" s="87">
        <v>103</v>
      </c>
      <c r="H23" s="87">
        <v>0</v>
      </c>
      <c r="I23" s="87">
        <f t="shared" si="3"/>
        <v>2028</v>
      </c>
      <c r="J23" s="88">
        <f t="shared" si="4"/>
        <v>95.16658845612389</v>
      </c>
      <c r="K23" s="87">
        <v>1143</v>
      </c>
      <c r="L23" s="88">
        <f t="shared" si="5"/>
        <v>53.636790239324263</v>
      </c>
      <c r="M23" s="87">
        <v>0</v>
      </c>
      <c r="N23" s="88">
        <f t="shared" si="6"/>
        <v>0</v>
      </c>
      <c r="O23" s="87">
        <v>402</v>
      </c>
      <c r="P23" s="87">
        <f t="shared" si="7"/>
        <v>483</v>
      </c>
      <c r="Q23" s="87">
        <v>121</v>
      </c>
      <c r="R23" s="87">
        <v>352</v>
      </c>
      <c r="S23" s="87">
        <v>10</v>
      </c>
      <c r="T23" s="88">
        <f t="shared" si="8"/>
        <v>22.665415297982168</v>
      </c>
      <c r="U23" s="87">
        <v>17</v>
      </c>
      <c r="V23" s="85" t="s">
        <v>262</v>
      </c>
      <c r="W23" s="85"/>
      <c r="X23" s="85"/>
      <c r="Y23" s="85"/>
      <c r="Z23" s="85"/>
      <c r="AA23" s="85" t="s">
        <v>262</v>
      </c>
      <c r="AB23" s="85"/>
      <c r="AC23" s="85"/>
      <c r="AD23" s="115" t="s">
        <v>261</v>
      </c>
    </row>
    <row r="24" spans="1:30" ht="13.5" customHeight="1" x14ac:dyDescent="0.15">
      <c r="A24" s="85" t="s">
        <v>22</v>
      </c>
      <c r="B24" s="86" t="s">
        <v>293</v>
      </c>
      <c r="C24" s="85" t="s">
        <v>294</v>
      </c>
      <c r="D24" s="87">
        <f t="shared" si="0"/>
        <v>2565</v>
      </c>
      <c r="E24" s="87">
        <f t="shared" si="1"/>
        <v>300</v>
      </c>
      <c r="F24" s="106">
        <f t="shared" si="2"/>
        <v>11.695906432748536</v>
      </c>
      <c r="G24" s="87">
        <v>300</v>
      </c>
      <c r="H24" s="87">
        <v>0</v>
      </c>
      <c r="I24" s="87">
        <f t="shared" si="3"/>
        <v>2265</v>
      </c>
      <c r="J24" s="88">
        <f t="shared" si="4"/>
        <v>88.304093567251456</v>
      </c>
      <c r="K24" s="87">
        <v>471</v>
      </c>
      <c r="L24" s="88">
        <f t="shared" si="5"/>
        <v>18.362573099415204</v>
      </c>
      <c r="M24" s="87">
        <v>0</v>
      </c>
      <c r="N24" s="88">
        <f t="shared" si="6"/>
        <v>0</v>
      </c>
      <c r="O24" s="87">
        <v>1539</v>
      </c>
      <c r="P24" s="87">
        <f t="shared" si="7"/>
        <v>255</v>
      </c>
      <c r="Q24" s="87">
        <v>148</v>
      </c>
      <c r="R24" s="87">
        <v>47</v>
      </c>
      <c r="S24" s="87">
        <v>60</v>
      </c>
      <c r="T24" s="88">
        <f t="shared" si="8"/>
        <v>9.9415204678362574</v>
      </c>
      <c r="U24" s="87">
        <v>19</v>
      </c>
      <c r="V24" s="85" t="s">
        <v>262</v>
      </c>
      <c r="W24" s="85"/>
      <c r="X24" s="85"/>
      <c r="Y24" s="85"/>
      <c r="Z24" s="85" t="s">
        <v>262</v>
      </c>
      <c r="AA24" s="85"/>
      <c r="AB24" s="85"/>
      <c r="AC24" s="85"/>
      <c r="AD24" s="115" t="s">
        <v>261</v>
      </c>
    </row>
    <row r="25" spans="1:30" ht="13.5" customHeight="1" x14ac:dyDescent="0.15">
      <c r="A25" s="85" t="s">
        <v>22</v>
      </c>
      <c r="B25" s="86" t="s">
        <v>295</v>
      </c>
      <c r="C25" s="85" t="s">
        <v>296</v>
      </c>
      <c r="D25" s="87">
        <f t="shared" si="0"/>
        <v>601</v>
      </c>
      <c r="E25" s="87">
        <f t="shared" si="1"/>
        <v>12</v>
      </c>
      <c r="F25" s="106">
        <f t="shared" si="2"/>
        <v>1.9966722129783694</v>
      </c>
      <c r="G25" s="87">
        <v>12</v>
      </c>
      <c r="H25" s="87">
        <v>0</v>
      </c>
      <c r="I25" s="87">
        <f t="shared" si="3"/>
        <v>589</v>
      </c>
      <c r="J25" s="88">
        <f t="shared" si="4"/>
        <v>98.003327787021632</v>
      </c>
      <c r="K25" s="87">
        <v>0</v>
      </c>
      <c r="L25" s="88">
        <f t="shared" si="5"/>
        <v>0</v>
      </c>
      <c r="M25" s="87">
        <v>0</v>
      </c>
      <c r="N25" s="88">
        <f t="shared" si="6"/>
        <v>0</v>
      </c>
      <c r="O25" s="87">
        <v>589</v>
      </c>
      <c r="P25" s="87">
        <f t="shared" si="7"/>
        <v>0</v>
      </c>
      <c r="Q25" s="87">
        <v>0</v>
      </c>
      <c r="R25" s="87">
        <v>0</v>
      </c>
      <c r="S25" s="87">
        <v>0</v>
      </c>
      <c r="T25" s="88">
        <f t="shared" si="8"/>
        <v>0</v>
      </c>
      <c r="U25" s="87">
        <v>5</v>
      </c>
      <c r="V25" s="85" t="s">
        <v>262</v>
      </c>
      <c r="W25" s="85"/>
      <c r="X25" s="85"/>
      <c r="Y25" s="85"/>
      <c r="Z25" s="85" t="s">
        <v>262</v>
      </c>
      <c r="AA25" s="85"/>
      <c r="AB25" s="85"/>
      <c r="AC25" s="85"/>
      <c r="AD25" s="115" t="s">
        <v>261</v>
      </c>
    </row>
    <row r="26" spans="1:30" ht="13.5" customHeight="1" x14ac:dyDescent="0.15">
      <c r="A26" s="85" t="s">
        <v>22</v>
      </c>
      <c r="B26" s="86" t="s">
        <v>297</v>
      </c>
      <c r="C26" s="85" t="s">
        <v>298</v>
      </c>
      <c r="D26" s="87">
        <f t="shared" si="0"/>
        <v>13424</v>
      </c>
      <c r="E26" s="87">
        <f t="shared" si="1"/>
        <v>6135</v>
      </c>
      <c r="F26" s="106">
        <f t="shared" si="2"/>
        <v>45.70172824791419</v>
      </c>
      <c r="G26" s="87">
        <v>6135</v>
      </c>
      <c r="H26" s="87">
        <v>0</v>
      </c>
      <c r="I26" s="87">
        <f t="shared" si="3"/>
        <v>7289</v>
      </c>
      <c r="J26" s="88">
        <f t="shared" si="4"/>
        <v>54.29827175208581</v>
      </c>
      <c r="K26" s="87">
        <v>2672</v>
      </c>
      <c r="L26" s="88">
        <f t="shared" si="5"/>
        <v>19.904648390941599</v>
      </c>
      <c r="M26" s="87">
        <v>103</v>
      </c>
      <c r="N26" s="88">
        <f t="shared" si="6"/>
        <v>0.76728247914183556</v>
      </c>
      <c r="O26" s="87">
        <v>2225</v>
      </c>
      <c r="P26" s="87">
        <f t="shared" si="7"/>
        <v>2289</v>
      </c>
      <c r="Q26" s="87">
        <v>1056</v>
      </c>
      <c r="R26" s="87">
        <v>1233</v>
      </c>
      <c r="S26" s="87">
        <v>0</v>
      </c>
      <c r="T26" s="88">
        <f t="shared" si="8"/>
        <v>17.051549463647202</v>
      </c>
      <c r="U26" s="87">
        <v>87</v>
      </c>
      <c r="V26" s="85" t="s">
        <v>262</v>
      </c>
      <c r="W26" s="85"/>
      <c r="X26" s="85"/>
      <c r="Y26" s="85"/>
      <c r="Z26" s="85" t="s">
        <v>262</v>
      </c>
      <c r="AA26" s="85"/>
      <c r="AB26" s="85"/>
      <c r="AC26" s="85"/>
      <c r="AD26" s="115" t="s">
        <v>261</v>
      </c>
    </row>
    <row r="27" spans="1:30" ht="13.5" customHeight="1" x14ac:dyDescent="0.15">
      <c r="A27" s="85"/>
      <c r="B27" s="86"/>
      <c r="C27" s="85"/>
      <c r="D27" s="87"/>
      <c r="E27" s="87"/>
      <c r="F27" s="106"/>
      <c r="G27" s="87"/>
      <c r="H27" s="87"/>
      <c r="I27" s="87"/>
      <c r="J27" s="88"/>
      <c r="K27" s="87"/>
      <c r="L27" s="88"/>
      <c r="M27" s="87"/>
      <c r="N27" s="88"/>
      <c r="O27" s="87"/>
      <c r="P27" s="87"/>
      <c r="Q27" s="87"/>
      <c r="R27" s="87"/>
      <c r="S27" s="87"/>
      <c r="T27" s="88"/>
      <c r="U27" s="87"/>
      <c r="V27" s="85"/>
      <c r="W27" s="85"/>
      <c r="X27" s="85"/>
      <c r="Y27" s="85"/>
      <c r="Z27" s="85"/>
      <c r="AA27" s="85"/>
      <c r="AB27" s="85"/>
      <c r="AC27" s="85"/>
    </row>
    <row r="28" spans="1:30" ht="13.5" customHeight="1" x14ac:dyDescent="0.15">
      <c r="A28" s="85"/>
      <c r="B28" s="86"/>
      <c r="C28" s="85"/>
      <c r="D28" s="87"/>
      <c r="E28" s="87"/>
      <c r="F28" s="106"/>
      <c r="G28" s="87"/>
      <c r="H28" s="87"/>
      <c r="I28" s="87"/>
      <c r="J28" s="88"/>
      <c r="K28" s="87"/>
      <c r="L28" s="88"/>
      <c r="M28" s="87"/>
      <c r="N28" s="88"/>
      <c r="O28" s="87"/>
      <c r="P28" s="87"/>
      <c r="Q28" s="87"/>
      <c r="R28" s="87"/>
      <c r="S28" s="87"/>
      <c r="T28" s="88"/>
      <c r="U28" s="87"/>
      <c r="V28" s="85"/>
      <c r="W28" s="85"/>
      <c r="X28" s="85"/>
      <c r="Y28" s="85"/>
      <c r="Z28" s="85"/>
      <c r="AA28" s="85"/>
      <c r="AB28" s="85"/>
      <c r="AC28" s="85"/>
    </row>
    <row r="29" spans="1:30" ht="13.5" customHeight="1" x14ac:dyDescent="0.15">
      <c r="A29" s="85"/>
      <c r="B29" s="86"/>
      <c r="C29" s="85"/>
      <c r="D29" s="87"/>
      <c r="E29" s="87"/>
      <c r="F29" s="106"/>
      <c r="G29" s="87"/>
      <c r="H29" s="87"/>
      <c r="I29" s="87"/>
      <c r="J29" s="88"/>
      <c r="K29" s="87"/>
      <c r="L29" s="88"/>
      <c r="M29" s="87"/>
      <c r="N29" s="88"/>
      <c r="O29" s="87"/>
      <c r="P29" s="87"/>
      <c r="Q29" s="87"/>
      <c r="R29" s="87"/>
      <c r="S29" s="87"/>
      <c r="T29" s="88"/>
      <c r="U29" s="87"/>
      <c r="V29" s="85"/>
      <c r="W29" s="85"/>
      <c r="X29" s="85"/>
      <c r="Y29" s="85"/>
      <c r="Z29" s="85"/>
      <c r="AA29" s="85"/>
      <c r="AB29" s="85"/>
      <c r="AC29" s="85"/>
    </row>
    <row r="30" spans="1:30" ht="13.5" customHeight="1" x14ac:dyDescent="0.15">
      <c r="A30" s="85"/>
      <c r="B30" s="86"/>
      <c r="C30" s="85"/>
      <c r="D30" s="87"/>
      <c r="E30" s="87"/>
      <c r="F30" s="106"/>
      <c r="G30" s="87"/>
      <c r="H30" s="87"/>
      <c r="I30" s="87"/>
      <c r="J30" s="88"/>
      <c r="K30" s="87"/>
      <c r="L30" s="88"/>
      <c r="M30" s="87"/>
      <c r="N30" s="88"/>
      <c r="O30" s="87"/>
      <c r="P30" s="87"/>
      <c r="Q30" s="87"/>
      <c r="R30" s="87"/>
      <c r="S30" s="87"/>
      <c r="T30" s="88"/>
      <c r="U30" s="87"/>
      <c r="V30" s="85"/>
      <c r="W30" s="85"/>
      <c r="X30" s="85"/>
      <c r="Y30" s="85"/>
      <c r="Z30" s="85"/>
      <c r="AA30" s="85"/>
      <c r="AB30" s="85"/>
      <c r="AC30" s="85"/>
    </row>
    <row r="31" spans="1:30" ht="13.5" customHeight="1" x14ac:dyDescent="0.15">
      <c r="A31" s="85"/>
      <c r="B31" s="86"/>
      <c r="C31" s="85"/>
      <c r="D31" s="87"/>
      <c r="E31" s="87"/>
      <c r="F31" s="106"/>
      <c r="G31" s="87"/>
      <c r="H31" s="87"/>
      <c r="I31" s="87"/>
      <c r="J31" s="88"/>
      <c r="K31" s="87"/>
      <c r="L31" s="88"/>
      <c r="M31" s="87"/>
      <c r="N31" s="88"/>
      <c r="O31" s="87"/>
      <c r="P31" s="87"/>
      <c r="Q31" s="87"/>
      <c r="R31" s="87"/>
      <c r="S31" s="87"/>
      <c r="T31" s="88"/>
      <c r="U31" s="87"/>
      <c r="V31" s="85"/>
      <c r="W31" s="85"/>
      <c r="X31" s="85"/>
      <c r="Y31" s="85"/>
      <c r="Z31" s="85"/>
      <c r="AA31" s="85"/>
      <c r="AB31" s="85"/>
      <c r="AC31" s="85"/>
    </row>
    <row r="32" spans="1:30" ht="13.5" customHeight="1" x14ac:dyDescent="0.15">
      <c r="A32" s="85"/>
      <c r="B32" s="86"/>
      <c r="C32" s="85"/>
      <c r="D32" s="87"/>
      <c r="E32" s="87"/>
      <c r="F32" s="106"/>
      <c r="G32" s="87"/>
      <c r="H32" s="87"/>
      <c r="I32" s="87"/>
      <c r="J32" s="88"/>
      <c r="K32" s="87"/>
      <c r="L32" s="88"/>
      <c r="M32" s="87"/>
      <c r="N32" s="88"/>
      <c r="O32" s="87"/>
      <c r="P32" s="87"/>
      <c r="Q32" s="87"/>
      <c r="R32" s="87"/>
      <c r="S32" s="87"/>
      <c r="T32" s="88"/>
      <c r="U32" s="87"/>
      <c r="V32" s="85"/>
      <c r="W32" s="85"/>
      <c r="X32" s="85"/>
      <c r="Y32" s="85"/>
      <c r="Z32" s="85"/>
      <c r="AA32" s="85"/>
      <c r="AB32" s="85"/>
      <c r="AC32" s="85"/>
    </row>
    <row r="33" spans="1:29" ht="13.5" customHeight="1" x14ac:dyDescent="0.15">
      <c r="A33" s="85"/>
      <c r="B33" s="86"/>
      <c r="C33" s="85"/>
      <c r="D33" s="87"/>
      <c r="E33" s="87"/>
      <c r="F33" s="106"/>
      <c r="G33" s="87"/>
      <c r="H33" s="87"/>
      <c r="I33" s="87"/>
      <c r="J33" s="88"/>
      <c r="K33" s="87"/>
      <c r="L33" s="88"/>
      <c r="M33" s="87"/>
      <c r="N33" s="88"/>
      <c r="O33" s="87"/>
      <c r="P33" s="87"/>
      <c r="Q33" s="87"/>
      <c r="R33" s="87"/>
      <c r="S33" s="87"/>
      <c r="T33" s="88"/>
      <c r="U33" s="87"/>
      <c r="V33" s="85"/>
      <c r="W33" s="85"/>
      <c r="X33" s="85"/>
      <c r="Y33" s="85"/>
      <c r="Z33" s="85"/>
      <c r="AA33" s="85"/>
      <c r="AB33" s="85"/>
      <c r="AC33" s="85"/>
    </row>
    <row r="34" spans="1:29" ht="13.5" customHeight="1" x14ac:dyDescent="0.15">
      <c r="A34" s="85"/>
      <c r="B34" s="86"/>
      <c r="C34" s="85"/>
      <c r="D34" s="87"/>
      <c r="E34" s="87"/>
      <c r="F34" s="106"/>
      <c r="G34" s="87"/>
      <c r="H34" s="87"/>
      <c r="I34" s="87"/>
      <c r="J34" s="88"/>
      <c r="K34" s="87"/>
      <c r="L34" s="88"/>
      <c r="M34" s="87"/>
      <c r="N34" s="88"/>
      <c r="O34" s="87"/>
      <c r="P34" s="87"/>
      <c r="Q34" s="87"/>
      <c r="R34" s="87"/>
      <c r="S34" s="87"/>
      <c r="T34" s="88"/>
      <c r="U34" s="87"/>
      <c r="V34" s="85"/>
      <c r="W34" s="85"/>
      <c r="X34" s="85"/>
      <c r="Y34" s="85"/>
      <c r="Z34" s="85"/>
      <c r="AA34" s="85"/>
      <c r="AB34" s="85"/>
      <c r="AC34" s="85"/>
    </row>
    <row r="35" spans="1:29" ht="13.5" customHeight="1" x14ac:dyDescent="0.15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29" ht="13.5" customHeight="1" x14ac:dyDescent="0.15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29" ht="13.5" customHeight="1" x14ac:dyDescent="0.15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29" ht="13.5" customHeight="1" x14ac:dyDescent="0.15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29" ht="13.5" customHeight="1" x14ac:dyDescent="0.15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29" ht="13.5" customHeight="1" x14ac:dyDescent="0.15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29" ht="13.5" customHeight="1" x14ac:dyDescent="0.15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29" ht="13.5" customHeight="1" x14ac:dyDescent="0.15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29" ht="13.5" customHeight="1" x14ac:dyDescent="0.15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29" ht="13.5" customHeight="1" x14ac:dyDescent="0.15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29" ht="13.5" customHeight="1" x14ac:dyDescent="0.15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29" ht="13.5" customHeight="1" x14ac:dyDescent="0.15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29" ht="13.5" customHeight="1" x14ac:dyDescent="0.15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29" ht="13.5" customHeight="1" x14ac:dyDescent="0.15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 x14ac:dyDescent="0.15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 x14ac:dyDescent="0.15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 x14ac:dyDescent="0.15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 x14ac:dyDescent="0.15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 x14ac:dyDescent="0.15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 x14ac:dyDescent="0.15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 x14ac:dyDescent="0.15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 x14ac:dyDescent="0.15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 x14ac:dyDescent="0.15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 x14ac:dyDescent="0.15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 x14ac:dyDescent="0.15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 x14ac:dyDescent="0.15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 x14ac:dyDescent="0.15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26">
    <sortCondition ref="A8:A26"/>
    <sortCondition ref="B8:B26"/>
    <sortCondition ref="C8:C26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島根県</v>
      </c>
      <c r="B7" s="90" t="str">
        <f>水洗化人口等!B7</f>
        <v>32000</v>
      </c>
      <c r="C7" s="89" t="s">
        <v>198</v>
      </c>
      <c r="D7" s="91">
        <f t="shared" ref="D7:D26" si="0">SUM(E7,+H7,+K7)</f>
        <v>250113</v>
      </c>
      <c r="E7" s="91">
        <f t="shared" ref="E7:E26" si="1">SUM(F7:G7)</f>
        <v>9187</v>
      </c>
      <c r="F7" s="91">
        <f>SUM(F$8:F$207)</f>
        <v>2415</v>
      </c>
      <c r="G7" s="91">
        <f>SUM(G$8:G$207)</f>
        <v>6772</v>
      </c>
      <c r="H7" s="91">
        <f t="shared" ref="H7:H26" si="2">SUM(I7:J7)</f>
        <v>3501</v>
      </c>
      <c r="I7" s="91">
        <f>SUM(I$8:I$207)</f>
        <v>3339</v>
      </c>
      <c r="J7" s="91">
        <f>SUM(J$8:J$207)</f>
        <v>162</v>
      </c>
      <c r="K7" s="91">
        <f t="shared" ref="K7:K26" si="3">SUM(L7:M7)</f>
        <v>237425</v>
      </c>
      <c r="L7" s="91">
        <f>SUM(L$8:L$207)</f>
        <v>63831</v>
      </c>
      <c r="M7" s="91">
        <f>SUM(M$8:M$207)</f>
        <v>173594</v>
      </c>
      <c r="N7" s="91">
        <f t="shared" ref="N7:N26" si="4">SUM(O7,+V7,+AC7)</f>
        <v>251194</v>
      </c>
      <c r="O7" s="91">
        <f t="shared" ref="O7:O26" si="5">SUM(P7:U7)</f>
        <v>69585</v>
      </c>
      <c r="P7" s="91">
        <f t="shared" ref="P7:U7" si="6">SUM(P$8:P$207)</f>
        <v>55944</v>
      </c>
      <c r="Q7" s="91">
        <f t="shared" si="6"/>
        <v>0</v>
      </c>
      <c r="R7" s="91">
        <f t="shared" si="6"/>
        <v>0</v>
      </c>
      <c r="S7" s="91">
        <f t="shared" si="6"/>
        <v>13631</v>
      </c>
      <c r="T7" s="91">
        <f t="shared" si="6"/>
        <v>10</v>
      </c>
      <c r="U7" s="91">
        <f t="shared" si="6"/>
        <v>0</v>
      </c>
      <c r="V7" s="91">
        <f t="shared" ref="V7:V26" si="7">SUM(W7:AB7)</f>
        <v>180528</v>
      </c>
      <c r="W7" s="91">
        <f t="shared" ref="W7:AB7" si="8">SUM(W$8:W$207)</f>
        <v>146652</v>
      </c>
      <c r="X7" s="91">
        <f t="shared" si="8"/>
        <v>0</v>
      </c>
      <c r="Y7" s="91">
        <f t="shared" si="8"/>
        <v>0</v>
      </c>
      <c r="Z7" s="91">
        <f t="shared" si="8"/>
        <v>33714</v>
      </c>
      <c r="AA7" s="91">
        <f t="shared" si="8"/>
        <v>162</v>
      </c>
      <c r="AB7" s="91">
        <f t="shared" si="8"/>
        <v>0</v>
      </c>
      <c r="AC7" s="91">
        <f t="shared" ref="AC7:AC26" si="9">SUM(AD7:AE7)</f>
        <v>1081</v>
      </c>
      <c r="AD7" s="91">
        <f>SUM(AD$8:AD$207)</f>
        <v>1081</v>
      </c>
      <c r="AE7" s="91">
        <f>SUM(AE$8:AE$207)</f>
        <v>0</v>
      </c>
      <c r="AF7" s="91">
        <f t="shared" ref="AF7:AF26" si="10">SUM(AG7:AI7)</f>
        <v>3684</v>
      </c>
      <c r="AG7" s="91">
        <f>SUM(AG$8:AG$207)</f>
        <v>3684</v>
      </c>
      <c r="AH7" s="91">
        <f>SUM(AH$8:AH$207)</f>
        <v>0</v>
      </c>
      <c r="AI7" s="91">
        <f>SUM(AI$8:AI$207)</f>
        <v>0</v>
      </c>
      <c r="AJ7" s="91">
        <f t="shared" ref="AJ7:AJ26" si="11">SUM(AK7:AS7)</f>
        <v>4972</v>
      </c>
      <c r="AK7" s="91">
        <f t="shared" ref="AK7:AS7" si="12">SUM(AK$8:AK$207)</f>
        <v>1355</v>
      </c>
      <c r="AL7" s="91">
        <f t="shared" si="12"/>
        <v>0</v>
      </c>
      <c r="AM7" s="91">
        <f t="shared" si="12"/>
        <v>1397</v>
      </c>
      <c r="AN7" s="91">
        <f t="shared" si="12"/>
        <v>13</v>
      </c>
      <c r="AO7" s="91">
        <f t="shared" si="12"/>
        <v>0</v>
      </c>
      <c r="AP7" s="91">
        <f t="shared" si="12"/>
        <v>0</v>
      </c>
      <c r="AQ7" s="91">
        <f t="shared" si="12"/>
        <v>1139</v>
      </c>
      <c r="AR7" s="91">
        <f t="shared" si="12"/>
        <v>6</v>
      </c>
      <c r="AS7" s="91">
        <f t="shared" si="12"/>
        <v>1062</v>
      </c>
      <c r="AT7" s="91">
        <f t="shared" ref="AT7:AT26" si="13">SUM(AU7:AY7)</f>
        <v>108</v>
      </c>
      <c r="AU7" s="91">
        <f>SUM(AU$8:AU$207)</f>
        <v>67</v>
      </c>
      <c r="AV7" s="91">
        <f>SUM(AV$8:AV$207)</f>
        <v>0</v>
      </c>
      <c r="AW7" s="91">
        <f>SUM(AW$8:AW$207)</f>
        <v>41</v>
      </c>
      <c r="AX7" s="91">
        <f>SUM(AX$8:AX$207)</f>
        <v>0</v>
      </c>
      <c r="AY7" s="91">
        <f>SUM(AY$8:AY$207)</f>
        <v>0</v>
      </c>
      <c r="AZ7" s="91">
        <f t="shared" ref="AZ7:AZ26" si="14">SUM(BA7:BC7)</f>
        <v>658</v>
      </c>
      <c r="BA7" s="91">
        <f>SUM(BA$8:BA$207)</f>
        <v>658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22</v>
      </c>
      <c r="B8" s="96" t="s">
        <v>259</v>
      </c>
      <c r="C8" s="85" t="s">
        <v>260</v>
      </c>
      <c r="D8" s="87">
        <f t="shared" si="0"/>
        <v>12538</v>
      </c>
      <c r="E8" s="87">
        <f t="shared" si="1"/>
        <v>0</v>
      </c>
      <c r="F8" s="87">
        <v>0</v>
      </c>
      <c r="G8" s="87">
        <v>0</v>
      </c>
      <c r="H8" s="87">
        <f t="shared" si="2"/>
        <v>2679</v>
      </c>
      <c r="I8" s="87">
        <v>2679</v>
      </c>
      <c r="J8" s="87">
        <v>0</v>
      </c>
      <c r="K8" s="87">
        <f t="shared" si="3"/>
        <v>9859</v>
      </c>
      <c r="L8" s="87">
        <v>0</v>
      </c>
      <c r="M8" s="87">
        <v>9859</v>
      </c>
      <c r="N8" s="87">
        <f t="shared" si="4"/>
        <v>12538</v>
      </c>
      <c r="O8" s="87">
        <f t="shared" si="5"/>
        <v>2679</v>
      </c>
      <c r="P8" s="87">
        <v>2679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 t="shared" si="7"/>
        <v>9859</v>
      </c>
      <c r="W8" s="87">
        <v>9859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 t="shared" si="9"/>
        <v>0</v>
      </c>
      <c r="AD8" s="87">
        <v>0</v>
      </c>
      <c r="AE8" s="87">
        <v>0</v>
      </c>
      <c r="AF8" s="87">
        <f t="shared" si="10"/>
        <v>0</v>
      </c>
      <c r="AG8" s="87">
        <v>0</v>
      </c>
      <c r="AH8" s="87">
        <v>0</v>
      </c>
      <c r="AI8" s="87">
        <v>0</v>
      </c>
      <c r="AJ8" s="87">
        <f t="shared" si="11"/>
        <v>0</v>
      </c>
      <c r="AK8" s="87">
        <v>0</v>
      </c>
      <c r="AL8" s="87">
        <v>0</v>
      </c>
      <c r="AM8" s="87">
        <v>0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 t="shared" si="13"/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507</v>
      </c>
      <c r="BA8" s="87">
        <v>507</v>
      </c>
      <c r="BB8" s="87">
        <v>0</v>
      </c>
      <c r="BC8" s="87">
        <v>0</v>
      </c>
    </row>
    <row r="9" spans="1:55" ht="13.5" customHeight="1" x14ac:dyDescent="0.15">
      <c r="A9" s="98" t="s">
        <v>22</v>
      </c>
      <c r="B9" s="96" t="s">
        <v>263</v>
      </c>
      <c r="C9" s="85" t="s">
        <v>264</v>
      </c>
      <c r="D9" s="87">
        <f t="shared" si="0"/>
        <v>40484</v>
      </c>
      <c r="E9" s="87">
        <f t="shared" si="1"/>
        <v>0</v>
      </c>
      <c r="F9" s="87">
        <v>0</v>
      </c>
      <c r="G9" s="87">
        <v>0</v>
      </c>
      <c r="H9" s="87">
        <f t="shared" si="2"/>
        <v>0</v>
      </c>
      <c r="I9" s="87">
        <v>0</v>
      </c>
      <c r="J9" s="87">
        <v>0</v>
      </c>
      <c r="K9" s="87">
        <f t="shared" si="3"/>
        <v>40484</v>
      </c>
      <c r="L9" s="87">
        <v>10111</v>
      </c>
      <c r="M9" s="87">
        <v>30373</v>
      </c>
      <c r="N9" s="87">
        <f t="shared" si="4"/>
        <v>41086</v>
      </c>
      <c r="O9" s="87">
        <f t="shared" si="5"/>
        <v>10111</v>
      </c>
      <c r="P9" s="87">
        <v>10111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 t="shared" si="7"/>
        <v>30373</v>
      </c>
      <c r="W9" s="87">
        <v>30373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 t="shared" si="9"/>
        <v>602</v>
      </c>
      <c r="AD9" s="87">
        <v>602</v>
      </c>
      <c r="AE9" s="87">
        <v>0</v>
      </c>
      <c r="AF9" s="87">
        <f t="shared" si="10"/>
        <v>67</v>
      </c>
      <c r="AG9" s="87">
        <v>67</v>
      </c>
      <c r="AH9" s="87">
        <v>0</v>
      </c>
      <c r="AI9" s="87">
        <v>0</v>
      </c>
      <c r="AJ9" s="87">
        <f t="shared" si="11"/>
        <v>1355</v>
      </c>
      <c r="AK9" s="87">
        <v>1355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 t="shared" si="13"/>
        <v>67</v>
      </c>
      <c r="AU9" s="87">
        <v>67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0</v>
      </c>
      <c r="BA9" s="87">
        <v>0</v>
      </c>
      <c r="BB9" s="87">
        <v>0</v>
      </c>
      <c r="BC9" s="87">
        <v>0</v>
      </c>
    </row>
    <row r="10" spans="1:55" ht="13.5" customHeight="1" x14ac:dyDescent="0.15">
      <c r="A10" s="98" t="s">
        <v>22</v>
      </c>
      <c r="B10" s="96" t="s">
        <v>265</v>
      </c>
      <c r="C10" s="85" t="s">
        <v>266</v>
      </c>
      <c r="D10" s="87">
        <f t="shared" si="0"/>
        <v>55783</v>
      </c>
      <c r="E10" s="87">
        <f t="shared" si="1"/>
        <v>0</v>
      </c>
      <c r="F10" s="87">
        <v>0</v>
      </c>
      <c r="G10" s="87">
        <v>0</v>
      </c>
      <c r="H10" s="87">
        <f t="shared" si="2"/>
        <v>0</v>
      </c>
      <c r="I10" s="87">
        <v>0</v>
      </c>
      <c r="J10" s="87">
        <v>0</v>
      </c>
      <c r="K10" s="87">
        <f t="shared" si="3"/>
        <v>55783</v>
      </c>
      <c r="L10" s="87">
        <v>10511</v>
      </c>
      <c r="M10" s="87">
        <v>45272</v>
      </c>
      <c r="N10" s="87">
        <f t="shared" si="4"/>
        <v>55783</v>
      </c>
      <c r="O10" s="87">
        <f t="shared" si="5"/>
        <v>10511</v>
      </c>
      <c r="P10" s="87">
        <v>10511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45272</v>
      </c>
      <c r="W10" s="87">
        <v>45272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1104</v>
      </c>
      <c r="AG10" s="87">
        <v>1104</v>
      </c>
      <c r="AH10" s="87">
        <v>0</v>
      </c>
      <c r="AI10" s="87">
        <v>0</v>
      </c>
      <c r="AJ10" s="87">
        <f t="shared" si="11"/>
        <v>1104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1104</v>
      </c>
      <c r="AR10" s="87">
        <v>0</v>
      </c>
      <c r="AS10" s="87">
        <v>0</v>
      </c>
      <c r="AT10" s="87">
        <f t="shared" si="13"/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 t="shared" si="14"/>
        <v>0</v>
      </c>
      <c r="BA10" s="87">
        <v>0</v>
      </c>
      <c r="BB10" s="87">
        <v>0</v>
      </c>
      <c r="BC10" s="87">
        <v>0</v>
      </c>
    </row>
    <row r="11" spans="1:55" ht="13.5" customHeight="1" x14ac:dyDescent="0.15">
      <c r="A11" s="98" t="s">
        <v>22</v>
      </c>
      <c r="B11" s="96" t="s">
        <v>267</v>
      </c>
      <c r="C11" s="85" t="s">
        <v>268</v>
      </c>
      <c r="D11" s="87">
        <f t="shared" si="0"/>
        <v>35228</v>
      </c>
      <c r="E11" s="87">
        <f t="shared" si="1"/>
        <v>0</v>
      </c>
      <c r="F11" s="87">
        <v>0</v>
      </c>
      <c r="G11" s="87">
        <v>0</v>
      </c>
      <c r="H11" s="87">
        <f t="shared" si="2"/>
        <v>660</v>
      </c>
      <c r="I11" s="87">
        <v>660</v>
      </c>
      <c r="J11" s="87">
        <v>0</v>
      </c>
      <c r="K11" s="87">
        <f t="shared" si="3"/>
        <v>34568</v>
      </c>
      <c r="L11" s="87">
        <v>9041</v>
      </c>
      <c r="M11" s="87">
        <v>25527</v>
      </c>
      <c r="N11" s="87">
        <f t="shared" si="4"/>
        <v>35233</v>
      </c>
      <c r="O11" s="87">
        <f t="shared" si="5"/>
        <v>9701</v>
      </c>
      <c r="P11" s="87">
        <v>9701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 t="shared" si="7"/>
        <v>25527</v>
      </c>
      <c r="W11" s="87">
        <v>25527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 t="shared" si="9"/>
        <v>5</v>
      </c>
      <c r="AD11" s="87">
        <v>5</v>
      </c>
      <c r="AE11" s="87">
        <v>0</v>
      </c>
      <c r="AF11" s="87">
        <f t="shared" si="10"/>
        <v>1133</v>
      </c>
      <c r="AG11" s="87">
        <v>1133</v>
      </c>
      <c r="AH11" s="87">
        <v>0</v>
      </c>
      <c r="AI11" s="87">
        <v>0</v>
      </c>
      <c r="AJ11" s="87">
        <f t="shared" si="11"/>
        <v>1133</v>
      </c>
      <c r="AK11" s="87">
        <v>0</v>
      </c>
      <c r="AL11" s="87">
        <v>0</v>
      </c>
      <c r="AM11" s="87">
        <v>1127</v>
      </c>
      <c r="AN11" s="87">
        <v>0</v>
      </c>
      <c r="AO11" s="87">
        <v>0</v>
      </c>
      <c r="AP11" s="87">
        <v>0</v>
      </c>
      <c r="AQ11" s="87">
        <v>0</v>
      </c>
      <c r="AR11" s="87">
        <v>6</v>
      </c>
      <c r="AS11" s="87">
        <v>0</v>
      </c>
      <c r="AT11" s="87">
        <f t="shared" si="13"/>
        <v>39</v>
      </c>
      <c r="AU11" s="87">
        <v>0</v>
      </c>
      <c r="AV11" s="87">
        <v>0</v>
      </c>
      <c r="AW11" s="87">
        <v>39</v>
      </c>
      <c r="AX11" s="87">
        <v>0</v>
      </c>
      <c r="AY11" s="87">
        <v>0</v>
      </c>
      <c r="AZ11" s="87">
        <f t="shared" si="14"/>
        <v>0</v>
      </c>
      <c r="BA11" s="87">
        <v>0</v>
      </c>
      <c r="BB11" s="87">
        <v>0</v>
      </c>
      <c r="BC11" s="87">
        <v>0</v>
      </c>
    </row>
    <row r="12" spans="1:55" ht="13.5" customHeight="1" x14ac:dyDescent="0.15">
      <c r="A12" s="98" t="s">
        <v>22</v>
      </c>
      <c r="B12" s="96" t="s">
        <v>269</v>
      </c>
      <c r="C12" s="85" t="s">
        <v>270</v>
      </c>
      <c r="D12" s="87">
        <f t="shared" si="0"/>
        <v>25803</v>
      </c>
      <c r="E12" s="87">
        <f t="shared" si="1"/>
        <v>0</v>
      </c>
      <c r="F12" s="87">
        <v>0</v>
      </c>
      <c r="G12" s="87">
        <v>0</v>
      </c>
      <c r="H12" s="87">
        <f t="shared" si="2"/>
        <v>0</v>
      </c>
      <c r="I12" s="87">
        <v>0</v>
      </c>
      <c r="J12" s="87">
        <v>0</v>
      </c>
      <c r="K12" s="87">
        <f t="shared" si="3"/>
        <v>25803</v>
      </c>
      <c r="L12" s="87">
        <v>14120</v>
      </c>
      <c r="M12" s="87">
        <v>11683</v>
      </c>
      <c r="N12" s="87">
        <f t="shared" si="4"/>
        <v>25902</v>
      </c>
      <c r="O12" s="87">
        <f t="shared" si="5"/>
        <v>14120</v>
      </c>
      <c r="P12" s="87">
        <v>14120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11683</v>
      </c>
      <c r="W12" s="87">
        <v>11683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99</v>
      </c>
      <c r="AD12" s="87">
        <v>99</v>
      </c>
      <c r="AE12" s="87">
        <v>0</v>
      </c>
      <c r="AF12" s="87">
        <f t="shared" si="10"/>
        <v>670</v>
      </c>
      <c r="AG12" s="87">
        <v>670</v>
      </c>
      <c r="AH12" s="87">
        <v>0</v>
      </c>
      <c r="AI12" s="87">
        <v>0</v>
      </c>
      <c r="AJ12" s="87">
        <f t="shared" si="11"/>
        <v>670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670</v>
      </c>
      <c r="AT12" s="87">
        <f t="shared" si="13"/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22</v>
      </c>
      <c r="B13" s="96" t="s">
        <v>271</v>
      </c>
      <c r="C13" s="85" t="s">
        <v>272</v>
      </c>
      <c r="D13" s="87">
        <f t="shared" si="0"/>
        <v>9727</v>
      </c>
      <c r="E13" s="87">
        <f t="shared" si="1"/>
        <v>0</v>
      </c>
      <c r="F13" s="87">
        <v>0</v>
      </c>
      <c r="G13" s="87">
        <v>0</v>
      </c>
      <c r="H13" s="87">
        <f t="shared" si="2"/>
        <v>0</v>
      </c>
      <c r="I13" s="87">
        <v>0</v>
      </c>
      <c r="J13" s="87">
        <v>0</v>
      </c>
      <c r="K13" s="87">
        <f t="shared" si="3"/>
        <v>9727</v>
      </c>
      <c r="L13" s="87">
        <v>2637</v>
      </c>
      <c r="M13" s="87">
        <v>7090</v>
      </c>
      <c r="N13" s="87">
        <f t="shared" si="4"/>
        <v>9727</v>
      </c>
      <c r="O13" s="87">
        <f t="shared" si="5"/>
        <v>2637</v>
      </c>
      <c r="P13" s="87">
        <v>2637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 t="shared" si="7"/>
        <v>7090</v>
      </c>
      <c r="W13" s="87">
        <v>7090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 t="shared" si="9"/>
        <v>0</v>
      </c>
      <c r="AD13" s="87">
        <v>0</v>
      </c>
      <c r="AE13" s="87">
        <v>0</v>
      </c>
      <c r="AF13" s="87">
        <f t="shared" si="10"/>
        <v>50</v>
      </c>
      <c r="AG13" s="87">
        <v>50</v>
      </c>
      <c r="AH13" s="87">
        <v>0</v>
      </c>
      <c r="AI13" s="87">
        <v>0</v>
      </c>
      <c r="AJ13" s="87">
        <f t="shared" si="11"/>
        <v>50</v>
      </c>
      <c r="AK13" s="87">
        <v>0</v>
      </c>
      <c r="AL13" s="87">
        <v>0</v>
      </c>
      <c r="AM13" s="87">
        <v>50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 t="shared" si="13"/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 t="shared" si="14"/>
        <v>151</v>
      </c>
      <c r="BA13" s="87">
        <v>151</v>
      </c>
      <c r="BB13" s="87">
        <v>0</v>
      </c>
      <c r="BC13" s="87">
        <v>0</v>
      </c>
    </row>
    <row r="14" spans="1:55" ht="13.5" customHeight="1" x14ac:dyDescent="0.15">
      <c r="A14" s="98" t="s">
        <v>22</v>
      </c>
      <c r="B14" s="96" t="s">
        <v>273</v>
      </c>
      <c r="C14" s="85" t="s">
        <v>274</v>
      </c>
      <c r="D14" s="87">
        <f t="shared" si="0"/>
        <v>14040</v>
      </c>
      <c r="E14" s="87">
        <f t="shared" si="1"/>
        <v>0</v>
      </c>
      <c r="F14" s="87">
        <v>0</v>
      </c>
      <c r="G14" s="87">
        <v>0</v>
      </c>
      <c r="H14" s="87">
        <f t="shared" si="2"/>
        <v>0</v>
      </c>
      <c r="I14" s="87">
        <v>0</v>
      </c>
      <c r="J14" s="87">
        <v>0</v>
      </c>
      <c r="K14" s="87">
        <f t="shared" si="3"/>
        <v>14040</v>
      </c>
      <c r="L14" s="87">
        <v>4389</v>
      </c>
      <c r="M14" s="87">
        <v>9651</v>
      </c>
      <c r="N14" s="87">
        <f t="shared" si="4"/>
        <v>14041</v>
      </c>
      <c r="O14" s="87">
        <f t="shared" si="5"/>
        <v>4389</v>
      </c>
      <c r="P14" s="87">
        <v>0</v>
      </c>
      <c r="Q14" s="87">
        <v>0</v>
      </c>
      <c r="R14" s="87">
        <v>0</v>
      </c>
      <c r="S14" s="87">
        <v>4389</v>
      </c>
      <c r="T14" s="87">
        <v>0</v>
      </c>
      <c r="U14" s="87">
        <v>0</v>
      </c>
      <c r="V14" s="87">
        <f t="shared" si="7"/>
        <v>9651</v>
      </c>
      <c r="W14" s="87">
        <v>0</v>
      </c>
      <c r="X14" s="87">
        <v>0</v>
      </c>
      <c r="Y14" s="87">
        <v>0</v>
      </c>
      <c r="Z14" s="87">
        <v>9651</v>
      </c>
      <c r="AA14" s="87">
        <v>0</v>
      </c>
      <c r="AB14" s="87">
        <v>0</v>
      </c>
      <c r="AC14" s="87">
        <f t="shared" si="9"/>
        <v>1</v>
      </c>
      <c r="AD14" s="87">
        <v>1</v>
      </c>
      <c r="AE14" s="87">
        <v>0</v>
      </c>
      <c r="AF14" s="87">
        <f t="shared" si="10"/>
        <v>0</v>
      </c>
      <c r="AG14" s="87">
        <v>0</v>
      </c>
      <c r="AH14" s="87">
        <v>0</v>
      </c>
      <c r="AI14" s="87">
        <v>0</v>
      </c>
      <c r="AJ14" s="87">
        <f t="shared" si="11"/>
        <v>0</v>
      </c>
      <c r="AK14" s="87">
        <v>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 t="shared" si="13"/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22</v>
      </c>
      <c r="B15" s="96" t="s">
        <v>275</v>
      </c>
      <c r="C15" s="85" t="s">
        <v>276</v>
      </c>
      <c r="D15" s="87">
        <f t="shared" si="0"/>
        <v>17499</v>
      </c>
      <c r="E15" s="87">
        <f t="shared" si="1"/>
        <v>0</v>
      </c>
      <c r="F15" s="87">
        <v>0</v>
      </c>
      <c r="G15" s="87">
        <v>0</v>
      </c>
      <c r="H15" s="87">
        <f t="shared" si="2"/>
        <v>0</v>
      </c>
      <c r="I15" s="87">
        <v>0</v>
      </c>
      <c r="J15" s="87">
        <v>0</v>
      </c>
      <c r="K15" s="87">
        <f t="shared" si="3"/>
        <v>17499</v>
      </c>
      <c r="L15" s="87">
        <v>2867</v>
      </c>
      <c r="M15" s="87">
        <v>14632</v>
      </c>
      <c r="N15" s="87">
        <f t="shared" si="4"/>
        <v>17499</v>
      </c>
      <c r="O15" s="87">
        <f t="shared" si="5"/>
        <v>2867</v>
      </c>
      <c r="P15" s="87">
        <v>0</v>
      </c>
      <c r="Q15" s="87">
        <v>0</v>
      </c>
      <c r="R15" s="87">
        <v>0</v>
      </c>
      <c r="S15" s="87">
        <v>2867</v>
      </c>
      <c r="T15" s="87">
        <v>0</v>
      </c>
      <c r="U15" s="87">
        <v>0</v>
      </c>
      <c r="V15" s="87">
        <f t="shared" si="7"/>
        <v>14632</v>
      </c>
      <c r="W15" s="87">
        <v>0</v>
      </c>
      <c r="X15" s="87">
        <v>0</v>
      </c>
      <c r="Y15" s="87">
        <v>0</v>
      </c>
      <c r="Z15" s="87">
        <v>14632</v>
      </c>
      <c r="AA15" s="87">
        <v>0</v>
      </c>
      <c r="AB15" s="87">
        <v>0</v>
      </c>
      <c r="AC15" s="87">
        <f t="shared" si="9"/>
        <v>0</v>
      </c>
      <c r="AD15" s="87">
        <v>0</v>
      </c>
      <c r="AE15" s="87">
        <v>0</v>
      </c>
      <c r="AF15" s="87">
        <f t="shared" si="10"/>
        <v>0</v>
      </c>
      <c r="AG15" s="87">
        <v>0</v>
      </c>
      <c r="AH15" s="87">
        <v>0</v>
      </c>
      <c r="AI15" s="87">
        <v>0</v>
      </c>
      <c r="AJ15" s="87">
        <f t="shared" si="11"/>
        <v>0</v>
      </c>
      <c r="AK15" s="87">
        <v>0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 t="shared" si="13"/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0</v>
      </c>
      <c r="BA15" s="87">
        <v>0</v>
      </c>
      <c r="BB15" s="87">
        <v>0</v>
      </c>
      <c r="BC15" s="87">
        <v>0</v>
      </c>
    </row>
    <row r="16" spans="1:55" ht="13.5" customHeight="1" x14ac:dyDescent="0.15">
      <c r="A16" s="98" t="s">
        <v>22</v>
      </c>
      <c r="B16" s="96" t="s">
        <v>277</v>
      </c>
      <c r="C16" s="85" t="s">
        <v>278</v>
      </c>
      <c r="D16" s="87">
        <f t="shared" si="0"/>
        <v>4464</v>
      </c>
      <c r="E16" s="87">
        <f t="shared" si="1"/>
        <v>0</v>
      </c>
      <c r="F16" s="87">
        <v>0</v>
      </c>
      <c r="G16" s="87">
        <v>0</v>
      </c>
      <c r="H16" s="87">
        <f t="shared" si="2"/>
        <v>0</v>
      </c>
      <c r="I16" s="87">
        <v>0</v>
      </c>
      <c r="J16" s="87">
        <v>0</v>
      </c>
      <c r="K16" s="87">
        <f t="shared" si="3"/>
        <v>4464</v>
      </c>
      <c r="L16" s="87">
        <v>1071</v>
      </c>
      <c r="M16" s="87">
        <v>3393</v>
      </c>
      <c r="N16" s="87">
        <f t="shared" si="4"/>
        <v>4464</v>
      </c>
      <c r="O16" s="87">
        <f t="shared" si="5"/>
        <v>1071</v>
      </c>
      <c r="P16" s="87">
        <v>0</v>
      </c>
      <c r="Q16" s="87">
        <v>0</v>
      </c>
      <c r="R16" s="87">
        <v>0</v>
      </c>
      <c r="S16" s="87">
        <v>1071</v>
      </c>
      <c r="T16" s="87">
        <v>0</v>
      </c>
      <c r="U16" s="87">
        <v>0</v>
      </c>
      <c r="V16" s="87">
        <f t="shared" si="7"/>
        <v>3393</v>
      </c>
      <c r="W16" s="87">
        <v>0</v>
      </c>
      <c r="X16" s="87">
        <v>0</v>
      </c>
      <c r="Y16" s="87">
        <v>0</v>
      </c>
      <c r="Z16" s="87">
        <v>3393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0</v>
      </c>
      <c r="AG16" s="87">
        <v>0</v>
      </c>
      <c r="AH16" s="87">
        <v>0</v>
      </c>
      <c r="AI16" s="87">
        <v>0</v>
      </c>
      <c r="AJ16" s="87">
        <f t="shared" si="11"/>
        <v>0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 t="shared" si="13"/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 t="shared" si="14"/>
        <v>0</v>
      </c>
      <c r="BA16" s="87">
        <v>0</v>
      </c>
      <c r="BB16" s="87">
        <v>0</v>
      </c>
      <c r="BC16" s="87">
        <v>0</v>
      </c>
    </row>
    <row r="17" spans="1:55" ht="13.5" customHeight="1" x14ac:dyDescent="0.15">
      <c r="A17" s="98" t="s">
        <v>22</v>
      </c>
      <c r="B17" s="96" t="s">
        <v>279</v>
      </c>
      <c r="C17" s="85" t="s">
        <v>280</v>
      </c>
      <c r="D17" s="87">
        <f t="shared" si="0"/>
        <v>2285</v>
      </c>
      <c r="E17" s="87">
        <f t="shared" si="1"/>
        <v>0</v>
      </c>
      <c r="F17" s="87">
        <v>0</v>
      </c>
      <c r="G17" s="87">
        <v>0</v>
      </c>
      <c r="H17" s="87">
        <f t="shared" si="2"/>
        <v>0</v>
      </c>
      <c r="I17" s="87">
        <v>0</v>
      </c>
      <c r="J17" s="87">
        <v>0</v>
      </c>
      <c r="K17" s="87">
        <f t="shared" si="3"/>
        <v>2285</v>
      </c>
      <c r="L17" s="87">
        <v>579</v>
      </c>
      <c r="M17" s="87">
        <v>1706</v>
      </c>
      <c r="N17" s="87">
        <f t="shared" si="4"/>
        <v>2285</v>
      </c>
      <c r="O17" s="87">
        <f t="shared" si="5"/>
        <v>579</v>
      </c>
      <c r="P17" s="87">
        <v>0</v>
      </c>
      <c r="Q17" s="87">
        <v>0</v>
      </c>
      <c r="R17" s="87">
        <v>0</v>
      </c>
      <c r="S17" s="87">
        <v>579</v>
      </c>
      <c r="T17" s="87">
        <v>0</v>
      </c>
      <c r="U17" s="87">
        <v>0</v>
      </c>
      <c r="V17" s="87">
        <f t="shared" si="7"/>
        <v>1706</v>
      </c>
      <c r="W17" s="87">
        <v>0</v>
      </c>
      <c r="X17" s="87">
        <v>0</v>
      </c>
      <c r="Y17" s="87">
        <v>0</v>
      </c>
      <c r="Z17" s="87">
        <v>1706</v>
      </c>
      <c r="AA17" s="87">
        <v>0</v>
      </c>
      <c r="AB17" s="87">
        <v>0</v>
      </c>
      <c r="AC17" s="87">
        <f t="shared" si="9"/>
        <v>0</v>
      </c>
      <c r="AD17" s="87">
        <v>0</v>
      </c>
      <c r="AE17" s="87">
        <v>0</v>
      </c>
      <c r="AF17" s="87">
        <f t="shared" si="10"/>
        <v>0</v>
      </c>
      <c r="AG17" s="87">
        <v>0</v>
      </c>
      <c r="AH17" s="87">
        <v>0</v>
      </c>
      <c r="AI17" s="87">
        <v>0</v>
      </c>
      <c r="AJ17" s="87">
        <f t="shared" si="11"/>
        <v>0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 t="shared" si="13"/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0</v>
      </c>
      <c r="BA17" s="87">
        <v>0</v>
      </c>
      <c r="BB17" s="87">
        <v>0</v>
      </c>
      <c r="BC17" s="87">
        <v>0</v>
      </c>
    </row>
    <row r="18" spans="1:55" ht="13.5" customHeight="1" x14ac:dyDescent="0.15">
      <c r="A18" s="98" t="s">
        <v>22</v>
      </c>
      <c r="B18" s="96" t="s">
        <v>281</v>
      </c>
      <c r="C18" s="85" t="s">
        <v>282</v>
      </c>
      <c r="D18" s="87">
        <f t="shared" si="0"/>
        <v>3209</v>
      </c>
      <c r="E18" s="87">
        <f t="shared" si="1"/>
        <v>3209</v>
      </c>
      <c r="F18" s="87">
        <v>483</v>
      </c>
      <c r="G18" s="87">
        <v>2726</v>
      </c>
      <c r="H18" s="87">
        <f t="shared" si="2"/>
        <v>0</v>
      </c>
      <c r="I18" s="87">
        <v>0</v>
      </c>
      <c r="J18" s="87">
        <v>0</v>
      </c>
      <c r="K18" s="87">
        <f t="shared" si="3"/>
        <v>0</v>
      </c>
      <c r="L18" s="87">
        <v>0</v>
      </c>
      <c r="M18" s="87">
        <v>0</v>
      </c>
      <c r="N18" s="87">
        <f t="shared" si="4"/>
        <v>3209</v>
      </c>
      <c r="O18" s="87">
        <f t="shared" si="5"/>
        <v>483</v>
      </c>
      <c r="P18" s="87">
        <v>483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 t="shared" si="7"/>
        <v>2726</v>
      </c>
      <c r="W18" s="87">
        <v>2726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 t="shared" si="9"/>
        <v>0</v>
      </c>
      <c r="AD18" s="87">
        <v>0</v>
      </c>
      <c r="AE18" s="87">
        <v>0</v>
      </c>
      <c r="AF18" s="87">
        <f t="shared" si="10"/>
        <v>109</v>
      </c>
      <c r="AG18" s="87">
        <v>109</v>
      </c>
      <c r="AH18" s="87">
        <v>0</v>
      </c>
      <c r="AI18" s="87">
        <v>0</v>
      </c>
      <c r="AJ18" s="87">
        <f t="shared" si="11"/>
        <v>109</v>
      </c>
      <c r="AK18" s="87">
        <v>0</v>
      </c>
      <c r="AL18" s="87">
        <v>0</v>
      </c>
      <c r="AM18" s="87">
        <v>1</v>
      </c>
      <c r="AN18" s="87">
        <v>0</v>
      </c>
      <c r="AO18" s="87">
        <v>0</v>
      </c>
      <c r="AP18" s="87">
        <v>0</v>
      </c>
      <c r="AQ18" s="87">
        <v>10</v>
      </c>
      <c r="AR18" s="87">
        <v>0</v>
      </c>
      <c r="AS18" s="87">
        <v>98</v>
      </c>
      <c r="AT18" s="87">
        <f t="shared" si="13"/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 t="shared" si="14"/>
        <v>0</v>
      </c>
      <c r="BA18" s="87">
        <v>0</v>
      </c>
      <c r="BB18" s="87">
        <v>0</v>
      </c>
      <c r="BC18" s="87">
        <v>0</v>
      </c>
    </row>
    <row r="19" spans="1:55" ht="13.5" customHeight="1" x14ac:dyDescent="0.15">
      <c r="A19" s="98" t="s">
        <v>22</v>
      </c>
      <c r="B19" s="96" t="s">
        <v>283</v>
      </c>
      <c r="C19" s="85" t="s">
        <v>284</v>
      </c>
      <c r="D19" s="87">
        <f t="shared" si="0"/>
        <v>2526</v>
      </c>
      <c r="E19" s="87">
        <f t="shared" si="1"/>
        <v>0</v>
      </c>
      <c r="F19" s="87">
        <v>0</v>
      </c>
      <c r="G19" s="87">
        <v>0</v>
      </c>
      <c r="H19" s="87">
        <f t="shared" si="2"/>
        <v>0</v>
      </c>
      <c r="I19" s="87">
        <v>0</v>
      </c>
      <c r="J19" s="87">
        <v>0</v>
      </c>
      <c r="K19" s="87">
        <f t="shared" si="3"/>
        <v>2526</v>
      </c>
      <c r="L19" s="87">
        <v>707</v>
      </c>
      <c r="M19" s="87">
        <v>1819</v>
      </c>
      <c r="N19" s="87">
        <f t="shared" si="4"/>
        <v>2526</v>
      </c>
      <c r="O19" s="87">
        <f t="shared" si="5"/>
        <v>707</v>
      </c>
      <c r="P19" s="87">
        <v>707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 t="shared" si="7"/>
        <v>1819</v>
      </c>
      <c r="W19" s="87">
        <v>1819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 t="shared" si="9"/>
        <v>0</v>
      </c>
      <c r="AD19" s="87">
        <v>0</v>
      </c>
      <c r="AE19" s="87">
        <v>0</v>
      </c>
      <c r="AF19" s="87">
        <f t="shared" si="10"/>
        <v>86</v>
      </c>
      <c r="AG19" s="87">
        <v>86</v>
      </c>
      <c r="AH19" s="87">
        <v>0</v>
      </c>
      <c r="AI19" s="87">
        <v>0</v>
      </c>
      <c r="AJ19" s="87">
        <f t="shared" si="11"/>
        <v>86</v>
      </c>
      <c r="AK19" s="87">
        <v>0</v>
      </c>
      <c r="AL19" s="87">
        <v>0</v>
      </c>
      <c r="AM19" s="87">
        <v>1</v>
      </c>
      <c r="AN19" s="87">
        <v>0</v>
      </c>
      <c r="AO19" s="87">
        <v>0</v>
      </c>
      <c r="AP19" s="87">
        <v>0</v>
      </c>
      <c r="AQ19" s="87">
        <v>8</v>
      </c>
      <c r="AR19" s="87">
        <v>0</v>
      </c>
      <c r="AS19" s="87">
        <v>77</v>
      </c>
      <c r="AT19" s="87">
        <f t="shared" si="13"/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0</v>
      </c>
      <c r="BA19" s="87">
        <v>0</v>
      </c>
      <c r="BB19" s="87">
        <v>0</v>
      </c>
      <c r="BC19" s="87">
        <v>0</v>
      </c>
    </row>
    <row r="20" spans="1:55" ht="13.5" customHeight="1" x14ac:dyDescent="0.15">
      <c r="A20" s="98" t="s">
        <v>22</v>
      </c>
      <c r="B20" s="96" t="s">
        <v>285</v>
      </c>
      <c r="C20" s="85" t="s">
        <v>286</v>
      </c>
      <c r="D20" s="87">
        <f t="shared" si="0"/>
        <v>5410</v>
      </c>
      <c r="E20" s="87">
        <f t="shared" si="1"/>
        <v>0</v>
      </c>
      <c r="F20" s="87">
        <v>0</v>
      </c>
      <c r="G20" s="87">
        <v>0</v>
      </c>
      <c r="H20" s="87">
        <f t="shared" si="2"/>
        <v>0</v>
      </c>
      <c r="I20" s="87">
        <v>0</v>
      </c>
      <c r="J20" s="87">
        <v>0</v>
      </c>
      <c r="K20" s="87">
        <f t="shared" si="3"/>
        <v>5410</v>
      </c>
      <c r="L20" s="87">
        <v>723</v>
      </c>
      <c r="M20" s="87">
        <v>4687</v>
      </c>
      <c r="N20" s="87">
        <f t="shared" si="4"/>
        <v>5410</v>
      </c>
      <c r="O20" s="87">
        <f t="shared" si="5"/>
        <v>723</v>
      </c>
      <c r="P20" s="87">
        <v>723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4687</v>
      </c>
      <c r="W20" s="87">
        <v>4687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185</v>
      </c>
      <c r="AG20" s="87">
        <v>185</v>
      </c>
      <c r="AH20" s="87">
        <v>0</v>
      </c>
      <c r="AI20" s="87">
        <v>0</v>
      </c>
      <c r="AJ20" s="87">
        <f t="shared" si="11"/>
        <v>185</v>
      </c>
      <c r="AK20" s="87">
        <v>0</v>
      </c>
      <c r="AL20" s="87">
        <v>0</v>
      </c>
      <c r="AM20" s="87">
        <v>3</v>
      </c>
      <c r="AN20" s="87">
        <v>0</v>
      </c>
      <c r="AO20" s="87">
        <v>0</v>
      </c>
      <c r="AP20" s="87">
        <v>0</v>
      </c>
      <c r="AQ20" s="87">
        <v>17</v>
      </c>
      <c r="AR20" s="87">
        <v>0</v>
      </c>
      <c r="AS20" s="87">
        <v>165</v>
      </c>
      <c r="AT20" s="87">
        <f t="shared" si="13"/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 t="shared" si="14"/>
        <v>0</v>
      </c>
      <c r="BA20" s="87">
        <v>0</v>
      </c>
      <c r="BB20" s="87">
        <v>0</v>
      </c>
      <c r="BC20" s="87">
        <v>0</v>
      </c>
    </row>
    <row r="21" spans="1:55" ht="13.5" customHeight="1" x14ac:dyDescent="0.15">
      <c r="A21" s="98" t="s">
        <v>22</v>
      </c>
      <c r="B21" s="96" t="s">
        <v>287</v>
      </c>
      <c r="C21" s="85" t="s">
        <v>288</v>
      </c>
      <c r="D21" s="87">
        <f t="shared" si="0"/>
        <v>5968</v>
      </c>
      <c r="E21" s="87">
        <f t="shared" si="1"/>
        <v>5968</v>
      </c>
      <c r="F21" s="87">
        <v>1922</v>
      </c>
      <c r="G21" s="87">
        <v>4046</v>
      </c>
      <c r="H21" s="87">
        <f t="shared" si="2"/>
        <v>0</v>
      </c>
      <c r="I21" s="87">
        <v>0</v>
      </c>
      <c r="J21" s="87">
        <v>0</v>
      </c>
      <c r="K21" s="87">
        <f t="shared" si="3"/>
        <v>0</v>
      </c>
      <c r="L21" s="87">
        <v>0</v>
      </c>
      <c r="M21" s="87">
        <v>0</v>
      </c>
      <c r="N21" s="87">
        <f t="shared" si="4"/>
        <v>6282</v>
      </c>
      <c r="O21" s="87">
        <f t="shared" si="5"/>
        <v>1922</v>
      </c>
      <c r="P21" s="87">
        <v>1922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 t="shared" si="7"/>
        <v>4046</v>
      </c>
      <c r="W21" s="87">
        <v>4046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 t="shared" si="9"/>
        <v>314</v>
      </c>
      <c r="AD21" s="87">
        <v>314</v>
      </c>
      <c r="AE21" s="87">
        <v>0</v>
      </c>
      <c r="AF21" s="87">
        <f t="shared" si="10"/>
        <v>123</v>
      </c>
      <c r="AG21" s="87">
        <v>123</v>
      </c>
      <c r="AH21" s="87">
        <v>0</v>
      </c>
      <c r="AI21" s="87">
        <v>0</v>
      </c>
      <c r="AJ21" s="87">
        <f t="shared" si="11"/>
        <v>123</v>
      </c>
      <c r="AK21" s="87">
        <v>0</v>
      </c>
      <c r="AL21" s="87">
        <v>0</v>
      </c>
      <c r="AM21" s="87">
        <v>71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52</v>
      </c>
      <c r="AT21" s="87">
        <f t="shared" si="13"/>
        <v>2</v>
      </c>
      <c r="AU21" s="87">
        <v>0</v>
      </c>
      <c r="AV21" s="87">
        <v>0</v>
      </c>
      <c r="AW21" s="87">
        <v>2</v>
      </c>
      <c r="AX21" s="87">
        <v>0</v>
      </c>
      <c r="AY21" s="87">
        <v>0</v>
      </c>
      <c r="AZ21" s="87">
        <f t="shared" si="14"/>
        <v>0</v>
      </c>
      <c r="BA21" s="87">
        <v>0</v>
      </c>
      <c r="BB21" s="87">
        <v>0</v>
      </c>
      <c r="BC21" s="87">
        <v>0</v>
      </c>
    </row>
    <row r="22" spans="1:55" ht="13.5" customHeight="1" x14ac:dyDescent="0.15">
      <c r="A22" s="98" t="s">
        <v>22</v>
      </c>
      <c r="B22" s="96" t="s">
        <v>289</v>
      </c>
      <c r="C22" s="85" t="s">
        <v>290</v>
      </c>
      <c r="D22" s="87">
        <f t="shared" si="0"/>
        <v>3564</v>
      </c>
      <c r="E22" s="87">
        <f t="shared" si="1"/>
        <v>0</v>
      </c>
      <c r="F22" s="87">
        <v>0</v>
      </c>
      <c r="G22" s="87">
        <v>0</v>
      </c>
      <c r="H22" s="87">
        <f t="shared" si="2"/>
        <v>0</v>
      </c>
      <c r="I22" s="87">
        <v>0</v>
      </c>
      <c r="J22" s="87">
        <v>0</v>
      </c>
      <c r="K22" s="87">
        <f t="shared" si="3"/>
        <v>3564</v>
      </c>
      <c r="L22" s="87">
        <v>1906</v>
      </c>
      <c r="M22" s="87">
        <v>1658</v>
      </c>
      <c r="N22" s="87">
        <f t="shared" si="4"/>
        <v>3624</v>
      </c>
      <c r="O22" s="87">
        <f t="shared" si="5"/>
        <v>1906</v>
      </c>
      <c r="P22" s="87">
        <v>1906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 t="shared" si="7"/>
        <v>1658</v>
      </c>
      <c r="W22" s="87">
        <v>1658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 t="shared" si="9"/>
        <v>60</v>
      </c>
      <c r="AD22" s="87">
        <v>60</v>
      </c>
      <c r="AE22" s="87">
        <v>0</v>
      </c>
      <c r="AF22" s="87">
        <f t="shared" si="10"/>
        <v>73</v>
      </c>
      <c r="AG22" s="87">
        <v>73</v>
      </c>
      <c r="AH22" s="87">
        <v>0</v>
      </c>
      <c r="AI22" s="87">
        <v>0</v>
      </c>
      <c r="AJ22" s="87">
        <f t="shared" si="11"/>
        <v>73</v>
      </c>
      <c r="AK22" s="87">
        <v>0</v>
      </c>
      <c r="AL22" s="87">
        <v>0</v>
      </c>
      <c r="AM22" s="87">
        <v>60</v>
      </c>
      <c r="AN22" s="87">
        <v>13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 t="shared" si="13"/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0</v>
      </c>
      <c r="BA22" s="87">
        <v>0</v>
      </c>
      <c r="BB22" s="87">
        <v>0</v>
      </c>
      <c r="BC22" s="87">
        <v>0</v>
      </c>
    </row>
    <row r="23" spans="1:55" ht="13.5" customHeight="1" x14ac:dyDescent="0.15">
      <c r="A23" s="98" t="s">
        <v>22</v>
      </c>
      <c r="B23" s="96" t="s">
        <v>291</v>
      </c>
      <c r="C23" s="85" t="s">
        <v>292</v>
      </c>
      <c r="D23" s="87">
        <f t="shared" si="0"/>
        <v>385</v>
      </c>
      <c r="E23" s="87">
        <f t="shared" si="1"/>
        <v>0</v>
      </c>
      <c r="F23" s="87">
        <v>0</v>
      </c>
      <c r="G23" s="87">
        <v>0</v>
      </c>
      <c r="H23" s="87">
        <f t="shared" si="2"/>
        <v>0</v>
      </c>
      <c r="I23" s="87">
        <v>0</v>
      </c>
      <c r="J23" s="87">
        <v>0</v>
      </c>
      <c r="K23" s="87">
        <f t="shared" si="3"/>
        <v>385</v>
      </c>
      <c r="L23" s="87">
        <v>42</v>
      </c>
      <c r="M23" s="87">
        <v>343</v>
      </c>
      <c r="N23" s="87">
        <f t="shared" si="4"/>
        <v>385</v>
      </c>
      <c r="O23" s="87">
        <f t="shared" si="5"/>
        <v>42</v>
      </c>
      <c r="P23" s="87">
        <v>0</v>
      </c>
      <c r="Q23" s="87">
        <v>0</v>
      </c>
      <c r="R23" s="87">
        <v>0</v>
      </c>
      <c r="S23" s="87">
        <v>42</v>
      </c>
      <c r="T23" s="87">
        <v>0</v>
      </c>
      <c r="U23" s="87">
        <v>0</v>
      </c>
      <c r="V23" s="87">
        <f t="shared" si="7"/>
        <v>343</v>
      </c>
      <c r="W23" s="87">
        <v>0</v>
      </c>
      <c r="X23" s="87">
        <v>0</v>
      </c>
      <c r="Y23" s="87">
        <v>0</v>
      </c>
      <c r="Z23" s="87">
        <v>343</v>
      </c>
      <c r="AA23" s="87">
        <v>0</v>
      </c>
      <c r="AB23" s="87">
        <v>0</v>
      </c>
      <c r="AC23" s="87">
        <f t="shared" si="9"/>
        <v>0</v>
      </c>
      <c r="AD23" s="87">
        <v>0</v>
      </c>
      <c r="AE23" s="87">
        <v>0</v>
      </c>
      <c r="AF23" s="87">
        <f t="shared" si="10"/>
        <v>0</v>
      </c>
      <c r="AG23" s="87">
        <v>0</v>
      </c>
      <c r="AH23" s="87">
        <v>0</v>
      </c>
      <c r="AI23" s="87">
        <v>0</v>
      </c>
      <c r="AJ23" s="87">
        <f t="shared" si="11"/>
        <v>0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 t="shared" si="13"/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0</v>
      </c>
      <c r="BA23" s="87">
        <v>0</v>
      </c>
      <c r="BB23" s="87">
        <v>0</v>
      </c>
      <c r="BC23" s="87">
        <v>0</v>
      </c>
    </row>
    <row r="24" spans="1:55" ht="13.5" customHeight="1" x14ac:dyDescent="0.15">
      <c r="A24" s="98" t="s">
        <v>22</v>
      </c>
      <c r="B24" s="96" t="s">
        <v>293</v>
      </c>
      <c r="C24" s="85" t="s">
        <v>294</v>
      </c>
      <c r="D24" s="87">
        <f t="shared" si="0"/>
        <v>2356</v>
      </c>
      <c r="E24" s="87">
        <f t="shared" si="1"/>
        <v>0</v>
      </c>
      <c r="F24" s="87">
        <v>0</v>
      </c>
      <c r="G24" s="87">
        <v>0</v>
      </c>
      <c r="H24" s="87">
        <f t="shared" si="2"/>
        <v>0</v>
      </c>
      <c r="I24" s="87">
        <v>0</v>
      </c>
      <c r="J24" s="87">
        <v>0</v>
      </c>
      <c r="K24" s="87">
        <f t="shared" si="3"/>
        <v>2356</v>
      </c>
      <c r="L24" s="87">
        <v>444</v>
      </c>
      <c r="M24" s="87">
        <v>1912</v>
      </c>
      <c r="N24" s="87">
        <f t="shared" si="4"/>
        <v>2356</v>
      </c>
      <c r="O24" s="87">
        <f t="shared" si="5"/>
        <v>444</v>
      </c>
      <c r="P24" s="87">
        <v>444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1912</v>
      </c>
      <c r="W24" s="87">
        <v>1912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0</v>
      </c>
      <c r="AD24" s="87">
        <v>0</v>
      </c>
      <c r="AE24" s="87">
        <v>0</v>
      </c>
      <c r="AF24" s="87">
        <f t="shared" si="10"/>
        <v>84</v>
      </c>
      <c r="AG24" s="87">
        <v>84</v>
      </c>
      <c r="AH24" s="87">
        <v>0</v>
      </c>
      <c r="AI24" s="87">
        <v>0</v>
      </c>
      <c r="AJ24" s="87">
        <f t="shared" si="11"/>
        <v>84</v>
      </c>
      <c r="AK24" s="87">
        <v>0</v>
      </c>
      <c r="AL24" s="87">
        <v>0</v>
      </c>
      <c r="AM24" s="87">
        <v>84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 t="shared" si="13"/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 t="shared" si="14"/>
        <v>0</v>
      </c>
      <c r="BA24" s="87">
        <v>0</v>
      </c>
      <c r="BB24" s="87">
        <v>0</v>
      </c>
      <c r="BC24" s="87">
        <v>0</v>
      </c>
    </row>
    <row r="25" spans="1:55" ht="13.5" customHeight="1" x14ac:dyDescent="0.15">
      <c r="A25" s="98" t="s">
        <v>22</v>
      </c>
      <c r="B25" s="96" t="s">
        <v>295</v>
      </c>
      <c r="C25" s="85" t="s">
        <v>296</v>
      </c>
      <c r="D25" s="87">
        <f t="shared" si="0"/>
        <v>172</v>
      </c>
      <c r="E25" s="87">
        <f t="shared" si="1"/>
        <v>10</v>
      </c>
      <c r="F25" s="87">
        <v>10</v>
      </c>
      <c r="G25" s="87">
        <v>0</v>
      </c>
      <c r="H25" s="87">
        <f t="shared" si="2"/>
        <v>162</v>
      </c>
      <c r="I25" s="87">
        <v>0</v>
      </c>
      <c r="J25" s="87">
        <v>162</v>
      </c>
      <c r="K25" s="87">
        <f t="shared" si="3"/>
        <v>0</v>
      </c>
      <c r="L25" s="87">
        <v>0</v>
      </c>
      <c r="M25" s="87">
        <v>0</v>
      </c>
      <c r="N25" s="87">
        <f t="shared" si="4"/>
        <v>172</v>
      </c>
      <c r="O25" s="87">
        <f t="shared" si="5"/>
        <v>10</v>
      </c>
      <c r="P25" s="87">
        <v>0</v>
      </c>
      <c r="Q25" s="87">
        <v>0</v>
      </c>
      <c r="R25" s="87">
        <v>0</v>
      </c>
      <c r="S25" s="87">
        <v>0</v>
      </c>
      <c r="T25" s="87">
        <v>10</v>
      </c>
      <c r="U25" s="87">
        <v>0</v>
      </c>
      <c r="V25" s="87">
        <f t="shared" si="7"/>
        <v>162</v>
      </c>
      <c r="W25" s="87">
        <v>0</v>
      </c>
      <c r="X25" s="87">
        <v>0</v>
      </c>
      <c r="Y25" s="87">
        <v>0</v>
      </c>
      <c r="Z25" s="87">
        <v>0</v>
      </c>
      <c r="AA25" s="87">
        <v>162</v>
      </c>
      <c r="AB25" s="87">
        <v>0</v>
      </c>
      <c r="AC25" s="87">
        <f t="shared" si="9"/>
        <v>0</v>
      </c>
      <c r="AD25" s="87">
        <v>0</v>
      </c>
      <c r="AE25" s="87">
        <v>0</v>
      </c>
      <c r="AF25" s="87">
        <f t="shared" si="10"/>
        <v>0</v>
      </c>
      <c r="AG25" s="87">
        <v>0</v>
      </c>
      <c r="AH25" s="87">
        <v>0</v>
      </c>
      <c r="AI25" s="87">
        <v>0</v>
      </c>
      <c r="AJ25" s="87">
        <f t="shared" si="11"/>
        <v>0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 t="shared" si="13"/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 t="shared" si="14"/>
        <v>0</v>
      </c>
      <c r="BA25" s="87">
        <v>0</v>
      </c>
      <c r="BB25" s="87">
        <v>0</v>
      </c>
      <c r="BC25" s="87">
        <v>0</v>
      </c>
    </row>
    <row r="26" spans="1:55" ht="13.5" customHeight="1" x14ac:dyDescent="0.15">
      <c r="A26" s="98" t="s">
        <v>22</v>
      </c>
      <c r="B26" s="96" t="s">
        <v>297</v>
      </c>
      <c r="C26" s="85" t="s">
        <v>298</v>
      </c>
      <c r="D26" s="87">
        <f t="shared" si="0"/>
        <v>8672</v>
      </c>
      <c r="E26" s="87">
        <f t="shared" si="1"/>
        <v>0</v>
      </c>
      <c r="F26" s="87">
        <v>0</v>
      </c>
      <c r="G26" s="87">
        <v>0</v>
      </c>
      <c r="H26" s="87">
        <f t="shared" si="2"/>
        <v>0</v>
      </c>
      <c r="I26" s="87">
        <v>0</v>
      </c>
      <c r="J26" s="87">
        <v>0</v>
      </c>
      <c r="K26" s="87">
        <f t="shared" si="3"/>
        <v>8672</v>
      </c>
      <c r="L26" s="87">
        <v>4683</v>
      </c>
      <c r="M26" s="87">
        <v>3989</v>
      </c>
      <c r="N26" s="87">
        <f t="shared" si="4"/>
        <v>8672</v>
      </c>
      <c r="O26" s="87">
        <f t="shared" si="5"/>
        <v>4683</v>
      </c>
      <c r="P26" s="87">
        <v>0</v>
      </c>
      <c r="Q26" s="87">
        <v>0</v>
      </c>
      <c r="R26" s="87">
        <v>0</v>
      </c>
      <c r="S26" s="87">
        <v>4683</v>
      </c>
      <c r="T26" s="87">
        <v>0</v>
      </c>
      <c r="U26" s="87">
        <v>0</v>
      </c>
      <c r="V26" s="87">
        <f t="shared" si="7"/>
        <v>3989</v>
      </c>
      <c r="W26" s="87">
        <v>0</v>
      </c>
      <c r="X26" s="87">
        <v>0</v>
      </c>
      <c r="Y26" s="87">
        <v>0</v>
      </c>
      <c r="Z26" s="87">
        <v>3989</v>
      </c>
      <c r="AA26" s="87">
        <v>0</v>
      </c>
      <c r="AB26" s="87">
        <v>0</v>
      </c>
      <c r="AC26" s="87">
        <f t="shared" si="9"/>
        <v>0</v>
      </c>
      <c r="AD26" s="87">
        <v>0</v>
      </c>
      <c r="AE26" s="87">
        <v>0</v>
      </c>
      <c r="AF26" s="87">
        <f t="shared" si="10"/>
        <v>0</v>
      </c>
      <c r="AG26" s="87">
        <v>0</v>
      </c>
      <c r="AH26" s="87">
        <v>0</v>
      </c>
      <c r="AI26" s="87">
        <v>0</v>
      </c>
      <c r="AJ26" s="87">
        <f t="shared" si="11"/>
        <v>0</v>
      </c>
      <c r="AK26" s="87">
        <v>0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 t="shared" si="13"/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 t="shared" si="14"/>
        <v>0</v>
      </c>
      <c r="BA26" s="87">
        <v>0</v>
      </c>
      <c r="BB26" s="87">
        <v>0</v>
      </c>
      <c r="BC26" s="87">
        <v>0</v>
      </c>
    </row>
    <row r="27" spans="1:55" ht="13.5" customHeight="1" x14ac:dyDescent="0.15">
      <c r="A27" s="98"/>
      <c r="B27" s="96"/>
      <c r="C27" s="85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</row>
    <row r="28" spans="1:55" ht="13.5" customHeight="1" x14ac:dyDescent="0.15">
      <c r="A28" s="98"/>
      <c r="B28" s="96"/>
      <c r="C28" s="85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</row>
    <row r="29" spans="1:55" ht="13.5" customHeight="1" x14ac:dyDescent="0.15">
      <c r="A29" s="98"/>
      <c r="B29" s="96"/>
      <c r="C29" s="85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</row>
    <row r="30" spans="1:55" ht="13.5" customHeight="1" x14ac:dyDescent="0.15">
      <c r="A30" s="98"/>
      <c r="B30" s="96"/>
      <c r="C30" s="85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</row>
    <row r="31" spans="1:55" ht="13.5" customHeight="1" x14ac:dyDescent="0.15">
      <c r="A31" s="98"/>
      <c r="B31" s="96"/>
      <c r="C31" s="85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</row>
    <row r="32" spans="1:55" ht="13.5" customHeight="1" x14ac:dyDescent="0.15">
      <c r="A32" s="98"/>
      <c r="B32" s="96"/>
      <c r="C32" s="85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</row>
    <row r="33" spans="1:55" ht="13.5" customHeight="1" x14ac:dyDescent="0.15">
      <c r="A33" s="98"/>
      <c r="B33" s="96"/>
      <c r="C33" s="85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</row>
    <row r="34" spans="1:55" ht="13.5" customHeight="1" x14ac:dyDescent="0.15">
      <c r="A34" s="98"/>
      <c r="B34" s="96"/>
      <c r="C34" s="85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</row>
    <row r="35" spans="1:55" ht="13.5" customHeight="1" x14ac:dyDescent="0.15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 x14ac:dyDescent="0.15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 x14ac:dyDescent="0.15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 x14ac:dyDescent="0.15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 x14ac:dyDescent="0.15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 x14ac:dyDescent="0.15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 x14ac:dyDescent="0.15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 x14ac:dyDescent="0.15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 x14ac:dyDescent="0.15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 x14ac:dyDescent="0.15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 x14ac:dyDescent="0.15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 x14ac:dyDescent="0.15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 x14ac:dyDescent="0.15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 x14ac:dyDescent="0.15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 x14ac:dyDescent="0.15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 x14ac:dyDescent="0.15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 x14ac:dyDescent="0.15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 x14ac:dyDescent="0.15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 x14ac:dyDescent="0.15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 x14ac:dyDescent="0.15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 x14ac:dyDescent="0.15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 x14ac:dyDescent="0.15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 x14ac:dyDescent="0.15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 x14ac:dyDescent="0.15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 x14ac:dyDescent="0.15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 x14ac:dyDescent="0.15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 x14ac:dyDescent="0.15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26">
    <sortCondition ref="A8:A26"/>
    <sortCondition ref="B8:B26"/>
    <sortCondition ref="C8:C26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32000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32201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32202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32203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32204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32205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32206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32207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32209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32343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32386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32441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32448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32449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32501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32505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32525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32526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32527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32528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>
        <f>+水洗化人口等!B27</f>
        <v>0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>
        <f>+水洗化人口等!B28</f>
        <v>0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>
        <f>+水洗化人口等!B29</f>
        <v>0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>
        <f>+水洗化人口等!B30</f>
        <v>0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>
        <f>+水洗化人口等!B31</f>
        <v>0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>
        <f>+水洗化人口等!B32</f>
        <v>0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>
        <f>+水洗化人口等!B33</f>
        <v>0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>
        <f>+水洗化人口等!B34</f>
        <v>0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 x14ac:dyDescent="0.15">
      <c r="AD55" s="2"/>
      <c r="AF55" s="2">
        <f>+水洗化人口等!B55</f>
        <v>0</v>
      </c>
      <c r="AG55" s="2">
        <v>55</v>
      </c>
    </row>
    <row r="56" spans="27:36" x14ac:dyDescent="0.15">
      <c r="AF56" s="2">
        <f>+水洗化人口等!B56</f>
        <v>0</v>
      </c>
      <c r="AG56" s="2">
        <v>56</v>
      </c>
    </row>
    <row r="57" spans="27:36" x14ac:dyDescent="0.15">
      <c r="AF57" s="2">
        <f>+水洗化人口等!B57</f>
        <v>0</v>
      </c>
      <c r="AG57" s="2">
        <v>57</v>
      </c>
    </row>
    <row r="58" spans="27:36" x14ac:dyDescent="0.15">
      <c r="AF58" s="2">
        <f>+水洗化人口等!B58</f>
        <v>0</v>
      </c>
      <c r="AG58" s="2">
        <v>58</v>
      </c>
    </row>
    <row r="59" spans="27:36" x14ac:dyDescent="0.15">
      <c r="AF59" s="2">
        <f>+水洗化人口等!B59</f>
        <v>0</v>
      </c>
      <c r="AG59" s="2">
        <v>59</v>
      </c>
    </row>
    <row r="60" spans="27:36" x14ac:dyDescent="0.15">
      <c r="AF60" s="2">
        <f>+水洗化人口等!B60</f>
        <v>0</v>
      </c>
      <c r="AG60" s="2">
        <v>60</v>
      </c>
    </row>
    <row r="61" spans="27:36" x14ac:dyDescent="0.15">
      <c r="AF61" s="2">
        <f>+水洗化人口等!B61</f>
        <v>0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2025-01-10T06:33:11Z</dcterms:modified>
</cp:coreProperties>
</file>