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29奈良県\環境省廃棄物実態調査集約結果（29奈良県）\"/>
    </mc:Choice>
  </mc:AlternateContent>
  <xr:revisionPtr revIDLastSave="0" documentId="13_ncr:1_{B6917268-862B-4B35-92BE-D70927A07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水洗化人口等!$A$6:$AD$45</definedName>
    <definedName name="_xlnm.Print_Area" localSheetId="2">し尿集計結果!$A$1:$M$37</definedName>
    <definedName name="_xlnm.Print_Area" localSheetId="1">し尿処理状況!$2:$46</definedName>
    <definedName name="_xlnm.Print_Area" localSheetId="0">水洗化人口等!$2:$46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C8" i="2"/>
  <c r="AC9" i="2"/>
  <c r="AC10" i="2"/>
  <c r="N10" i="2" s="1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N26" i="2" s="1"/>
  <c r="AC27" i="2"/>
  <c r="AC28" i="2"/>
  <c r="AC29" i="2"/>
  <c r="N29" i="2" s="1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N42" i="2" s="1"/>
  <c r="AC43" i="2"/>
  <c r="AC44" i="2"/>
  <c r="AC45" i="2"/>
  <c r="N45" i="2" s="1"/>
  <c r="AC46" i="2"/>
  <c r="V8" i="2"/>
  <c r="N8" i="2" s="1"/>
  <c r="V9" i="2"/>
  <c r="V10" i="2"/>
  <c r="V11" i="2"/>
  <c r="V12" i="2"/>
  <c r="V13" i="2"/>
  <c r="V14" i="2"/>
  <c r="V15" i="2"/>
  <c r="V16" i="2"/>
  <c r="V17" i="2"/>
  <c r="V18" i="2"/>
  <c r="V19" i="2"/>
  <c r="N19" i="2" s="1"/>
  <c r="V20" i="2"/>
  <c r="V21" i="2"/>
  <c r="N21" i="2" s="1"/>
  <c r="V22" i="2"/>
  <c r="N22" i="2" s="1"/>
  <c r="V23" i="2"/>
  <c r="N23" i="2" s="1"/>
  <c r="V24" i="2"/>
  <c r="N24" i="2" s="1"/>
  <c r="V25" i="2"/>
  <c r="V26" i="2"/>
  <c r="V27" i="2"/>
  <c r="V28" i="2"/>
  <c r="V29" i="2"/>
  <c r="V30" i="2"/>
  <c r="V31" i="2"/>
  <c r="V32" i="2"/>
  <c r="N32" i="2" s="1"/>
  <c r="V33" i="2"/>
  <c r="V34" i="2"/>
  <c r="V35" i="2"/>
  <c r="N35" i="2" s="1"/>
  <c r="V36" i="2"/>
  <c r="V37" i="2"/>
  <c r="N37" i="2" s="1"/>
  <c r="V38" i="2"/>
  <c r="N38" i="2" s="1"/>
  <c r="V39" i="2"/>
  <c r="N39" i="2" s="1"/>
  <c r="V40" i="2"/>
  <c r="N40" i="2" s="1"/>
  <c r="V41" i="2"/>
  <c r="V42" i="2"/>
  <c r="V43" i="2"/>
  <c r="V44" i="2"/>
  <c r="V45" i="2"/>
  <c r="V46" i="2"/>
  <c r="O8" i="2"/>
  <c r="O9" i="2"/>
  <c r="N9" i="2" s="1"/>
  <c r="O10" i="2"/>
  <c r="O11" i="2"/>
  <c r="O12" i="2"/>
  <c r="O13" i="2"/>
  <c r="O14" i="2"/>
  <c r="O15" i="2"/>
  <c r="O16" i="2"/>
  <c r="O17" i="2"/>
  <c r="N17" i="2" s="1"/>
  <c r="O18" i="2"/>
  <c r="O19" i="2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O32" i="2"/>
  <c r="O33" i="2"/>
  <c r="N33" i="2" s="1"/>
  <c r="O34" i="2"/>
  <c r="O35" i="2"/>
  <c r="O36" i="2"/>
  <c r="O37" i="2"/>
  <c r="O38" i="2"/>
  <c r="O39" i="2"/>
  <c r="O40" i="2"/>
  <c r="O41" i="2"/>
  <c r="N41" i="2" s="1"/>
  <c r="O42" i="2"/>
  <c r="O43" i="2"/>
  <c r="O44" i="2"/>
  <c r="O45" i="2"/>
  <c r="O46" i="2"/>
  <c r="N13" i="2"/>
  <c r="N16" i="2"/>
  <c r="K8" i="2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D30" i="2" s="1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D45" i="2" s="1"/>
  <c r="K46" i="2"/>
  <c r="D46" i="2" s="1"/>
  <c r="H8" i="2"/>
  <c r="H9" i="2"/>
  <c r="D9" i="2" s="1"/>
  <c r="H10" i="2"/>
  <c r="H11" i="2"/>
  <c r="H12" i="2"/>
  <c r="H13" i="2"/>
  <c r="H14" i="2"/>
  <c r="H15" i="2"/>
  <c r="H16" i="2"/>
  <c r="H17" i="2"/>
  <c r="H18" i="2"/>
  <c r="H19" i="2"/>
  <c r="D19" i="2" s="1"/>
  <c r="H20" i="2"/>
  <c r="H21" i="2"/>
  <c r="H22" i="2"/>
  <c r="H23" i="2"/>
  <c r="D23" i="2" s="1"/>
  <c r="H24" i="2"/>
  <c r="H25" i="2"/>
  <c r="D25" i="2" s="1"/>
  <c r="H26" i="2"/>
  <c r="H27" i="2"/>
  <c r="H28" i="2"/>
  <c r="D28" i="2" s="1"/>
  <c r="H29" i="2"/>
  <c r="H30" i="2"/>
  <c r="H31" i="2"/>
  <c r="H32" i="2"/>
  <c r="H33" i="2"/>
  <c r="D33" i="2" s="1"/>
  <c r="H34" i="2"/>
  <c r="H35" i="2"/>
  <c r="D35" i="2" s="1"/>
  <c r="H36" i="2"/>
  <c r="D36" i="2" s="1"/>
  <c r="H37" i="2"/>
  <c r="D37" i="2" s="1"/>
  <c r="H38" i="2"/>
  <c r="H39" i="2"/>
  <c r="D39" i="2" s="1"/>
  <c r="H40" i="2"/>
  <c r="H41" i="2"/>
  <c r="D41" i="2" s="1"/>
  <c r="H42" i="2"/>
  <c r="H43" i="2"/>
  <c r="H44" i="2"/>
  <c r="H45" i="2"/>
  <c r="H4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D12" i="2"/>
  <c r="D17" i="2"/>
  <c r="D20" i="2"/>
  <c r="D44" i="2"/>
  <c r="P8" i="1"/>
  <c r="I8" i="1" s="1"/>
  <c r="P9" i="1"/>
  <c r="I9" i="1" s="1"/>
  <c r="P10" i="1"/>
  <c r="I10" i="1" s="1"/>
  <c r="D10" i="1" s="1"/>
  <c r="F10" i="1" s="1"/>
  <c r="P11" i="1"/>
  <c r="I11" i="1" s="1"/>
  <c r="P12" i="1"/>
  <c r="I12" i="1" s="1"/>
  <c r="D12" i="1" s="1"/>
  <c r="P13" i="1"/>
  <c r="I13" i="1" s="1"/>
  <c r="D13" i="1" s="1"/>
  <c r="P14" i="1"/>
  <c r="I14" i="1" s="1"/>
  <c r="D14" i="1" s="1"/>
  <c r="P15" i="1"/>
  <c r="I15" i="1" s="1"/>
  <c r="D15" i="1" s="1"/>
  <c r="P16" i="1"/>
  <c r="I16" i="1" s="1"/>
  <c r="P17" i="1"/>
  <c r="P18" i="1"/>
  <c r="P19" i="1"/>
  <c r="I19" i="1" s="1"/>
  <c r="P20" i="1"/>
  <c r="P21" i="1"/>
  <c r="P22" i="1"/>
  <c r="I22" i="1" s="1"/>
  <c r="P23" i="1"/>
  <c r="P24" i="1"/>
  <c r="I24" i="1" s="1"/>
  <c r="P25" i="1"/>
  <c r="P26" i="1"/>
  <c r="P27" i="1"/>
  <c r="I27" i="1" s="1"/>
  <c r="P28" i="1"/>
  <c r="I28" i="1" s="1"/>
  <c r="D28" i="1" s="1"/>
  <c r="P29" i="1"/>
  <c r="I29" i="1" s="1"/>
  <c r="D29" i="1" s="1"/>
  <c r="P30" i="1"/>
  <c r="I30" i="1" s="1"/>
  <c r="D30" i="1" s="1"/>
  <c r="P31" i="1"/>
  <c r="I31" i="1" s="1"/>
  <c r="D31" i="1" s="1"/>
  <c r="P32" i="1"/>
  <c r="I32" i="1" s="1"/>
  <c r="D32" i="1" s="1"/>
  <c r="P33" i="1"/>
  <c r="P34" i="1"/>
  <c r="P35" i="1"/>
  <c r="I35" i="1" s="1"/>
  <c r="P36" i="1"/>
  <c r="P37" i="1"/>
  <c r="P38" i="1"/>
  <c r="I38" i="1" s="1"/>
  <c r="P39" i="1"/>
  <c r="I39" i="1" s="1"/>
  <c r="D39" i="1" s="1"/>
  <c r="P40" i="1"/>
  <c r="I40" i="1" s="1"/>
  <c r="P41" i="1"/>
  <c r="P42" i="1"/>
  <c r="I42" i="1" s="1"/>
  <c r="D42" i="1" s="1"/>
  <c r="F42" i="1" s="1"/>
  <c r="P43" i="1"/>
  <c r="I43" i="1" s="1"/>
  <c r="P44" i="1"/>
  <c r="I44" i="1" s="1"/>
  <c r="D44" i="1" s="1"/>
  <c r="P45" i="1"/>
  <c r="I45" i="1" s="1"/>
  <c r="D45" i="1" s="1"/>
  <c r="P46" i="1"/>
  <c r="I46" i="1" s="1"/>
  <c r="D46" i="1" s="1"/>
  <c r="I17" i="1"/>
  <c r="I18" i="1"/>
  <c r="D18" i="1" s="1"/>
  <c r="F18" i="1" s="1"/>
  <c r="I20" i="1"/>
  <c r="D20" i="1" s="1"/>
  <c r="I21" i="1"/>
  <c r="D21" i="1" s="1"/>
  <c r="I23" i="1"/>
  <c r="D23" i="1" s="1"/>
  <c r="I25" i="1"/>
  <c r="I26" i="1"/>
  <c r="D26" i="1" s="1"/>
  <c r="F26" i="1" s="1"/>
  <c r="I33" i="1"/>
  <c r="I34" i="1"/>
  <c r="I36" i="1"/>
  <c r="I37" i="1"/>
  <c r="I4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D41" i="1" s="1"/>
  <c r="E42" i="1"/>
  <c r="E43" i="1"/>
  <c r="E44" i="1"/>
  <c r="E45" i="1"/>
  <c r="E46" i="1"/>
  <c r="D34" i="1"/>
  <c r="F34" i="1" s="1"/>
  <c r="D37" i="1"/>
  <c r="T37" i="1" s="1"/>
  <c r="T21" i="1" l="1"/>
  <c r="L21" i="1"/>
  <c r="T13" i="1"/>
  <c r="L13" i="1"/>
  <c r="T29" i="1"/>
  <c r="L29" i="1"/>
  <c r="T45" i="1"/>
  <c r="L45" i="1"/>
  <c r="D43" i="1"/>
  <c r="D27" i="1"/>
  <c r="D11" i="1"/>
  <c r="D29" i="2"/>
  <c r="D13" i="2"/>
  <c r="N44" i="2"/>
  <c r="N28" i="2"/>
  <c r="N12" i="2"/>
  <c r="D24" i="1"/>
  <c r="N24" i="1" s="1"/>
  <c r="D8" i="1"/>
  <c r="D34" i="2"/>
  <c r="D18" i="2"/>
  <c r="D9" i="1"/>
  <c r="J9" i="1" s="1"/>
  <c r="D17" i="1"/>
  <c r="J17" i="1" s="1"/>
  <c r="D36" i="1"/>
  <c r="D40" i="2"/>
  <c r="D24" i="2"/>
  <c r="D8" i="2"/>
  <c r="D31" i="2"/>
  <c r="D15" i="2"/>
  <c r="D38" i="2"/>
  <c r="D22" i="2"/>
  <c r="N46" i="2"/>
  <c r="N30" i="2"/>
  <c r="N14" i="2"/>
  <c r="D40" i="1"/>
  <c r="N40" i="1" s="1"/>
  <c r="D22" i="1"/>
  <c r="T22" i="1" s="1"/>
  <c r="D33" i="1"/>
  <c r="J33" i="1" s="1"/>
  <c r="N31" i="2"/>
  <c r="D35" i="1"/>
  <c r="L35" i="1" s="1"/>
  <c r="D19" i="1"/>
  <c r="F19" i="1" s="1"/>
  <c r="D32" i="2"/>
  <c r="L37" i="1"/>
  <c r="D21" i="2"/>
  <c r="N36" i="2"/>
  <c r="N20" i="2"/>
  <c r="N43" i="2"/>
  <c r="N27" i="2"/>
  <c r="N11" i="2"/>
  <c r="N34" i="2"/>
  <c r="N18" i="2"/>
  <c r="D43" i="2"/>
  <c r="D27" i="2"/>
  <c r="D11" i="2"/>
  <c r="D16" i="2"/>
  <c r="D38" i="1"/>
  <c r="N38" i="1" s="1"/>
  <c r="N15" i="2"/>
  <c r="D16" i="1"/>
  <c r="L16" i="1" s="1"/>
  <c r="D42" i="2"/>
  <c r="D26" i="2"/>
  <c r="D10" i="2"/>
  <c r="T12" i="1"/>
  <c r="N12" i="1"/>
  <c r="F12" i="1"/>
  <c r="J12" i="1"/>
  <c r="L12" i="1"/>
  <c r="N30" i="1"/>
  <c r="T30" i="1"/>
  <c r="F30" i="1"/>
  <c r="L30" i="1"/>
  <c r="J30" i="1"/>
  <c r="T20" i="1"/>
  <c r="F20" i="1"/>
  <c r="J20" i="1"/>
  <c r="N20" i="1"/>
  <c r="L20" i="1"/>
  <c r="J43" i="1"/>
  <c r="L43" i="1"/>
  <c r="N43" i="1"/>
  <c r="T43" i="1"/>
  <c r="F43" i="1"/>
  <c r="F27" i="1"/>
  <c r="J27" i="1"/>
  <c r="L27" i="1"/>
  <c r="N27" i="1"/>
  <c r="T27" i="1"/>
  <c r="T19" i="1"/>
  <c r="F11" i="1"/>
  <c r="J11" i="1"/>
  <c r="L11" i="1"/>
  <c r="N11" i="1"/>
  <c r="T11" i="1"/>
  <c r="L31" i="1"/>
  <c r="N31" i="1"/>
  <c r="T31" i="1"/>
  <c r="F31" i="1"/>
  <c r="J31" i="1"/>
  <c r="T44" i="1"/>
  <c r="F44" i="1"/>
  <c r="J44" i="1"/>
  <c r="L44" i="1"/>
  <c r="N44" i="1"/>
  <c r="T28" i="1"/>
  <c r="F28" i="1"/>
  <c r="J28" i="1"/>
  <c r="L28" i="1"/>
  <c r="N28" i="1"/>
  <c r="L15" i="1"/>
  <c r="N15" i="1"/>
  <c r="T15" i="1"/>
  <c r="F15" i="1"/>
  <c r="J15" i="1"/>
  <c r="J32" i="1"/>
  <c r="L32" i="1"/>
  <c r="N32" i="1"/>
  <c r="F32" i="1"/>
  <c r="T32" i="1"/>
  <c r="F16" i="1"/>
  <c r="N16" i="1"/>
  <c r="T16" i="1"/>
  <c r="J8" i="1"/>
  <c r="L8" i="1"/>
  <c r="N8" i="1"/>
  <c r="F8" i="1"/>
  <c r="T8" i="1"/>
  <c r="J40" i="1"/>
  <c r="L40" i="1"/>
  <c r="F40" i="1"/>
  <c r="T40" i="1"/>
  <c r="L39" i="1"/>
  <c r="N39" i="1"/>
  <c r="T39" i="1"/>
  <c r="F39" i="1"/>
  <c r="J39" i="1"/>
  <c r="N22" i="1"/>
  <c r="F22" i="1"/>
  <c r="N46" i="1"/>
  <c r="T46" i="1"/>
  <c r="J46" i="1"/>
  <c r="F46" i="1"/>
  <c r="L46" i="1"/>
  <c r="N14" i="1"/>
  <c r="T14" i="1"/>
  <c r="F14" i="1"/>
  <c r="L14" i="1"/>
  <c r="J14" i="1"/>
  <c r="J41" i="1"/>
  <c r="L41" i="1"/>
  <c r="N41" i="1"/>
  <c r="T41" i="1"/>
  <c r="F41" i="1"/>
  <c r="F33" i="1"/>
  <c r="J25" i="1"/>
  <c r="L25" i="1"/>
  <c r="N25" i="1"/>
  <c r="T25" i="1"/>
  <c r="F25" i="1"/>
  <c r="N17" i="1"/>
  <c r="T36" i="1"/>
  <c r="N36" i="1"/>
  <c r="F36" i="1"/>
  <c r="J36" i="1"/>
  <c r="L36" i="1"/>
  <c r="L23" i="1"/>
  <c r="N23" i="1"/>
  <c r="T23" i="1"/>
  <c r="F23" i="1"/>
  <c r="J23" i="1"/>
  <c r="T42" i="1"/>
  <c r="T18" i="1"/>
  <c r="N45" i="1"/>
  <c r="N37" i="1"/>
  <c r="N29" i="1"/>
  <c r="N21" i="1"/>
  <c r="N13" i="1"/>
  <c r="T26" i="1"/>
  <c r="J45" i="1"/>
  <c r="J37" i="1"/>
  <c r="J29" i="1"/>
  <c r="J21" i="1"/>
  <c r="J13" i="1"/>
  <c r="N42" i="1"/>
  <c r="N34" i="1"/>
  <c r="N26" i="1"/>
  <c r="N18" i="1"/>
  <c r="N10" i="1"/>
  <c r="F45" i="1"/>
  <c r="F37" i="1"/>
  <c r="F29" i="1"/>
  <c r="F21" i="1"/>
  <c r="F13" i="1"/>
  <c r="L42" i="1"/>
  <c r="L34" i="1"/>
  <c r="L26" i="1"/>
  <c r="L18" i="1"/>
  <c r="L10" i="1"/>
  <c r="T10" i="1"/>
  <c r="J42" i="1"/>
  <c r="J34" i="1"/>
  <c r="J26" i="1"/>
  <c r="J18" i="1"/>
  <c r="J10" i="1"/>
  <c r="T3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F9" i="1" l="1"/>
  <c r="T33" i="1"/>
  <c r="L24" i="1"/>
  <c r="J16" i="1"/>
  <c r="N19" i="1"/>
  <c r="F24" i="1"/>
  <c r="F35" i="1"/>
  <c r="T24" i="1"/>
  <c r="J38" i="1"/>
  <c r="T9" i="1"/>
  <c r="N33" i="1"/>
  <c r="J24" i="1"/>
  <c r="L19" i="1"/>
  <c r="L38" i="1"/>
  <c r="N9" i="1"/>
  <c r="L33" i="1"/>
  <c r="J19" i="1"/>
  <c r="J35" i="1"/>
  <c r="F38" i="1"/>
  <c r="L9" i="1"/>
  <c r="J22" i="1"/>
  <c r="T38" i="1"/>
  <c r="L22" i="1"/>
  <c r="F17" i="1"/>
  <c r="T17" i="1"/>
  <c r="L17" i="1"/>
  <c r="T35" i="1"/>
  <c r="N35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<sst xmlns="http://schemas.openxmlformats.org/spreadsheetml/2006/main" count="845" uniqueCount="340">
  <si>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</si>
  <si>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</si>
  <si>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</si>
  <si>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</si>
  <si>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</si>
  <si>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</si>
  <si>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</si>
  <si>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</si>
  <si>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</si>
  <si>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</si>
  <si>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</si>
  <si>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</si>
  <si>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</si>
  <si>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</si>
  <si>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</si>
  <si>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</si>
  <si>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</si>
  <si>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</si>
  <si>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</si>
  <si>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</si>
  <si>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</si>
  <si>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</si>
  <si>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</si>
  <si>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</si>
  <si>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</si>
  <si>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</si>
  <si>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</si>
  <si>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</si>
  <si>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</si>
  <si>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</si>
  <si>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</si>
  <si>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</si>
  <si>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</si>
  <si>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</si>
  <si>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</si>
  <si>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</si>
  <si>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</si>
  <si>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</si>
  <si>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</si>
  <si>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</si>
  <si>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</si>
  <si>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</si>
  <si>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</si>
  <si>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</si>
  <si>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</si>
  <si>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</si>
  <si>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</si>
  <si>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</si>
  <si>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</si>
  <si>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</si>
  <si>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</si>
  <si>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</si>
  <si>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</si>
  <si>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</si>
  <si>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</si>
  <si>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</si>
  <si>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</si>
  <si>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</si>
  <si>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</si>
  <si>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</si>
  <si>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</si>
  <si>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</si>
  <si>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</si>
  <si>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</si>
  <si>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</si>
  <si>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</si>
  <si>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</si>
  <si>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</si>
  <si>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</si>
  <si>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</si>
  <si>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</si>
  <si>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</si>
  <si>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</si>
  <si>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</si>
  <si>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</si>
  <si>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</si>
  <si>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</si>
  <si>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</si>
  <si>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</si>
  <si>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</si>
  <si>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</si>
  <si>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</si>
  <si>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</si>
  <si>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</si>
  <si>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</si>
  <si>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</si>
  <si>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</si>
  <si>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</si>
  <si>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</si>
  <si>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</si>
  <si>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</si>
  <si>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</si>
  <si>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</si>
  <si>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</si>
  <si>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</si>
  <si>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</si>
  <si>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</si>
  <si>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</si>
  <si>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</si>
  <si>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</si>
  <si>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</si>
  <si>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</si>
  <si>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</si>
  <si>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</si>
  <si>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</si>
  <si>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</si>
  <si>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</si>
  <si>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</si>
  <si>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</si>
  <si>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</si>
  <si>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</si>
  <si>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</si>
  <si>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</si>
  <si>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</si>
  <si>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</si>
  <si>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</si>
  <si>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</si>
  <si>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</si>
  <si>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</si>
  <si>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</si>
  <si>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</si>
  <si>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</si>
  <si>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</si>
  <si>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</si>
  <si>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</si>
  <si>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</si>
  <si>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</si>
  <si>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</si>
  <si>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</si>
  <si>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</si>
  <si>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</si>
  <si>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</si>
  <si>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</si>
  <si>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</si>
  <si>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</si>
  <si>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</si>
  <si>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</si>
  <si>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</si>
  <si>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</si>
  <si>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</si>
  <si>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</si>
  <si>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</si>
  <si>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</si>
  <si>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</si>
  <si>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</si>
  <si>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</si>
  <si>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</si>
  <si>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</si>
  <si>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</si>
  <si>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</si>
  <si>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</si>
  <si>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</si>
  <si>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</si>
  <si>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</si>
  <si>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</si>
  <si>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</si>
  <si>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</si>
  <si>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</si>
  <si>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</si>
  <si>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</si>
  <si>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</si>
  <si>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</si>
  <si>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</si>
  <si>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</si>
  <si>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</si>
  <si>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</si>
  <si>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</si>
  <si>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</si>
  <si>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</si>
  <si>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</si>
  <si>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</si>
  <si>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</si>
  <si>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</si>
  <si>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</si>
  <si>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</si>
  <si>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</si>
  <si>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</si>
  <si>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</si>
  <si>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</si>
  <si>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</si>
  <si>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</si>
  <si>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</si>
  <si>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</si>
  <si>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</si>
  <si>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</si>
  <si>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</si>
  <si>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</si>
  <si>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</si>
  <si>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</si>
  <si>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</si>
  <si>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</si>
  <si>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</si>
  <si>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</si>
  <si>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</si>
  <si>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</si>
  <si>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</si>
  <si>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</si>
  <si>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</si>
  <si>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</si>
  <si>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</si>
  <si>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</si>
  <si>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</si>
  <si>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</si>
  <si>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</si>
  <si>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</si>
  <si>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</si>
  <si>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</si>
  <si>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</si>
  <si>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</si>
  <si>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</si>
  <si>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</si>
  <si>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</si>
  <si>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</si>
  <si>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</si>
  <si>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</si>
  <si>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</si>
  <si>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</si>
  <si>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</si>
  <si>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</si>
  <si>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</si>
  <si>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</si>
  <si>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</si>
  <si>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</si>
  <si>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</si>
  <si>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</si>
  <si>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</si>
  <si>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</si>
  <si>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</si>
  <si>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</si>
  <si>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</si>
  <si>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</si>
  <si>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</si>
  <si>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</si>
  <si>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</si>
  <si>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</si>
  <si>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</si>
  <si>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</si>
  <si>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</si>
  <si>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</si>
  <si>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</si>
  <si>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</si>
  <si>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</si>
  <si>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</si>
  <si>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</si>
  <si>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</si>
  <si>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</si>
  <si>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</si>
  <si>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</si>
  <si>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</si>
  <si>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</si>
  <si>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</si>
  <si>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</si>
  <si>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</si>
  <si>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</si>
  <si>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</si>
  <si>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</si>
  <si>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29000</t>
  </si>
  <si>
    <t>水洗化人口等（令和5年度実績）</t>
    <phoneticPr fontId="3"/>
  </si>
  <si>
    <t>し尿処理の状況（令和5年度実績）</t>
    <phoneticPr fontId="3"/>
  </si>
  <si>
    <t>29201</t>
  </si>
  <si>
    <t>奈良市</t>
  </si>
  <si>
    <t/>
  </si>
  <si>
    <t>○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</si>
  <si>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</si>
  <si>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</si>
  <si>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</si>
  <si>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</si>
  <si>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</si>
  <si>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</si>
  <si>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</si>
  <si>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</si>
  <si>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</si>
  <si>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</si>
  <si>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</si>
  <si>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</si>
  <si>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</si>
  <si>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</si>
  <si>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</si>
  <si>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</si>
  <si>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</si>
  <si>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</si>
  <si>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</si>
  <si>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</si>
  <si>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</si>
  <si>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</si>
  <si>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</si>
  <si>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</si>
  <si>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</si>
  <si>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</si>
  <si>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</si>
  <si>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</si>
  <si>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</si>
  <si>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</si>
  <si>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</si>
  <si>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</si>
  <si>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</si>
  <si>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</si>
  <si>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</si>
  <si>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</si>
  <si>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</si>
  <si>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</si>
  <si>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</si>
  <si>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</si>
  <si>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</si>
  <si>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</si>
  <si>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</si>
  <si>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</si>
  <si>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</si>
  <si>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</si>
  <si>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</si>
  <si>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</si>
  <si>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</si>
  <si>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</si>
  <si>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</si>
  <si>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</si>
  <si>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</si>
  <si>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</si>
  <si>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</si>
  <si>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</si>
  <si>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</si>
  <si>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</si>
  <si>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</si>
  <si>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</si>
  <si>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</si>
  <si>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</si>
  <si>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</si>
  <si>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</si>
  <si>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</si>
  <si>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</si>
  <si>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</si>
  <si>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</si>
  <si>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</si>
  <si>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</si>
  <si>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</si>
  <si>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</si>
  <si>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</si>
  <si>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川上村</t>
  </si>
  <si>
    <t>29453</t>
  </si>
  <si>
    <t>東吉野村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</si>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</sst>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339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25</v>
      </c>
      <c r="B7" s="108" t="s">
        <v>256</v>
      </c>
      <c r="C7" s="92" t="s">
        <v>198</v>
      </c>
      <c r="D7" s="93">
        <f t="shared" ref="D7:D46" si="0">+SUM(E7,+I7)</f>
        <v>1315982</v>
      </c>
      <c r="E7" s="93">
        <f t="shared" ref="E7:E46" si="1">+SUM(G7+H7)</f>
        <v>47999</v>
      </c>
      <c r="F7" s="94">
        <f t="shared" ref="F7:F46" si="2">IF(D7&gt;0,E7/D7*100,"-")</f>
        <v>3.6473903138492774</v>
      </c>
      <c r="G7" s="93">
        <f>SUM(G$8:G$207)</f>
        <v>47865</v>
      </c>
      <c r="H7" s="93">
        <f>SUM(H$8:H$207)</f>
        <v>134</v>
      </c>
      <c r="I7" s="93">
        <f t="shared" ref="I7:I46" si="3">+SUM(K7,+M7,O7+P7)</f>
        <v>1267983</v>
      </c>
      <c r="J7" s="94">
        <f t="shared" ref="J7:J46" si="4">IF(D7&gt;0,I7/D7*100,"-")</f>
        <v>96.352609686150728</v>
      </c>
      <c r="K7" s="93">
        <f>SUM(K$8:K$207)</f>
        <v>1020661</v>
      </c>
      <c r="L7" s="94">
        <f t="shared" ref="L7:L46" si="5">IF(D7&gt;0,K7/D7*100,"-")</f>
        <v>77.558887583568776</v>
      </c>
      <c r="M7" s="93">
        <f>SUM(M$8:M$207)</f>
        <v>4282</v>
      </c>
      <c r="N7" s="94">
        <f t="shared" ref="N7:N46" si="6">IF(D7&gt;0,M7/D7*100,"-")</f>
        <v>0.32538438975609091</v>
      </c>
      <c r="O7" s="91">
        <f>SUM(O$8:O$207)</f>
        <v>4789</v>
      </c>
      <c r="P7" s="93">
        <f t="shared" ref="P7:P46" si="7">SUM(Q7:S7)</f>
        <v>238251</v>
      </c>
      <c r="Q7" s="93">
        <f>SUM(Q$8:Q$207)</f>
        <v>130480</v>
      </c>
      <c r="R7" s="93">
        <f>SUM(R$8:R$207)</f>
        <v>106236</v>
      </c>
      <c r="S7" s="93">
        <f>SUM(S$8:S$207)</f>
        <v>1535</v>
      </c>
      <c r="T7" s="94">
        <f t="shared" ref="T7:T46" si="8">IF(D7&gt;0,P7/D7*100,"-")</f>
        <v>18.104426960247178</v>
      </c>
      <c r="U7" s="93">
        <f>SUM(U$8:U$207)</f>
        <v>16684</v>
      </c>
      <c r="V7" s="95">
        <f t="shared" ref="V7:AC7" si="9">COUNTIF(V$8:V$207,"○")</f>
        <v>24</v>
      </c>
      <c r="W7" s="95">
        <f t="shared" si="9"/>
        <v>13</v>
      </c>
      <c r="X7" s="95">
        <f t="shared" si="9"/>
        <v>0</v>
      </c>
      <c r="Y7" s="95">
        <f t="shared" si="9"/>
        <v>2</v>
      </c>
      <c r="Z7" s="95">
        <f t="shared" si="9"/>
        <v>22</v>
      </c>
      <c r="AA7" s="95">
        <f t="shared" si="9"/>
        <v>5</v>
      </c>
      <c r="AB7" s="95">
        <f t="shared" si="9"/>
        <v>1</v>
      </c>
      <c r="AC7" s="95">
        <f t="shared" si="9"/>
        <v>11</v>
      </c>
    </row>
    <row r="8" spans="1:31" ht="13.5" customHeight="1" x14ac:dyDescent="0.15">
      <c r="A8" s="85" t="s">
        <v>25</v>
      </c>
      <c r="B8" s="86" t="s">
        <v>259</v>
      </c>
      <c r="C8" s="85" t="s">
        <v>260</v>
      </c>
      <c r="D8" s="87">
        <f t="shared" si="0"/>
        <v>350034</v>
      </c>
      <c r="E8" s="87">
        <f t="shared" si="1"/>
        <v>4457</v>
      </c>
      <c r="F8" s="106">
        <f t="shared" si="2"/>
        <v>1.2733048789546157</v>
      </c>
      <c r="G8" s="87">
        <v>4457</v>
      </c>
      <c r="H8" s="87">
        <v>0</v>
      </c>
      <c r="I8" s="87">
        <f t="shared" si="3"/>
        <v>345577</v>
      </c>
      <c r="J8" s="88">
        <f t="shared" si="4"/>
        <v>98.726695121045381</v>
      </c>
      <c r="K8" s="87">
        <v>312707</v>
      </c>
      <c r="L8" s="88">
        <f t="shared" si="5"/>
        <v>89.336178771205084</v>
      </c>
      <c r="M8" s="87">
        <v>0</v>
      </c>
      <c r="N8" s="88">
        <f t="shared" si="6"/>
        <v>0</v>
      </c>
      <c r="O8" s="87">
        <v>3332</v>
      </c>
      <c r="P8" s="87">
        <f t="shared" si="7"/>
        <v>29538</v>
      </c>
      <c r="Q8" s="87">
        <v>15312</v>
      </c>
      <c r="R8" s="87">
        <v>14226</v>
      </c>
      <c r="S8" s="87">
        <v>0</v>
      </c>
      <c r="T8" s="88">
        <f t="shared" si="8"/>
        <v>8.4386088208574037</v>
      </c>
      <c r="U8" s="87">
        <v>4537</v>
      </c>
      <c r="V8" s="85"/>
      <c r="W8" s="85" t="s">
        <v>262</v>
      </c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25</v>
      </c>
      <c r="B9" s="86" t="s">
        <v>263</v>
      </c>
      <c r="C9" s="85" t="s">
        <v>264</v>
      </c>
      <c r="D9" s="87">
        <f t="shared" si="0"/>
        <v>62500</v>
      </c>
      <c r="E9" s="87">
        <f t="shared" si="1"/>
        <v>3032</v>
      </c>
      <c r="F9" s="106">
        <f t="shared" si="2"/>
        <v>4.8512000000000004</v>
      </c>
      <c r="G9" s="87">
        <v>3032</v>
      </c>
      <c r="H9" s="87">
        <v>0</v>
      </c>
      <c r="I9" s="87">
        <f t="shared" si="3"/>
        <v>59468</v>
      </c>
      <c r="J9" s="88">
        <f t="shared" si="4"/>
        <v>95.148799999999994</v>
      </c>
      <c r="K9" s="87">
        <v>34637</v>
      </c>
      <c r="L9" s="88">
        <f t="shared" si="5"/>
        <v>55.419200000000004</v>
      </c>
      <c r="M9" s="87">
        <v>0</v>
      </c>
      <c r="N9" s="88">
        <f t="shared" si="6"/>
        <v>0</v>
      </c>
      <c r="O9" s="87">
        <v>0</v>
      </c>
      <c r="P9" s="87">
        <f t="shared" si="7"/>
        <v>24831</v>
      </c>
      <c r="Q9" s="87">
        <v>13495</v>
      </c>
      <c r="R9" s="87">
        <v>11336</v>
      </c>
      <c r="S9" s="87">
        <v>0</v>
      </c>
      <c r="T9" s="88">
        <f t="shared" si="8"/>
        <v>39.729599999999998</v>
      </c>
      <c r="U9" s="87">
        <v>918</v>
      </c>
      <c r="V9" s="85"/>
      <c r="W9" s="85" t="s">
        <v>262</v>
      </c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25</v>
      </c>
      <c r="B10" s="86" t="s">
        <v>265</v>
      </c>
      <c r="C10" s="85" t="s">
        <v>266</v>
      </c>
      <c r="D10" s="87">
        <f t="shared" si="0"/>
        <v>83317</v>
      </c>
      <c r="E10" s="87">
        <f t="shared" si="1"/>
        <v>1670</v>
      </c>
      <c r="F10" s="106">
        <f t="shared" si="2"/>
        <v>2.0043928610007562</v>
      </c>
      <c r="G10" s="87">
        <v>1670</v>
      </c>
      <c r="H10" s="87">
        <v>0</v>
      </c>
      <c r="I10" s="87">
        <f t="shared" si="3"/>
        <v>81647</v>
      </c>
      <c r="J10" s="88">
        <f t="shared" si="4"/>
        <v>97.995607138999247</v>
      </c>
      <c r="K10" s="87">
        <v>77097</v>
      </c>
      <c r="L10" s="88">
        <f t="shared" si="5"/>
        <v>92.534536769206767</v>
      </c>
      <c r="M10" s="87">
        <v>0</v>
      </c>
      <c r="N10" s="88">
        <f t="shared" si="6"/>
        <v>0</v>
      </c>
      <c r="O10" s="87">
        <v>0</v>
      </c>
      <c r="P10" s="87">
        <f t="shared" si="7"/>
        <v>4550</v>
      </c>
      <c r="Q10" s="87">
        <v>2646</v>
      </c>
      <c r="R10" s="87">
        <v>1904</v>
      </c>
      <c r="S10" s="87">
        <v>0</v>
      </c>
      <c r="T10" s="88">
        <f t="shared" si="8"/>
        <v>5.4610703697924787</v>
      </c>
      <c r="U10" s="87">
        <v>1049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25</v>
      </c>
      <c r="B11" s="86" t="s">
        <v>267</v>
      </c>
      <c r="C11" s="85" t="s">
        <v>268</v>
      </c>
      <c r="D11" s="87">
        <f t="shared" si="0"/>
        <v>61453</v>
      </c>
      <c r="E11" s="87">
        <f t="shared" si="1"/>
        <v>619</v>
      </c>
      <c r="F11" s="106">
        <f t="shared" si="2"/>
        <v>1.0072738515613557</v>
      </c>
      <c r="G11" s="87">
        <v>619</v>
      </c>
      <c r="H11" s="87">
        <v>0</v>
      </c>
      <c r="I11" s="87">
        <f t="shared" si="3"/>
        <v>60834</v>
      </c>
      <c r="J11" s="88">
        <f t="shared" si="4"/>
        <v>98.992726148438649</v>
      </c>
      <c r="K11" s="87">
        <v>56704</v>
      </c>
      <c r="L11" s="88">
        <f t="shared" si="5"/>
        <v>92.272142938505851</v>
      </c>
      <c r="M11" s="87">
        <v>0</v>
      </c>
      <c r="N11" s="88">
        <f t="shared" si="6"/>
        <v>0</v>
      </c>
      <c r="O11" s="87">
        <v>780</v>
      </c>
      <c r="P11" s="87">
        <f t="shared" si="7"/>
        <v>3350</v>
      </c>
      <c r="Q11" s="87">
        <v>3183</v>
      </c>
      <c r="R11" s="87">
        <v>167</v>
      </c>
      <c r="S11" s="87">
        <v>0</v>
      </c>
      <c r="T11" s="88">
        <f t="shared" si="8"/>
        <v>5.4513205213740585</v>
      </c>
      <c r="U11" s="87">
        <v>1017</v>
      </c>
      <c r="V11" s="85" t="s">
        <v>262</v>
      </c>
      <c r="W11" s="85"/>
      <c r="X11" s="85"/>
      <c r="Y11" s="85"/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25</v>
      </c>
      <c r="B12" s="86" t="s">
        <v>269</v>
      </c>
      <c r="C12" s="85" t="s">
        <v>270</v>
      </c>
      <c r="D12" s="87">
        <f t="shared" si="0"/>
        <v>119384</v>
      </c>
      <c r="E12" s="87">
        <f t="shared" si="1"/>
        <v>7163</v>
      </c>
      <c r="F12" s="106">
        <f t="shared" si="2"/>
        <v>5.9999664946726528</v>
      </c>
      <c r="G12" s="87">
        <v>7163</v>
      </c>
      <c r="H12" s="87">
        <v>0</v>
      </c>
      <c r="I12" s="87">
        <f t="shared" si="3"/>
        <v>112221</v>
      </c>
      <c r="J12" s="88">
        <f t="shared" si="4"/>
        <v>94.000033505327352</v>
      </c>
      <c r="K12" s="87">
        <v>87423</v>
      </c>
      <c r="L12" s="88">
        <f t="shared" si="5"/>
        <v>73.228405816524827</v>
      </c>
      <c r="M12" s="87">
        <v>0</v>
      </c>
      <c r="N12" s="88">
        <f t="shared" si="6"/>
        <v>0</v>
      </c>
      <c r="O12" s="87">
        <v>0</v>
      </c>
      <c r="P12" s="87">
        <f t="shared" si="7"/>
        <v>24798</v>
      </c>
      <c r="Q12" s="87">
        <v>10968</v>
      </c>
      <c r="R12" s="87">
        <v>13830</v>
      </c>
      <c r="S12" s="87">
        <v>0</v>
      </c>
      <c r="T12" s="88">
        <f t="shared" si="8"/>
        <v>20.771627688802518</v>
      </c>
      <c r="U12" s="87">
        <v>1512</v>
      </c>
      <c r="V12" s="85"/>
      <c r="W12" s="85" t="s">
        <v>262</v>
      </c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25</v>
      </c>
      <c r="B13" s="86" t="s">
        <v>271</v>
      </c>
      <c r="C13" s="85" t="s">
        <v>272</v>
      </c>
      <c r="D13" s="87">
        <f t="shared" si="0"/>
        <v>54999</v>
      </c>
      <c r="E13" s="87">
        <f t="shared" si="1"/>
        <v>4620</v>
      </c>
      <c r="F13" s="106">
        <f t="shared" si="2"/>
        <v>8.400152730049637</v>
      </c>
      <c r="G13" s="87">
        <v>4620</v>
      </c>
      <c r="H13" s="87">
        <v>0</v>
      </c>
      <c r="I13" s="87">
        <f t="shared" si="3"/>
        <v>50379</v>
      </c>
      <c r="J13" s="88">
        <f t="shared" si="4"/>
        <v>91.599847269950359</v>
      </c>
      <c r="K13" s="87">
        <v>39005</v>
      </c>
      <c r="L13" s="88">
        <f t="shared" si="5"/>
        <v>70.919471263113877</v>
      </c>
      <c r="M13" s="87">
        <v>0</v>
      </c>
      <c r="N13" s="88">
        <f t="shared" si="6"/>
        <v>0</v>
      </c>
      <c r="O13" s="87">
        <v>0</v>
      </c>
      <c r="P13" s="87">
        <f t="shared" si="7"/>
        <v>11374</v>
      </c>
      <c r="Q13" s="87">
        <v>4963</v>
      </c>
      <c r="R13" s="87">
        <v>6411</v>
      </c>
      <c r="S13" s="87">
        <v>0</v>
      </c>
      <c r="T13" s="88">
        <f t="shared" si="8"/>
        <v>20.680376006836486</v>
      </c>
      <c r="U13" s="87">
        <v>812</v>
      </c>
      <c r="V13" s="85"/>
      <c r="W13" s="85" t="s">
        <v>262</v>
      </c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25</v>
      </c>
      <c r="B14" s="86" t="s">
        <v>273</v>
      </c>
      <c r="C14" s="85" t="s">
        <v>274</v>
      </c>
      <c r="D14" s="87">
        <f t="shared" si="0"/>
        <v>27306</v>
      </c>
      <c r="E14" s="87">
        <f t="shared" si="1"/>
        <v>5354</v>
      </c>
      <c r="F14" s="106">
        <f t="shared" si="2"/>
        <v>19.60741229033912</v>
      </c>
      <c r="G14" s="87">
        <v>5354</v>
      </c>
      <c r="H14" s="87">
        <v>0</v>
      </c>
      <c r="I14" s="87">
        <f t="shared" si="3"/>
        <v>21952</v>
      </c>
      <c r="J14" s="88">
        <f t="shared" si="4"/>
        <v>80.392587709660873</v>
      </c>
      <c r="K14" s="87">
        <v>11771</v>
      </c>
      <c r="L14" s="88">
        <f t="shared" si="5"/>
        <v>43.107741888229697</v>
      </c>
      <c r="M14" s="87">
        <v>0</v>
      </c>
      <c r="N14" s="88">
        <f t="shared" si="6"/>
        <v>0</v>
      </c>
      <c r="O14" s="87">
        <v>76</v>
      </c>
      <c r="P14" s="87">
        <f t="shared" si="7"/>
        <v>10105</v>
      </c>
      <c r="Q14" s="87">
        <v>4203</v>
      </c>
      <c r="R14" s="87">
        <v>5902</v>
      </c>
      <c r="S14" s="87">
        <v>0</v>
      </c>
      <c r="T14" s="88">
        <f t="shared" si="8"/>
        <v>37.006518713835781</v>
      </c>
      <c r="U14" s="87">
        <v>520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25</v>
      </c>
      <c r="B15" s="86" t="s">
        <v>275</v>
      </c>
      <c r="C15" s="85" t="s">
        <v>276</v>
      </c>
      <c r="D15" s="87">
        <f t="shared" si="0"/>
        <v>23789</v>
      </c>
      <c r="E15" s="87">
        <f t="shared" si="1"/>
        <v>4377</v>
      </c>
      <c r="F15" s="106">
        <f t="shared" si="2"/>
        <v>18.399260162259868</v>
      </c>
      <c r="G15" s="87">
        <v>4377</v>
      </c>
      <c r="H15" s="87">
        <v>0</v>
      </c>
      <c r="I15" s="87">
        <f t="shared" si="3"/>
        <v>19412</v>
      </c>
      <c r="J15" s="88">
        <f t="shared" si="4"/>
        <v>81.600739837740136</v>
      </c>
      <c r="K15" s="87">
        <v>7777</v>
      </c>
      <c r="L15" s="88">
        <f t="shared" si="5"/>
        <v>32.691580142082479</v>
      </c>
      <c r="M15" s="87">
        <v>0</v>
      </c>
      <c r="N15" s="88">
        <f t="shared" si="6"/>
        <v>0</v>
      </c>
      <c r="O15" s="87">
        <v>0</v>
      </c>
      <c r="P15" s="87">
        <f t="shared" si="7"/>
        <v>11635</v>
      </c>
      <c r="Q15" s="87">
        <v>8220</v>
      </c>
      <c r="R15" s="87">
        <v>3415</v>
      </c>
      <c r="S15" s="87">
        <v>0</v>
      </c>
      <c r="T15" s="88">
        <f t="shared" si="8"/>
        <v>48.909159695657657</v>
      </c>
      <c r="U15" s="87">
        <v>427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25</v>
      </c>
      <c r="B16" s="86" t="s">
        <v>277</v>
      </c>
      <c r="C16" s="85" t="s">
        <v>278</v>
      </c>
      <c r="D16" s="87">
        <f t="shared" si="0"/>
        <v>116819</v>
      </c>
      <c r="E16" s="87">
        <f t="shared" si="1"/>
        <v>1297</v>
      </c>
      <c r="F16" s="106">
        <f t="shared" si="2"/>
        <v>1.1102645973685787</v>
      </c>
      <c r="G16" s="87">
        <v>1297</v>
      </c>
      <c r="H16" s="87">
        <v>0</v>
      </c>
      <c r="I16" s="87">
        <f t="shared" si="3"/>
        <v>115522</v>
      </c>
      <c r="J16" s="88">
        <f t="shared" si="4"/>
        <v>98.889735402631416</v>
      </c>
      <c r="K16" s="87">
        <v>77511</v>
      </c>
      <c r="L16" s="88">
        <f t="shared" si="5"/>
        <v>66.351364076049265</v>
      </c>
      <c r="M16" s="87">
        <v>3232</v>
      </c>
      <c r="N16" s="88">
        <f t="shared" si="6"/>
        <v>2.7666732295260186</v>
      </c>
      <c r="O16" s="87">
        <v>0</v>
      </c>
      <c r="P16" s="87">
        <f t="shared" si="7"/>
        <v>34779</v>
      </c>
      <c r="Q16" s="87">
        <v>20451</v>
      </c>
      <c r="R16" s="87">
        <v>14328</v>
      </c>
      <c r="S16" s="87">
        <v>0</v>
      </c>
      <c r="T16" s="88">
        <f t="shared" si="8"/>
        <v>29.771698097056131</v>
      </c>
      <c r="U16" s="87">
        <v>1366</v>
      </c>
      <c r="V16" s="85"/>
      <c r="W16" s="85" t="s">
        <v>262</v>
      </c>
      <c r="X16" s="85"/>
      <c r="Y16" s="85"/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25</v>
      </c>
      <c r="B17" s="86" t="s">
        <v>279</v>
      </c>
      <c r="C17" s="85" t="s">
        <v>280</v>
      </c>
      <c r="D17" s="87">
        <f t="shared" si="0"/>
        <v>78383</v>
      </c>
      <c r="E17" s="87">
        <f t="shared" si="1"/>
        <v>1143</v>
      </c>
      <c r="F17" s="106">
        <f t="shared" si="2"/>
        <v>1.4582243598739524</v>
      </c>
      <c r="G17" s="87">
        <v>1143</v>
      </c>
      <c r="H17" s="87">
        <v>0</v>
      </c>
      <c r="I17" s="87">
        <f t="shared" si="3"/>
        <v>77240</v>
      </c>
      <c r="J17" s="88">
        <f t="shared" si="4"/>
        <v>98.541775640126048</v>
      </c>
      <c r="K17" s="87">
        <v>55727</v>
      </c>
      <c r="L17" s="88">
        <f t="shared" si="5"/>
        <v>71.095773318194006</v>
      </c>
      <c r="M17" s="87">
        <v>0</v>
      </c>
      <c r="N17" s="88">
        <f t="shared" si="6"/>
        <v>0</v>
      </c>
      <c r="O17" s="87">
        <v>0</v>
      </c>
      <c r="P17" s="87">
        <f t="shared" si="7"/>
        <v>21513</v>
      </c>
      <c r="Q17" s="87">
        <v>15287</v>
      </c>
      <c r="R17" s="87">
        <v>6226</v>
      </c>
      <c r="S17" s="87">
        <v>0</v>
      </c>
      <c r="T17" s="88">
        <f t="shared" si="8"/>
        <v>27.446002321932049</v>
      </c>
      <c r="U17" s="87">
        <v>696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25</v>
      </c>
      <c r="B18" s="86" t="s">
        <v>281</v>
      </c>
      <c r="C18" s="85" t="s">
        <v>282</v>
      </c>
      <c r="D18" s="87">
        <f t="shared" si="0"/>
        <v>37879</v>
      </c>
      <c r="E18" s="87">
        <f t="shared" si="1"/>
        <v>483</v>
      </c>
      <c r="F18" s="106">
        <f t="shared" si="2"/>
        <v>1.2751128593679875</v>
      </c>
      <c r="G18" s="87">
        <v>474</v>
      </c>
      <c r="H18" s="87">
        <v>9</v>
      </c>
      <c r="I18" s="87">
        <f t="shared" si="3"/>
        <v>37396</v>
      </c>
      <c r="J18" s="88">
        <f t="shared" si="4"/>
        <v>98.724887140632006</v>
      </c>
      <c r="K18" s="87">
        <v>35163</v>
      </c>
      <c r="L18" s="88">
        <f t="shared" si="5"/>
        <v>92.829800153119152</v>
      </c>
      <c r="M18" s="87">
        <v>0</v>
      </c>
      <c r="N18" s="88">
        <f t="shared" si="6"/>
        <v>0</v>
      </c>
      <c r="O18" s="87">
        <v>0</v>
      </c>
      <c r="P18" s="87">
        <f t="shared" si="7"/>
        <v>2233</v>
      </c>
      <c r="Q18" s="87">
        <v>0</v>
      </c>
      <c r="R18" s="87">
        <v>748</v>
      </c>
      <c r="S18" s="87">
        <v>1485</v>
      </c>
      <c r="T18" s="88">
        <f t="shared" si="8"/>
        <v>5.8950869875128697</v>
      </c>
      <c r="U18" s="87">
        <v>490</v>
      </c>
      <c r="V18" s="85"/>
      <c r="W18" s="85" t="s">
        <v>262</v>
      </c>
      <c r="X18" s="85"/>
      <c r="Y18" s="85"/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25</v>
      </c>
      <c r="B19" s="86" t="s">
        <v>283</v>
      </c>
      <c r="C19" s="85" t="s">
        <v>284</v>
      </c>
      <c r="D19" s="87">
        <f t="shared" si="0"/>
        <v>27403</v>
      </c>
      <c r="E19" s="87">
        <f t="shared" si="1"/>
        <v>2380</v>
      </c>
      <c r="F19" s="106">
        <f t="shared" si="2"/>
        <v>8.6851804546947413</v>
      </c>
      <c r="G19" s="87">
        <v>2380</v>
      </c>
      <c r="H19" s="87">
        <v>0</v>
      </c>
      <c r="I19" s="87">
        <f t="shared" si="3"/>
        <v>25023</v>
      </c>
      <c r="J19" s="88">
        <f t="shared" si="4"/>
        <v>91.314819545305255</v>
      </c>
      <c r="K19" s="87">
        <v>15455</v>
      </c>
      <c r="L19" s="88">
        <f t="shared" si="5"/>
        <v>56.39893442323833</v>
      </c>
      <c r="M19" s="87">
        <v>0</v>
      </c>
      <c r="N19" s="88">
        <f t="shared" si="6"/>
        <v>0</v>
      </c>
      <c r="O19" s="87">
        <v>0</v>
      </c>
      <c r="P19" s="87">
        <f t="shared" si="7"/>
        <v>9568</v>
      </c>
      <c r="Q19" s="87">
        <v>5553</v>
      </c>
      <c r="R19" s="87">
        <v>4015</v>
      </c>
      <c r="S19" s="87">
        <v>0</v>
      </c>
      <c r="T19" s="88">
        <f t="shared" si="8"/>
        <v>34.915885122066925</v>
      </c>
      <c r="U19" s="87">
        <v>280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25</v>
      </c>
      <c r="B20" s="86" t="s">
        <v>285</v>
      </c>
      <c r="C20" s="85" t="s">
        <v>286</v>
      </c>
      <c r="D20" s="87">
        <f t="shared" si="0"/>
        <v>3143</v>
      </c>
      <c r="E20" s="87">
        <f t="shared" si="1"/>
        <v>284</v>
      </c>
      <c r="F20" s="106">
        <f t="shared" si="2"/>
        <v>9.0359529112313091</v>
      </c>
      <c r="G20" s="87">
        <v>256</v>
      </c>
      <c r="H20" s="87">
        <v>28</v>
      </c>
      <c r="I20" s="87">
        <f t="shared" si="3"/>
        <v>2859</v>
      </c>
      <c r="J20" s="88">
        <f t="shared" si="4"/>
        <v>90.964047088768694</v>
      </c>
      <c r="K20" s="87">
        <v>186</v>
      </c>
      <c r="L20" s="88">
        <f t="shared" si="5"/>
        <v>5.9179128221444479</v>
      </c>
      <c r="M20" s="87">
        <v>0</v>
      </c>
      <c r="N20" s="88">
        <f t="shared" si="6"/>
        <v>0</v>
      </c>
      <c r="O20" s="87">
        <v>331</v>
      </c>
      <c r="P20" s="87">
        <f t="shared" si="7"/>
        <v>2342</v>
      </c>
      <c r="Q20" s="87">
        <v>120</v>
      </c>
      <c r="R20" s="87">
        <v>2222</v>
      </c>
      <c r="S20" s="87">
        <v>0</v>
      </c>
      <c r="T20" s="88">
        <f t="shared" si="8"/>
        <v>74.514794782055361</v>
      </c>
      <c r="U20" s="87">
        <v>41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25</v>
      </c>
      <c r="B21" s="86" t="s">
        <v>287</v>
      </c>
      <c r="C21" s="85" t="s">
        <v>288</v>
      </c>
      <c r="D21" s="87">
        <f t="shared" si="0"/>
        <v>18312</v>
      </c>
      <c r="E21" s="87">
        <f t="shared" si="1"/>
        <v>708</v>
      </c>
      <c r="F21" s="106">
        <f t="shared" si="2"/>
        <v>3.8663171690694629</v>
      </c>
      <c r="G21" s="87">
        <v>708</v>
      </c>
      <c r="H21" s="87">
        <v>0</v>
      </c>
      <c r="I21" s="87">
        <f t="shared" si="3"/>
        <v>17604</v>
      </c>
      <c r="J21" s="88">
        <f t="shared" si="4"/>
        <v>96.133682830930539</v>
      </c>
      <c r="K21" s="87">
        <v>10443</v>
      </c>
      <c r="L21" s="88">
        <f t="shared" si="5"/>
        <v>57.028178243774576</v>
      </c>
      <c r="M21" s="87">
        <v>473</v>
      </c>
      <c r="N21" s="88">
        <f t="shared" si="6"/>
        <v>2.5830056793359546</v>
      </c>
      <c r="O21" s="87">
        <v>137</v>
      </c>
      <c r="P21" s="87">
        <f t="shared" si="7"/>
        <v>6551</v>
      </c>
      <c r="Q21" s="87">
        <v>4611</v>
      </c>
      <c r="R21" s="87">
        <v>1940</v>
      </c>
      <c r="S21" s="87">
        <v>0</v>
      </c>
      <c r="T21" s="88">
        <f t="shared" si="8"/>
        <v>35.774355613805156</v>
      </c>
      <c r="U21" s="87">
        <v>189</v>
      </c>
      <c r="V21" s="85"/>
      <c r="W21" s="85" t="s">
        <v>262</v>
      </c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25</v>
      </c>
      <c r="B22" s="86" t="s">
        <v>289</v>
      </c>
      <c r="C22" s="85" t="s">
        <v>290</v>
      </c>
      <c r="D22" s="87">
        <f t="shared" si="0"/>
        <v>22475</v>
      </c>
      <c r="E22" s="87">
        <f t="shared" si="1"/>
        <v>219</v>
      </c>
      <c r="F22" s="106">
        <f t="shared" si="2"/>
        <v>0.97441601779755282</v>
      </c>
      <c r="G22" s="87">
        <v>219</v>
      </c>
      <c r="H22" s="87">
        <v>0</v>
      </c>
      <c r="I22" s="87">
        <f t="shared" si="3"/>
        <v>22256</v>
      </c>
      <c r="J22" s="88">
        <f t="shared" si="4"/>
        <v>99.025583982202448</v>
      </c>
      <c r="K22" s="87">
        <v>20446</v>
      </c>
      <c r="L22" s="88">
        <f t="shared" si="5"/>
        <v>90.972191323692996</v>
      </c>
      <c r="M22" s="87">
        <v>577</v>
      </c>
      <c r="N22" s="88">
        <f t="shared" si="6"/>
        <v>2.5672969966629591</v>
      </c>
      <c r="O22" s="87">
        <v>0</v>
      </c>
      <c r="P22" s="87">
        <f t="shared" si="7"/>
        <v>1233</v>
      </c>
      <c r="Q22" s="87">
        <v>839</v>
      </c>
      <c r="R22" s="87">
        <v>394</v>
      </c>
      <c r="S22" s="87">
        <v>0</v>
      </c>
      <c r="T22" s="88">
        <f t="shared" si="8"/>
        <v>5.4860956618464964</v>
      </c>
      <c r="U22" s="87">
        <v>194</v>
      </c>
      <c r="V22" s="85" t="s">
        <v>262</v>
      </c>
      <c r="W22" s="85"/>
      <c r="X22" s="85"/>
      <c r="Y22" s="85"/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25</v>
      </c>
      <c r="B23" s="86" t="s">
        <v>291</v>
      </c>
      <c r="C23" s="85" t="s">
        <v>292</v>
      </c>
      <c r="D23" s="87">
        <f t="shared" si="0"/>
        <v>28158</v>
      </c>
      <c r="E23" s="87">
        <f t="shared" si="1"/>
        <v>798</v>
      </c>
      <c r="F23" s="106">
        <f t="shared" si="2"/>
        <v>2.834008097165992</v>
      </c>
      <c r="G23" s="87">
        <v>798</v>
      </c>
      <c r="H23" s="87">
        <v>0</v>
      </c>
      <c r="I23" s="87">
        <f t="shared" si="3"/>
        <v>27360</v>
      </c>
      <c r="J23" s="88">
        <f t="shared" si="4"/>
        <v>97.165991902834008</v>
      </c>
      <c r="K23" s="87">
        <v>15162</v>
      </c>
      <c r="L23" s="88">
        <f t="shared" si="5"/>
        <v>53.846153846153847</v>
      </c>
      <c r="M23" s="87">
        <v>0</v>
      </c>
      <c r="N23" s="88">
        <f t="shared" si="6"/>
        <v>0</v>
      </c>
      <c r="O23" s="87">
        <v>0</v>
      </c>
      <c r="P23" s="87">
        <f t="shared" si="7"/>
        <v>12198</v>
      </c>
      <c r="Q23" s="87">
        <v>8493</v>
      </c>
      <c r="R23" s="87">
        <v>3705</v>
      </c>
      <c r="S23" s="87">
        <v>0</v>
      </c>
      <c r="T23" s="88">
        <f t="shared" si="8"/>
        <v>43.319838056680162</v>
      </c>
      <c r="U23" s="87">
        <v>229</v>
      </c>
      <c r="V23" s="85"/>
      <c r="W23" s="85" t="s">
        <v>262</v>
      </c>
      <c r="X23" s="85"/>
      <c r="Y23" s="85"/>
      <c r="Z23" s="85"/>
      <c r="AA23" s="85"/>
      <c r="AB23" s="85" t="s">
        <v>262</v>
      </c>
      <c r="AC23" s="85"/>
      <c r="AD23" s="115" t="s">
        <v>261</v>
      </c>
    </row>
    <row r="24" spans="1:30" ht="13.5" customHeight="1" x14ac:dyDescent="0.15">
      <c r="A24" s="85" t="s">
        <v>25</v>
      </c>
      <c r="B24" s="86" t="s">
        <v>293</v>
      </c>
      <c r="C24" s="85" t="s">
        <v>294</v>
      </c>
      <c r="D24" s="87">
        <f t="shared" si="0"/>
        <v>7081</v>
      </c>
      <c r="E24" s="87">
        <f t="shared" si="1"/>
        <v>269</v>
      </c>
      <c r="F24" s="106">
        <f t="shared" si="2"/>
        <v>3.7988984606693967</v>
      </c>
      <c r="G24" s="87">
        <v>269</v>
      </c>
      <c r="H24" s="87">
        <v>0</v>
      </c>
      <c r="I24" s="87">
        <f t="shared" si="3"/>
        <v>6812</v>
      </c>
      <c r="J24" s="88">
        <f t="shared" si="4"/>
        <v>96.201101539330608</v>
      </c>
      <c r="K24" s="87">
        <v>6812</v>
      </c>
      <c r="L24" s="88">
        <f t="shared" si="5"/>
        <v>96.201101539330608</v>
      </c>
      <c r="M24" s="87">
        <v>0</v>
      </c>
      <c r="N24" s="88">
        <f t="shared" si="6"/>
        <v>0</v>
      </c>
      <c r="O24" s="87">
        <v>0</v>
      </c>
      <c r="P24" s="87">
        <f t="shared" si="7"/>
        <v>0</v>
      </c>
      <c r="Q24" s="87">
        <v>0</v>
      </c>
      <c r="R24" s="87">
        <v>0</v>
      </c>
      <c r="S24" s="87">
        <v>0</v>
      </c>
      <c r="T24" s="88">
        <f t="shared" si="8"/>
        <v>0</v>
      </c>
      <c r="U24" s="87">
        <v>313</v>
      </c>
      <c r="V24" s="85" t="s">
        <v>262</v>
      </c>
      <c r="W24" s="85"/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25</v>
      </c>
      <c r="B25" s="86" t="s">
        <v>295</v>
      </c>
      <c r="C25" s="85" t="s">
        <v>296</v>
      </c>
      <c r="D25" s="87">
        <f t="shared" si="0"/>
        <v>8145</v>
      </c>
      <c r="E25" s="87">
        <f t="shared" si="1"/>
        <v>12</v>
      </c>
      <c r="F25" s="106">
        <f t="shared" si="2"/>
        <v>0.14732965009208102</v>
      </c>
      <c r="G25" s="87">
        <v>12</v>
      </c>
      <c r="H25" s="87">
        <v>0</v>
      </c>
      <c r="I25" s="87">
        <f t="shared" si="3"/>
        <v>8133</v>
      </c>
      <c r="J25" s="88">
        <f t="shared" si="4"/>
        <v>99.852670349907925</v>
      </c>
      <c r="K25" s="87">
        <v>8123</v>
      </c>
      <c r="L25" s="88">
        <f t="shared" si="5"/>
        <v>99.729895641497862</v>
      </c>
      <c r="M25" s="87">
        <v>0</v>
      </c>
      <c r="N25" s="88">
        <f t="shared" si="6"/>
        <v>0</v>
      </c>
      <c r="O25" s="87">
        <v>0</v>
      </c>
      <c r="P25" s="87">
        <f t="shared" si="7"/>
        <v>10</v>
      </c>
      <c r="Q25" s="87">
        <v>0</v>
      </c>
      <c r="R25" s="87">
        <v>0</v>
      </c>
      <c r="S25" s="87">
        <v>10</v>
      </c>
      <c r="T25" s="88">
        <f t="shared" si="8"/>
        <v>0.12277470841006752</v>
      </c>
      <c r="U25" s="87">
        <v>167</v>
      </c>
      <c r="V25" s="85" t="s">
        <v>262</v>
      </c>
      <c r="W25" s="85"/>
      <c r="X25" s="85"/>
      <c r="Y25" s="85"/>
      <c r="Z25" s="85"/>
      <c r="AA25" s="85" t="s">
        <v>262</v>
      </c>
      <c r="AB25" s="85"/>
      <c r="AC25" s="85"/>
      <c r="AD25" s="115" t="s">
        <v>261</v>
      </c>
    </row>
    <row r="26" spans="1:30" ht="13.5" customHeight="1" x14ac:dyDescent="0.15">
      <c r="A26" s="85" t="s">
        <v>25</v>
      </c>
      <c r="B26" s="86" t="s">
        <v>297</v>
      </c>
      <c r="C26" s="85" t="s">
        <v>298</v>
      </c>
      <c r="D26" s="87">
        <f t="shared" si="0"/>
        <v>6548</v>
      </c>
      <c r="E26" s="87">
        <f t="shared" si="1"/>
        <v>97</v>
      </c>
      <c r="F26" s="106">
        <f t="shared" si="2"/>
        <v>1.4813683567501528</v>
      </c>
      <c r="G26" s="87">
        <v>97</v>
      </c>
      <c r="H26" s="87">
        <v>0</v>
      </c>
      <c r="I26" s="87">
        <f t="shared" si="3"/>
        <v>6451</v>
      </c>
      <c r="J26" s="88">
        <f t="shared" si="4"/>
        <v>98.518631643249847</v>
      </c>
      <c r="K26" s="87">
        <v>6111</v>
      </c>
      <c r="L26" s="88">
        <f t="shared" si="5"/>
        <v>93.326206475259625</v>
      </c>
      <c r="M26" s="87">
        <v>0</v>
      </c>
      <c r="N26" s="88">
        <f t="shared" si="6"/>
        <v>0</v>
      </c>
      <c r="O26" s="87">
        <v>0</v>
      </c>
      <c r="P26" s="87">
        <f t="shared" si="7"/>
        <v>340</v>
      </c>
      <c r="Q26" s="87">
        <v>340</v>
      </c>
      <c r="R26" s="87">
        <v>0</v>
      </c>
      <c r="S26" s="87">
        <v>0</v>
      </c>
      <c r="T26" s="88">
        <f t="shared" si="8"/>
        <v>5.1924251679902254</v>
      </c>
      <c r="U26" s="87">
        <v>102</v>
      </c>
      <c r="V26" s="85"/>
      <c r="W26" s="85" t="s">
        <v>262</v>
      </c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25</v>
      </c>
      <c r="B27" s="86" t="s">
        <v>299</v>
      </c>
      <c r="C27" s="85" t="s">
        <v>300</v>
      </c>
      <c r="D27" s="87">
        <f t="shared" si="0"/>
        <v>31464</v>
      </c>
      <c r="E27" s="87">
        <f t="shared" si="1"/>
        <v>721</v>
      </c>
      <c r="F27" s="106">
        <f t="shared" si="2"/>
        <v>2.2915077548944827</v>
      </c>
      <c r="G27" s="87">
        <v>721</v>
      </c>
      <c r="H27" s="87">
        <v>0</v>
      </c>
      <c r="I27" s="87">
        <f t="shared" si="3"/>
        <v>30743</v>
      </c>
      <c r="J27" s="88">
        <f t="shared" si="4"/>
        <v>97.708492245105518</v>
      </c>
      <c r="K27" s="87">
        <v>28804</v>
      </c>
      <c r="L27" s="88">
        <f t="shared" si="5"/>
        <v>91.545893719806756</v>
      </c>
      <c r="M27" s="87">
        <v>0</v>
      </c>
      <c r="N27" s="88">
        <f t="shared" si="6"/>
        <v>0</v>
      </c>
      <c r="O27" s="87">
        <v>0</v>
      </c>
      <c r="P27" s="87">
        <f t="shared" si="7"/>
        <v>1939</v>
      </c>
      <c r="Q27" s="87">
        <v>1627</v>
      </c>
      <c r="R27" s="87">
        <v>312</v>
      </c>
      <c r="S27" s="87">
        <v>0</v>
      </c>
      <c r="T27" s="88">
        <f t="shared" si="8"/>
        <v>6.1625985252987538</v>
      </c>
      <c r="U27" s="87">
        <v>358</v>
      </c>
      <c r="V27" s="85" t="s">
        <v>262</v>
      </c>
      <c r="W27" s="85"/>
      <c r="X27" s="85"/>
      <c r="Y27" s="85"/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25</v>
      </c>
      <c r="B28" s="86" t="s">
        <v>301</v>
      </c>
      <c r="C28" s="85" t="s">
        <v>302</v>
      </c>
      <c r="D28" s="87">
        <f t="shared" si="0"/>
        <v>1295</v>
      </c>
      <c r="E28" s="87">
        <f t="shared" si="1"/>
        <v>453</v>
      </c>
      <c r="F28" s="106">
        <f t="shared" si="2"/>
        <v>34.980694980694985</v>
      </c>
      <c r="G28" s="87">
        <v>453</v>
      </c>
      <c r="H28" s="87">
        <v>0</v>
      </c>
      <c r="I28" s="87">
        <f t="shared" si="3"/>
        <v>842</v>
      </c>
      <c r="J28" s="88">
        <f t="shared" si="4"/>
        <v>65.019305019305023</v>
      </c>
      <c r="K28" s="87">
        <v>0</v>
      </c>
      <c r="L28" s="88">
        <f t="shared" si="5"/>
        <v>0</v>
      </c>
      <c r="M28" s="87">
        <v>0</v>
      </c>
      <c r="N28" s="88">
        <f t="shared" si="6"/>
        <v>0</v>
      </c>
      <c r="O28" s="87">
        <v>0</v>
      </c>
      <c r="P28" s="87">
        <f t="shared" si="7"/>
        <v>842</v>
      </c>
      <c r="Q28" s="87">
        <v>44</v>
      </c>
      <c r="R28" s="87">
        <v>798</v>
      </c>
      <c r="S28" s="87">
        <v>0</v>
      </c>
      <c r="T28" s="88">
        <f t="shared" si="8"/>
        <v>65.019305019305023</v>
      </c>
      <c r="U28" s="87">
        <v>18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25</v>
      </c>
      <c r="B29" s="86" t="s">
        <v>303</v>
      </c>
      <c r="C29" s="85" t="s">
        <v>304</v>
      </c>
      <c r="D29" s="87">
        <f t="shared" si="0"/>
        <v>1356</v>
      </c>
      <c r="E29" s="87">
        <f t="shared" si="1"/>
        <v>159</v>
      </c>
      <c r="F29" s="106">
        <f t="shared" si="2"/>
        <v>11.725663716814159</v>
      </c>
      <c r="G29" s="87">
        <v>159</v>
      </c>
      <c r="H29" s="87">
        <v>0</v>
      </c>
      <c r="I29" s="87">
        <f t="shared" si="3"/>
        <v>1197</v>
      </c>
      <c r="J29" s="88">
        <f t="shared" si="4"/>
        <v>88.274336283185846</v>
      </c>
      <c r="K29" s="87">
        <v>0</v>
      </c>
      <c r="L29" s="88">
        <f t="shared" si="5"/>
        <v>0</v>
      </c>
      <c r="M29" s="87">
        <v>0</v>
      </c>
      <c r="N29" s="88">
        <f t="shared" si="6"/>
        <v>0</v>
      </c>
      <c r="O29" s="87">
        <v>0</v>
      </c>
      <c r="P29" s="87">
        <f t="shared" si="7"/>
        <v>1197</v>
      </c>
      <c r="Q29" s="87">
        <v>0</v>
      </c>
      <c r="R29" s="87">
        <v>1157</v>
      </c>
      <c r="S29" s="87">
        <v>40</v>
      </c>
      <c r="T29" s="88">
        <f t="shared" si="8"/>
        <v>88.274336283185846</v>
      </c>
      <c r="U29" s="87">
        <v>11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25</v>
      </c>
      <c r="B30" s="86" t="s">
        <v>305</v>
      </c>
      <c r="C30" s="85" t="s">
        <v>306</v>
      </c>
      <c r="D30" s="87">
        <f t="shared" si="0"/>
        <v>6219</v>
      </c>
      <c r="E30" s="87">
        <f t="shared" si="1"/>
        <v>1146</v>
      </c>
      <c r="F30" s="106">
        <f t="shared" si="2"/>
        <v>18.427399903521465</v>
      </c>
      <c r="G30" s="87">
        <v>1146</v>
      </c>
      <c r="H30" s="87">
        <v>0</v>
      </c>
      <c r="I30" s="87">
        <f t="shared" si="3"/>
        <v>5073</v>
      </c>
      <c r="J30" s="88">
        <f t="shared" si="4"/>
        <v>81.572600096478538</v>
      </c>
      <c r="K30" s="87">
        <v>1628</v>
      </c>
      <c r="L30" s="88">
        <f t="shared" si="5"/>
        <v>26.177842096800131</v>
      </c>
      <c r="M30" s="87">
        <v>0</v>
      </c>
      <c r="N30" s="88">
        <f t="shared" si="6"/>
        <v>0</v>
      </c>
      <c r="O30" s="87">
        <v>0</v>
      </c>
      <c r="P30" s="87">
        <f t="shared" si="7"/>
        <v>3445</v>
      </c>
      <c r="Q30" s="87">
        <v>883</v>
      </c>
      <c r="R30" s="87">
        <v>2562</v>
      </c>
      <c r="S30" s="87">
        <v>0</v>
      </c>
      <c r="T30" s="88">
        <f t="shared" si="8"/>
        <v>55.394757999678404</v>
      </c>
      <c r="U30" s="87">
        <v>9</v>
      </c>
      <c r="V30" s="85"/>
      <c r="W30" s="85" t="s">
        <v>262</v>
      </c>
      <c r="X30" s="85"/>
      <c r="Y30" s="85"/>
      <c r="Z30" s="85"/>
      <c r="AA30" s="85" t="s">
        <v>262</v>
      </c>
      <c r="AB30" s="85"/>
      <c r="AC30" s="85"/>
      <c r="AD30" s="115" t="s">
        <v>261</v>
      </c>
    </row>
    <row r="31" spans="1:30" ht="13.5" customHeight="1" x14ac:dyDescent="0.15">
      <c r="A31" s="85" t="s">
        <v>25</v>
      </c>
      <c r="B31" s="86" t="s">
        <v>307</v>
      </c>
      <c r="C31" s="85" t="s">
        <v>308</v>
      </c>
      <c r="D31" s="87">
        <f t="shared" si="0"/>
        <v>5196</v>
      </c>
      <c r="E31" s="87">
        <f t="shared" si="1"/>
        <v>157</v>
      </c>
      <c r="F31" s="106">
        <f t="shared" si="2"/>
        <v>3.0215550423402617</v>
      </c>
      <c r="G31" s="87">
        <v>141</v>
      </c>
      <c r="H31" s="87">
        <v>16</v>
      </c>
      <c r="I31" s="87">
        <f t="shared" si="3"/>
        <v>5039</v>
      </c>
      <c r="J31" s="88">
        <f t="shared" si="4"/>
        <v>96.978444957659732</v>
      </c>
      <c r="K31" s="87">
        <v>4755</v>
      </c>
      <c r="L31" s="88">
        <f t="shared" si="5"/>
        <v>91.51270207852194</v>
      </c>
      <c r="M31" s="87">
        <v>0</v>
      </c>
      <c r="N31" s="88">
        <f t="shared" si="6"/>
        <v>0</v>
      </c>
      <c r="O31" s="87">
        <v>0</v>
      </c>
      <c r="P31" s="87">
        <f t="shared" si="7"/>
        <v>284</v>
      </c>
      <c r="Q31" s="87">
        <v>225</v>
      </c>
      <c r="R31" s="87">
        <v>59</v>
      </c>
      <c r="S31" s="87">
        <v>0</v>
      </c>
      <c r="T31" s="88">
        <f t="shared" si="8"/>
        <v>5.4657428791377987</v>
      </c>
      <c r="U31" s="87">
        <v>24</v>
      </c>
      <c r="V31" s="85"/>
      <c r="W31" s="85" t="s">
        <v>262</v>
      </c>
      <c r="X31" s="85"/>
      <c r="Y31" s="85"/>
      <c r="Z31" s="85"/>
      <c r="AA31" s="85" t="s">
        <v>262</v>
      </c>
      <c r="AB31" s="85"/>
      <c r="AC31" s="85"/>
      <c r="AD31" s="115" t="s">
        <v>261</v>
      </c>
    </row>
    <row r="32" spans="1:30" ht="13.5" customHeight="1" x14ac:dyDescent="0.15">
      <c r="A32" s="85" t="s">
        <v>25</v>
      </c>
      <c r="B32" s="86" t="s">
        <v>309</v>
      </c>
      <c r="C32" s="85" t="s">
        <v>310</v>
      </c>
      <c r="D32" s="87">
        <f t="shared" si="0"/>
        <v>21380</v>
      </c>
      <c r="E32" s="87">
        <f t="shared" si="1"/>
        <v>156</v>
      </c>
      <c r="F32" s="106">
        <f t="shared" si="2"/>
        <v>0.72965388213283444</v>
      </c>
      <c r="G32" s="87">
        <v>156</v>
      </c>
      <c r="H32" s="87">
        <v>0</v>
      </c>
      <c r="I32" s="87">
        <f t="shared" si="3"/>
        <v>21224</v>
      </c>
      <c r="J32" s="88">
        <f t="shared" si="4"/>
        <v>99.270346117867163</v>
      </c>
      <c r="K32" s="87">
        <v>19821</v>
      </c>
      <c r="L32" s="88">
        <f t="shared" si="5"/>
        <v>92.708138447146865</v>
      </c>
      <c r="M32" s="87">
        <v>0</v>
      </c>
      <c r="N32" s="88">
        <f t="shared" si="6"/>
        <v>0</v>
      </c>
      <c r="O32" s="87">
        <v>0</v>
      </c>
      <c r="P32" s="87">
        <f t="shared" si="7"/>
        <v>1403</v>
      </c>
      <c r="Q32" s="87">
        <v>1031</v>
      </c>
      <c r="R32" s="87">
        <v>372</v>
      </c>
      <c r="S32" s="87">
        <v>0</v>
      </c>
      <c r="T32" s="88">
        <f t="shared" si="8"/>
        <v>6.5622076707202996</v>
      </c>
      <c r="U32" s="87">
        <v>246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25</v>
      </c>
      <c r="B33" s="86" t="s">
        <v>311</v>
      </c>
      <c r="C33" s="85" t="s">
        <v>312</v>
      </c>
      <c r="D33" s="87">
        <f t="shared" si="0"/>
        <v>23876</v>
      </c>
      <c r="E33" s="87">
        <f t="shared" si="1"/>
        <v>292</v>
      </c>
      <c r="F33" s="106">
        <f t="shared" si="2"/>
        <v>1.2229854246942535</v>
      </c>
      <c r="G33" s="87">
        <v>292</v>
      </c>
      <c r="H33" s="87">
        <v>0</v>
      </c>
      <c r="I33" s="87">
        <f t="shared" si="3"/>
        <v>23584</v>
      </c>
      <c r="J33" s="88">
        <f t="shared" si="4"/>
        <v>98.777014575305742</v>
      </c>
      <c r="K33" s="87">
        <v>22556</v>
      </c>
      <c r="L33" s="88">
        <f t="shared" si="5"/>
        <v>94.471435751382131</v>
      </c>
      <c r="M33" s="87">
        <v>0</v>
      </c>
      <c r="N33" s="88">
        <f t="shared" si="6"/>
        <v>0</v>
      </c>
      <c r="O33" s="87">
        <v>0</v>
      </c>
      <c r="P33" s="87">
        <f t="shared" si="7"/>
        <v>1028</v>
      </c>
      <c r="Q33" s="87">
        <v>678</v>
      </c>
      <c r="R33" s="87">
        <v>350</v>
      </c>
      <c r="S33" s="87">
        <v>0</v>
      </c>
      <c r="T33" s="88">
        <f t="shared" si="8"/>
        <v>4.3055788239236055</v>
      </c>
      <c r="U33" s="87">
        <v>215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25</v>
      </c>
      <c r="B34" s="86" t="s">
        <v>313</v>
      </c>
      <c r="C34" s="85" t="s">
        <v>314</v>
      </c>
      <c r="D34" s="87">
        <f t="shared" si="0"/>
        <v>35162</v>
      </c>
      <c r="E34" s="87">
        <f t="shared" si="1"/>
        <v>571</v>
      </c>
      <c r="F34" s="106">
        <f t="shared" si="2"/>
        <v>1.6239121779193448</v>
      </c>
      <c r="G34" s="87">
        <v>571</v>
      </c>
      <c r="H34" s="87">
        <v>0</v>
      </c>
      <c r="I34" s="87">
        <f t="shared" si="3"/>
        <v>34591</v>
      </c>
      <c r="J34" s="88">
        <f t="shared" si="4"/>
        <v>98.376087822080663</v>
      </c>
      <c r="K34" s="87">
        <v>33133</v>
      </c>
      <c r="L34" s="88">
        <f t="shared" si="5"/>
        <v>94.229566008759463</v>
      </c>
      <c r="M34" s="87">
        <v>0</v>
      </c>
      <c r="N34" s="88">
        <f t="shared" si="6"/>
        <v>0</v>
      </c>
      <c r="O34" s="87">
        <v>0</v>
      </c>
      <c r="P34" s="87">
        <f t="shared" si="7"/>
        <v>1458</v>
      </c>
      <c r="Q34" s="87">
        <v>1073</v>
      </c>
      <c r="R34" s="87">
        <v>385</v>
      </c>
      <c r="S34" s="87">
        <v>0</v>
      </c>
      <c r="T34" s="88">
        <f t="shared" si="8"/>
        <v>4.1465218133211987</v>
      </c>
      <c r="U34" s="87">
        <v>262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25</v>
      </c>
      <c r="B35" s="86" t="s">
        <v>315</v>
      </c>
      <c r="C35" s="85" t="s">
        <v>316</v>
      </c>
      <c r="D35" s="87">
        <f t="shared" si="0"/>
        <v>16870</v>
      </c>
      <c r="E35" s="87">
        <f t="shared" si="1"/>
        <v>112</v>
      </c>
      <c r="F35" s="106">
        <f t="shared" si="2"/>
        <v>0.66390041493775931</v>
      </c>
      <c r="G35" s="87">
        <v>112</v>
      </c>
      <c r="H35" s="87">
        <v>0</v>
      </c>
      <c r="I35" s="87">
        <f t="shared" si="3"/>
        <v>16758</v>
      </c>
      <c r="J35" s="88">
        <f t="shared" si="4"/>
        <v>99.336099585062243</v>
      </c>
      <c r="K35" s="87">
        <v>15686</v>
      </c>
      <c r="L35" s="88">
        <f t="shared" si="5"/>
        <v>92.981624184943684</v>
      </c>
      <c r="M35" s="87">
        <v>0</v>
      </c>
      <c r="N35" s="88">
        <f t="shared" si="6"/>
        <v>0</v>
      </c>
      <c r="O35" s="87">
        <v>0</v>
      </c>
      <c r="P35" s="87">
        <f t="shared" si="7"/>
        <v>1072</v>
      </c>
      <c r="Q35" s="87">
        <v>986</v>
      </c>
      <c r="R35" s="87">
        <v>86</v>
      </c>
      <c r="S35" s="87">
        <v>0</v>
      </c>
      <c r="T35" s="88">
        <f t="shared" si="8"/>
        <v>6.3544754001185533</v>
      </c>
      <c r="U35" s="87">
        <v>158</v>
      </c>
      <c r="V35" s="85" t="s">
        <v>262</v>
      </c>
      <c r="W35" s="85"/>
      <c r="X35" s="85"/>
      <c r="Y35" s="85"/>
      <c r="Z35" s="85"/>
      <c r="AA35" s="85" t="s">
        <v>262</v>
      </c>
      <c r="AB35" s="85"/>
      <c r="AC35" s="85"/>
      <c r="AD35" s="115" t="s">
        <v>261</v>
      </c>
    </row>
    <row r="36" spans="1:30" ht="13.5" customHeight="1" x14ac:dyDescent="0.15">
      <c r="A36" s="85" t="s">
        <v>25</v>
      </c>
      <c r="B36" s="86" t="s">
        <v>317</v>
      </c>
      <c r="C36" s="85" t="s">
        <v>318</v>
      </c>
      <c r="D36" s="87">
        <f t="shared" si="0"/>
        <v>6079</v>
      </c>
      <c r="E36" s="87">
        <f t="shared" si="1"/>
        <v>1100</v>
      </c>
      <c r="F36" s="106">
        <f t="shared" si="2"/>
        <v>18.095081427866425</v>
      </c>
      <c r="G36" s="87">
        <v>1100</v>
      </c>
      <c r="H36" s="87">
        <v>0</v>
      </c>
      <c r="I36" s="87">
        <f t="shared" si="3"/>
        <v>4979</v>
      </c>
      <c r="J36" s="88">
        <f t="shared" si="4"/>
        <v>81.904918572133582</v>
      </c>
      <c r="K36" s="87">
        <v>1578</v>
      </c>
      <c r="L36" s="88">
        <f t="shared" si="5"/>
        <v>25.958216811975653</v>
      </c>
      <c r="M36" s="87">
        <v>0</v>
      </c>
      <c r="N36" s="88">
        <f t="shared" si="6"/>
        <v>0</v>
      </c>
      <c r="O36" s="87">
        <v>133</v>
      </c>
      <c r="P36" s="87">
        <f t="shared" si="7"/>
        <v>3268</v>
      </c>
      <c r="Q36" s="87">
        <v>1838</v>
      </c>
      <c r="R36" s="87">
        <v>1430</v>
      </c>
      <c r="S36" s="87">
        <v>0</v>
      </c>
      <c r="T36" s="88">
        <f t="shared" si="8"/>
        <v>53.758841914788611</v>
      </c>
      <c r="U36" s="87">
        <v>68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25</v>
      </c>
      <c r="B37" s="86" t="s">
        <v>319</v>
      </c>
      <c r="C37" s="85" t="s">
        <v>320</v>
      </c>
      <c r="D37" s="87">
        <f t="shared" si="0"/>
        <v>16216</v>
      </c>
      <c r="E37" s="87">
        <f t="shared" si="1"/>
        <v>1337</v>
      </c>
      <c r="F37" s="106">
        <f t="shared" si="2"/>
        <v>8.2449432659102122</v>
      </c>
      <c r="G37" s="87">
        <v>1337</v>
      </c>
      <c r="H37" s="87">
        <v>0</v>
      </c>
      <c r="I37" s="87">
        <f t="shared" si="3"/>
        <v>14879</v>
      </c>
      <c r="J37" s="88">
        <f t="shared" si="4"/>
        <v>91.755056734089791</v>
      </c>
      <c r="K37" s="87">
        <v>12760</v>
      </c>
      <c r="L37" s="88">
        <f t="shared" si="5"/>
        <v>78.68771583621114</v>
      </c>
      <c r="M37" s="87">
        <v>0</v>
      </c>
      <c r="N37" s="88">
        <f t="shared" si="6"/>
        <v>0</v>
      </c>
      <c r="O37" s="87">
        <v>0</v>
      </c>
      <c r="P37" s="87">
        <f t="shared" si="7"/>
        <v>2119</v>
      </c>
      <c r="Q37" s="87">
        <v>747</v>
      </c>
      <c r="R37" s="87">
        <v>1372</v>
      </c>
      <c r="S37" s="87">
        <v>0</v>
      </c>
      <c r="T37" s="88">
        <f t="shared" si="8"/>
        <v>13.067340897878637</v>
      </c>
      <c r="U37" s="87">
        <v>320</v>
      </c>
      <c r="V37" s="85"/>
      <c r="W37" s="85" t="s">
        <v>262</v>
      </c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25</v>
      </c>
      <c r="B38" s="86" t="s">
        <v>321</v>
      </c>
      <c r="C38" s="85" t="s">
        <v>322</v>
      </c>
      <c r="D38" s="87">
        <f t="shared" si="0"/>
        <v>4617</v>
      </c>
      <c r="E38" s="87">
        <f t="shared" si="1"/>
        <v>1296</v>
      </c>
      <c r="F38" s="106">
        <f t="shared" si="2"/>
        <v>28.07017543859649</v>
      </c>
      <c r="G38" s="87">
        <v>1296</v>
      </c>
      <c r="H38" s="87">
        <v>0</v>
      </c>
      <c r="I38" s="87">
        <f t="shared" si="3"/>
        <v>3321</v>
      </c>
      <c r="J38" s="88">
        <f t="shared" si="4"/>
        <v>71.929824561403507</v>
      </c>
      <c r="K38" s="87">
        <v>1189</v>
      </c>
      <c r="L38" s="88">
        <f t="shared" si="5"/>
        <v>25.752653238033357</v>
      </c>
      <c r="M38" s="87">
        <v>0</v>
      </c>
      <c r="N38" s="88">
        <f t="shared" si="6"/>
        <v>0</v>
      </c>
      <c r="O38" s="87">
        <v>0</v>
      </c>
      <c r="P38" s="87">
        <f t="shared" si="7"/>
        <v>2132</v>
      </c>
      <c r="Q38" s="87">
        <v>927</v>
      </c>
      <c r="R38" s="87">
        <v>1205</v>
      </c>
      <c r="S38" s="87">
        <v>0</v>
      </c>
      <c r="T38" s="88">
        <f t="shared" si="8"/>
        <v>46.177171323370153</v>
      </c>
      <c r="U38" s="87">
        <v>36</v>
      </c>
      <c r="V38" s="85"/>
      <c r="W38" s="85" t="s">
        <v>262</v>
      </c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25</v>
      </c>
      <c r="B39" s="86" t="s">
        <v>323</v>
      </c>
      <c r="C39" s="85" t="s">
        <v>324</v>
      </c>
      <c r="D39" s="87">
        <f t="shared" si="0"/>
        <v>619</v>
      </c>
      <c r="E39" s="87">
        <f t="shared" si="1"/>
        <v>60</v>
      </c>
      <c r="F39" s="106">
        <f t="shared" si="2"/>
        <v>9.6930533117932143</v>
      </c>
      <c r="G39" s="87">
        <v>60</v>
      </c>
      <c r="H39" s="87">
        <v>0</v>
      </c>
      <c r="I39" s="87">
        <f t="shared" si="3"/>
        <v>559</v>
      </c>
      <c r="J39" s="88">
        <f t="shared" si="4"/>
        <v>90.306946688206793</v>
      </c>
      <c r="K39" s="87">
        <v>0</v>
      </c>
      <c r="L39" s="88">
        <f t="shared" si="5"/>
        <v>0</v>
      </c>
      <c r="M39" s="87">
        <v>0</v>
      </c>
      <c r="N39" s="88">
        <f t="shared" si="6"/>
        <v>0</v>
      </c>
      <c r="O39" s="87">
        <v>0</v>
      </c>
      <c r="P39" s="87">
        <f t="shared" si="7"/>
        <v>559</v>
      </c>
      <c r="Q39" s="87">
        <v>11</v>
      </c>
      <c r="R39" s="87">
        <v>548</v>
      </c>
      <c r="S39" s="87">
        <v>0</v>
      </c>
      <c r="T39" s="88">
        <f t="shared" si="8"/>
        <v>90.306946688206793</v>
      </c>
      <c r="U39" s="87">
        <v>8</v>
      </c>
      <c r="V39" s="85" t="s">
        <v>262</v>
      </c>
      <c r="W39" s="85"/>
      <c r="X39" s="85"/>
      <c r="Y39" s="85"/>
      <c r="Z39" s="85"/>
      <c r="AA39" s="85" t="s">
        <v>262</v>
      </c>
      <c r="AB39" s="85"/>
      <c r="AC39" s="85"/>
      <c r="AD39" s="115" t="s">
        <v>261</v>
      </c>
    </row>
    <row r="40" spans="1:30" ht="13.5" customHeight="1" x14ac:dyDescent="0.15">
      <c r="A40" s="85" t="s">
        <v>25</v>
      </c>
      <c r="B40" s="86" t="s">
        <v>325</v>
      </c>
      <c r="C40" s="85" t="s">
        <v>326</v>
      </c>
      <c r="D40" s="87">
        <f t="shared" si="0"/>
        <v>1241</v>
      </c>
      <c r="E40" s="87">
        <f t="shared" si="1"/>
        <v>153</v>
      </c>
      <c r="F40" s="106">
        <f t="shared" si="2"/>
        <v>12.328767123287671</v>
      </c>
      <c r="G40" s="87">
        <v>138</v>
      </c>
      <c r="H40" s="87">
        <v>15</v>
      </c>
      <c r="I40" s="87">
        <f t="shared" si="3"/>
        <v>1088</v>
      </c>
      <c r="J40" s="88">
        <f t="shared" si="4"/>
        <v>87.671232876712324</v>
      </c>
      <c r="K40" s="87">
        <v>491</v>
      </c>
      <c r="L40" s="88">
        <f t="shared" si="5"/>
        <v>39.564867042707498</v>
      </c>
      <c r="M40" s="87">
        <v>0</v>
      </c>
      <c r="N40" s="88">
        <f t="shared" si="6"/>
        <v>0</v>
      </c>
      <c r="O40" s="87">
        <v>0</v>
      </c>
      <c r="P40" s="87">
        <f t="shared" si="7"/>
        <v>597</v>
      </c>
      <c r="Q40" s="87">
        <v>58</v>
      </c>
      <c r="R40" s="87">
        <v>539</v>
      </c>
      <c r="S40" s="87">
        <v>0</v>
      </c>
      <c r="T40" s="88">
        <f t="shared" si="8"/>
        <v>48.106365834004833</v>
      </c>
      <c r="U40" s="87">
        <v>6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25</v>
      </c>
      <c r="B41" s="86" t="s">
        <v>327</v>
      </c>
      <c r="C41" s="85" t="s">
        <v>328</v>
      </c>
      <c r="D41" s="87">
        <f t="shared" si="0"/>
        <v>335</v>
      </c>
      <c r="E41" s="87">
        <f t="shared" si="1"/>
        <v>20</v>
      </c>
      <c r="F41" s="106">
        <f t="shared" si="2"/>
        <v>5.9701492537313428</v>
      </c>
      <c r="G41" s="87">
        <v>20</v>
      </c>
      <c r="H41" s="87">
        <v>0</v>
      </c>
      <c r="I41" s="87">
        <f t="shared" si="3"/>
        <v>315</v>
      </c>
      <c r="J41" s="88">
        <f t="shared" si="4"/>
        <v>94.029850746268664</v>
      </c>
      <c r="K41" s="87">
        <v>0</v>
      </c>
      <c r="L41" s="88">
        <f t="shared" si="5"/>
        <v>0</v>
      </c>
      <c r="M41" s="87">
        <v>0</v>
      </c>
      <c r="N41" s="88">
        <f t="shared" si="6"/>
        <v>0</v>
      </c>
      <c r="O41" s="87">
        <v>0</v>
      </c>
      <c r="P41" s="87">
        <f t="shared" si="7"/>
        <v>315</v>
      </c>
      <c r="Q41" s="87">
        <v>256</v>
      </c>
      <c r="R41" s="87">
        <v>59</v>
      </c>
      <c r="S41" s="87">
        <v>0</v>
      </c>
      <c r="T41" s="88">
        <f t="shared" si="8"/>
        <v>94.029850746268664</v>
      </c>
      <c r="U41" s="87">
        <v>8</v>
      </c>
      <c r="V41" s="85" t="s">
        <v>262</v>
      </c>
      <c r="W41" s="85"/>
      <c r="X41" s="85"/>
      <c r="Y41" s="85"/>
      <c r="Z41" s="85" t="s">
        <v>262</v>
      </c>
      <c r="AA41" s="85"/>
      <c r="AB41" s="85"/>
      <c r="AC41" s="85"/>
      <c r="AD41" s="115" t="s">
        <v>261</v>
      </c>
    </row>
    <row r="42" spans="1:30" ht="13.5" customHeight="1" x14ac:dyDescent="0.15">
      <c r="A42" s="85" t="s">
        <v>25</v>
      </c>
      <c r="B42" s="86" t="s">
        <v>329</v>
      </c>
      <c r="C42" s="85" t="s">
        <v>330</v>
      </c>
      <c r="D42" s="87">
        <f t="shared" si="0"/>
        <v>2882</v>
      </c>
      <c r="E42" s="87">
        <f t="shared" si="1"/>
        <v>806</v>
      </c>
      <c r="F42" s="106">
        <f t="shared" si="2"/>
        <v>27.966689798750867</v>
      </c>
      <c r="G42" s="87">
        <v>740</v>
      </c>
      <c r="H42" s="87">
        <v>66</v>
      </c>
      <c r="I42" s="87">
        <f t="shared" si="3"/>
        <v>2076</v>
      </c>
      <c r="J42" s="88">
        <f t="shared" si="4"/>
        <v>72.033310201249137</v>
      </c>
      <c r="K42" s="87">
        <v>0</v>
      </c>
      <c r="L42" s="88">
        <f t="shared" si="5"/>
        <v>0</v>
      </c>
      <c r="M42" s="87">
        <v>0</v>
      </c>
      <c r="N42" s="88">
        <f t="shared" si="6"/>
        <v>0</v>
      </c>
      <c r="O42" s="87">
        <v>0</v>
      </c>
      <c r="P42" s="87">
        <f t="shared" si="7"/>
        <v>2076</v>
      </c>
      <c r="Q42" s="87">
        <v>478</v>
      </c>
      <c r="R42" s="87">
        <v>1598</v>
      </c>
      <c r="S42" s="87">
        <v>0</v>
      </c>
      <c r="T42" s="88">
        <f t="shared" si="8"/>
        <v>72.033310201249137</v>
      </c>
      <c r="U42" s="87">
        <v>19</v>
      </c>
      <c r="V42" s="85" t="s">
        <v>262</v>
      </c>
      <c r="W42" s="85"/>
      <c r="X42" s="85"/>
      <c r="Y42" s="85"/>
      <c r="Z42" s="85" t="s">
        <v>262</v>
      </c>
      <c r="AA42" s="85"/>
      <c r="AB42" s="85"/>
      <c r="AC42" s="85"/>
      <c r="AD42" s="115" t="s">
        <v>261</v>
      </c>
    </row>
    <row r="43" spans="1:30" ht="13.5" customHeight="1" x14ac:dyDescent="0.15">
      <c r="A43" s="85" t="s">
        <v>25</v>
      </c>
      <c r="B43" s="86" t="s">
        <v>331</v>
      </c>
      <c r="C43" s="85" t="s">
        <v>332</v>
      </c>
      <c r="D43" s="87">
        <f t="shared" si="0"/>
        <v>811</v>
      </c>
      <c r="E43" s="87">
        <f t="shared" si="1"/>
        <v>136</v>
      </c>
      <c r="F43" s="106">
        <f t="shared" si="2"/>
        <v>16.769420468557335</v>
      </c>
      <c r="G43" s="87">
        <v>136</v>
      </c>
      <c r="H43" s="87">
        <v>0</v>
      </c>
      <c r="I43" s="87">
        <f t="shared" si="3"/>
        <v>675</v>
      </c>
      <c r="J43" s="88">
        <f t="shared" si="4"/>
        <v>83.230579531442658</v>
      </c>
      <c r="K43" s="87">
        <v>0</v>
      </c>
      <c r="L43" s="88">
        <f t="shared" si="5"/>
        <v>0</v>
      </c>
      <c r="M43" s="87">
        <v>0</v>
      </c>
      <c r="N43" s="88">
        <f t="shared" si="6"/>
        <v>0</v>
      </c>
      <c r="O43" s="87">
        <v>0</v>
      </c>
      <c r="P43" s="87">
        <f t="shared" si="7"/>
        <v>675</v>
      </c>
      <c r="Q43" s="87">
        <v>80</v>
      </c>
      <c r="R43" s="87">
        <v>595</v>
      </c>
      <c r="S43" s="87">
        <v>0</v>
      </c>
      <c r="T43" s="88">
        <f t="shared" si="8"/>
        <v>83.230579531442658</v>
      </c>
      <c r="U43" s="87">
        <v>9</v>
      </c>
      <c r="V43" s="85" t="s">
        <v>262</v>
      </c>
      <c r="W43" s="85"/>
      <c r="X43" s="85"/>
      <c r="Y43" s="85"/>
      <c r="Z43" s="85" t="s">
        <v>262</v>
      </c>
      <c r="AA43" s="85"/>
      <c r="AB43" s="85"/>
      <c r="AC43" s="85"/>
      <c r="AD43" s="115" t="s">
        <v>261</v>
      </c>
    </row>
    <row r="44" spans="1:30" ht="13.5" customHeight="1" x14ac:dyDescent="0.15">
      <c r="A44" s="85" t="s">
        <v>25</v>
      </c>
      <c r="B44" s="86" t="s">
        <v>333</v>
      </c>
      <c r="C44" s="85" t="s">
        <v>334</v>
      </c>
      <c r="D44" s="87">
        <f t="shared" si="0"/>
        <v>448</v>
      </c>
      <c r="E44" s="87">
        <f t="shared" si="1"/>
        <v>53</v>
      </c>
      <c r="F44" s="106">
        <f t="shared" si="2"/>
        <v>11.830357142857142</v>
      </c>
      <c r="G44" s="87">
        <v>53</v>
      </c>
      <c r="H44" s="87">
        <v>0</v>
      </c>
      <c r="I44" s="87">
        <f t="shared" si="3"/>
        <v>395</v>
      </c>
      <c r="J44" s="88">
        <f t="shared" si="4"/>
        <v>88.169642857142861</v>
      </c>
      <c r="K44" s="87">
        <v>0</v>
      </c>
      <c r="L44" s="88">
        <f t="shared" si="5"/>
        <v>0</v>
      </c>
      <c r="M44" s="87">
        <v>0</v>
      </c>
      <c r="N44" s="88">
        <f t="shared" si="6"/>
        <v>0</v>
      </c>
      <c r="O44" s="87">
        <v>0</v>
      </c>
      <c r="P44" s="87">
        <f t="shared" si="7"/>
        <v>395</v>
      </c>
      <c r="Q44" s="87">
        <v>0</v>
      </c>
      <c r="R44" s="87">
        <v>395</v>
      </c>
      <c r="S44" s="87">
        <v>0</v>
      </c>
      <c r="T44" s="88">
        <f t="shared" si="8"/>
        <v>88.169642857142861</v>
      </c>
      <c r="U44" s="87">
        <v>1</v>
      </c>
      <c r="V44" s="85" t="s">
        <v>262</v>
      </c>
      <c r="W44" s="85"/>
      <c r="X44" s="85"/>
      <c r="Y44" s="85"/>
      <c r="Z44" s="85" t="s">
        <v>262</v>
      </c>
      <c r="AA44" s="85"/>
      <c r="AB44" s="85"/>
      <c r="AC44" s="85"/>
      <c r="AD44" s="115" t="s">
        <v>261</v>
      </c>
    </row>
    <row r="45" spans="1:30" ht="13.5" customHeight="1" x14ac:dyDescent="0.15">
      <c r="A45" s="85" t="s">
        <v>25</v>
      </c>
      <c r="B45" s="86" t="s">
        <v>335</v>
      </c>
      <c r="C45" s="85" t="s">
        <v>336</v>
      </c>
      <c r="D45" s="87">
        <f t="shared" si="0"/>
        <v>1242</v>
      </c>
      <c r="E45" s="87">
        <f t="shared" si="1"/>
        <v>30</v>
      </c>
      <c r="F45" s="106">
        <f t="shared" si="2"/>
        <v>2.4154589371980677</v>
      </c>
      <c r="G45" s="87">
        <v>30</v>
      </c>
      <c r="H45" s="87">
        <v>0</v>
      </c>
      <c r="I45" s="87">
        <f t="shared" si="3"/>
        <v>1212</v>
      </c>
      <c r="J45" s="88">
        <f t="shared" si="4"/>
        <v>97.584541062801932</v>
      </c>
      <c r="K45" s="87">
        <v>0</v>
      </c>
      <c r="L45" s="88">
        <f t="shared" si="5"/>
        <v>0</v>
      </c>
      <c r="M45" s="87">
        <v>0</v>
      </c>
      <c r="N45" s="88">
        <f t="shared" si="6"/>
        <v>0</v>
      </c>
      <c r="O45" s="87">
        <v>0</v>
      </c>
      <c r="P45" s="87">
        <f t="shared" si="7"/>
        <v>1212</v>
      </c>
      <c r="Q45" s="87">
        <v>512</v>
      </c>
      <c r="R45" s="87">
        <v>700</v>
      </c>
      <c r="S45" s="87">
        <v>0</v>
      </c>
      <c r="T45" s="88">
        <f t="shared" si="8"/>
        <v>97.584541062801932</v>
      </c>
      <c r="U45" s="87">
        <v>16</v>
      </c>
      <c r="V45" s="85" t="s">
        <v>262</v>
      </c>
      <c r="W45" s="85"/>
      <c r="X45" s="85"/>
      <c r="Y45" s="85"/>
      <c r="Z45" s="85" t="s">
        <v>262</v>
      </c>
      <c r="AA45" s="85"/>
      <c r="AB45" s="85"/>
      <c r="AC45" s="85"/>
      <c r="AD45" s="115" t="s">
        <v>261</v>
      </c>
    </row>
    <row r="46" spans="1:30" ht="13.5" customHeight="1" x14ac:dyDescent="0.15">
      <c r="A46" s="85" t="s">
        <v>25</v>
      </c>
      <c r="B46" s="86" t="s">
        <v>337</v>
      </c>
      <c r="C46" s="85" t="s">
        <v>338</v>
      </c>
      <c r="D46" s="87">
        <f t="shared" si="0"/>
        <v>1546</v>
      </c>
      <c r="E46" s="87">
        <f t="shared" si="1"/>
        <v>259</v>
      </c>
      <c r="F46" s="106">
        <f t="shared" si="2"/>
        <v>16.752910737386806</v>
      </c>
      <c r="G46" s="87">
        <v>259</v>
      </c>
      <c r="H46" s="87">
        <v>0</v>
      </c>
      <c r="I46" s="87">
        <f t="shared" si="3"/>
        <v>1287</v>
      </c>
      <c r="J46" s="88">
        <f t="shared" si="4"/>
        <v>83.247089262613201</v>
      </c>
      <c r="K46" s="87">
        <v>0</v>
      </c>
      <c r="L46" s="88">
        <f t="shared" si="5"/>
        <v>0</v>
      </c>
      <c r="M46" s="87">
        <v>0</v>
      </c>
      <c r="N46" s="88">
        <f t="shared" si="6"/>
        <v>0</v>
      </c>
      <c r="O46" s="87">
        <v>0</v>
      </c>
      <c r="P46" s="87">
        <f t="shared" si="7"/>
        <v>1287</v>
      </c>
      <c r="Q46" s="87">
        <v>342</v>
      </c>
      <c r="R46" s="87">
        <v>945</v>
      </c>
      <c r="S46" s="87">
        <v>0</v>
      </c>
      <c r="T46" s="88">
        <f t="shared" si="8"/>
        <v>83.247089262613201</v>
      </c>
      <c r="U46" s="87">
        <v>33</v>
      </c>
      <c r="V46" s="85" t="s">
        <v>262</v>
      </c>
      <c r="W46" s="85"/>
      <c r="X46" s="85"/>
      <c r="Y46" s="85"/>
      <c r="Z46" s="85" t="s">
        <v>262</v>
      </c>
      <c r="AA46" s="85"/>
      <c r="AB46" s="85"/>
      <c r="AC46" s="85"/>
      <c r="AD46" s="115" t="s">
        <v>261</v>
      </c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6">
    <sortCondition ref="A8:A46"/>
    <sortCondition ref="B8:B46"/>
    <sortCondition ref="C8:C4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奈良県</v>
      </c>
      <c r="B7" s="90" t="str">
        <f>水洗化人口等!B7</f>
        <v>29000</v>
      </c>
      <c r="C7" s="89" t="s">
        <v>198</v>
      </c>
      <c r="D7" s="91">
        <f t="shared" ref="D7:D46" si="0">SUM(E7,+H7,+K7)</f>
        <v>203597</v>
      </c>
      <c r="E7" s="91">
        <f t="shared" ref="E7:E46" si="1">SUM(F7:G7)</f>
        <v>5985</v>
      </c>
      <c r="F7" s="91">
        <f>SUM(F$8:F$207)</f>
        <v>1259</v>
      </c>
      <c r="G7" s="91">
        <f>SUM(G$8:G$207)</f>
        <v>4726</v>
      </c>
      <c r="H7" s="91">
        <f t="shared" ref="H7:H46" si="2">SUM(I7:J7)</f>
        <v>50412</v>
      </c>
      <c r="I7" s="91">
        <f>SUM(I$8:I$207)</f>
        <v>26868</v>
      </c>
      <c r="J7" s="91">
        <f>SUM(J$8:J$207)</f>
        <v>23544</v>
      </c>
      <c r="K7" s="91">
        <f t="shared" ref="K7:K46" si="3">SUM(L7:M7)</f>
        <v>147200</v>
      </c>
      <c r="L7" s="91">
        <f>SUM(L$8:L$207)</f>
        <v>21193</v>
      </c>
      <c r="M7" s="91">
        <f>SUM(M$8:M$207)</f>
        <v>126007</v>
      </c>
      <c r="N7" s="91">
        <f t="shared" ref="N7:N46" si="4">SUM(O7,+V7,+AC7)</f>
        <v>203992</v>
      </c>
      <c r="O7" s="91">
        <f t="shared" ref="O7:O46" si="5">SUM(P7:U7)</f>
        <v>49320</v>
      </c>
      <c r="P7" s="91">
        <f t="shared" ref="P7:U7" si="6">SUM(P$8:P$207)</f>
        <v>48260</v>
      </c>
      <c r="Q7" s="91">
        <f t="shared" si="6"/>
        <v>0</v>
      </c>
      <c r="R7" s="91">
        <f t="shared" si="6"/>
        <v>0</v>
      </c>
      <c r="S7" s="91">
        <f t="shared" si="6"/>
        <v>1060</v>
      </c>
      <c r="T7" s="91">
        <f t="shared" si="6"/>
        <v>0</v>
      </c>
      <c r="U7" s="91">
        <f t="shared" si="6"/>
        <v>0</v>
      </c>
      <c r="V7" s="91">
        <f t="shared" ref="V7:V46" si="7">SUM(W7:AB7)</f>
        <v>154277</v>
      </c>
      <c r="W7" s="91">
        <f t="shared" ref="W7:AB7" si="8">SUM(W$8:W$207)</f>
        <v>153571</v>
      </c>
      <c r="X7" s="91">
        <f t="shared" si="8"/>
        <v>0</v>
      </c>
      <c r="Y7" s="91">
        <f t="shared" si="8"/>
        <v>0</v>
      </c>
      <c r="Z7" s="91">
        <f t="shared" si="8"/>
        <v>706</v>
      </c>
      <c r="AA7" s="91">
        <f t="shared" si="8"/>
        <v>0</v>
      </c>
      <c r="AB7" s="91">
        <f t="shared" si="8"/>
        <v>0</v>
      </c>
      <c r="AC7" s="91">
        <f t="shared" ref="AC7:AC46" si="9">SUM(AD7:AE7)</f>
        <v>395</v>
      </c>
      <c r="AD7" s="91">
        <f>SUM(AD$8:AD$207)</f>
        <v>94</v>
      </c>
      <c r="AE7" s="91">
        <f>SUM(AE$8:AE$207)</f>
        <v>301</v>
      </c>
      <c r="AF7" s="91">
        <f t="shared" ref="AF7:AF46" si="10">SUM(AG7:AI7)</f>
        <v>2548</v>
      </c>
      <c r="AG7" s="91">
        <f>SUM(AG$8:AG$207)</f>
        <v>2548</v>
      </c>
      <c r="AH7" s="91">
        <f>SUM(AH$8:AH$207)</f>
        <v>0</v>
      </c>
      <c r="AI7" s="91">
        <f>SUM(AI$8:AI$207)</f>
        <v>0</v>
      </c>
      <c r="AJ7" s="91">
        <f t="shared" ref="AJ7:AJ46" si="11">SUM(AK7:AS7)</f>
        <v>3896</v>
      </c>
      <c r="AK7" s="91">
        <f t="shared" ref="AK7:AS7" si="12">SUM(AK$8:AK$207)</f>
        <v>1248</v>
      </c>
      <c r="AL7" s="91">
        <f t="shared" si="12"/>
        <v>244</v>
      </c>
      <c r="AM7" s="91">
        <f t="shared" si="12"/>
        <v>666</v>
      </c>
      <c r="AN7" s="91">
        <f t="shared" si="12"/>
        <v>866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0</v>
      </c>
      <c r="AS7" s="91">
        <f t="shared" si="12"/>
        <v>872</v>
      </c>
      <c r="AT7" s="91">
        <f t="shared" ref="AT7:AT46" si="13">SUM(AU7:AY7)</f>
        <v>146</v>
      </c>
      <c r="AU7" s="91">
        <f>SUM(AU$8:AU$207)</f>
        <v>143</v>
      </c>
      <c r="AV7" s="91">
        <f>SUM(AV$8:AV$207)</f>
        <v>1</v>
      </c>
      <c r="AW7" s="91">
        <f>SUM(AW$8:AW$207)</f>
        <v>2</v>
      </c>
      <c r="AX7" s="91">
        <f>SUM(AX$8:AX$207)</f>
        <v>0</v>
      </c>
      <c r="AY7" s="91">
        <f>SUM(AY$8:AY$207)</f>
        <v>0</v>
      </c>
      <c r="AZ7" s="91">
        <f t="shared" ref="AZ7:AZ46" si="14">SUM(BA7:BC7)</f>
        <v>551</v>
      </c>
      <c r="BA7" s="91">
        <f>SUM(BA$8:BA$207)</f>
        <v>551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25</v>
      </c>
      <c r="B8" s="96" t="s">
        <v>259</v>
      </c>
      <c r="C8" s="85" t="s">
        <v>260</v>
      </c>
      <c r="D8" s="87">
        <f t="shared" si="0"/>
        <v>19904</v>
      </c>
      <c r="E8" s="87">
        <f t="shared" si="1"/>
        <v>0</v>
      </c>
      <c r="F8" s="87">
        <v>0</v>
      </c>
      <c r="G8" s="87">
        <v>0</v>
      </c>
      <c r="H8" s="87">
        <f t="shared" si="2"/>
        <v>3186</v>
      </c>
      <c r="I8" s="87">
        <v>3186</v>
      </c>
      <c r="J8" s="87">
        <v>0</v>
      </c>
      <c r="K8" s="87">
        <f t="shared" si="3"/>
        <v>16718</v>
      </c>
      <c r="L8" s="87">
        <v>0</v>
      </c>
      <c r="M8" s="87">
        <v>16718</v>
      </c>
      <c r="N8" s="87">
        <f t="shared" si="4"/>
        <v>19904</v>
      </c>
      <c r="O8" s="87">
        <f t="shared" si="5"/>
        <v>3186</v>
      </c>
      <c r="P8" s="87">
        <v>3186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16718</v>
      </c>
      <c r="W8" s="87">
        <v>16718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4</v>
      </c>
      <c r="AG8" s="87">
        <v>4</v>
      </c>
      <c r="AH8" s="87">
        <v>0</v>
      </c>
      <c r="AI8" s="87">
        <v>0</v>
      </c>
      <c r="AJ8" s="87">
        <f t="shared" si="11"/>
        <v>108</v>
      </c>
      <c r="AK8" s="87">
        <v>0</v>
      </c>
      <c r="AL8" s="87">
        <v>104</v>
      </c>
      <c r="AM8" s="87">
        <v>4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104</v>
      </c>
      <c r="BA8" s="87">
        <v>104</v>
      </c>
      <c r="BB8" s="87">
        <v>0</v>
      </c>
      <c r="BC8" s="87">
        <v>0</v>
      </c>
    </row>
    <row r="9" spans="1:55" ht="13.5" customHeight="1" x14ac:dyDescent="0.15">
      <c r="A9" s="98" t="s">
        <v>25</v>
      </c>
      <c r="B9" s="96" t="s">
        <v>263</v>
      </c>
      <c r="C9" s="85" t="s">
        <v>264</v>
      </c>
      <c r="D9" s="87">
        <f t="shared" si="0"/>
        <v>19178</v>
      </c>
      <c r="E9" s="87">
        <f t="shared" si="1"/>
        <v>0</v>
      </c>
      <c r="F9" s="87">
        <v>0</v>
      </c>
      <c r="G9" s="87">
        <v>0</v>
      </c>
      <c r="H9" s="87">
        <f t="shared" si="2"/>
        <v>4648</v>
      </c>
      <c r="I9" s="87">
        <v>4648</v>
      </c>
      <c r="J9" s="87">
        <v>0</v>
      </c>
      <c r="K9" s="87">
        <f t="shared" si="3"/>
        <v>14530</v>
      </c>
      <c r="L9" s="87">
        <v>0</v>
      </c>
      <c r="M9" s="87">
        <v>14530</v>
      </c>
      <c r="N9" s="87">
        <f t="shared" si="4"/>
        <v>19178</v>
      </c>
      <c r="O9" s="87">
        <f t="shared" si="5"/>
        <v>4648</v>
      </c>
      <c r="P9" s="87">
        <v>4648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14530</v>
      </c>
      <c r="W9" s="87">
        <v>14530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105</v>
      </c>
      <c r="AG9" s="87">
        <v>105</v>
      </c>
      <c r="AH9" s="87">
        <v>0</v>
      </c>
      <c r="AI9" s="87">
        <v>0</v>
      </c>
      <c r="AJ9" s="87">
        <f t="shared" si="11"/>
        <v>439</v>
      </c>
      <c r="AK9" s="87">
        <v>305</v>
      </c>
      <c r="AL9" s="87">
        <v>51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83</v>
      </c>
      <c r="AT9" s="87">
        <f t="shared" si="13"/>
        <v>22</v>
      </c>
      <c r="AU9" s="87">
        <v>22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12</v>
      </c>
      <c r="BA9" s="87">
        <v>12</v>
      </c>
      <c r="BB9" s="87">
        <v>0</v>
      </c>
      <c r="BC9" s="87">
        <v>0</v>
      </c>
    </row>
    <row r="10" spans="1:55" ht="13.5" customHeight="1" x14ac:dyDescent="0.15">
      <c r="A10" s="98" t="s">
        <v>25</v>
      </c>
      <c r="B10" s="96" t="s">
        <v>265</v>
      </c>
      <c r="C10" s="85" t="s">
        <v>266</v>
      </c>
      <c r="D10" s="87">
        <f t="shared" si="0"/>
        <v>5048</v>
      </c>
      <c r="E10" s="87">
        <f t="shared" si="1"/>
        <v>2916</v>
      </c>
      <c r="F10" s="87">
        <v>940</v>
      </c>
      <c r="G10" s="87">
        <v>1976</v>
      </c>
      <c r="H10" s="87">
        <f t="shared" si="2"/>
        <v>0</v>
      </c>
      <c r="I10" s="87">
        <v>0</v>
      </c>
      <c r="J10" s="87">
        <v>0</v>
      </c>
      <c r="K10" s="87">
        <f t="shared" si="3"/>
        <v>2132</v>
      </c>
      <c r="L10" s="87">
        <v>0</v>
      </c>
      <c r="M10" s="87">
        <v>2132</v>
      </c>
      <c r="N10" s="87">
        <f t="shared" si="4"/>
        <v>5048</v>
      </c>
      <c r="O10" s="87">
        <f t="shared" si="5"/>
        <v>940</v>
      </c>
      <c r="P10" s="87">
        <v>940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4108</v>
      </c>
      <c r="W10" s="87">
        <v>4108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10</v>
      </c>
      <c r="AG10" s="87">
        <v>10</v>
      </c>
      <c r="AH10" s="87">
        <v>0</v>
      </c>
      <c r="AI10" s="87">
        <v>0</v>
      </c>
      <c r="AJ10" s="87">
        <f t="shared" si="11"/>
        <v>237</v>
      </c>
      <c r="AK10" s="87">
        <v>237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10</v>
      </c>
      <c r="AU10" s="87">
        <v>10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25</v>
      </c>
      <c r="B11" s="96" t="s">
        <v>267</v>
      </c>
      <c r="C11" s="85" t="s">
        <v>268</v>
      </c>
      <c r="D11" s="87">
        <f t="shared" si="0"/>
        <v>2450</v>
      </c>
      <c r="E11" s="87">
        <f t="shared" si="1"/>
        <v>0</v>
      </c>
      <c r="F11" s="87">
        <v>0</v>
      </c>
      <c r="G11" s="87">
        <v>0</v>
      </c>
      <c r="H11" s="87">
        <f t="shared" si="2"/>
        <v>659</v>
      </c>
      <c r="I11" s="87">
        <v>659</v>
      </c>
      <c r="J11" s="87">
        <v>0</v>
      </c>
      <c r="K11" s="87">
        <f t="shared" si="3"/>
        <v>1791</v>
      </c>
      <c r="L11" s="87">
        <v>0</v>
      </c>
      <c r="M11" s="87">
        <v>1791</v>
      </c>
      <c r="N11" s="87">
        <f t="shared" si="4"/>
        <v>2450</v>
      </c>
      <c r="O11" s="87">
        <f t="shared" si="5"/>
        <v>659</v>
      </c>
      <c r="P11" s="87">
        <v>659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1791</v>
      </c>
      <c r="W11" s="87">
        <v>1791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64</v>
      </c>
      <c r="AG11" s="87">
        <v>64</v>
      </c>
      <c r="AH11" s="87">
        <v>0</v>
      </c>
      <c r="AI11" s="87">
        <v>0</v>
      </c>
      <c r="AJ11" s="87">
        <f t="shared" si="11"/>
        <v>64</v>
      </c>
      <c r="AK11" s="87">
        <v>0</v>
      </c>
      <c r="AL11" s="87">
        <v>0</v>
      </c>
      <c r="AM11" s="87">
        <v>64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2</v>
      </c>
      <c r="AU11" s="87">
        <v>0</v>
      </c>
      <c r="AV11" s="87">
        <v>0</v>
      </c>
      <c r="AW11" s="87">
        <v>2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25</v>
      </c>
      <c r="B12" s="96" t="s">
        <v>269</v>
      </c>
      <c r="C12" s="85" t="s">
        <v>270</v>
      </c>
      <c r="D12" s="87">
        <f t="shared" si="0"/>
        <v>19631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19631</v>
      </c>
      <c r="L12" s="87">
        <v>4263</v>
      </c>
      <c r="M12" s="87">
        <v>15368</v>
      </c>
      <c r="N12" s="87">
        <f t="shared" si="4"/>
        <v>19631</v>
      </c>
      <c r="O12" s="87">
        <f t="shared" si="5"/>
        <v>4263</v>
      </c>
      <c r="P12" s="87">
        <v>4263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15368</v>
      </c>
      <c r="W12" s="87">
        <v>15368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866</v>
      </c>
      <c r="AG12" s="87">
        <v>866</v>
      </c>
      <c r="AH12" s="87">
        <v>0</v>
      </c>
      <c r="AI12" s="87">
        <v>0</v>
      </c>
      <c r="AJ12" s="87">
        <f t="shared" si="11"/>
        <v>866</v>
      </c>
      <c r="AK12" s="87">
        <v>0</v>
      </c>
      <c r="AL12" s="87">
        <v>0</v>
      </c>
      <c r="AM12" s="87">
        <v>0</v>
      </c>
      <c r="AN12" s="87">
        <v>866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25</v>
      </c>
      <c r="B13" s="96" t="s">
        <v>271</v>
      </c>
      <c r="C13" s="85" t="s">
        <v>272</v>
      </c>
      <c r="D13" s="87">
        <f t="shared" si="0"/>
        <v>15178</v>
      </c>
      <c r="E13" s="87">
        <f t="shared" si="1"/>
        <v>0</v>
      </c>
      <c r="F13" s="87">
        <v>0</v>
      </c>
      <c r="G13" s="87">
        <v>0</v>
      </c>
      <c r="H13" s="87">
        <f t="shared" si="2"/>
        <v>15178</v>
      </c>
      <c r="I13" s="87">
        <v>5059</v>
      </c>
      <c r="J13" s="87">
        <v>10119</v>
      </c>
      <c r="K13" s="87">
        <f t="shared" si="3"/>
        <v>0</v>
      </c>
      <c r="L13" s="87">
        <v>0</v>
      </c>
      <c r="M13" s="87">
        <v>0</v>
      </c>
      <c r="N13" s="87">
        <f t="shared" si="4"/>
        <v>15178</v>
      </c>
      <c r="O13" s="87">
        <f t="shared" si="5"/>
        <v>5059</v>
      </c>
      <c r="P13" s="87">
        <v>5059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10119</v>
      </c>
      <c r="W13" s="87">
        <v>10119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523</v>
      </c>
      <c r="AG13" s="87">
        <v>523</v>
      </c>
      <c r="AH13" s="87">
        <v>0</v>
      </c>
      <c r="AI13" s="87">
        <v>0</v>
      </c>
      <c r="AJ13" s="87">
        <f t="shared" si="11"/>
        <v>523</v>
      </c>
      <c r="AK13" s="87">
        <v>0</v>
      </c>
      <c r="AL13" s="87">
        <v>0</v>
      </c>
      <c r="AM13" s="87">
        <v>471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52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25</v>
      </c>
      <c r="B14" s="96" t="s">
        <v>273</v>
      </c>
      <c r="C14" s="85" t="s">
        <v>274</v>
      </c>
      <c r="D14" s="87">
        <f t="shared" si="0"/>
        <v>9780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9780</v>
      </c>
      <c r="L14" s="87">
        <v>3822</v>
      </c>
      <c r="M14" s="87">
        <v>5958</v>
      </c>
      <c r="N14" s="87">
        <f t="shared" si="4"/>
        <v>9780</v>
      </c>
      <c r="O14" s="87">
        <f t="shared" si="5"/>
        <v>3822</v>
      </c>
      <c r="P14" s="87">
        <v>3822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5958</v>
      </c>
      <c r="W14" s="87">
        <v>5958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283</v>
      </c>
      <c r="AG14" s="87">
        <v>283</v>
      </c>
      <c r="AH14" s="87">
        <v>0</v>
      </c>
      <c r="AI14" s="87">
        <v>0</v>
      </c>
      <c r="AJ14" s="87">
        <f t="shared" si="11"/>
        <v>283</v>
      </c>
      <c r="AK14" s="87">
        <v>0</v>
      </c>
      <c r="AL14" s="87">
        <v>0</v>
      </c>
      <c r="AM14" s="87">
        <v>2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281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25</v>
      </c>
      <c r="B15" s="96" t="s">
        <v>275</v>
      </c>
      <c r="C15" s="85" t="s">
        <v>276</v>
      </c>
      <c r="D15" s="87">
        <f t="shared" si="0"/>
        <v>13137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13137</v>
      </c>
      <c r="L15" s="87">
        <v>4551</v>
      </c>
      <c r="M15" s="87">
        <v>8586</v>
      </c>
      <c r="N15" s="87">
        <f t="shared" si="4"/>
        <v>13137</v>
      </c>
      <c r="O15" s="87">
        <f t="shared" si="5"/>
        <v>4551</v>
      </c>
      <c r="P15" s="87">
        <v>4551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8586</v>
      </c>
      <c r="W15" s="87">
        <v>8586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72</v>
      </c>
      <c r="AG15" s="87">
        <v>72</v>
      </c>
      <c r="AH15" s="87">
        <v>0</v>
      </c>
      <c r="AI15" s="87">
        <v>0</v>
      </c>
      <c r="AJ15" s="87">
        <f t="shared" si="11"/>
        <v>301</v>
      </c>
      <c r="AK15" s="87">
        <v>209</v>
      </c>
      <c r="AL15" s="87">
        <v>35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57</v>
      </c>
      <c r="AT15" s="87">
        <f t="shared" si="13"/>
        <v>15</v>
      </c>
      <c r="AU15" s="87">
        <v>15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8</v>
      </c>
      <c r="BA15" s="87">
        <v>8</v>
      </c>
      <c r="BB15" s="87">
        <v>0</v>
      </c>
      <c r="BC15" s="87">
        <v>0</v>
      </c>
    </row>
    <row r="16" spans="1:55" ht="13.5" customHeight="1" x14ac:dyDescent="0.15">
      <c r="A16" s="98" t="s">
        <v>25</v>
      </c>
      <c r="B16" s="96" t="s">
        <v>277</v>
      </c>
      <c r="C16" s="85" t="s">
        <v>278</v>
      </c>
      <c r="D16" s="87">
        <f t="shared" si="0"/>
        <v>25610</v>
      </c>
      <c r="E16" s="87">
        <f t="shared" si="1"/>
        <v>0</v>
      </c>
      <c r="F16" s="87">
        <v>0</v>
      </c>
      <c r="G16" s="87">
        <v>0</v>
      </c>
      <c r="H16" s="87">
        <f t="shared" si="2"/>
        <v>3420</v>
      </c>
      <c r="I16" s="87">
        <v>3420</v>
      </c>
      <c r="J16" s="87">
        <v>0</v>
      </c>
      <c r="K16" s="87">
        <f t="shared" si="3"/>
        <v>22190</v>
      </c>
      <c r="L16" s="87">
        <v>0</v>
      </c>
      <c r="M16" s="87">
        <v>22190</v>
      </c>
      <c r="N16" s="87">
        <f t="shared" si="4"/>
        <v>25610</v>
      </c>
      <c r="O16" s="87">
        <f t="shared" si="5"/>
        <v>3420</v>
      </c>
      <c r="P16" s="87">
        <v>3420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22190</v>
      </c>
      <c r="W16" s="87">
        <v>22190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46</v>
      </c>
      <c r="AG16" s="87">
        <v>46</v>
      </c>
      <c r="AH16" s="87">
        <v>0</v>
      </c>
      <c r="AI16" s="87">
        <v>0</v>
      </c>
      <c r="AJ16" s="87">
        <f t="shared" si="11"/>
        <v>46</v>
      </c>
      <c r="AK16" s="87">
        <v>0</v>
      </c>
      <c r="AL16" s="87">
        <v>0</v>
      </c>
      <c r="AM16" s="87">
        <v>46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123</v>
      </c>
      <c r="BA16" s="87">
        <v>123</v>
      </c>
      <c r="BB16" s="87">
        <v>0</v>
      </c>
      <c r="BC16" s="87">
        <v>0</v>
      </c>
    </row>
    <row r="17" spans="1:55" ht="13.5" customHeight="1" x14ac:dyDescent="0.15">
      <c r="A17" s="98" t="s">
        <v>25</v>
      </c>
      <c r="B17" s="96" t="s">
        <v>279</v>
      </c>
      <c r="C17" s="85" t="s">
        <v>280</v>
      </c>
      <c r="D17" s="87">
        <f t="shared" si="0"/>
        <v>11917</v>
      </c>
      <c r="E17" s="87">
        <f t="shared" si="1"/>
        <v>0</v>
      </c>
      <c r="F17" s="87">
        <v>0</v>
      </c>
      <c r="G17" s="87">
        <v>0</v>
      </c>
      <c r="H17" s="87">
        <f t="shared" si="2"/>
        <v>1077</v>
      </c>
      <c r="I17" s="87">
        <v>1077</v>
      </c>
      <c r="J17" s="87">
        <v>0</v>
      </c>
      <c r="K17" s="87">
        <f t="shared" si="3"/>
        <v>10840</v>
      </c>
      <c r="L17" s="87">
        <v>0</v>
      </c>
      <c r="M17" s="87">
        <v>10840</v>
      </c>
      <c r="N17" s="87">
        <f t="shared" si="4"/>
        <v>11917</v>
      </c>
      <c r="O17" s="87">
        <f t="shared" si="5"/>
        <v>1077</v>
      </c>
      <c r="P17" s="87">
        <v>1077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10840</v>
      </c>
      <c r="W17" s="87">
        <v>10840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64</v>
      </c>
      <c r="AG17" s="87">
        <v>64</v>
      </c>
      <c r="AH17" s="87">
        <v>0</v>
      </c>
      <c r="AI17" s="87">
        <v>0</v>
      </c>
      <c r="AJ17" s="87">
        <f t="shared" si="11"/>
        <v>272</v>
      </c>
      <c r="AK17" s="87">
        <v>189</v>
      </c>
      <c r="AL17" s="87">
        <v>32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51</v>
      </c>
      <c r="AT17" s="87">
        <f t="shared" si="13"/>
        <v>13</v>
      </c>
      <c r="AU17" s="87">
        <v>13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8</v>
      </c>
      <c r="BA17" s="87">
        <v>8</v>
      </c>
      <c r="BB17" s="87">
        <v>0</v>
      </c>
      <c r="BC17" s="87">
        <v>0</v>
      </c>
    </row>
    <row r="18" spans="1:55" ht="13.5" customHeight="1" x14ac:dyDescent="0.15">
      <c r="A18" s="98" t="s">
        <v>25</v>
      </c>
      <c r="B18" s="96" t="s">
        <v>281</v>
      </c>
      <c r="C18" s="85" t="s">
        <v>282</v>
      </c>
      <c r="D18" s="87">
        <f t="shared" si="0"/>
        <v>1976</v>
      </c>
      <c r="E18" s="87">
        <f t="shared" si="1"/>
        <v>0</v>
      </c>
      <c r="F18" s="87">
        <v>0</v>
      </c>
      <c r="G18" s="87">
        <v>0</v>
      </c>
      <c r="H18" s="87">
        <f t="shared" si="2"/>
        <v>953</v>
      </c>
      <c r="I18" s="87">
        <v>953</v>
      </c>
      <c r="J18" s="87">
        <v>0</v>
      </c>
      <c r="K18" s="87">
        <f t="shared" si="3"/>
        <v>1023</v>
      </c>
      <c r="L18" s="87">
        <v>0</v>
      </c>
      <c r="M18" s="87">
        <v>1023</v>
      </c>
      <c r="N18" s="87">
        <f t="shared" si="4"/>
        <v>1981</v>
      </c>
      <c r="O18" s="87">
        <f t="shared" si="5"/>
        <v>953</v>
      </c>
      <c r="P18" s="87">
        <v>953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1023</v>
      </c>
      <c r="W18" s="87">
        <v>1023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5</v>
      </c>
      <c r="AD18" s="87">
        <v>5</v>
      </c>
      <c r="AE18" s="87">
        <v>0</v>
      </c>
      <c r="AF18" s="87">
        <f t="shared" si="10"/>
        <v>11</v>
      </c>
      <c r="AG18" s="87">
        <v>11</v>
      </c>
      <c r="AH18" s="87">
        <v>0</v>
      </c>
      <c r="AI18" s="87">
        <v>0</v>
      </c>
      <c r="AJ18" s="87">
        <f t="shared" si="11"/>
        <v>46</v>
      </c>
      <c r="AK18" s="87">
        <v>32</v>
      </c>
      <c r="AL18" s="87">
        <v>5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9</v>
      </c>
      <c r="AT18" s="87">
        <f t="shared" si="13"/>
        <v>2</v>
      </c>
      <c r="AU18" s="87">
        <v>2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1</v>
      </c>
      <c r="BA18" s="87">
        <v>1</v>
      </c>
      <c r="BB18" s="87">
        <v>0</v>
      </c>
      <c r="BC18" s="87">
        <v>0</v>
      </c>
    </row>
    <row r="19" spans="1:55" ht="13.5" customHeight="1" x14ac:dyDescent="0.15">
      <c r="A19" s="98" t="s">
        <v>25</v>
      </c>
      <c r="B19" s="96" t="s">
        <v>283</v>
      </c>
      <c r="C19" s="85" t="s">
        <v>284</v>
      </c>
      <c r="D19" s="87">
        <f t="shared" si="0"/>
        <v>8767</v>
      </c>
      <c r="E19" s="87">
        <f t="shared" si="1"/>
        <v>0</v>
      </c>
      <c r="F19" s="87">
        <v>0</v>
      </c>
      <c r="G19" s="87">
        <v>0</v>
      </c>
      <c r="H19" s="87">
        <f t="shared" si="2"/>
        <v>3120</v>
      </c>
      <c r="I19" s="87">
        <v>565</v>
      </c>
      <c r="J19" s="87">
        <v>2555</v>
      </c>
      <c r="K19" s="87">
        <f t="shared" si="3"/>
        <v>5647</v>
      </c>
      <c r="L19" s="87">
        <v>1552</v>
      </c>
      <c r="M19" s="87">
        <v>4095</v>
      </c>
      <c r="N19" s="87">
        <f t="shared" si="4"/>
        <v>8767</v>
      </c>
      <c r="O19" s="87">
        <f t="shared" si="5"/>
        <v>2117</v>
      </c>
      <c r="P19" s="87">
        <v>2117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6650</v>
      </c>
      <c r="W19" s="87">
        <v>6650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12</v>
      </c>
      <c r="AG19" s="87">
        <v>12</v>
      </c>
      <c r="AH19" s="87">
        <v>0</v>
      </c>
      <c r="AI19" s="87">
        <v>0</v>
      </c>
      <c r="AJ19" s="87">
        <f t="shared" si="11"/>
        <v>12</v>
      </c>
      <c r="AK19" s="87">
        <v>12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12</v>
      </c>
      <c r="AU19" s="87">
        <v>12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25</v>
      </c>
      <c r="B20" s="96" t="s">
        <v>285</v>
      </c>
      <c r="C20" s="85" t="s">
        <v>286</v>
      </c>
      <c r="D20" s="87">
        <f t="shared" si="0"/>
        <v>3069</v>
      </c>
      <c r="E20" s="87">
        <f t="shared" si="1"/>
        <v>3069</v>
      </c>
      <c r="F20" s="87">
        <v>319</v>
      </c>
      <c r="G20" s="87">
        <v>2750</v>
      </c>
      <c r="H20" s="87">
        <f t="shared" si="2"/>
        <v>0</v>
      </c>
      <c r="I20" s="87">
        <v>0</v>
      </c>
      <c r="J20" s="87">
        <v>0</v>
      </c>
      <c r="K20" s="87">
        <f t="shared" si="3"/>
        <v>0</v>
      </c>
      <c r="L20" s="87">
        <v>0</v>
      </c>
      <c r="M20" s="87">
        <v>0</v>
      </c>
      <c r="N20" s="87">
        <f t="shared" si="4"/>
        <v>3405</v>
      </c>
      <c r="O20" s="87">
        <f t="shared" si="5"/>
        <v>319</v>
      </c>
      <c r="P20" s="87">
        <v>319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2750</v>
      </c>
      <c r="W20" s="87">
        <v>2750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336</v>
      </c>
      <c r="AD20" s="87">
        <v>35</v>
      </c>
      <c r="AE20" s="87">
        <v>301</v>
      </c>
      <c r="AF20" s="87">
        <f t="shared" si="10"/>
        <v>0</v>
      </c>
      <c r="AG20" s="87">
        <v>0</v>
      </c>
      <c r="AH20" s="87">
        <v>0</v>
      </c>
      <c r="AI20" s="87">
        <v>0</v>
      </c>
      <c r="AJ20" s="87">
        <f t="shared" si="11"/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25</v>
      </c>
      <c r="B21" s="96" t="s">
        <v>287</v>
      </c>
      <c r="C21" s="85" t="s">
        <v>288</v>
      </c>
      <c r="D21" s="87">
        <f t="shared" si="0"/>
        <v>5490</v>
      </c>
      <c r="E21" s="87">
        <f t="shared" si="1"/>
        <v>0</v>
      </c>
      <c r="F21" s="87">
        <v>0</v>
      </c>
      <c r="G21" s="87">
        <v>0</v>
      </c>
      <c r="H21" s="87">
        <f t="shared" si="2"/>
        <v>5490</v>
      </c>
      <c r="I21" s="87">
        <v>951</v>
      </c>
      <c r="J21" s="87">
        <v>4539</v>
      </c>
      <c r="K21" s="87">
        <f t="shared" si="3"/>
        <v>0</v>
      </c>
      <c r="L21" s="87">
        <v>0</v>
      </c>
      <c r="M21" s="87">
        <v>0</v>
      </c>
      <c r="N21" s="87">
        <f t="shared" si="4"/>
        <v>5490</v>
      </c>
      <c r="O21" s="87">
        <f t="shared" si="5"/>
        <v>951</v>
      </c>
      <c r="P21" s="87">
        <v>951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4539</v>
      </c>
      <c r="W21" s="87">
        <v>4539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25</v>
      </c>
      <c r="B22" s="96" t="s">
        <v>289</v>
      </c>
      <c r="C22" s="85" t="s">
        <v>290</v>
      </c>
      <c r="D22" s="87">
        <f t="shared" si="0"/>
        <v>1006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1006</v>
      </c>
      <c r="L22" s="87">
        <v>300</v>
      </c>
      <c r="M22" s="87">
        <v>706</v>
      </c>
      <c r="N22" s="87">
        <f t="shared" si="4"/>
        <v>1006</v>
      </c>
      <c r="O22" s="87">
        <f t="shared" si="5"/>
        <v>300</v>
      </c>
      <c r="P22" s="87">
        <v>300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706</v>
      </c>
      <c r="W22" s="87">
        <v>706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5</v>
      </c>
      <c r="AG22" s="87">
        <v>5</v>
      </c>
      <c r="AH22" s="87">
        <v>0</v>
      </c>
      <c r="AI22" s="87">
        <v>0</v>
      </c>
      <c r="AJ22" s="87">
        <f t="shared" si="11"/>
        <v>23</v>
      </c>
      <c r="AK22" s="87">
        <v>16</v>
      </c>
      <c r="AL22" s="87">
        <v>3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4</v>
      </c>
      <c r="AT22" s="87">
        <f t="shared" si="13"/>
        <v>1</v>
      </c>
      <c r="AU22" s="87">
        <v>1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1</v>
      </c>
      <c r="BA22" s="87">
        <v>1</v>
      </c>
      <c r="BB22" s="87">
        <v>0</v>
      </c>
      <c r="BC22" s="87">
        <v>0</v>
      </c>
    </row>
    <row r="23" spans="1:55" ht="13.5" customHeight="1" x14ac:dyDescent="0.15">
      <c r="A23" s="98" t="s">
        <v>25</v>
      </c>
      <c r="B23" s="96" t="s">
        <v>291</v>
      </c>
      <c r="C23" s="85" t="s">
        <v>292</v>
      </c>
      <c r="D23" s="87">
        <f t="shared" si="0"/>
        <v>7326</v>
      </c>
      <c r="E23" s="87">
        <f t="shared" si="1"/>
        <v>0</v>
      </c>
      <c r="F23" s="87">
        <v>0</v>
      </c>
      <c r="G23" s="87">
        <v>0</v>
      </c>
      <c r="H23" s="87">
        <f t="shared" si="2"/>
        <v>988</v>
      </c>
      <c r="I23" s="87">
        <v>988</v>
      </c>
      <c r="J23" s="87">
        <v>0</v>
      </c>
      <c r="K23" s="87">
        <f t="shared" si="3"/>
        <v>6338</v>
      </c>
      <c r="L23" s="87">
        <v>0</v>
      </c>
      <c r="M23" s="87">
        <v>6338</v>
      </c>
      <c r="N23" s="87">
        <f t="shared" si="4"/>
        <v>7326</v>
      </c>
      <c r="O23" s="87">
        <f t="shared" si="5"/>
        <v>988</v>
      </c>
      <c r="P23" s="87">
        <v>988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6338</v>
      </c>
      <c r="W23" s="87">
        <v>6338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290</v>
      </c>
      <c r="AG23" s="87">
        <v>290</v>
      </c>
      <c r="AH23" s="87">
        <v>0</v>
      </c>
      <c r="AI23" s="87">
        <v>0</v>
      </c>
      <c r="AJ23" s="87">
        <f t="shared" si="11"/>
        <v>290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290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290</v>
      </c>
      <c r="BA23" s="87">
        <v>290</v>
      </c>
      <c r="BB23" s="87">
        <v>0</v>
      </c>
      <c r="BC23" s="87">
        <v>0</v>
      </c>
    </row>
    <row r="24" spans="1:55" ht="13.5" customHeight="1" x14ac:dyDescent="0.15">
      <c r="A24" s="98" t="s">
        <v>25</v>
      </c>
      <c r="B24" s="96" t="s">
        <v>293</v>
      </c>
      <c r="C24" s="85" t="s">
        <v>294</v>
      </c>
      <c r="D24" s="87">
        <f t="shared" si="0"/>
        <v>1300</v>
      </c>
      <c r="E24" s="87">
        <f t="shared" si="1"/>
        <v>0</v>
      </c>
      <c r="F24" s="87">
        <v>0</v>
      </c>
      <c r="G24" s="87">
        <v>0</v>
      </c>
      <c r="H24" s="87">
        <f t="shared" si="2"/>
        <v>1300</v>
      </c>
      <c r="I24" s="87">
        <v>283</v>
      </c>
      <c r="J24" s="87">
        <v>1017</v>
      </c>
      <c r="K24" s="87">
        <f t="shared" si="3"/>
        <v>0</v>
      </c>
      <c r="L24" s="87">
        <v>0</v>
      </c>
      <c r="M24" s="87">
        <v>0</v>
      </c>
      <c r="N24" s="87">
        <f t="shared" si="4"/>
        <v>1300</v>
      </c>
      <c r="O24" s="87">
        <f t="shared" si="5"/>
        <v>283</v>
      </c>
      <c r="P24" s="87">
        <v>283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1017</v>
      </c>
      <c r="W24" s="87">
        <v>1017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0</v>
      </c>
      <c r="AG24" s="87">
        <v>0</v>
      </c>
      <c r="AH24" s="87">
        <v>0</v>
      </c>
      <c r="AI24" s="87">
        <v>0</v>
      </c>
      <c r="AJ24" s="87">
        <f t="shared" si="11"/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25</v>
      </c>
      <c r="B25" s="96" t="s">
        <v>295</v>
      </c>
      <c r="C25" s="85" t="s">
        <v>296</v>
      </c>
      <c r="D25" s="87">
        <f t="shared" si="0"/>
        <v>116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116</v>
      </c>
      <c r="L25" s="87">
        <v>32</v>
      </c>
      <c r="M25" s="87">
        <v>84</v>
      </c>
      <c r="N25" s="87">
        <f t="shared" si="4"/>
        <v>116</v>
      </c>
      <c r="O25" s="87">
        <f t="shared" si="5"/>
        <v>32</v>
      </c>
      <c r="P25" s="87">
        <v>32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84</v>
      </c>
      <c r="W25" s="87">
        <v>84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25</v>
      </c>
      <c r="B26" s="96" t="s">
        <v>297</v>
      </c>
      <c r="C26" s="85" t="s">
        <v>298</v>
      </c>
      <c r="D26" s="87">
        <f t="shared" si="0"/>
        <v>491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491</v>
      </c>
      <c r="L26" s="87">
        <v>117</v>
      </c>
      <c r="M26" s="87">
        <v>374</v>
      </c>
      <c r="N26" s="87">
        <f t="shared" si="4"/>
        <v>491</v>
      </c>
      <c r="O26" s="87">
        <f t="shared" si="5"/>
        <v>117</v>
      </c>
      <c r="P26" s="87">
        <v>117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374</v>
      </c>
      <c r="W26" s="87">
        <v>374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13</v>
      </c>
      <c r="AG26" s="87">
        <v>13</v>
      </c>
      <c r="AH26" s="87">
        <v>0</v>
      </c>
      <c r="AI26" s="87">
        <v>0</v>
      </c>
      <c r="AJ26" s="87">
        <f t="shared" si="11"/>
        <v>13</v>
      </c>
      <c r="AK26" s="87">
        <v>0</v>
      </c>
      <c r="AL26" s="87">
        <v>0</v>
      </c>
      <c r="AM26" s="87">
        <v>13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25</v>
      </c>
      <c r="B27" s="96" t="s">
        <v>299</v>
      </c>
      <c r="C27" s="85" t="s">
        <v>300</v>
      </c>
      <c r="D27" s="87">
        <f t="shared" si="0"/>
        <v>2135</v>
      </c>
      <c r="E27" s="87">
        <f t="shared" si="1"/>
        <v>0</v>
      </c>
      <c r="F27" s="87">
        <v>0</v>
      </c>
      <c r="G27" s="87">
        <v>0</v>
      </c>
      <c r="H27" s="87">
        <f t="shared" si="2"/>
        <v>528</v>
      </c>
      <c r="I27" s="87">
        <v>528</v>
      </c>
      <c r="J27" s="87">
        <v>0</v>
      </c>
      <c r="K27" s="87">
        <f t="shared" si="3"/>
        <v>1607</v>
      </c>
      <c r="L27" s="87">
        <v>0</v>
      </c>
      <c r="M27" s="87">
        <v>1607</v>
      </c>
      <c r="N27" s="87">
        <f t="shared" si="4"/>
        <v>2135</v>
      </c>
      <c r="O27" s="87">
        <f t="shared" si="5"/>
        <v>528</v>
      </c>
      <c r="P27" s="87">
        <v>528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1607</v>
      </c>
      <c r="W27" s="87">
        <v>1607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1</v>
      </c>
      <c r="AG27" s="87">
        <v>1</v>
      </c>
      <c r="AH27" s="87">
        <v>0</v>
      </c>
      <c r="AI27" s="87">
        <v>0</v>
      </c>
      <c r="AJ27" s="87">
        <f t="shared" si="11"/>
        <v>46</v>
      </c>
      <c r="AK27" s="87">
        <v>46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1</v>
      </c>
      <c r="AU27" s="87">
        <v>1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25</v>
      </c>
      <c r="B28" s="96" t="s">
        <v>301</v>
      </c>
      <c r="C28" s="85" t="s">
        <v>302</v>
      </c>
      <c r="D28" s="87">
        <f t="shared" si="0"/>
        <v>1398</v>
      </c>
      <c r="E28" s="87">
        <f t="shared" si="1"/>
        <v>0</v>
      </c>
      <c r="F28" s="87">
        <v>0</v>
      </c>
      <c r="G28" s="87">
        <v>0</v>
      </c>
      <c r="H28" s="87">
        <f t="shared" si="2"/>
        <v>1398</v>
      </c>
      <c r="I28" s="87">
        <v>135</v>
      </c>
      <c r="J28" s="87">
        <v>1263</v>
      </c>
      <c r="K28" s="87">
        <f t="shared" si="3"/>
        <v>0</v>
      </c>
      <c r="L28" s="87">
        <v>0</v>
      </c>
      <c r="M28" s="87">
        <v>0</v>
      </c>
      <c r="N28" s="87">
        <f t="shared" si="4"/>
        <v>1398</v>
      </c>
      <c r="O28" s="87">
        <f t="shared" si="5"/>
        <v>135</v>
      </c>
      <c r="P28" s="87">
        <v>135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1263</v>
      </c>
      <c r="W28" s="87">
        <v>1263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13</v>
      </c>
      <c r="AG28" s="87">
        <v>13</v>
      </c>
      <c r="AH28" s="87">
        <v>0</v>
      </c>
      <c r="AI28" s="87">
        <v>0</v>
      </c>
      <c r="AJ28" s="87">
        <f t="shared" si="11"/>
        <v>52</v>
      </c>
      <c r="AK28" s="87">
        <v>41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11</v>
      </c>
      <c r="AT28" s="87">
        <f t="shared" si="13"/>
        <v>2</v>
      </c>
      <c r="AU28" s="87">
        <v>2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25</v>
      </c>
      <c r="B29" s="96" t="s">
        <v>303</v>
      </c>
      <c r="C29" s="85" t="s">
        <v>304</v>
      </c>
      <c r="D29" s="87">
        <f t="shared" si="0"/>
        <v>1300</v>
      </c>
      <c r="E29" s="87">
        <f t="shared" si="1"/>
        <v>0</v>
      </c>
      <c r="F29" s="87">
        <v>0</v>
      </c>
      <c r="G29" s="87">
        <v>0</v>
      </c>
      <c r="H29" s="87">
        <f t="shared" si="2"/>
        <v>1300</v>
      </c>
      <c r="I29" s="87">
        <v>236</v>
      </c>
      <c r="J29" s="87">
        <v>1064</v>
      </c>
      <c r="K29" s="87">
        <f t="shared" si="3"/>
        <v>0</v>
      </c>
      <c r="L29" s="87">
        <v>0</v>
      </c>
      <c r="M29" s="87">
        <v>0</v>
      </c>
      <c r="N29" s="87">
        <f t="shared" si="4"/>
        <v>1300</v>
      </c>
      <c r="O29" s="87">
        <f t="shared" si="5"/>
        <v>236</v>
      </c>
      <c r="P29" s="87">
        <v>236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1064</v>
      </c>
      <c r="W29" s="87">
        <v>1064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2</v>
      </c>
      <c r="AG29" s="87">
        <v>2</v>
      </c>
      <c r="AH29" s="87">
        <v>0</v>
      </c>
      <c r="AI29" s="87">
        <v>0</v>
      </c>
      <c r="AJ29" s="87">
        <f t="shared" si="11"/>
        <v>38</v>
      </c>
      <c r="AK29" s="87">
        <v>38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2</v>
      </c>
      <c r="AU29" s="87">
        <v>2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25</v>
      </c>
      <c r="B30" s="96" t="s">
        <v>305</v>
      </c>
      <c r="C30" s="85" t="s">
        <v>306</v>
      </c>
      <c r="D30" s="87">
        <f t="shared" si="0"/>
        <v>3089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3089</v>
      </c>
      <c r="L30" s="87">
        <v>1236</v>
      </c>
      <c r="M30" s="87">
        <v>1853</v>
      </c>
      <c r="N30" s="87">
        <f t="shared" si="4"/>
        <v>3089</v>
      </c>
      <c r="O30" s="87">
        <f t="shared" si="5"/>
        <v>1236</v>
      </c>
      <c r="P30" s="87">
        <v>1236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1853</v>
      </c>
      <c r="W30" s="87">
        <v>1853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0</v>
      </c>
      <c r="AG30" s="87">
        <v>0</v>
      </c>
      <c r="AH30" s="87">
        <v>0</v>
      </c>
      <c r="AI30" s="87">
        <v>0</v>
      </c>
      <c r="AJ30" s="87">
        <f t="shared" si="11"/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25</v>
      </c>
      <c r="B31" s="96" t="s">
        <v>307</v>
      </c>
      <c r="C31" s="85" t="s">
        <v>308</v>
      </c>
      <c r="D31" s="87">
        <f t="shared" si="0"/>
        <v>230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230</v>
      </c>
      <c r="L31" s="87">
        <v>73</v>
      </c>
      <c r="M31" s="87">
        <v>157</v>
      </c>
      <c r="N31" s="87">
        <f t="shared" si="4"/>
        <v>244</v>
      </c>
      <c r="O31" s="87">
        <f t="shared" si="5"/>
        <v>73</v>
      </c>
      <c r="P31" s="87">
        <v>73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157</v>
      </c>
      <c r="W31" s="87">
        <v>157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14</v>
      </c>
      <c r="AD31" s="87">
        <v>14</v>
      </c>
      <c r="AE31" s="87">
        <v>0</v>
      </c>
      <c r="AF31" s="87">
        <f t="shared" si="10"/>
        <v>0</v>
      </c>
      <c r="AG31" s="87">
        <v>0</v>
      </c>
      <c r="AH31" s="87">
        <v>0</v>
      </c>
      <c r="AI31" s="87">
        <v>0</v>
      </c>
      <c r="AJ31" s="87">
        <f t="shared" si="11"/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25</v>
      </c>
      <c r="B32" s="96" t="s">
        <v>309</v>
      </c>
      <c r="C32" s="85" t="s">
        <v>310</v>
      </c>
      <c r="D32" s="87">
        <f t="shared" si="0"/>
        <v>529</v>
      </c>
      <c r="E32" s="87">
        <f t="shared" si="1"/>
        <v>0</v>
      </c>
      <c r="F32" s="87">
        <v>0</v>
      </c>
      <c r="G32" s="87">
        <v>0</v>
      </c>
      <c r="H32" s="87">
        <f t="shared" si="2"/>
        <v>529</v>
      </c>
      <c r="I32" s="87">
        <v>189</v>
      </c>
      <c r="J32" s="87">
        <v>340</v>
      </c>
      <c r="K32" s="87">
        <f t="shared" si="3"/>
        <v>0</v>
      </c>
      <c r="L32" s="87">
        <v>0</v>
      </c>
      <c r="M32" s="87">
        <v>0</v>
      </c>
      <c r="N32" s="87">
        <f t="shared" si="4"/>
        <v>529</v>
      </c>
      <c r="O32" s="87">
        <f t="shared" si="5"/>
        <v>189</v>
      </c>
      <c r="P32" s="87">
        <v>189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340</v>
      </c>
      <c r="W32" s="87">
        <v>340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3</v>
      </c>
      <c r="AG32" s="87">
        <v>3</v>
      </c>
      <c r="AH32" s="87">
        <v>0</v>
      </c>
      <c r="AI32" s="87">
        <v>0</v>
      </c>
      <c r="AJ32" s="87">
        <f t="shared" si="11"/>
        <v>13</v>
      </c>
      <c r="AK32" s="87">
        <v>9</v>
      </c>
      <c r="AL32" s="87">
        <v>2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2</v>
      </c>
      <c r="AT32" s="87">
        <f t="shared" si="13"/>
        <v>1</v>
      </c>
      <c r="AU32" s="87">
        <v>1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25</v>
      </c>
      <c r="B33" s="96" t="s">
        <v>311</v>
      </c>
      <c r="C33" s="85" t="s">
        <v>312</v>
      </c>
      <c r="D33" s="87">
        <f t="shared" si="0"/>
        <v>833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833</v>
      </c>
      <c r="L33" s="87">
        <v>178</v>
      </c>
      <c r="M33" s="87">
        <v>655</v>
      </c>
      <c r="N33" s="87">
        <f t="shared" si="4"/>
        <v>833</v>
      </c>
      <c r="O33" s="87">
        <f t="shared" si="5"/>
        <v>178</v>
      </c>
      <c r="P33" s="87">
        <v>178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655</v>
      </c>
      <c r="W33" s="87">
        <v>655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5</v>
      </c>
      <c r="AG33" s="87">
        <v>5</v>
      </c>
      <c r="AH33" s="87">
        <v>0</v>
      </c>
      <c r="AI33" s="87">
        <v>0</v>
      </c>
      <c r="AJ33" s="87">
        <f t="shared" si="11"/>
        <v>19</v>
      </c>
      <c r="AK33" s="87">
        <v>13</v>
      </c>
      <c r="AL33" s="87">
        <v>2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4</v>
      </c>
      <c r="AT33" s="87">
        <f t="shared" si="13"/>
        <v>1</v>
      </c>
      <c r="AU33" s="87">
        <v>0</v>
      </c>
      <c r="AV33" s="87">
        <v>1</v>
      </c>
      <c r="AW33" s="87">
        <v>0</v>
      </c>
      <c r="AX33" s="87">
        <v>0</v>
      </c>
      <c r="AY33" s="87">
        <v>0</v>
      </c>
      <c r="AZ33" s="87">
        <f t="shared" si="14"/>
        <v>1</v>
      </c>
      <c r="BA33" s="87">
        <v>1</v>
      </c>
      <c r="BB33" s="87">
        <v>0</v>
      </c>
      <c r="BC33" s="87">
        <v>0</v>
      </c>
    </row>
    <row r="34" spans="1:55" ht="13.5" customHeight="1" x14ac:dyDescent="0.15">
      <c r="A34" s="98" t="s">
        <v>25</v>
      </c>
      <c r="B34" s="96" t="s">
        <v>313</v>
      </c>
      <c r="C34" s="85" t="s">
        <v>314</v>
      </c>
      <c r="D34" s="87">
        <f t="shared" si="0"/>
        <v>1523</v>
      </c>
      <c r="E34" s="87">
        <f t="shared" si="1"/>
        <v>0</v>
      </c>
      <c r="F34" s="87">
        <v>0</v>
      </c>
      <c r="G34" s="87">
        <v>0</v>
      </c>
      <c r="H34" s="87">
        <f t="shared" si="2"/>
        <v>611</v>
      </c>
      <c r="I34" s="87">
        <v>611</v>
      </c>
      <c r="J34" s="87">
        <v>0</v>
      </c>
      <c r="K34" s="87">
        <f t="shared" si="3"/>
        <v>912</v>
      </c>
      <c r="L34" s="87">
        <v>0</v>
      </c>
      <c r="M34" s="87">
        <v>912</v>
      </c>
      <c r="N34" s="87">
        <f t="shared" si="4"/>
        <v>1523</v>
      </c>
      <c r="O34" s="87">
        <f t="shared" si="5"/>
        <v>611</v>
      </c>
      <c r="P34" s="87">
        <v>611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912</v>
      </c>
      <c r="W34" s="87">
        <v>912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3</v>
      </c>
      <c r="AG34" s="87">
        <v>3</v>
      </c>
      <c r="AH34" s="87">
        <v>0</v>
      </c>
      <c r="AI34" s="87">
        <v>0</v>
      </c>
      <c r="AJ34" s="87">
        <f t="shared" si="11"/>
        <v>30</v>
      </c>
      <c r="AK34" s="87">
        <v>24</v>
      </c>
      <c r="AL34" s="87">
        <v>4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2</v>
      </c>
      <c r="AT34" s="87">
        <f t="shared" si="13"/>
        <v>1</v>
      </c>
      <c r="AU34" s="87">
        <v>1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1</v>
      </c>
      <c r="BA34" s="87">
        <v>1</v>
      </c>
      <c r="BB34" s="87">
        <v>0</v>
      </c>
      <c r="BC34" s="87">
        <v>0</v>
      </c>
    </row>
    <row r="35" spans="1:55" ht="13.5" customHeight="1" x14ac:dyDescent="0.15">
      <c r="A35" s="98" t="s">
        <v>25</v>
      </c>
      <c r="B35" s="96" t="s">
        <v>315</v>
      </c>
      <c r="C35" s="85" t="s">
        <v>316</v>
      </c>
      <c r="D35" s="87">
        <f t="shared" si="0"/>
        <v>525</v>
      </c>
      <c r="E35" s="87">
        <f t="shared" si="1"/>
        <v>0</v>
      </c>
      <c r="F35" s="87">
        <v>0</v>
      </c>
      <c r="G35" s="87">
        <v>0</v>
      </c>
      <c r="H35" s="87">
        <f t="shared" si="2"/>
        <v>525</v>
      </c>
      <c r="I35" s="87">
        <v>180</v>
      </c>
      <c r="J35" s="87">
        <v>345</v>
      </c>
      <c r="K35" s="87">
        <f t="shared" si="3"/>
        <v>0</v>
      </c>
      <c r="L35" s="87">
        <v>0</v>
      </c>
      <c r="M35" s="87">
        <v>0</v>
      </c>
      <c r="N35" s="87">
        <f t="shared" si="4"/>
        <v>525</v>
      </c>
      <c r="O35" s="87">
        <f t="shared" si="5"/>
        <v>180</v>
      </c>
      <c r="P35" s="87">
        <v>180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345</v>
      </c>
      <c r="W35" s="87">
        <v>345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9</v>
      </c>
      <c r="AG35" s="87">
        <v>9</v>
      </c>
      <c r="AH35" s="87">
        <v>0</v>
      </c>
      <c r="AI35" s="87">
        <v>0</v>
      </c>
      <c r="AJ35" s="87">
        <f t="shared" si="11"/>
        <v>17</v>
      </c>
      <c r="AK35" s="87">
        <v>8</v>
      </c>
      <c r="AL35" s="87">
        <v>2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7</v>
      </c>
      <c r="AT35" s="87">
        <f t="shared" si="13"/>
        <v>2</v>
      </c>
      <c r="AU35" s="87">
        <v>2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25</v>
      </c>
      <c r="B36" s="96" t="s">
        <v>317</v>
      </c>
      <c r="C36" s="85" t="s">
        <v>318</v>
      </c>
      <c r="D36" s="87">
        <f t="shared" si="0"/>
        <v>4640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4640</v>
      </c>
      <c r="L36" s="87">
        <v>1656</v>
      </c>
      <c r="M36" s="87">
        <v>2984</v>
      </c>
      <c r="N36" s="87">
        <f t="shared" si="4"/>
        <v>4640</v>
      </c>
      <c r="O36" s="87">
        <f t="shared" si="5"/>
        <v>1656</v>
      </c>
      <c r="P36" s="87">
        <v>1656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2984</v>
      </c>
      <c r="W36" s="87">
        <v>2984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0</v>
      </c>
      <c r="AG36" s="87">
        <v>0</v>
      </c>
      <c r="AH36" s="87">
        <v>0</v>
      </c>
      <c r="AI36" s="87">
        <v>0</v>
      </c>
      <c r="AJ36" s="87">
        <f t="shared" si="11"/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25</v>
      </c>
      <c r="B37" s="96" t="s">
        <v>319</v>
      </c>
      <c r="C37" s="85" t="s">
        <v>320</v>
      </c>
      <c r="D37" s="87">
        <f t="shared" si="0"/>
        <v>4004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4004</v>
      </c>
      <c r="L37" s="87">
        <v>1526</v>
      </c>
      <c r="M37" s="87">
        <v>2478</v>
      </c>
      <c r="N37" s="87">
        <f t="shared" si="4"/>
        <v>4004</v>
      </c>
      <c r="O37" s="87">
        <f t="shared" si="5"/>
        <v>1526</v>
      </c>
      <c r="P37" s="87">
        <v>1526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2478</v>
      </c>
      <c r="W37" s="87">
        <v>2478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25</v>
      </c>
      <c r="B38" s="96" t="s">
        <v>321</v>
      </c>
      <c r="C38" s="85" t="s">
        <v>322</v>
      </c>
      <c r="D38" s="87">
        <f t="shared" si="0"/>
        <v>3895</v>
      </c>
      <c r="E38" s="87">
        <f t="shared" si="1"/>
        <v>0</v>
      </c>
      <c r="F38" s="87">
        <v>0</v>
      </c>
      <c r="G38" s="87">
        <v>0</v>
      </c>
      <c r="H38" s="87">
        <f t="shared" si="2"/>
        <v>2650</v>
      </c>
      <c r="I38" s="87">
        <v>2650</v>
      </c>
      <c r="J38" s="87">
        <v>0</v>
      </c>
      <c r="K38" s="87">
        <f t="shared" si="3"/>
        <v>1245</v>
      </c>
      <c r="L38" s="87">
        <v>0</v>
      </c>
      <c r="M38" s="87">
        <v>1245</v>
      </c>
      <c r="N38" s="87">
        <f t="shared" si="4"/>
        <v>3895</v>
      </c>
      <c r="O38" s="87">
        <f t="shared" si="5"/>
        <v>2650</v>
      </c>
      <c r="P38" s="87">
        <v>2650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1245</v>
      </c>
      <c r="W38" s="87">
        <v>1245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55</v>
      </c>
      <c r="AG38" s="87">
        <v>55</v>
      </c>
      <c r="AH38" s="87">
        <v>0</v>
      </c>
      <c r="AI38" s="87">
        <v>0</v>
      </c>
      <c r="AJ38" s="87">
        <f t="shared" si="11"/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55</v>
      </c>
      <c r="AU38" s="87">
        <v>55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25</v>
      </c>
      <c r="B39" s="96" t="s">
        <v>323</v>
      </c>
      <c r="C39" s="85" t="s">
        <v>324</v>
      </c>
      <c r="D39" s="87">
        <f t="shared" si="0"/>
        <v>884</v>
      </c>
      <c r="E39" s="87">
        <f t="shared" si="1"/>
        <v>0</v>
      </c>
      <c r="F39" s="87">
        <v>0</v>
      </c>
      <c r="G39" s="87">
        <v>0</v>
      </c>
      <c r="H39" s="87">
        <f t="shared" si="2"/>
        <v>0</v>
      </c>
      <c r="I39" s="87">
        <v>0</v>
      </c>
      <c r="J39" s="87">
        <v>0</v>
      </c>
      <c r="K39" s="87">
        <f t="shared" si="3"/>
        <v>884</v>
      </c>
      <c r="L39" s="87">
        <v>35</v>
      </c>
      <c r="M39" s="87">
        <v>849</v>
      </c>
      <c r="N39" s="87">
        <f t="shared" si="4"/>
        <v>884</v>
      </c>
      <c r="O39" s="87">
        <f t="shared" si="5"/>
        <v>35</v>
      </c>
      <c r="P39" s="87">
        <v>35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849</v>
      </c>
      <c r="W39" s="87">
        <v>849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5</v>
      </c>
      <c r="AG39" s="87">
        <v>5</v>
      </c>
      <c r="AH39" s="87">
        <v>0</v>
      </c>
      <c r="AI39" s="87">
        <v>0</v>
      </c>
      <c r="AJ39" s="87">
        <f t="shared" si="11"/>
        <v>20</v>
      </c>
      <c r="AK39" s="87">
        <v>14</v>
      </c>
      <c r="AL39" s="87">
        <v>2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4</v>
      </c>
      <c r="AT39" s="87">
        <f t="shared" si="13"/>
        <v>1</v>
      </c>
      <c r="AU39" s="87">
        <v>1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1</v>
      </c>
      <c r="BA39" s="87">
        <v>1</v>
      </c>
      <c r="BB39" s="87">
        <v>0</v>
      </c>
      <c r="BC39" s="87">
        <v>0</v>
      </c>
    </row>
    <row r="40" spans="1:55" ht="13.5" customHeight="1" x14ac:dyDescent="0.15">
      <c r="A40" s="98" t="s">
        <v>25</v>
      </c>
      <c r="B40" s="96" t="s">
        <v>325</v>
      </c>
      <c r="C40" s="85" t="s">
        <v>326</v>
      </c>
      <c r="D40" s="87">
        <f t="shared" si="0"/>
        <v>1766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1766</v>
      </c>
      <c r="L40" s="87">
        <v>1060</v>
      </c>
      <c r="M40" s="87">
        <v>706</v>
      </c>
      <c r="N40" s="87">
        <f t="shared" si="4"/>
        <v>1776</v>
      </c>
      <c r="O40" s="87">
        <f t="shared" si="5"/>
        <v>1060</v>
      </c>
      <c r="P40" s="87">
        <v>0</v>
      </c>
      <c r="Q40" s="87">
        <v>0</v>
      </c>
      <c r="R40" s="87">
        <v>0</v>
      </c>
      <c r="S40" s="87">
        <v>1060</v>
      </c>
      <c r="T40" s="87">
        <v>0</v>
      </c>
      <c r="U40" s="87">
        <v>0</v>
      </c>
      <c r="V40" s="87">
        <f t="shared" si="7"/>
        <v>706</v>
      </c>
      <c r="W40" s="87">
        <v>0</v>
      </c>
      <c r="X40" s="87">
        <v>0</v>
      </c>
      <c r="Y40" s="87">
        <v>0</v>
      </c>
      <c r="Z40" s="87">
        <v>706</v>
      </c>
      <c r="AA40" s="87">
        <v>0</v>
      </c>
      <c r="AB40" s="87">
        <v>0</v>
      </c>
      <c r="AC40" s="87">
        <f t="shared" si="9"/>
        <v>10</v>
      </c>
      <c r="AD40" s="87">
        <v>10</v>
      </c>
      <c r="AE40" s="87">
        <v>0</v>
      </c>
      <c r="AF40" s="87">
        <f t="shared" si="10"/>
        <v>0</v>
      </c>
      <c r="AG40" s="87">
        <v>0</v>
      </c>
      <c r="AH40" s="87">
        <v>0</v>
      </c>
      <c r="AI40" s="87">
        <v>0</v>
      </c>
      <c r="AJ40" s="87">
        <f t="shared" si="11"/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25</v>
      </c>
      <c r="B41" s="96" t="s">
        <v>327</v>
      </c>
      <c r="C41" s="85" t="s">
        <v>328</v>
      </c>
      <c r="D41" s="87">
        <f t="shared" si="0"/>
        <v>169</v>
      </c>
      <c r="E41" s="87">
        <f t="shared" si="1"/>
        <v>0</v>
      </c>
      <c r="F41" s="87">
        <v>0</v>
      </c>
      <c r="G41" s="87">
        <v>0</v>
      </c>
      <c r="H41" s="87">
        <f t="shared" si="2"/>
        <v>169</v>
      </c>
      <c r="I41" s="87">
        <v>13</v>
      </c>
      <c r="J41" s="87">
        <v>156</v>
      </c>
      <c r="K41" s="87">
        <f t="shared" si="3"/>
        <v>0</v>
      </c>
      <c r="L41" s="87">
        <v>0</v>
      </c>
      <c r="M41" s="87">
        <v>0</v>
      </c>
      <c r="N41" s="87">
        <f t="shared" si="4"/>
        <v>169</v>
      </c>
      <c r="O41" s="87">
        <f t="shared" si="5"/>
        <v>13</v>
      </c>
      <c r="P41" s="87">
        <v>13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156</v>
      </c>
      <c r="W41" s="87">
        <v>156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0</v>
      </c>
      <c r="AG41" s="87">
        <v>0</v>
      </c>
      <c r="AH41" s="87">
        <v>0</v>
      </c>
      <c r="AI41" s="87">
        <v>0</v>
      </c>
      <c r="AJ41" s="87">
        <f t="shared" si="11"/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25</v>
      </c>
      <c r="B42" s="96" t="s">
        <v>329</v>
      </c>
      <c r="C42" s="85" t="s">
        <v>330</v>
      </c>
      <c r="D42" s="87">
        <f t="shared" si="0"/>
        <v>1796</v>
      </c>
      <c r="E42" s="87">
        <f t="shared" si="1"/>
        <v>0</v>
      </c>
      <c r="F42" s="87">
        <v>0</v>
      </c>
      <c r="G42" s="87">
        <v>0</v>
      </c>
      <c r="H42" s="87">
        <f t="shared" si="2"/>
        <v>1796</v>
      </c>
      <c r="I42" s="87">
        <v>383</v>
      </c>
      <c r="J42" s="87">
        <v>1413</v>
      </c>
      <c r="K42" s="87">
        <f t="shared" si="3"/>
        <v>0</v>
      </c>
      <c r="L42" s="87">
        <v>0</v>
      </c>
      <c r="M42" s="87">
        <v>0</v>
      </c>
      <c r="N42" s="87">
        <f t="shared" si="4"/>
        <v>1826</v>
      </c>
      <c r="O42" s="87">
        <f t="shared" si="5"/>
        <v>383</v>
      </c>
      <c r="P42" s="87">
        <v>383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1413</v>
      </c>
      <c r="W42" s="87">
        <v>1413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30</v>
      </c>
      <c r="AD42" s="87">
        <v>30</v>
      </c>
      <c r="AE42" s="87">
        <v>0</v>
      </c>
      <c r="AF42" s="87">
        <f t="shared" si="10"/>
        <v>51</v>
      </c>
      <c r="AG42" s="87">
        <v>51</v>
      </c>
      <c r="AH42" s="87">
        <v>0</v>
      </c>
      <c r="AI42" s="87">
        <v>0</v>
      </c>
      <c r="AJ42" s="87">
        <f t="shared" si="11"/>
        <v>51</v>
      </c>
      <c r="AK42" s="87">
        <v>0</v>
      </c>
      <c r="AL42" s="87">
        <v>0</v>
      </c>
      <c r="AM42" s="87">
        <v>51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25</v>
      </c>
      <c r="B43" s="96" t="s">
        <v>331</v>
      </c>
      <c r="C43" s="85" t="s">
        <v>332</v>
      </c>
      <c r="D43" s="87">
        <f t="shared" si="0"/>
        <v>798</v>
      </c>
      <c r="E43" s="87">
        <f t="shared" si="1"/>
        <v>0</v>
      </c>
      <c r="F43" s="87">
        <v>0</v>
      </c>
      <c r="G43" s="87">
        <v>0</v>
      </c>
      <c r="H43" s="87">
        <f t="shared" si="2"/>
        <v>0</v>
      </c>
      <c r="I43" s="87">
        <v>0</v>
      </c>
      <c r="J43" s="87">
        <v>0</v>
      </c>
      <c r="K43" s="87">
        <f t="shared" si="3"/>
        <v>798</v>
      </c>
      <c r="L43" s="87">
        <v>90</v>
      </c>
      <c r="M43" s="87">
        <v>708</v>
      </c>
      <c r="N43" s="87">
        <f t="shared" si="4"/>
        <v>798</v>
      </c>
      <c r="O43" s="87">
        <f t="shared" si="5"/>
        <v>90</v>
      </c>
      <c r="P43" s="87">
        <v>90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7"/>
        <v>708</v>
      </c>
      <c r="W43" s="87">
        <v>708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9"/>
        <v>0</v>
      </c>
      <c r="AD43" s="87">
        <v>0</v>
      </c>
      <c r="AE43" s="87">
        <v>0</v>
      </c>
      <c r="AF43" s="87">
        <f t="shared" si="10"/>
        <v>10</v>
      </c>
      <c r="AG43" s="87">
        <v>10</v>
      </c>
      <c r="AH43" s="87">
        <v>0</v>
      </c>
      <c r="AI43" s="87">
        <v>0</v>
      </c>
      <c r="AJ43" s="87">
        <f t="shared" si="11"/>
        <v>10</v>
      </c>
      <c r="AK43" s="87">
        <v>0</v>
      </c>
      <c r="AL43" s="87">
        <v>0</v>
      </c>
      <c r="AM43" s="87">
        <v>10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 t="shared" si="13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14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25</v>
      </c>
      <c r="B44" s="96" t="s">
        <v>333</v>
      </c>
      <c r="C44" s="85" t="s">
        <v>334</v>
      </c>
      <c r="D44" s="87">
        <f t="shared" si="0"/>
        <v>420</v>
      </c>
      <c r="E44" s="87">
        <f t="shared" si="1"/>
        <v>0</v>
      </c>
      <c r="F44" s="87">
        <v>0</v>
      </c>
      <c r="G44" s="87">
        <v>0</v>
      </c>
      <c r="H44" s="87">
        <f t="shared" si="2"/>
        <v>0</v>
      </c>
      <c r="I44" s="87">
        <v>0</v>
      </c>
      <c r="J44" s="87">
        <v>0</v>
      </c>
      <c r="K44" s="87">
        <f t="shared" si="3"/>
        <v>420</v>
      </c>
      <c r="L44" s="87">
        <v>62</v>
      </c>
      <c r="M44" s="87">
        <v>358</v>
      </c>
      <c r="N44" s="87">
        <f t="shared" si="4"/>
        <v>420</v>
      </c>
      <c r="O44" s="87">
        <f t="shared" si="5"/>
        <v>62</v>
      </c>
      <c r="P44" s="87">
        <v>62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7"/>
        <v>358</v>
      </c>
      <c r="W44" s="87">
        <v>358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9"/>
        <v>0</v>
      </c>
      <c r="AD44" s="87">
        <v>0</v>
      </c>
      <c r="AE44" s="87">
        <v>0</v>
      </c>
      <c r="AF44" s="87">
        <f t="shared" si="10"/>
        <v>5</v>
      </c>
      <c r="AG44" s="87">
        <v>5</v>
      </c>
      <c r="AH44" s="87">
        <v>0</v>
      </c>
      <c r="AI44" s="87">
        <v>0</v>
      </c>
      <c r="AJ44" s="87">
        <f t="shared" si="11"/>
        <v>5</v>
      </c>
      <c r="AK44" s="87">
        <v>0</v>
      </c>
      <c r="AL44" s="87">
        <v>0</v>
      </c>
      <c r="AM44" s="87">
        <v>5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13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14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25</v>
      </c>
      <c r="B45" s="96" t="s">
        <v>335</v>
      </c>
      <c r="C45" s="85" t="s">
        <v>336</v>
      </c>
      <c r="D45" s="87">
        <f t="shared" si="0"/>
        <v>887</v>
      </c>
      <c r="E45" s="87">
        <f t="shared" si="1"/>
        <v>0</v>
      </c>
      <c r="F45" s="87">
        <v>0</v>
      </c>
      <c r="G45" s="87">
        <v>0</v>
      </c>
      <c r="H45" s="87">
        <f t="shared" si="2"/>
        <v>887</v>
      </c>
      <c r="I45" s="87">
        <v>154</v>
      </c>
      <c r="J45" s="87">
        <v>733</v>
      </c>
      <c r="K45" s="87">
        <f t="shared" si="3"/>
        <v>0</v>
      </c>
      <c r="L45" s="87">
        <v>0</v>
      </c>
      <c r="M45" s="87">
        <v>0</v>
      </c>
      <c r="N45" s="87">
        <f t="shared" si="4"/>
        <v>887</v>
      </c>
      <c r="O45" s="87">
        <f t="shared" si="5"/>
        <v>154</v>
      </c>
      <c r="P45" s="87">
        <v>154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7"/>
        <v>733</v>
      </c>
      <c r="W45" s="87">
        <v>733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9"/>
        <v>0</v>
      </c>
      <c r="AD45" s="87">
        <v>0</v>
      </c>
      <c r="AE45" s="87">
        <v>0</v>
      </c>
      <c r="AF45" s="87">
        <f t="shared" si="10"/>
        <v>5</v>
      </c>
      <c r="AG45" s="87">
        <v>5</v>
      </c>
      <c r="AH45" s="87">
        <v>0</v>
      </c>
      <c r="AI45" s="87">
        <v>0</v>
      </c>
      <c r="AJ45" s="87">
        <f t="shared" si="11"/>
        <v>20</v>
      </c>
      <c r="AK45" s="87">
        <v>14</v>
      </c>
      <c r="AL45" s="87">
        <v>2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4</v>
      </c>
      <c r="AT45" s="87">
        <f t="shared" si="13"/>
        <v>1</v>
      </c>
      <c r="AU45" s="87">
        <v>1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14"/>
        <v>1</v>
      </c>
      <c r="BA45" s="87">
        <v>1</v>
      </c>
      <c r="BB45" s="87">
        <v>0</v>
      </c>
      <c r="BC45" s="87">
        <v>0</v>
      </c>
    </row>
    <row r="46" spans="1:55" ht="13.5" customHeight="1" x14ac:dyDescent="0.15">
      <c r="A46" s="98" t="s">
        <v>25</v>
      </c>
      <c r="B46" s="96" t="s">
        <v>337</v>
      </c>
      <c r="C46" s="85" t="s">
        <v>338</v>
      </c>
      <c r="D46" s="87">
        <f t="shared" si="0"/>
        <v>1402</v>
      </c>
      <c r="E46" s="87">
        <f t="shared" si="1"/>
        <v>0</v>
      </c>
      <c r="F46" s="87">
        <v>0</v>
      </c>
      <c r="G46" s="87">
        <v>0</v>
      </c>
      <c r="H46" s="87">
        <f t="shared" si="2"/>
        <v>0</v>
      </c>
      <c r="I46" s="87">
        <v>0</v>
      </c>
      <c r="J46" s="87">
        <v>0</v>
      </c>
      <c r="K46" s="87">
        <f t="shared" si="3"/>
        <v>1402</v>
      </c>
      <c r="L46" s="87">
        <v>640</v>
      </c>
      <c r="M46" s="87">
        <v>762</v>
      </c>
      <c r="N46" s="87">
        <f t="shared" si="4"/>
        <v>1402</v>
      </c>
      <c r="O46" s="87">
        <f t="shared" si="5"/>
        <v>640</v>
      </c>
      <c r="P46" s="87">
        <v>640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7"/>
        <v>762</v>
      </c>
      <c r="W46" s="87">
        <v>762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9"/>
        <v>0</v>
      </c>
      <c r="AD46" s="87">
        <v>0</v>
      </c>
      <c r="AE46" s="87">
        <v>0</v>
      </c>
      <c r="AF46" s="87">
        <f t="shared" si="10"/>
        <v>13</v>
      </c>
      <c r="AG46" s="87">
        <v>13</v>
      </c>
      <c r="AH46" s="87">
        <v>0</v>
      </c>
      <c r="AI46" s="87">
        <v>0</v>
      </c>
      <c r="AJ46" s="87">
        <f t="shared" si="11"/>
        <v>52</v>
      </c>
      <c r="AK46" s="87">
        <v>41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11</v>
      </c>
      <c r="AT46" s="87">
        <f t="shared" si="13"/>
        <v>2</v>
      </c>
      <c r="AU46" s="87">
        <v>2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14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6">
    <sortCondition ref="A8:A46"/>
    <sortCondition ref="B8:B46"/>
    <sortCondition ref="C8:C4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5" man="1"/>
    <brk id="31" min="1" max="45" man="1"/>
    <brk id="45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29000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29201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29202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29203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29204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29205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29206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29207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29208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29209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29210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29211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29212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29322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29342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29343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29344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29345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29361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29362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29363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29385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29386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29401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29402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29424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29425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29426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29427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29441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29442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29443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29444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29446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29447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29449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29450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29451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29452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29453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2025-01-10T06:27:06Z</dcterms:modified>
</cp:coreProperties>
</file>