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27大阪府\環境省廃棄物実態調査集約結果（27大阪府）\"/>
    </mc:Choice>
  </mc:AlternateContent>
  <xr:revisionPtr revIDLastSave="0" documentId="13_ncr:1_{E6F811B3-8454-4CC7-AD9B-59339DEFEA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水洗化人口等!$A$6:$AD$49</definedName>
    <definedName name="_xlnm.Print_Area" localSheetId="2">し尿集計結果!$A$1:$M$37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AC9" i="2"/>
  <c r="AC10" i="2"/>
  <c r="AC11" i="2"/>
  <c r="AC12" i="2"/>
  <c r="AC13" i="2"/>
  <c r="AC14" i="2"/>
  <c r="AC15" i="2"/>
  <c r="AC16" i="2"/>
  <c r="AC17" i="2"/>
  <c r="AC18" i="2"/>
  <c r="N18" i="2" s="1"/>
  <c r="AC19" i="2"/>
  <c r="AC20" i="2"/>
  <c r="AC21" i="2"/>
  <c r="AC22" i="2"/>
  <c r="AC23" i="2"/>
  <c r="AC24" i="2"/>
  <c r="AC25" i="2"/>
  <c r="AC26" i="2"/>
  <c r="AC27" i="2"/>
  <c r="AC28" i="2"/>
  <c r="AC29" i="2"/>
  <c r="AC30" i="2"/>
  <c r="N30" i="2" s="1"/>
  <c r="AC31" i="2"/>
  <c r="AC32" i="2"/>
  <c r="AC33" i="2"/>
  <c r="AC34" i="2"/>
  <c r="N34" i="2" s="1"/>
  <c r="AC35" i="2"/>
  <c r="N35" i="2" s="1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N50" i="2" s="1"/>
  <c r="V8" i="2"/>
  <c r="N8" i="2" s="1"/>
  <c r="V9" i="2"/>
  <c r="V10" i="2"/>
  <c r="V11" i="2"/>
  <c r="V12" i="2"/>
  <c r="V13" i="2"/>
  <c r="N13" i="2" s="1"/>
  <c r="V14" i="2"/>
  <c r="V15" i="2"/>
  <c r="V16" i="2"/>
  <c r="N16" i="2" s="1"/>
  <c r="V17" i="2"/>
  <c r="V18" i="2"/>
  <c r="V19" i="2"/>
  <c r="V20" i="2"/>
  <c r="V21" i="2"/>
  <c r="N21" i="2" s="1"/>
  <c r="V22" i="2"/>
  <c r="V23" i="2"/>
  <c r="N23" i="2" s="1"/>
  <c r="V24" i="2"/>
  <c r="V25" i="2"/>
  <c r="V26" i="2"/>
  <c r="V27" i="2"/>
  <c r="N27" i="2" s="1"/>
  <c r="V28" i="2"/>
  <c r="V29" i="2"/>
  <c r="N29" i="2" s="1"/>
  <c r="V30" i="2"/>
  <c r="V31" i="2"/>
  <c r="V32" i="2"/>
  <c r="N32" i="2" s="1"/>
  <c r="V33" i="2"/>
  <c r="N33" i="2" s="1"/>
  <c r="V34" i="2"/>
  <c r="V35" i="2"/>
  <c r="V36" i="2"/>
  <c r="V37" i="2"/>
  <c r="N37" i="2" s="1"/>
  <c r="V38" i="2"/>
  <c r="N38" i="2" s="1"/>
  <c r="V39" i="2"/>
  <c r="N39" i="2" s="1"/>
  <c r="V40" i="2"/>
  <c r="N40" i="2" s="1"/>
  <c r="V41" i="2"/>
  <c r="V42" i="2"/>
  <c r="V43" i="2"/>
  <c r="V44" i="2"/>
  <c r="V45" i="2"/>
  <c r="V46" i="2"/>
  <c r="V47" i="2"/>
  <c r="V48" i="2"/>
  <c r="V49" i="2"/>
  <c r="V50" i="2"/>
  <c r="O8" i="2"/>
  <c r="O9" i="2"/>
  <c r="N9" i="2" s="1"/>
  <c r="O10" i="2"/>
  <c r="O11" i="2"/>
  <c r="N11" i="2" s="1"/>
  <c r="O12" i="2"/>
  <c r="N12" i="2" s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N25" i="2" s="1"/>
  <c r="O26" i="2"/>
  <c r="O27" i="2"/>
  <c r="O28" i="2"/>
  <c r="N28" i="2" s="1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N41" i="2" s="1"/>
  <c r="O42" i="2"/>
  <c r="O43" i="2"/>
  <c r="O44" i="2"/>
  <c r="N44" i="2" s="1"/>
  <c r="O45" i="2"/>
  <c r="O46" i="2"/>
  <c r="O47" i="2"/>
  <c r="O48" i="2"/>
  <c r="O49" i="2"/>
  <c r="O50" i="2"/>
  <c r="N14" i="2"/>
  <c r="N17" i="2"/>
  <c r="N19" i="2"/>
  <c r="N22" i="2"/>
  <c r="N24" i="2"/>
  <c r="N43" i="2"/>
  <c r="N45" i="2"/>
  <c r="N46" i="2"/>
  <c r="N48" i="2"/>
  <c r="N4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D21" i="2" s="1"/>
  <c r="K22" i="2"/>
  <c r="D22" i="2" s="1"/>
  <c r="K23" i="2"/>
  <c r="D23" i="2" s="1"/>
  <c r="K24" i="2"/>
  <c r="K25" i="2"/>
  <c r="K26" i="2"/>
  <c r="K27" i="2"/>
  <c r="K28" i="2"/>
  <c r="K29" i="2"/>
  <c r="K30" i="2"/>
  <c r="K31" i="2"/>
  <c r="K32" i="2"/>
  <c r="K33" i="2"/>
  <c r="K34" i="2"/>
  <c r="D34" i="2" s="1"/>
  <c r="K35" i="2"/>
  <c r="K36" i="2"/>
  <c r="K37" i="2"/>
  <c r="K38" i="2"/>
  <c r="D38" i="2" s="1"/>
  <c r="K39" i="2"/>
  <c r="K40" i="2"/>
  <c r="K41" i="2"/>
  <c r="K42" i="2"/>
  <c r="K43" i="2"/>
  <c r="K44" i="2"/>
  <c r="K45" i="2"/>
  <c r="K46" i="2"/>
  <c r="K47" i="2"/>
  <c r="D47" i="2" s="1"/>
  <c r="K48" i="2"/>
  <c r="K49" i="2"/>
  <c r="K50" i="2"/>
  <c r="H8" i="2"/>
  <c r="H9" i="2"/>
  <c r="D9" i="2" s="1"/>
  <c r="H10" i="2"/>
  <c r="D10" i="2" s="1"/>
  <c r="H11" i="2"/>
  <c r="D11" i="2" s="1"/>
  <c r="H12" i="2"/>
  <c r="D12" i="2" s="1"/>
  <c r="H13" i="2"/>
  <c r="H14" i="2"/>
  <c r="H15" i="2"/>
  <c r="D15" i="2" s="1"/>
  <c r="H16" i="2"/>
  <c r="H17" i="2"/>
  <c r="H18" i="2"/>
  <c r="H19" i="2"/>
  <c r="H20" i="2"/>
  <c r="D20" i="2" s="1"/>
  <c r="H21" i="2"/>
  <c r="H22" i="2"/>
  <c r="H23" i="2"/>
  <c r="H24" i="2"/>
  <c r="H25" i="2"/>
  <c r="H26" i="2"/>
  <c r="H27" i="2"/>
  <c r="D27" i="2" s="1"/>
  <c r="H28" i="2"/>
  <c r="H29" i="2"/>
  <c r="H30" i="2"/>
  <c r="H31" i="2"/>
  <c r="H32" i="2"/>
  <c r="H33" i="2"/>
  <c r="D33" i="2" s="1"/>
  <c r="H34" i="2"/>
  <c r="H35" i="2"/>
  <c r="H36" i="2"/>
  <c r="D36" i="2" s="1"/>
  <c r="H37" i="2"/>
  <c r="D37" i="2" s="1"/>
  <c r="H38" i="2"/>
  <c r="H39" i="2"/>
  <c r="D39" i="2" s="1"/>
  <c r="H40" i="2"/>
  <c r="H41" i="2"/>
  <c r="D41" i="2" s="1"/>
  <c r="H42" i="2"/>
  <c r="D42" i="2" s="1"/>
  <c r="H43" i="2"/>
  <c r="D43" i="2" s="1"/>
  <c r="H44" i="2"/>
  <c r="D44" i="2" s="1"/>
  <c r="H45" i="2"/>
  <c r="H46" i="2"/>
  <c r="H47" i="2"/>
  <c r="H48" i="2"/>
  <c r="H49" i="2"/>
  <c r="H50" i="2"/>
  <c r="E8" i="2"/>
  <c r="E9" i="2"/>
  <c r="E10" i="2"/>
  <c r="E11" i="2"/>
  <c r="E12" i="2"/>
  <c r="E13" i="2"/>
  <c r="D13" i="2" s="1"/>
  <c r="E14" i="2"/>
  <c r="E15" i="2"/>
  <c r="E16" i="2"/>
  <c r="D16" i="2" s="1"/>
  <c r="E17" i="2"/>
  <c r="D17" i="2" s="1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D45" i="2" s="1"/>
  <c r="E46" i="2"/>
  <c r="E47" i="2"/>
  <c r="E48" i="2"/>
  <c r="D48" i="2" s="1"/>
  <c r="E49" i="2"/>
  <c r="D49" i="2" s="1"/>
  <c r="E50" i="2"/>
  <c r="D18" i="2"/>
  <c r="D25" i="2"/>
  <c r="D26" i="2"/>
  <c r="D28" i="2"/>
  <c r="D29" i="2"/>
  <c r="D31" i="2"/>
  <c r="D50" i="2"/>
  <c r="P8" i="1"/>
  <c r="I8" i="1" s="1"/>
  <c r="P9" i="1"/>
  <c r="I9" i="1" s="1"/>
  <c r="D9" i="1" s="1"/>
  <c r="P10" i="1"/>
  <c r="I10" i="1" s="1"/>
  <c r="D10" i="1" s="1"/>
  <c r="F10" i="1" s="1"/>
  <c r="P11" i="1"/>
  <c r="I11" i="1" s="1"/>
  <c r="D11" i="1" s="1"/>
  <c r="P12" i="1"/>
  <c r="P13" i="1"/>
  <c r="P14" i="1"/>
  <c r="P15" i="1"/>
  <c r="I15" i="1" s="1"/>
  <c r="P16" i="1"/>
  <c r="P17" i="1"/>
  <c r="P18" i="1"/>
  <c r="I18" i="1" s="1"/>
  <c r="D18" i="1" s="1"/>
  <c r="F18" i="1" s="1"/>
  <c r="P19" i="1"/>
  <c r="I19" i="1" s="1"/>
  <c r="D19" i="1" s="1"/>
  <c r="P20" i="1"/>
  <c r="P21" i="1"/>
  <c r="I21" i="1" s="1"/>
  <c r="P22" i="1"/>
  <c r="I22" i="1" s="1"/>
  <c r="D22" i="1" s="1"/>
  <c r="P23" i="1"/>
  <c r="I23" i="1" s="1"/>
  <c r="P24" i="1"/>
  <c r="I24" i="1" s="1"/>
  <c r="P25" i="1"/>
  <c r="I25" i="1" s="1"/>
  <c r="D25" i="1" s="1"/>
  <c r="P26" i="1"/>
  <c r="I26" i="1" s="1"/>
  <c r="D26" i="1" s="1"/>
  <c r="F26" i="1" s="1"/>
  <c r="P27" i="1"/>
  <c r="I27" i="1" s="1"/>
  <c r="D27" i="1" s="1"/>
  <c r="P28" i="1"/>
  <c r="P29" i="1"/>
  <c r="P30" i="1"/>
  <c r="P31" i="1"/>
  <c r="I31" i="1" s="1"/>
  <c r="P32" i="1"/>
  <c r="P33" i="1"/>
  <c r="P34" i="1"/>
  <c r="P35" i="1"/>
  <c r="P36" i="1"/>
  <c r="I36" i="1" s="1"/>
  <c r="D36" i="1" s="1"/>
  <c r="P37" i="1"/>
  <c r="I37" i="1" s="1"/>
  <c r="P38" i="1"/>
  <c r="I38" i="1" s="1"/>
  <c r="D38" i="1" s="1"/>
  <c r="P39" i="1"/>
  <c r="I39" i="1" s="1"/>
  <c r="P40" i="1"/>
  <c r="I40" i="1" s="1"/>
  <c r="P41" i="1"/>
  <c r="I41" i="1" s="1"/>
  <c r="D41" i="1" s="1"/>
  <c r="P42" i="1"/>
  <c r="I42" i="1" s="1"/>
  <c r="D42" i="1" s="1"/>
  <c r="F42" i="1" s="1"/>
  <c r="P43" i="1"/>
  <c r="I43" i="1" s="1"/>
  <c r="D43" i="1" s="1"/>
  <c r="P44" i="1"/>
  <c r="P45" i="1"/>
  <c r="P46" i="1"/>
  <c r="P47" i="1"/>
  <c r="I47" i="1" s="1"/>
  <c r="P48" i="1"/>
  <c r="P49" i="1"/>
  <c r="P50" i="1"/>
  <c r="N44" i="1"/>
  <c r="I12" i="1"/>
  <c r="D12" i="1" s="1"/>
  <c r="I13" i="1"/>
  <c r="I14" i="1"/>
  <c r="I16" i="1"/>
  <c r="I17" i="1"/>
  <c r="I20" i="1"/>
  <c r="I28" i="1"/>
  <c r="D28" i="1" s="1"/>
  <c r="I29" i="1"/>
  <c r="I30" i="1"/>
  <c r="D30" i="1" s="1"/>
  <c r="I32" i="1"/>
  <c r="I33" i="1"/>
  <c r="D33" i="1" s="1"/>
  <c r="I34" i="1"/>
  <c r="D34" i="1" s="1"/>
  <c r="F34" i="1" s="1"/>
  <c r="I35" i="1"/>
  <c r="D35" i="1" s="1"/>
  <c r="I44" i="1"/>
  <c r="I45" i="1"/>
  <c r="I46" i="1"/>
  <c r="I48" i="1"/>
  <c r="I49" i="1"/>
  <c r="D49" i="1" s="1"/>
  <c r="I50" i="1"/>
  <c r="D50" i="1" s="1"/>
  <c r="F50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D45" i="1" s="1"/>
  <c r="E46" i="1"/>
  <c r="E47" i="1"/>
  <c r="E48" i="1"/>
  <c r="E49" i="1"/>
  <c r="E50" i="1"/>
  <c r="D14" i="1"/>
  <c r="N14" i="1" s="1"/>
  <c r="D17" i="1"/>
  <c r="J17" i="1" s="1"/>
  <c r="D20" i="1"/>
  <c r="T20" i="1" s="1"/>
  <c r="D44" i="1"/>
  <c r="T44" i="1" s="1"/>
  <c r="D46" i="1"/>
  <c r="N46" i="1" s="1"/>
  <c r="T36" i="1" l="1"/>
  <c r="N36" i="1"/>
  <c r="J41" i="1"/>
  <c r="L41" i="1"/>
  <c r="J49" i="1"/>
  <c r="L49" i="1"/>
  <c r="T12" i="1"/>
  <c r="N12" i="1"/>
  <c r="J25" i="1"/>
  <c r="L25" i="1"/>
  <c r="N22" i="1"/>
  <c r="J22" i="1"/>
  <c r="N38" i="1"/>
  <c r="J38" i="1"/>
  <c r="J9" i="1"/>
  <c r="L9" i="1"/>
  <c r="J33" i="1"/>
  <c r="L33" i="1"/>
  <c r="N30" i="1"/>
  <c r="J30" i="1"/>
  <c r="T28" i="1"/>
  <c r="N28" i="1"/>
  <c r="D21" i="1"/>
  <c r="D24" i="2"/>
  <c r="D19" i="2"/>
  <c r="D14" i="2"/>
  <c r="N20" i="2"/>
  <c r="N47" i="2"/>
  <c r="N31" i="2"/>
  <c r="N15" i="2"/>
  <c r="N26" i="2"/>
  <c r="D48" i="1"/>
  <c r="T48" i="1" s="1"/>
  <c r="D32" i="1"/>
  <c r="D16" i="1"/>
  <c r="N16" i="1" s="1"/>
  <c r="D37" i="1"/>
  <c r="J46" i="1"/>
  <c r="D8" i="2"/>
  <c r="D47" i="1"/>
  <c r="L47" i="1" s="1"/>
  <c r="D31" i="1"/>
  <c r="D15" i="1"/>
  <c r="T15" i="1" s="1"/>
  <c r="D40" i="2"/>
  <c r="D30" i="2"/>
  <c r="N36" i="2"/>
  <c r="D13" i="1"/>
  <c r="J13" i="1" s="1"/>
  <c r="J14" i="1"/>
  <c r="D35" i="2"/>
  <c r="D46" i="2"/>
  <c r="N42" i="2"/>
  <c r="D39" i="1"/>
  <c r="N10" i="2"/>
  <c r="D29" i="1"/>
  <c r="F29" i="1" s="1"/>
  <c r="D40" i="1"/>
  <c r="J40" i="1" s="1"/>
  <c r="D24" i="1"/>
  <c r="F24" i="1" s="1"/>
  <c r="D8" i="1"/>
  <c r="J8" i="1" s="1"/>
  <c r="L17" i="1"/>
  <c r="D23" i="1"/>
  <c r="N20" i="1"/>
  <c r="L19" i="1"/>
  <c r="F19" i="1"/>
  <c r="J19" i="1"/>
  <c r="N19" i="1"/>
  <c r="T19" i="1"/>
  <c r="L27" i="1"/>
  <c r="F27" i="1"/>
  <c r="J27" i="1"/>
  <c r="N27" i="1"/>
  <c r="T27" i="1"/>
  <c r="L35" i="1"/>
  <c r="F35" i="1"/>
  <c r="J35" i="1"/>
  <c r="N35" i="1"/>
  <c r="T35" i="1"/>
  <c r="L43" i="1"/>
  <c r="F43" i="1"/>
  <c r="J43" i="1"/>
  <c r="N43" i="1"/>
  <c r="T43" i="1"/>
  <c r="N48" i="1"/>
  <c r="N40" i="1"/>
  <c r="T40" i="1"/>
  <c r="F40" i="1"/>
  <c r="J32" i="1"/>
  <c r="N32" i="1"/>
  <c r="F32" i="1"/>
  <c r="T32" i="1"/>
  <c r="L32" i="1"/>
  <c r="L24" i="1"/>
  <c r="J16" i="1"/>
  <c r="T16" i="1"/>
  <c r="L16" i="1"/>
  <c r="F16" i="1"/>
  <c r="N39" i="1"/>
  <c r="T39" i="1"/>
  <c r="L39" i="1"/>
  <c r="F39" i="1"/>
  <c r="J39" i="1"/>
  <c r="N31" i="1"/>
  <c r="T31" i="1"/>
  <c r="L31" i="1"/>
  <c r="F31" i="1"/>
  <c r="J31" i="1"/>
  <c r="N23" i="1"/>
  <c r="T23" i="1"/>
  <c r="L23" i="1"/>
  <c r="F23" i="1"/>
  <c r="J23" i="1"/>
  <c r="N15" i="1"/>
  <c r="L15" i="1"/>
  <c r="F15" i="1"/>
  <c r="J15" i="1"/>
  <c r="T45" i="1"/>
  <c r="L45" i="1"/>
  <c r="F45" i="1"/>
  <c r="J45" i="1"/>
  <c r="N45" i="1"/>
  <c r="T37" i="1"/>
  <c r="L37" i="1"/>
  <c r="F37" i="1"/>
  <c r="J37" i="1"/>
  <c r="N37" i="1"/>
  <c r="T29" i="1"/>
  <c r="L29" i="1"/>
  <c r="J29" i="1"/>
  <c r="N29" i="1"/>
  <c r="T21" i="1"/>
  <c r="L21" i="1"/>
  <c r="F21" i="1"/>
  <c r="J21" i="1"/>
  <c r="N21" i="1"/>
  <c r="N13" i="1"/>
  <c r="L11" i="1"/>
  <c r="F11" i="1"/>
  <c r="J11" i="1"/>
  <c r="N11" i="1"/>
  <c r="T11" i="1"/>
  <c r="T18" i="1"/>
  <c r="F49" i="1"/>
  <c r="F41" i="1"/>
  <c r="F33" i="1"/>
  <c r="F25" i="1"/>
  <c r="F17" i="1"/>
  <c r="F9" i="1"/>
  <c r="L50" i="1"/>
  <c r="L42" i="1"/>
  <c r="L34" i="1"/>
  <c r="L26" i="1"/>
  <c r="L18" i="1"/>
  <c r="L10" i="1"/>
  <c r="T26" i="1"/>
  <c r="T49" i="1"/>
  <c r="T41" i="1"/>
  <c r="T33" i="1"/>
  <c r="T25" i="1"/>
  <c r="T17" i="1"/>
  <c r="T9" i="1"/>
  <c r="F46" i="1"/>
  <c r="F38" i="1"/>
  <c r="F30" i="1"/>
  <c r="F22" i="1"/>
  <c r="F14" i="1"/>
  <c r="J44" i="1"/>
  <c r="J36" i="1"/>
  <c r="J28" i="1"/>
  <c r="J20" i="1"/>
  <c r="J12" i="1"/>
  <c r="N50" i="1"/>
  <c r="N42" i="1"/>
  <c r="N34" i="1"/>
  <c r="N26" i="1"/>
  <c r="N18" i="1"/>
  <c r="N10" i="1"/>
  <c r="T10" i="1"/>
  <c r="L46" i="1"/>
  <c r="L38" i="1"/>
  <c r="L30" i="1"/>
  <c r="L22" i="1"/>
  <c r="L14" i="1"/>
  <c r="N49" i="1"/>
  <c r="N41" i="1"/>
  <c r="N33" i="1"/>
  <c r="N25" i="1"/>
  <c r="N17" i="1"/>
  <c r="N9" i="1"/>
  <c r="T34" i="1"/>
  <c r="F44" i="1"/>
  <c r="F36" i="1"/>
  <c r="F28" i="1"/>
  <c r="F20" i="1"/>
  <c r="F12" i="1"/>
  <c r="J50" i="1"/>
  <c r="J42" i="1"/>
  <c r="J34" i="1"/>
  <c r="J26" i="1"/>
  <c r="J18" i="1"/>
  <c r="J10" i="1"/>
  <c r="T46" i="1"/>
  <c r="T38" i="1"/>
  <c r="T30" i="1"/>
  <c r="T22" i="1"/>
  <c r="T14" i="1"/>
  <c r="T50" i="1"/>
  <c r="L44" i="1"/>
  <c r="L36" i="1"/>
  <c r="L28" i="1"/>
  <c r="L20" i="1"/>
  <c r="L12" i="1"/>
  <c r="T42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47" i="1" l="1"/>
  <c r="F47" i="1"/>
  <c r="T24" i="1"/>
  <c r="F48" i="1"/>
  <c r="N24" i="1"/>
  <c r="J48" i="1"/>
  <c r="T47" i="1"/>
  <c r="F13" i="1"/>
  <c r="L8" i="1"/>
  <c r="L13" i="1"/>
  <c r="F8" i="1"/>
  <c r="T13" i="1"/>
  <c r="T8" i="1"/>
  <c r="N47" i="1"/>
  <c r="N8" i="1"/>
  <c r="J24" i="1"/>
  <c r="L40" i="1"/>
  <c r="L48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<sst xmlns="http://schemas.openxmlformats.org/spreadsheetml/2006/main" count="881" uniqueCount="348">
  <si>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</si>
  <si>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</si>
  <si>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</si>
  <si>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</si>
  <si>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</si>
  <si>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</si>
  <si>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</si>
  <si>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</si>
  <si>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</si>
  <si>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</si>
  <si>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</si>
  <si>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</si>
  <si>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</si>
  <si>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</si>
  <si>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</si>
  <si>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</si>
  <si>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</si>
  <si>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</si>
  <si>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</si>
  <si>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</si>
  <si>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</si>
  <si>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</si>
  <si>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</si>
  <si>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</si>
  <si>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</si>
  <si>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</si>
  <si>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</si>
  <si>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</si>
  <si>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</si>
  <si>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</si>
  <si>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</si>
  <si>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</si>
  <si>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</si>
  <si>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</si>
  <si>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</si>
  <si>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</si>
  <si>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</si>
  <si>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</si>
  <si>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</si>
  <si>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</si>
  <si>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</si>
  <si>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</si>
  <si>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</si>
  <si>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</si>
  <si>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</si>
  <si>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</si>
  <si>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</si>
  <si>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</si>
  <si>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</si>
  <si>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</si>
  <si>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</si>
  <si>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</si>
  <si>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</si>
  <si>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</si>
  <si>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</si>
  <si>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</si>
  <si>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</si>
  <si>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</si>
  <si>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</si>
  <si>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</si>
  <si>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</si>
  <si>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</si>
  <si>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</si>
  <si>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</si>
  <si>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</si>
  <si>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</si>
  <si>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</si>
  <si>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</si>
  <si>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</si>
  <si>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</si>
  <si>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</si>
  <si>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</si>
  <si>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</si>
  <si>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</si>
  <si>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</si>
  <si>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</si>
  <si>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</si>
  <si>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</si>
  <si>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</si>
  <si>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</si>
  <si>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</si>
  <si>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</si>
  <si>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</si>
  <si>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</si>
  <si>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</si>
  <si>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</si>
  <si>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</si>
  <si>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</si>
  <si>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</si>
  <si>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</si>
  <si>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</si>
  <si>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</si>
  <si>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</si>
  <si>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</si>
  <si>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</si>
  <si>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</si>
  <si>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</si>
  <si>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</si>
  <si>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</si>
  <si>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</si>
  <si>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</si>
  <si>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</si>
  <si>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</si>
  <si>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</si>
  <si>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</si>
  <si>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</si>
  <si>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</si>
  <si>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</si>
  <si>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</si>
  <si>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</si>
  <si>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</si>
  <si>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</si>
  <si>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</si>
  <si>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</si>
  <si>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</si>
  <si>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</si>
  <si>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</si>
  <si>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</si>
  <si>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</si>
  <si>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</si>
  <si>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</si>
  <si>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</si>
  <si>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</si>
  <si>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</si>
  <si>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</si>
  <si>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</si>
  <si>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</si>
  <si>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</si>
  <si>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</si>
  <si>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</si>
  <si>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</si>
  <si>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</si>
  <si>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</si>
  <si>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</si>
  <si>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</si>
  <si>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</si>
  <si>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</si>
  <si>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</si>
  <si>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</si>
  <si>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</si>
  <si>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</si>
  <si>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</si>
  <si>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</si>
  <si>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</si>
  <si>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</si>
  <si>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</si>
  <si>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</si>
  <si>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</si>
  <si>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</si>
  <si>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</si>
  <si>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</si>
  <si>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</si>
  <si>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</si>
  <si>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</si>
  <si>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</si>
  <si>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</si>
  <si>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</si>
  <si>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</si>
  <si>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</si>
  <si>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</si>
  <si>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</si>
  <si>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</si>
  <si>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</si>
  <si>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</si>
  <si>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</si>
  <si>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</si>
  <si>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</si>
  <si>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</si>
  <si>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</si>
  <si>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</si>
  <si>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</si>
  <si>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</si>
  <si>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</si>
  <si>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</si>
  <si>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</si>
  <si>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</si>
  <si>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</si>
  <si>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</si>
  <si>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</si>
  <si>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</si>
  <si>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</si>
  <si>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</si>
  <si>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</si>
  <si>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</si>
  <si>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</si>
  <si>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</si>
  <si>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</si>
  <si>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</si>
  <si>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</si>
  <si>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</si>
  <si>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</si>
  <si>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</si>
  <si>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</si>
  <si>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</si>
  <si>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</si>
  <si>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</si>
  <si>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</si>
  <si>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</si>
  <si>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</si>
  <si>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</si>
  <si>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</si>
  <si>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</si>
  <si>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</si>
  <si>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</si>
  <si>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</si>
  <si>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</si>
  <si>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</si>
  <si>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</si>
  <si>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</si>
  <si>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</si>
  <si>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</si>
  <si>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</si>
  <si>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</si>
  <si>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</si>
  <si>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</si>
  <si>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</si>
  <si>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</si>
  <si>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</si>
  <si>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</si>
  <si>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</si>
  <si>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</si>
  <si>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</si>
  <si>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</si>
  <si>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</si>
  <si>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</si>
  <si>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</si>
  <si>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</si>
  <si>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</si>
  <si>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</si>
  <si>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</si>
  <si>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</si>
  <si>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</si>
  <si>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</si>
  <si>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</si>
  <si>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</si>
  <si>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</si>
  <si>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</si>
  <si>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</si>
  <si>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</si>
  <si>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</si>
  <si>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</si>
  <si>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</si>
  <si>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</si>
  <si>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</si>
  <si>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</si>
  <si>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</si>
  <si>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</si>
  <si>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</si>
  <si>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</si>
  <si>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</si>
  <si>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</si>
  <si>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</si>
  <si>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</si>
  <si>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</si>
  <si>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</si>
  <si>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</si>
  <si>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27000</t>
  </si>
  <si>
    <t>水洗化人口等（令和5年度実績）</t>
    <phoneticPr fontId="3"/>
  </si>
  <si>
    <t>し尿処理の状況（令和5年度実績）</t>
    <phoneticPr fontId="3"/>
  </si>
  <si>
    <t>27100</t>
  </si>
  <si>
    <t>大阪市</t>
  </si>
  <si>
    <t/>
  </si>
  <si>
    <t>○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</si>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</sst>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347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27</v>
      </c>
      <c r="B7" s="108" t="s">
        <v>256</v>
      </c>
      <c r="C7" s="92" t="s">
        <v>198</v>
      </c>
      <c r="D7" s="93">
        <f t="shared" ref="D7:D50" si="0">+SUM(E7,+I7)</f>
        <v>8790230</v>
      </c>
      <c r="E7" s="93">
        <f t="shared" ref="E7:E50" si="1">+SUM(G7+H7)</f>
        <v>102388</v>
      </c>
      <c r="F7" s="94">
        <f t="shared" ref="F7:F50" si="2">IF(D7&gt;0,E7/D7*100,"-")</f>
        <v>1.164793185161253</v>
      </c>
      <c r="G7" s="93">
        <f>SUM(G$8:G$207)</f>
        <v>102316</v>
      </c>
      <c r="H7" s="93">
        <f>SUM(H$8:H$207)</f>
        <v>72</v>
      </c>
      <c r="I7" s="93">
        <f t="shared" ref="I7:I50" si="3">+SUM(K7,+M7,O7+P7)</f>
        <v>8687842</v>
      </c>
      <c r="J7" s="94">
        <f t="shared" ref="J7:J50" si="4">IF(D7&gt;0,I7/D7*100,"-")</f>
        <v>98.835206814838756</v>
      </c>
      <c r="K7" s="93">
        <f>SUM(K$8:K$207)</f>
        <v>8329285</v>
      </c>
      <c r="L7" s="94">
        <f t="shared" ref="L7:L50" si="5">IF(D7&gt;0,K7/D7*100,"-")</f>
        <v>94.756166789719956</v>
      </c>
      <c r="M7" s="93">
        <f>SUM(M$8:M$207)</f>
        <v>0</v>
      </c>
      <c r="N7" s="94">
        <f t="shared" ref="N7:N50" si="6">IF(D7&gt;0,M7/D7*100,"-")</f>
        <v>0</v>
      </c>
      <c r="O7" s="91">
        <f>SUM(O$8:O$207)</f>
        <v>676</v>
      </c>
      <c r="P7" s="93">
        <f t="shared" ref="P7:P50" si="7">SUM(Q7:S7)</f>
        <v>357881</v>
      </c>
      <c r="Q7" s="93">
        <f>SUM(Q$8:Q$207)</f>
        <v>170786</v>
      </c>
      <c r="R7" s="93">
        <f>SUM(R$8:R$207)</f>
        <v>187095</v>
      </c>
      <c r="S7" s="93">
        <f>SUM(S$8:S$207)</f>
        <v>0</v>
      </c>
      <c r="T7" s="94">
        <f t="shared" ref="T7:T50" si="8">IF(D7&gt;0,P7/D7*100,"-")</f>
        <v>4.0713496688937605</v>
      </c>
      <c r="U7" s="93">
        <f>SUM(U$8:U$207)</f>
        <v>280041</v>
      </c>
      <c r="V7" s="95">
        <f t="shared" ref="V7:AC7" si="9">COUNTIF(V$8:V$207,"○")</f>
        <v>5</v>
      </c>
      <c r="W7" s="95">
        <f t="shared" si="9"/>
        <v>25</v>
      </c>
      <c r="X7" s="95">
        <f t="shared" si="9"/>
        <v>1</v>
      </c>
      <c r="Y7" s="95">
        <f t="shared" si="9"/>
        <v>12</v>
      </c>
      <c r="Z7" s="95">
        <f t="shared" si="9"/>
        <v>1</v>
      </c>
      <c r="AA7" s="95">
        <f t="shared" si="9"/>
        <v>0</v>
      </c>
      <c r="AB7" s="95">
        <f t="shared" si="9"/>
        <v>0</v>
      </c>
      <c r="AC7" s="95">
        <f t="shared" si="9"/>
        <v>42</v>
      </c>
    </row>
    <row r="8" spans="1:31" ht="13.5" customHeight="1" x14ac:dyDescent="0.15">
      <c r="A8" s="85" t="s">
        <v>27</v>
      </c>
      <c r="B8" s="86" t="s">
        <v>259</v>
      </c>
      <c r="C8" s="85" t="s">
        <v>260</v>
      </c>
      <c r="D8" s="87">
        <f t="shared" si="0"/>
        <v>2770520</v>
      </c>
      <c r="E8" s="87">
        <f t="shared" si="1"/>
        <v>41</v>
      </c>
      <c r="F8" s="106">
        <f t="shared" si="2"/>
        <v>1.4798665954405671E-3</v>
      </c>
      <c r="G8" s="87">
        <v>41</v>
      </c>
      <c r="H8" s="87">
        <v>0</v>
      </c>
      <c r="I8" s="87">
        <f t="shared" si="3"/>
        <v>2770479</v>
      </c>
      <c r="J8" s="88">
        <f t="shared" si="4"/>
        <v>99.998520133404554</v>
      </c>
      <c r="K8" s="87">
        <v>2770479</v>
      </c>
      <c r="L8" s="88">
        <f t="shared" si="5"/>
        <v>99.998520133404554</v>
      </c>
      <c r="M8" s="87">
        <v>0</v>
      </c>
      <c r="N8" s="88">
        <f t="shared" si="6"/>
        <v>0</v>
      </c>
      <c r="O8" s="87">
        <v>0</v>
      </c>
      <c r="P8" s="87">
        <f t="shared" si="7"/>
        <v>0</v>
      </c>
      <c r="Q8" s="87">
        <v>0</v>
      </c>
      <c r="R8" s="87">
        <v>0</v>
      </c>
      <c r="S8" s="87">
        <v>0</v>
      </c>
      <c r="T8" s="88">
        <f t="shared" si="8"/>
        <v>0</v>
      </c>
      <c r="U8" s="87">
        <v>154722</v>
      </c>
      <c r="V8" s="85"/>
      <c r="W8" s="85"/>
      <c r="X8" s="85" t="s">
        <v>262</v>
      </c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27</v>
      </c>
      <c r="B9" s="86" t="s">
        <v>263</v>
      </c>
      <c r="C9" s="85" t="s">
        <v>264</v>
      </c>
      <c r="D9" s="87">
        <f t="shared" si="0"/>
        <v>818220</v>
      </c>
      <c r="E9" s="87">
        <f t="shared" si="1"/>
        <v>5307</v>
      </c>
      <c r="F9" s="106">
        <f t="shared" si="2"/>
        <v>0.64860306519029109</v>
      </c>
      <c r="G9" s="87">
        <v>5307</v>
      </c>
      <c r="H9" s="87">
        <v>0</v>
      </c>
      <c r="I9" s="87">
        <f t="shared" si="3"/>
        <v>812913</v>
      </c>
      <c r="J9" s="88">
        <f t="shared" si="4"/>
        <v>99.351396934809713</v>
      </c>
      <c r="K9" s="87">
        <v>777022</v>
      </c>
      <c r="L9" s="88">
        <f t="shared" si="5"/>
        <v>94.964923859108794</v>
      </c>
      <c r="M9" s="87">
        <v>0</v>
      </c>
      <c r="N9" s="88">
        <f t="shared" si="6"/>
        <v>0</v>
      </c>
      <c r="O9" s="87">
        <v>0</v>
      </c>
      <c r="P9" s="87">
        <f t="shared" si="7"/>
        <v>35891</v>
      </c>
      <c r="Q9" s="87">
        <v>23663</v>
      </c>
      <c r="R9" s="87">
        <v>12228</v>
      </c>
      <c r="S9" s="87">
        <v>0</v>
      </c>
      <c r="T9" s="88">
        <f t="shared" si="8"/>
        <v>4.3864730757009118</v>
      </c>
      <c r="U9" s="87">
        <v>17705</v>
      </c>
      <c r="V9" s="85"/>
      <c r="W9" s="85" t="s">
        <v>262</v>
      </c>
      <c r="X9" s="85"/>
      <c r="Y9" s="85"/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27</v>
      </c>
      <c r="B10" s="86" t="s">
        <v>265</v>
      </c>
      <c r="C10" s="85" t="s">
        <v>266</v>
      </c>
      <c r="D10" s="87">
        <f t="shared" si="0"/>
        <v>188412</v>
      </c>
      <c r="E10" s="87">
        <f t="shared" si="1"/>
        <v>5484</v>
      </c>
      <c r="F10" s="106">
        <f t="shared" si="2"/>
        <v>2.910642634227119</v>
      </c>
      <c r="G10" s="87">
        <v>5484</v>
      </c>
      <c r="H10" s="87">
        <v>0</v>
      </c>
      <c r="I10" s="87">
        <f t="shared" si="3"/>
        <v>182928</v>
      </c>
      <c r="J10" s="88">
        <f t="shared" si="4"/>
        <v>97.089357365772884</v>
      </c>
      <c r="K10" s="87">
        <v>169303</v>
      </c>
      <c r="L10" s="88">
        <f t="shared" si="5"/>
        <v>89.857864679532085</v>
      </c>
      <c r="M10" s="87">
        <v>0</v>
      </c>
      <c r="N10" s="88">
        <f t="shared" si="6"/>
        <v>0</v>
      </c>
      <c r="O10" s="87">
        <v>410</v>
      </c>
      <c r="P10" s="87">
        <f t="shared" si="7"/>
        <v>13215</v>
      </c>
      <c r="Q10" s="87">
        <v>10921</v>
      </c>
      <c r="R10" s="87">
        <v>2294</v>
      </c>
      <c r="S10" s="87">
        <v>0</v>
      </c>
      <c r="T10" s="88">
        <f t="shared" si="8"/>
        <v>7.0138844659575819</v>
      </c>
      <c r="U10" s="87">
        <v>3546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27</v>
      </c>
      <c r="B11" s="86" t="s">
        <v>267</v>
      </c>
      <c r="C11" s="85" t="s">
        <v>268</v>
      </c>
      <c r="D11" s="87">
        <f t="shared" si="0"/>
        <v>407081</v>
      </c>
      <c r="E11" s="87">
        <f t="shared" si="1"/>
        <v>45</v>
      </c>
      <c r="F11" s="106">
        <f t="shared" si="2"/>
        <v>1.1054311058487131E-2</v>
      </c>
      <c r="G11" s="87">
        <v>45</v>
      </c>
      <c r="H11" s="87">
        <v>0</v>
      </c>
      <c r="I11" s="87">
        <f t="shared" si="3"/>
        <v>407036</v>
      </c>
      <c r="J11" s="88">
        <f t="shared" si="4"/>
        <v>99.988945688941513</v>
      </c>
      <c r="K11" s="87">
        <v>406621</v>
      </c>
      <c r="L11" s="88">
        <f t="shared" si="5"/>
        <v>99.887000375846583</v>
      </c>
      <c r="M11" s="87">
        <v>0</v>
      </c>
      <c r="N11" s="88">
        <f t="shared" si="6"/>
        <v>0</v>
      </c>
      <c r="O11" s="87">
        <v>0</v>
      </c>
      <c r="P11" s="87">
        <f t="shared" si="7"/>
        <v>415</v>
      </c>
      <c r="Q11" s="87">
        <v>415</v>
      </c>
      <c r="R11" s="87">
        <v>0</v>
      </c>
      <c r="S11" s="87">
        <v>0</v>
      </c>
      <c r="T11" s="88">
        <f t="shared" si="8"/>
        <v>0.10194531309493687</v>
      </c>
      <c r="U11" s="87">
        <v>7054</v>
      </c>
      <c r="V11" s="85"/>
      <c r="W11" s="85" t="s">
        <v>262</v>
      </c>
      <c r="X11" s="85"/>
      <c r="Y11" s="85"/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27</v>
      </c>
      <c r="B12" s="86" t="s">
        <v>269</v>
      </c>
      <c r="C12" s="85" t="s">
        <v>270</v>
      </c>
      <c r="D12" s="87">
        <f t="shared" si="0"/>
        <v>103049</v>
      </c>
      <c r="E12" s="87">
        <f t="shared" si="1"/>
        <v>71</v>
      </c>
      <c r="F12" s="106">
        <f t="shared" si="2"/>
        <v>6.8899261516365995E-2</v>
      </c>
      <c r="G12" s="87">
        <v>71</v>
      </c>
      <c r="H12" s="87">
        <v>0</v>
      </c>
      <c r="I12" s="87">
        <f t="shared" si="3"/>
        <v>102978</v>
      </c>
      <c r="J12" s="88">
        <f t="shared" si="4"/>
        <v>99.931100738483636</v>
      </c>
      <c r="K12" s="87">
        <v>102946</v>
      </c>
      <c r="L12" s="88">
        <f t="shared" si="5"/>
        <v>99.900047550194571</v>
      </c>
      <c r="M12" s="87">
        <v>0</v>
      </c>
      <c r="N12" s="88">
        <f t="shared" si="6"/>
        <v>0</v>
      </c>
      <c r="O12" s="87">
        <v>0</v>
      </c>
      <c r="P12" s="87">
        <f t="shared" si="7"/>
        <v>32</v>
      </c>
      <c r="Q12" s="87">
        <v>20</v>
      </c>
      <c r="R12" s="87">
        <v>12</v>
      </c>
      <c r="S12" s="87">
        <v>0</v>
      </c>
      <c r="T12" s="88">
        <f t="shared" si="8"/>
        <v>3.1053188289066364E-2</v>
      </c>
      <c r="U12" s="87">
        <v>2237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27</v>
      </c>
      <c r="B13" s="86" t="s">
        <v>271</v>
      </c>
      <c r="C13" s="85" t="s">
        <v>272</v>
      </c>
      <c r="D13" s="87">
        <f t="shared" si="0"/>
        <v>382336</v>
      </c>
      <c r="E13" s="87">
        <f t="shared" si="1"/>
        <v>469</v>
      </c>
      <c r="F13" s="106">
        <f t="shared" si="2"/>
        <v>0.12266697355205892</v>
      </c>
      <c r="G13" s="87">
        <v>469</v>
      </c>
      <c r="H13" s="87">
        <v>0</v>
      </c>
      <c r="I13" s="87">
        <f t="shared" si="3"/>
        <v>381867</v>
      </c>
      <c r="J13" s="88">
        <f t="shared" si="4"/>
        <v>99.877333026447943</v>
      </c>
      <c r="K13" s="87">
        <v>380701</v>
      </c>
      <c r="L13" s="88">
        <f t="shared" si="5"/>
        <v>99.572365667894218</v>
      </c>
      <c r="M13" s="87">
        <v>0</v>
      </c>
      <c r="N13" s="88">
        <f t="shared" si="6"/>
        <v>0</v>
      </c>
      <c r="O13" s="87">
        <v>0</v>
      </c>
      <c r="P13" s="87">
        <f t="shared" si="7"/>
        <v>1166</v>
      </c>
      <c r="Q13" s="87">
        <v>1116</v>
      </c>
      <c r="R13" s="87">
        <v>50</v>
      </c>
      <c r="S13" s="87">
        <v>0</v>
      </c>
      <c r="T13" s="88">
        <f t="shared" si="8"/>
        <v>0.30496735855373286</v>
      </c>
      <c r="U13" s="87">
        <v>6862</v>
      </c>
      <c r="V13" s="85" t="s">
        <v>262</v>
      </c>
      <c r="W13" s="85"/>
      <c r="X13" s="85"/>
      <c r="Y13" s="85"/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27</v>
      </c>
      <c r="B14" s="86" t="s">
        <v>273</v>
      </c>
      <c r="C14" s="85" t="s">
        <v>274</v>
      </c>
      <c r="D14" s="87">
        <f t="shared" si="0"/>
        <v>73168</v>
      </c>
      <c r="E14" s="87">
        <f t="shared" si="1"/>
        <v>908</v>
      </c>
      <c r="F14" s="106">
        <f t="shared" si="2"/>
        <v>1.240979663240761</v>
      </c>
      <c r="G14" s="87">
        <v>908</v>
      </c>
      <c r="H14" s="87">
        <v>0</v>
      </c>
      <c r="I14" s="87">
        <f t="shared" si="3"/>
        <v>72260</v>
      </c>
      <c r="J14" s="88">
        <f t="shared" si="4"/>
        <v>98.759020336759235</v>
      </c>
      <c r="K14" s="87">
        <v>64439</v>
      </c>
      <c r="L14" s="88">
        <f t="shared" si="5"/>
        <v>88.069921277061013</v>
      </c>
      <c r="M14" s="87">
        <v>0</v>
      </c>
      <c r="N14" s="88">
        <f t="shared" si="6"/>
        <v>0</v>
      </c>
      <c r="O14" s="87">
        <v>0</v>
      </c>
      <c r="P14" s="87">
        <f t="shared" si="7"/>
        <v>7821</v>
      </c>
      <c r="Q14" s="87">
        <v>5816</v>
      </c>
      <c r="R14" s="87">
        <v>2005</v>
      </c>
      <c r="S14" s="87">
        <v>0</v>
      </c>
      <c r="T14" s="88">
        <f t="shared" si="8"/>
        <v>10.689099059698229</v>
      </c>
      <c r="U14" s="87">
        <v>1654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27</v>
      </c>
      <c r="B15" s="86" t="s">
        <v>275</v>
      </c>
      <c r="C15" s="85" t="s">
        <v>276</v>
      </c>
      <c r="D15" s="87">
        <f t="shared" si="0"/>
        <v>347244</v>
      </c>
      <c r="E15" s="87">
        <f t="shared" si="1"/>
        <v>3664</v>
      </c>
      <c r="F15" s="106">
        <f t="shared" si="2"/>
        <v>1.0551658199997695</v>
      </c>
      <c r="G15" s="87">
        <v>3664</v>
      </c>
      <c r="H15" s="87">
        <v>0</v>
      </c>
      <c r="I15" s="87">
        <f t="shared" si="3"/>
        <v>343580</v>
      </c>
      <c r="J15" s="88">
        <f t="shared" si="4"/>
        <v>98.944834180000228</v>
      </c>
      <c r="K15" s="87">
        <v>339840</v>
      </c>
      <c r="L15" s="88">
        <f t="shared" si="5"/>
        <v>97.867781732729725</v>
      </c>
      <c r="M15" s="87">
        <v>0</v>
      </c>
      <c r="N15" s="88">
        <f t="shared" si="6"/>
        <v>0</v>
      </c>
      <c r="O15" s="87">
        <v>0</v>
      </c>
      <c r="P15" s="87">
        <f t="shared" si="7"/>
        <v>3740</v>
      </c>
      <c r="Q15" s="87">
        <v>2551</v>
      </c>
      <c r="R15" s="87">
        <v>1189</v>
      </c>
      <c r="S15" s="87">
        <v>0</v>
      </c>
      <c r="T15" s="88">
        <f t="shared" si="8"/>
        <v>1.0770524472705072</v>
      </c>
      <c r="U15" s="87">
        <v>4246</v>
      </c>
      <c r="V15" s="85" t="s">
        <v>262</v>
      </c>
      <c r="W15" s="85"/>
      <c r="X15" s="85"/>
      <c r="Y15" s="85"/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27</v>
      </c>
      <c r="B16" s="86" t="s">
        <v>277</v>
      </c>
      <c r="C16" s="85" t="s">
        <v>278</v>
      </c>
      <c r="D16" s="87">
        <f t="shared" si="0"/>
        <v>82648</v>
      </c>
      <c r="E16" s="87">
        <f t="shared" si="1"/>
        <v>7754</v>
      </c>
      <c r="F16" s="106">
        <f t="shared" si="2"/>
        <v>9.3819572161455813</v>
      </c>
      <c r="G16" s="87">
        <v>7754</v>
      </c>
      <c r="H16" s="87">
        <v>0</v>
      </c>
      <c r="I16" s="87">
        <f t="shared" si="3"/>
        <v>74894</v>
      </c>
      <c r="J16" s="88">
        <f t="shared" si="4"/>
        <v>90.618042783854406</v>
      </c>
      <c r="K16" s="87">
        <v>47725</v>
      </c>
      <c r="L16" s="88">
        <f t="shared" si="5"/>
        <v>57.744894008324465</v>
      </c>
      <c r="M16" s="87">
        <v>0</v>
      </c>
      <c r="N16" s="88">
        <f t="shared" si="6"/>
        <v>0</v>
      </c>
      <c r="O16" s="87">
        <v>0</v>
      </c>
      <c r="P16" s="87">
        <f t="shared" si="7"/>
        <v>27169</v>
      </c>
      <c r="Q16" s="87">
        <v>5332</v>
      </c>
      <c r="R16" s="87">
        <v>21837</v>
      </c>
      <c r="S16" s="87">
        <v>0</v>
      </c>
      <c r="T16" s="88">
        <f t="shared" si="8"/>
        <v>32.873148775529955</v>
      </c>
      <c r="U16" s="87">
        <v>1517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27</v>
      </c>
      <c r="B17" s="86" t="s">
        <v>279</v>
      </c>
      <c r="C17" s="85" t="s">
        <v>280</v>
      </c>
      <c r="D17" s="87">
        <f t="shared" si="0"/>
        <v>141255</v>
      </c>
      <c r="E17" s="87">
        <f t="shared" si="1"/>
        <v>0</v>
      </c>
      <c r="F17" s="106">
        <f t="shared" si="2"/>
        <v>0</v>
      </c>
      <c r="G17" s="87">
        <v>0</v>
      </c>
      <c r="H17" s="87">
        <v>0</v>
      </c>
      <c r="I17" s="87">
        <f t="shared" si="3"/>
        <v>141255</v>
      </c>
      <c r="J17" s="88">
        <f t="shared" si="4"/>
        <v>100</v>
      </c>
      <c r="K17" s="87">
        <v>141255</v>
      </c>
      <c r="L17" s="88">
        <f t="shared" si="5"/>
        <v>100</v>
      </c>
      <c r="M17" s="87">
        <v>0</v>
      </c>
      <c r="N17" s="88">
        <f t="shared" si="6"/>
        <v>0</v>
      </c>
      <c r="O17" s="87">
        <v>0</v>
      </c>
      <c r="P17" s="87">
        <f t="shared" si="7"/>
        <v>0</v>
      </c>
      <c r="Q17" s="87">
        <v>0</v>
      </c>
      <c r="R17" s="87">
        <v>0</v>
      </c>
      <c r="S17" s="87">
        <v>0</v>
      </c>
      <c r="T17" s="88">
        <f t="shared" si="8"/>
        <v>0</v>
      </c>
      <c r="U17" s="87">
        <v>2899</v>
      </c>
      <c r="V17" s="85"/>
      <c r="W17" s="85"/>
      <c r="X17" s="85"/>
      <c r="Y17" s="85" t="s">
        <v>262</v>
      </c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27</v>
      </c>
      <c r="B18" s="86" t="s">
        <v>281</v>
      </c>
      <c r="C18" s="85" t="s">
        <v>282</v>
      </c>
      <c r="D18" s="87">
        <f t="shared" si="0"/>
        <v>394890</v>
      </c>
      <c r="E18" s="87">
        <f t="shared" si="1"/>
        <v>1406</v>
      </c>
      <c r="F18" s="106">
        <f t="shared" si="2"/>
        <v>0.35604851984096836</v>
      </c>
      <c r="G18" s="87">
        <v>1406</v>
      </c>
      <c r="H18" s="87">
        <v>0</v>
      </c>
      <c r="I18" s="87">
        <f t="shared" si="3"/>
        <v>393484</v>
      </c>
      <c r="J18" s="88">
        <f t="shared" si="4"/>
        <v>99.643951480159032</v>
      </c>
      <c r="K18" s="87">
        <v>376969</v>
      </c>
      <c r="L18" s="88">
        <f t="shared" si="5"/>
        <v>95.461774164957319</v>
      </c>
      <c r="M18" s="87">
        <v>0</v>
      </c>
      <c r="N18" s="88">
        <f t="shared" si="6"/>
        <v>0</v>
      </c>
      <c r="O18" s="87">
        <v>0</v>
      </c>
      <c r="P18" s="87">
        <f t="shared" si="7"/>
        <v>16515</v>
      </c>
      <c r="Q18" s="87">
        <v>3063</v>
      </c>
      <c r="R18" s="87">
        <v>13452</v>
      </c>
      <c r="S18" s="87">
        <v>0</v>
      </c>
      <c r="T18" s="88">
        <f t="shared" si="8"/>
        <v>4.1821773152017014</v>
      </c>
      <c r="U18" s="87">
        <v>6036</v>
      </c>
      <c r="V18" s="85"/>
      <c r="W18" s="85" t="s">
        <v>262</v>
      </c>
      <c r="X18" s="85"/>
      <c r="Y18" s="85"/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27</v>
      </c>
      <c r="B19" s="86" t="s">
        <v>283</v>
      </c>
      <c r="C19" s="85" t="s">
        <v>284</v>
      </c>
      <c r="D19" s="87">
        <f t="shared" si="0"/>
        <v>285580</v>
      </c>
      <c r="E19" s="87">
        <f t="shared" si="1"/>
        <v>1048</v>
      </c>
      <c r="F19" s="106">
        <f t="shared" si="2"/>
        <v>0.3669724770642202</v>
      </c>
      <c r="G19" s="87">
        <v>1048</v>
      </c>
      <c r="H19" s="87">
        <v>0</v>
      </c>
      <c r="I19" s="87">
        <f t="shared" si="3"/>
        <v>284532</v>
      </c>
      <c r="J19" s="88">
        <f t="shared" si="4"/>
        <v>99.633027522935777</v>
      </c>
      <c r="K19" s="87">
        <v>281349</v>
      </c>
      <c r="L19" s="88">
        <f t="shared" si="5"/>
        <v>98.518453673226418</v>
      </c>
      <c r="M19" s="87">
        <v>0</v>
      </c>
      <c r="N19" s="88">
        <f t="shared" si="6"/>
        <v>0</v>
      </c>
      <c r="O19" s="87">
        <v>0</v>
      </c>
      <c r="P19" s="87">
        <f t="shared" si="7"/>
        <v>3183</v>
      </c>
      <c r="Q19" s="87">
        <v>2040</v>
      </c>
      <c r="R19" s="87">
        <v>1143</v>
      </c>
      <c r="S19" s="87">
        <v>0</v>
      </c>
      <c r="T19" s="88">
        <f t="shared" si="8"/>
        <v>1.1145738497093634</v>
      </c>
      <c r="U19" s="87">
        <v>4554</v>
      </c>
      <c r="V19" s="85"/>
      <c r="W19" s="85" t="s">
        <v>262</v>
      </c>
      <c r="X19" s="85"/>
      <c r="Y19" s="85"/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27</v>
      </c>
      <c r="B20" s="86" t="s">
        <v>285</v>
      </c>
      <c r="C20" s="85" t="s">
        <v>286</v>
      </c>
      <c r="D20" s="87">
        <f t="shared" si="0"/>
        <v>260921</v>
      </c>
      <c r="E20" s="87">
        <f t="shared" si="1"/>
        <v>6417</v>
      </c>
      <c r="F20" s="106">
        <f t="shared" si="2"/>
        <v>2.4593650951820667</v>
      </c>
      <c r="G20" s="87">
        <v>6417</v>
      </c>
      <c r="H20" s="87">
        <v>0</v>
      </c>
      <c r="I20" s="87">
        <f t="shared" si="3"/>
        <v>254504</v>
      </c>
      <c r="J20" s="88">
        <f t="shared" si="4"/>
        <v>97.540634904817935</v>
      </c>
      <c r="K20" s="87">
        <v>229532</v>
      </c>
      <c r="L20" s="88">
        <f t="shared" si="5"/>
        <v>87.969921930392729</v>
      </c>
      <c r="M20" s="87">
        <v>0</v>
      </c>
      <c r="N20" s="88">
        <f t="shared" si="6"/>
        <v>0</v>
      </c>
      <c r="O20" s="87">
        <v>0</v>
      </c>
      <c r="P20" s="87">
        <f t="shared" si="7"/>
        <v>24972</v>
      </c>
      <c r="Q20" s="87">
        <v>18965</v>
      </c>
      <c r="R20" s="87">
        <v>6007</v>
      </c>
      <c r="S20" s="87">
        <v>0</v>
      </c>
      <c r="T20" s="88">
        <f t="shared" si="8"/>
        <v>9.5707129744252093</v>
      </c>
      <c r="U20" s="87">
        <v>8477</v>
      </c>
      <c r="V20" s="85"/>
      <c r="W20" s="85" t="s">
        <v>262</v>
      </c>
      <c r="X20" s="85"/>
      <c r="Y20" s="85"/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27</v>
      </c>
      <c r="B21" s="86" t="s">
        <v>287</v>
      </c>
      <c r="C21" s="85" t="s">
        <v>288</v>
      </c>
      <c r="D21" s="87">
        <f t="shared" si="0"/>
        <v>99086</v>
      </c>
      <c r="E21" s="87">
        <f t="shared" si="1"/>
        <v>19848</v>
      </c>
      <c r="F21" s="106">
        <f t="shared" si="2"/>
        <v>20.031084108754012</v>
      </c>
      <c r="G21" s="87">
        <v>19848</v>
      </c>
      <c r="H21" s="87">
        <v>0</v>
      </c>
      <c r="I21" s="87">
        <f t="shared" si="3"/>
        <v>79238</v>
      </c>
      <c r="J21" s="88">
        <f t="shared" si="4"/>
        <v>79.968915891245985</v>
      </c>
      <c r="K21" s="87">
        <v>39923</v>
      </c>
      <c r="L21" s="88">
        <f t="shared" si="5"/>
        <v>40.291262135922331</v>
      </c>
      <c r="M21" s="87">
        <v>0</v>
      </c>
      <c r="N21" s="88">
        <f t="shared" si="6"/>
        <v>0</v>
      </c>
      <c r="O21" s="87">
        <v>0</v>
      </c>
      <c r="P21" s="87">
        <f t="shared" si="7"/>
        <v>39315</v>
      </c>
      <c r="Q21" s="87">
        <v>5761</v>
      </c>
      <c r="R21" s="87">
        <v>33554</v>
      </c>
      <c r="S21" s="87">
        <v>0</v>
      </c>
      <c r="T21" s="88">
        <f t="shared" si="8"/>
        <v>39.677653755323661</v>
      </c>
      <c r="U21" s="87">
        <v>2815</v>
      </c>
      <c r="V21" s="85"/>
      <c r="W21" s="85"/>
      <c r="X21" s="85"/>
      <c r="Y21" s="85" t="s">
        <v>262</v>
      </c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27</v>
      </c>
      <c r="B22" s="86" t="s">
        <v>289</v>
      </c>
      <c r="C22" s="85" t="s">
        <v>290</v>
      </c>
      <c r="D22" s="87">
        <f t="shared" si="0"/>
        <v>106580</v>
      </c>
      <c r="E22" s="87">
        <f t="shared" si="1"/>
        <v>1906</v>
      </c>
      <c r="F22" s="106">
        <f t="shared" si="2"/>
        <v>1.7883280165134172</v>
      </c>
      <c r="G22" s="87">
        <v>1906</v>
      </c>
      <c r="H22" s="87">
        <v>0</v>
      </c>
      <c r="I22" s="87">
        <f t="shared" si="3"/>
        <v>104674</v>
      </c>
      <c r="J22" s="88">
        <f t="shared" si="4"/>
        <v>98.211671983486582</v>
      </c>
      <c r="K22" s="87">
        <v>95467</v>
      </c>
      <c r="L22" s="88">
        <f t="shared" si="5"/>
        <v>89.573090636141856</v>
      </c>
      <c r="M22" s="87">
        <v>0</v>
      </c>
      <c r="N22" s="88">
        <f t="shared" si="6"/>
        <v>0</v>
      </c>
      <c r="O22" s="87">
        <v>0</v>
      </c>
      <c r="P22" s="87">
        <f t="shared" si="7"/>
        <v>9207</v>
      </c>
      <c r="Q22" s="87">
        <v>3408</v>
      </c>
      <c r="R22" s="87">
        <v>5799</v>
      </c>
      <c r="S22" s="87">
        <v>0</v>
      </c>
      <c r="T22" s="88">
        <f t="shared" si="8"/>
        <v>8.6385813473447168</v>
      </c>
      <c r="U22" s="87">
        <v>2318</v>
      </c>
      <c r="V22" s="85"/>
      <c r="W22" s="85" t="s">
        <v>262</v>
      </c>
      <c r="X22" s="85"/>
      <c r="Y22" s="85"/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27</v>
      </c>
      <c r="B23" s="86" t="s">
        <v>291</v>
      </c>
      <c r="C23" s="85" t="s">
        <v>292</v>
      </c>
      <c r="D23" s="87">
        <f t="shared" si="0"/>
        <v>226083</v>
      </c>
      <c r="E23" s="87">
        <f t="shared" si="1"/>
        <v>303</v>
      </c>
      <c r="F23" s="106">
        <f t="shared" si="2"/>
        <v>0.13402157614681334</v>
      </c>
      <c r="G23" s="87">
        <v>303</v>
      </c>
      <c r="H23" s="87">
        <v>0</v>
      </c>
      <c r="I23" s="87">
        <f t="shared" si="3"/>
        <v>225780</v>
      </c>
      <c r="J23" s="88">
        <f t="shared" si="4"/>
        <v>99.865978423853193</v>
      </c>
      <c r="K23" s="87">
        <v>222684</v>
      </c>
      <c r="L23" s="88">
        <f t="shared" si="5"/>
        <v>98.496569843818421</v>
      </c>
      <c r="M23" s="87">
        <v>0</v>
      </c>
      <c r="N23" s="88">
        <f t="shared" si="6"/>
        <v>0</v>
      </c>
      <c r="O23" s="87">
        <v>0</v>
      </c>
      <c r="P23" s="87">
        <f t="shared" si="7"/>
        <v>3096</v>
      </c>
      <c r="Q23" s="87">
        <v>1773</v>
      </c>
      <c r="R23" s="87">
        <v>1323</v>
      </c>
      <c r="S23" s="87">
        <v>0</v>
      </c>
      <c r="T23" s="88">
        <f t="shared" si="8"/>
        <v>1.369408580034766</v>
      </c>
      <c r="U23" s="87">
        <v>3479</v>
      </c>
      <c r="V23" s="85"/>
      <c r="W23" s="85" t="s">
        <v>262</v>
      </c>
      <c r="X23" s="85"/>
      <c r="Y23" s="85"/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27</v>
      </c>
      <c r="B24" s="86" t="s">
        <v>293</v>
      </c>
      <c r="C24" s="85" t="s">
        <v>294</v>
      </c>
      <c r="D24" s="87">
        <f t="shared" si="0"/>
        <v>99436</v>
      </c>
      <c r="E24" s="87">
        <f t="shared" si="1"/>
        <v>2401</v>
      </c>
      <c r="F24" s="106">
        <f t="shared" si="2"/>
        <v>2.4146184480469848</v>
      </c>
      <c r="G24" s="87">
        <v>2401</v>
      </c>
      <c r="H24" s="87">
        <v>0</v>
      </c>
      <c r="I24" s="87">
        <f t="shared" si="3"/>
        <v>97035</v>
      </c>
      <c r="J24" s="88">
        <f t="shared" si="4"/>
        <v>97.585381551953006</v>
      </c>
      <c r="K24" s="87">
        <v>90534</v>
      </c>
      <c r="L24" s="88">
        <f t="shared" si="5"/>
        <v>91.047507944808729</v>
      </c>
      <c r="M24" s="87">
        <v>0</v>
      </c>
      <c r="N24" s="88">
        <f t="shared" si="6"/>
        <v>0</v>
      </c>
      <c r="O24" s="87">
        <v>0</v>
      </c>
      <c r="P24" s="87">
        <f t="shared" si="7"/>
        <v>6501</v>
      </c>
      <c r="Q24" s="87">
        <v>2011</v>
      </c>
      <c r="R24" s="87">
        <v>4490</v>
      </c>
      <c r="S24" s="87">
        <v>0</v>
      </c>
      <c r="T24" s="88">
        <f t="shared" si="8"/>
        <v>6.5378736071442942</v>
      </c>
      <c r="U24" s="87">
        <v>920</v>
      </c>
      <c r="V24" s="85"/>
      <c r="W24" s="85" t="s">
        <v>262</v>
      </c>
      <c r="X24" s="85"/>
      <c r="Y24" s="85"/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27</v>
      </c>
      <c r="B25" s="86" t="s">
        <v>295</v>
      </c>
      <c r="C25" s="85" t="s">
        <v>296</v>
      </c>
      <c r="D25" s="87">
        <f t="shared" si="0"/>
        <v>116703</v>
      </c>
      <c r="E25" s="87">
        <f t="shared" si="1"/>
        <v>2536</v>
      </c>
      <c r="F25" s="106">
        <f t="shared" si="2"/>
        <v>2.1730375397376247</v>
      </c>
      <c r="G25" s="87">
        <v>2536</v>
      </c>
      <c r="H25" s="87">
        <v>0</v>
      </c>
      <c r="I25" s="87">
        <f t="shared" si="3"/>
        <v>114167</v>
      </c>
      <c r="J25" s="88">
        <f t="shared" si="4"/>
        <v>97.826962460262379</v>
      </c>
      <c r="K25" s="87">
        <v>107051</v>
      </c>
      <c r="L25" s="88">
        <f t="shared" si="5"/>
        <v>91.729432833774624</v>
      </c>
      <c r="M25" s="87">
        <v>0</v>
      </c>
      <c r="N25" s="88">
        <f t="shared" si="6"/>
        <v>0</v>
      </c>
      <c r="O25" s="87">
        <v>0</v>
      </c>
      <c r="P25" s="87">
        <f t="shared" si="7"/>
        <v>7116</v>
      </c>
      <c r="Q25" s="87">
        <v>5035</v>
      </c>
      <c r="R25" s="87">
        <v>2081</v>
      </c>
      <c r="S25" s="87">
        <v>0</v>
      </c>
      <c r="T25" s="88">
        <f t="shared" si="8"/>
        <v>6.0975296264877503</v>
      </c>
      <c r="U25" s="87">
        <v>2319</v>
      </c>
      <c r="V25" s="85"/>
      <c r="W25" s="85"/>
      <c r="X25" s="85"/>
      <c r="Y25" s="85" t="s">
        <v>262</v>
      </c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27</v>
      </c>
      <c r="B26" s="86" t="s">
        <v>297</v>
      </c>
      <c r="C26" s="85" t="s">
        <v>298</v>
      </c>
      <c r="D26" s="87">
        <f t="shared" si="0"/>
        <v>116615</v>
      </c>
      <c r="E26" s="87">
        <f t="shared" si="1"/>
        <v>517</v>
      </c>
      <c r="F26" s="106">
        <f t="shared" si="2"/>
        <v>0.44333919307121722</v>
      </c>
      <c r="G26" s="87">
        <v>517</v>
      </c>
      <c r="H26" s="87">
        <v>0</v>
      </c>
      <c r="I26" s="87">
        <f t="shared" si="3"/>
        <v>116098</v>
      </c>
      <c r="J26" s="88">
        <f t="shared" si="4"/>
        <v>99.556660806928789</v>
      </c>
      <c r="K26" s="87">
        <v>116098</v>
      </c>
      <c r="L26" s="88">
        <f t="shared" si="5"/>
        <v>99.556660806928789</v>
      </c>
      <c r="M26" s="87">
        <v>0</v>
      </c>
      <c r="N26" s="88">
        <f t="shared" si="6"/>
        <v>0</v>
      </c>
      <c r="O26" s="87">
        <v>0</v>
      </c>
      <c r="P26" s="87">
        <f t="shared" si="7"/>
        <v>0</v>
      </c>
      <c r="Q26" s="87">
        <v>0</v>
      </c>
      <c r="R26" s="87">
        <v>0</v>
      </c>
      <c r="S26" s="87">
        <v>0</v>
      </c>
      <c r="T26" s="88">
        <f t="shared" si="8"/>
        <v>0</v>
      </c>
      <c r="U26" s="87">
        <v>3136</v>
      </c>
      <c r="V26" s="85"/>
      <c r="W26" s="85" t="s">
        <v>262</v>
      </c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27</v>
      </c>
      <c r="B27" s="86" t="s">
        <v>299</v>
      </c>
      <c r="C27" s="85" t="s">
        <v>300</v>
      </c>
      <c r="D27" s="87">
        <f t="shared" si="0"/>
        <v>182630</v>
      </c>
      <c r="E27" s="87">
        <f t="shared" si="1"/>
        <v>7444</v>
      </c>
      <c r="F27" s="106">
        <f t="shared" si="2"/>
        <v>4.0760006570661993</v>
      </c>
      <c r="G27" s="87">
        <v>7444</v>
      </c>
      <c r="H27" s="87">
        <v>0</v>
      </c>
      <c r="I27" s="87">
        <f t="shared" si="3"/>
        <v>175186</v>
      </c>
      <c r="J27" s="88">
        <f t="shared" si="4"/>
        <v>95.923999342933797</v>
      </c>
      <c r="K27" s="87">
        <v>147867</v>
      </c>
      <c r="L27" s="88">
        <f t="shared" si="5"/>
        <v>80.965339757980615</v>
      </c>
      <c r="M27" s="87">
        <v>0</v>
      </c>
      <c r="N27" s="88">
        <f t="shared" si="6"/>
        <v>0</v>
      </c>
      <c r="O27" s="87">
        <v>0</v>
      </c>
      <c r="P27" s="87">
        <f t="shared" si="7"/>
        <v>27319</v>
      </c>
      <c r="Q27" s="87">
        <v>14422</v>
      </c>
      <c r="R27" s="87">
        <v>12897</v>
      </c>
      <c r="S27" s="87">
        <v>0</v>
      </c>
      <c r="T27" s="88">
        <f t="shared" si="8"/>
        <v>14.958659584953185</v>
      </c>
      <c r="U27" s="87">
        <v>3349</v>
      </c>
      <c r="V27" s="85"/>
      <c r="W27" s="85"/>
      <c r="X27" s="85"/>
      <c r="Y27" s="85" t="s">
        <v>262</v>
      </c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27</v>
      </c>
      <c r="B28" s="86" t="s">
        <v>301</v>
      </c>
      <c r="C28" s="85" t="s">
        <v>302</v>
      </c>
      <c r="D28" s="87">
        <f t="shared" si="0"/>
        <v>139120</v>
      </c>
      <c r="E28" s="87">
        <f t="shared" si="1"/>
        <v>12</v>
      </c>
      <c r="F28" s="106">
        <f t="shared" si="2"/>
        <v>8.6256469235192635E-3</v>
      </c>
      <c r="G28" s="87">
        <v>12</v>
      </c>
      <c r="H28" s="87">
        <v>0</v>
      </c>
      <c r="I28" s="87">
        <f t="shared" si="3"/>
        <v>139108</v>
      </c>
      <c r="J28" s="88">
        <f t="shared" si="4"/>
        <v>99.99137435307648</v>
      </c>
      <c r="K28" s="87">
        <v>139074</v>
      </c>
      <c r="L28" s="88">
        <f t="shared" si="5"/>
        <v>99.966935020126513</v>
      </c>
      <c r="M28" s="87">
        <v>0</v>
      </c>
      <c r="N28" s="88">
        <f t="shared" si="6"/>
        <v>0</v>
      </c>
      <c r="O28" s="87">
        <v>0</v>
      </c>
      <c r="P28" s="87">
        <f t="shared" si="7"/>
        <v>34</v>
      </c>
      <c r="Q28" s="87">
        <v>19</v>
      </c>
      <c r="R28" s="87">
        <v>15</v>
      </c>
      <c r="S28" s="87">
        <v>0</v>
      </c>
      <c r="T28" s="88">
        <f t="shared" si="8"/>
        <v>2.4439332949971249E-2</v>
      </c>
      <c r="U28" s="87">
        <v>3064</v>
      </c>
      <c r="V28" s="85" t="s">
        <v>262</v>
      </c>
      <c r="W28" s="85"/>
      <c r="X28" s="85"/>
      <c r="Y28" s="85"/>
      <c r="Z28" s="85"/>
      <c r="AA28" s="85"/>
      <c r="AB28" s="85"/>
      <c r="AC28" s="85" t="s">
        <v>262</v>
      </c>
      <c r="AD28" s="115" t="s">
        <v>261</v>
      </c>
    </row>
    <row r="29" spans="1:30" ht="13.5" customHeight="1" x14ac:dyDescent="0.15">
      <c r="A29" s="85" t="s">
        <v>27</v>
      </c>
      <c r="B29" s="86" t="s">
        <v>303</v>
      </c>
      <c r="C29" s="85" t="s">
        <v>304</v>
      </c>
      <c r="D29" s="87">
        <f t="shared" si="0"/>
        <v>66849</v>
      </c>
      <c r="E29" s="87">
        <f t="shared" si="1"/>
        <v>2054</v>
      </c>
      <c r="F29" s="106">
        <f t="shared" si="2"/>
        <v>3.0725964487127704</v>
      </c>
      <c r="G29" s="87">
        <v>2054</v>
      </c>
      <c r="H29" s="87">
        <v>0</v>
      </c>
      <c r="I29" s="87">
        <f t="shared" si="3"/>
        <v>64795</v>
      </c>
      <c r="J29" s="88">
        <f t="shared" si="4"/>
        <v>96.927403551287227</v>
      </c>
      <c r="K29" s="87">
        <v>54522</v>
      </c>
      <c r="L29" s="88">
        <f t="shared" si="5"/>
        <v>81.559933581654178</v>
      </c>
      <c r="M29" s="87">
        <v>0</v>
      </c>
      <c r="N29" s="88">
        <f t="shared" si="6"/>
        <v>0</v>
      </c>
      <c r="O29" s="87">
        <v>0</v>
      </c>
      <c r="P29" s="87">
        <f t="shared" si="7"/>
        <v>10273</v>
      </c>
      <c r="Q29" s="87">
        <v>2743</v>
      </c>
      <c r="R29" s="87">
        <v>7530</v>
      </c>
      <c r="S29" s="87">
        <v>0</v>
      </c>
      <c r="T29" s="88">
        <f t="shared" si="8"/>
        <v>15.367469969633055</v>
      </c>
      <c r="U29" s="87">
        <v>1841</v>
      </c>
      <c r="V29" s="85"/>
      <c r="W29" s="85" t="s">
        <v>262</v>
      </c>
      <c r="X29" s="85"/>
      <c r="Y29" s="85"/>
      <c r="Z29" s="85"/>
      <c r="AA29" s="85"/>
      <c r="AB29" s="85"/>
      <c r="AC29" s="85" t="s">
        <v>262</v>
      </c>
      <c r="AD29" s="115" t="s">
        <v>261</v>
      </c>
    </row>
    <row r="30" spans="1:30" ht="13.5" customHeight="1" x14ac:dyDescent="0.15">
      <c r="A30" s="85" t="s">
        <v>27</v>
      </c>
      <c r="B30" s="86" t="s">
        <v>305</v>
      </c>
      <c r="C30" s="85" t="s">
        <v>306</v>
      </c>
      <c r="D30" s="87">
        <f t="shared" si="0"/>
        <v>108355</v>
      </c>
      <c r="E30" s="87">
        <f t="shared" si="1"/>
        <v>3473</v>
      </c>
      <c r="F30" s="106">
        <f t="shared" si="2"/>
        <v>3.205205112823589</v>
      </c>
      <c r="G30" s="87">
        <v>3473</v>
      </c>
      <c r="H30" s="87">
        <v>0</v>
      </c>
      <c r="I30" s="87">
        <f t="shared" si="3"/>
        <v>104882</v>
      </c>
      <c r="J30" s="88">
        <f t="shared" si="4"/>
        <v>96.794794887176423</v>
      </c>
      <c r="K30" s="87">
        <v>79740</v>
      </c>
      <c r="L30" s="88">
        <f t="shared" si="5"/>
        <v>73.59143555904204</v>
      </c>
      <c r="M30" s="87">
        <v>0</v>
      </c>
      <c r="N30" s="88">
        <f t="shared" si="6"/>
        <v>0</v>
      </c>
      <c r="O30" s="87">
        <v>0</v>
      </c>
      <c r="P30" s="87">
        <f t="shared" si="7"/>
        <v>25142</v>
      </c>
      <c r="Q30" s="87">
        <v>19016</v>
      </c>
      <c r="R30" s="87">
        <v>6126</v>
      </c>
      <c r="S30" s="87">
        <v>0</v>
      </c>
      <c r="T30" s="88">
        <f t="shared" si="8"/>
        <v>23.203359328134372</v>
      </c>
      <c r="U30" s="87">
        <v>1491</v>
      </c>
      <c r="V30" s="85"/>
      <c r="W30" s="85" t="s">
        <v>262</v>
      </c>
      <c r="X30" s="85"/>
      <c r="Y30" s="85"/>
      <c r="Z30" s="85"/>
      <c r="AA30" s="85"/>
      <c r="AB30" s="85"/>
      <c r="AC30" s="85" t="s">
        <v>262</v>
      </c>
      <c r="AD30" s="115" t="s">
        <v>261</v>
      </c>
    </row>
    <row r="31" spans="1:30" ht="13.5" customHeight="1" x14ac:dyDescent="0.15">
      <c r="A31" s="85" t="s">
        <v>27</v>
      </c>
      <c r="B31" s="86" t="s">
        <v>307</v>
      </c>
      <c r="C31" s="85" t="s">
        <v>308</v>
      </c>
      <c r="D31" s="87">
        <f t="shared" si="0"/>
        <v>117147</v>
      </c>
      <c r="E31" s="87">
        <f t="shared" si="1"/>
        <v>678</v>
      </c>
      <c r="F31" s="106">
        <f t="shared" si="2"/>
        <v>0.57876001946272637</v>
      </c>
      <c r="G31" s="87">
        <v>678</v>
      </c>
      <c r="H31" s="87">
        <v>0</v>
      </c>
      <c r="I31" s="87">
        <f t="shared" si="3"/>
        <v>116469</v>
      </c>
      <c r="J31" s="88">
        <f t="shared" si="4"/>
        <v>99.421239980537266</v>
      </c>
      <c r="K31" s="87">
        <v>114255</v>
      </c>
      <c r="L31" s="88">
        <f t="shared" si="5"/>
        <v>97.531306819636868</v>
      </c>
      <c r="M31" s="87">
        <v>0</v>
      </c>
      <c r="N31" s="88">
        <f t="shared" si="6"/>
        <v>0</v>
      </c>
      <c r="O31" s="87">
        <v>0</v>
      </c>
      <c r="P31" s="87">
        <f t="shared" si="7"/>
        <v>2214</v>
      </c>
      <c r="Q31" s="87">
        <v>1553</v>
      </c>
      <c r="R31" s="87">
        <v>661</v>
      </c>
      <c r="S31" s="87">
        <v>0</v>
      </c>
      <c r="T31" s="88">
        <f t="shared" si="8"/>
        <v>1.8899331609004071</v>
      </c>
      <c r="U31" s="87">
        <v>3697</v>
      </c>
      <c r="V31" s="85"/>
      <c r="W31" s="85" t="s">
        <v>262</v>
      </c>
      <c r="X31" s="85"/>
      <c r="Y31" s="85"/>
      <c r="Z31" s="85"/>
      <c r="AA31" s="85"/>
      <c r="AB31" s="85"/>
      <c r="AC31" s="85" t="s">
        <v>262</v>
      </c>
      <c r="AD31" s="115" t="s">
        <v>261</v>
      </c>
    </row>
    <row r="32" spans="1:30" ht="13.5" customHeight="1" x14ac:dyDescent="0.15">
      <c r="A32" s="85" t="s">
        <v>27</v>
      </c>
      <c r="B32" s="86" t="s">
        <v>309</v>
      </c>
      <c r="C32" s="85" t="s">
        <v>310</v>
      </c>
      <c r="D32" s="87">
        <f t="shared" si="0"/>
        <v>86346</v>
      </c>
      <c r="E32" s="87">
        <f t="shared" si="1"/>
        <v>262</v>
      </c>
      <c r="F32" s="106">
        <f t="shared" si="2"/>
        <v>0.30343038473119777</v>
      </c>
      <c r="G32" s="87">
        <v>262</v>
      </c>
      <c r="H32" s="87">
        <v>0</v>
      </c>
      <c r="I32" s="87">
        <f t="shared" si="3"/>
        <v>86084</v>
      </c>
      <c r="J32" s="88">
        <f t="shared" si="4"/>
        <v>99.6965696152688</v>
      </c>
      <c r="K32" s="87">
        <v>82656</v>
      </c>
      <c r="L32" s="88">
        <f t="shared" si="5"/>
        <v>95.726495726495727</v>
      </c>
      <c r="M32" s="87">
        <v>0</v>
      </c>
      <c r="N32" s="88">
        <f t="shared" si="6"/>
        <v>0</v>
      </c>
      <c r="O32" s="87">
        <v>0</v>
      </c>
      <c r="P32" s="87">
        <f t="shared" si="7"/>
        <v>3428</v>
      </c>
      <c r="Q32" s="87">
        <v>3061</v>
      </c>
      <c r="R32" s="87">
        <v>367</v>
      </c>
      <c r="S32" s="87">
        <v>0</v>
      </c>
      <c r="T32" s="88">
        <f t="shared" si="8"/>
        <v>3.9700738887730758</v>
      </c>
      <c r="U32" s="87">
        <v>1993</v>
      </c>
      <c r="V32" s="85"/>
      <c r="W32" s="85" t="s">
        <v>262</v>
      </c>
      <c r="X32" s="85"/>
      <c r="Y32" s="85"/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27</v>
      </c>
      <c r="B33" s="86" t="s">
        <v>311</v>
      </c>
      <c r="C33" s="85" t="s">
        <v>312</v>
      </c>
      <c r="D33" s="87">
        <f t="shared" si="0"/>
        <v>56563</v>
      </c>
      <c r="E33" s="87">
        <f t="shared" si="1"/>
        <v>594</v>
      </c>
      <c r="F33" s="106">
        <f t="shared" si="2"/>
        <v>1.0501564627053019</v>
      </c>
      <c r="G33" s="87">
        <v>594</v>
      </c>
      <c r="H33" s="87">
        <v>0</v>
      </c>
      <c r="I33" s="87">
        <f t="shared" si="3"/>
        <v>55969</v>
      </c>
      <c r="J33" s="88">
        <f t="shared" si="4"/>
        <v>98.949843537294697</v>
      </c>
      <c r="K33" s="87">
        <v>50512</v>
      </c>
      <c r="L33" s="88">
        <f t="shared" si="5"/>
        <v>89.302194013754573</v>
      </c>
      <c r="M33" s="87">
        <v>0</v>
      </c>
      <c r="N33" s="88">
        <f t="shared" si="6"/>
        <v>0</v>
      </c>
      <c r="O33" s="87">
        <v>0</v>
      </c>
      <c r="P33" s="87">
        <f t="shared" si="7"/>
        <v>5457</v>
      </c>
      <c r="Q33" s="87">
        <v>4559</v>
      </c>
      <c r="R33" s="87">
        <v>898</v>
      </c>
      <c r="S33" s="87">
        <v>0</v>
      </c>
      <c r="T33" s="88">
        <f t="shared" si="8"/>
        <v>9.6476495235401227</v>
      </c>
      <c r="U33" s="87">
        <v>711</v>
      </c>
      <c r="V33" s="85"/>
      <c r="W33" s="85" t="s">
        <v>262</v>
      </c>
      <c r="X33" s="85"/>
      <c r="Y33" s="85"/>
      <c r="Z33" s="85"/>
      <c r="AA33" s="85"/>
      <c r="AB33" s="85"/>
      <c r="AC33" s="85" t="s">
        <v>262</v>
      </c>
      <c r="AD33" s="115" t="s">
        <v>261</v>
      </c>
    </row>
    <row r="34" spans="1:30" ht="13.5" customHeight="1" x14ac:dyDescent="0.15">
      <c r="A34" s="85" t="s">
        <v>27</v>
      </c>
      <c r="B34" s="86" t="s">
        <v>313</v>
      </c>
      <c r="C34" s="85" t="s">
        <v>314</v>
      </c>
      <c r="D34" s="87">
        <f t="shared" si="0"/>
        <v>62770</v>
      </c>
      <c r="E34" s="87">
        <f t="shared" si="1"/>
        <v>1252</v>
      </c>
      <c r="F34" s="106">
        <f t="shared" si="2"/>
        <v>1.9945833997132387</v>
      </c>
      <c r="G34" s="87">
        <v>1252</v>
      </c>
      <c r="H34" s="87">
        <v>0</v>
      </c>
      <c r="I34" s="87">
        <f t="shared" si="3"/>
        <v>61518</v>
      </c>
      <c r="J34" s="88">
        <f t="shared" si="4"/>
        <v>98.005416600286765</v>
      </c>
      <c r="K34" s="87">
        <v>47503</v>
      </c>
      <c r="L34" s="88">
        <f t="shared" si="5"/>
        <v>75.677871594710837</v>
      </c>
      <c r="M34" s="87">
        <v>0</v>
      </c>
      <c r="N34" s="88">
        <f t="shared" si="6"/>
        <v>0</v>
      </c>
      <c r="O34" s="87">
        <v>0</v>
      </c>
      <c r="P34" s="87">
        <f t="shared" si="7"/>
        <v>14015</v>
      </c>
      <c r="Q34" s="87">
        <v>3348</v>
      </c>
      <c r="R34" s="87">
        <v>10667</v>
      </c>
      <c r="S34" s="87">
        <v>0</v>
      </c>
      <c r="T34" s="88">
        <f t="shared" si="8"/>
        <v>22.327545005575914</v>
      </c>
      <c r="U34" s="87">
        <v>942</v>
      </c>
      <c r="V34" s="85"/>
      <c r="W34" s="85"/>
      <c r="X34" s="85"/>
      <c r="Y34" s="85" t="s">
        <v>262</v>
      </c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 t="s">
        <v>27</v>
      </c>
      <c r="B35" s="86" t="s">
        <v>315</v>
      </c>
      <c r="C35" s="85" t="s">
        <v>316</v>
      </c>
      <c r="D35" s="87">
        <f t="shared" si="0"/>
        <v>477684</v>
      </c>
      <c r="E35" s="87">
        <f t="shared" si="1"/>
        <v>2089</v>
      </c>
      <c r="F35" s="106">
        <f t="shared" si="2"/>
        <v>0.43731839458721661</v>
      </c>
      <c r="G35" s="87">
        <v>2089</v>
      </c>
      <c r="H35" s="87">
        <v>0</v>
      </c>
      <c r="I35" s="87">
        <f t="shared" si="3"/>
        <v>475595</v>
      </c>
      <c r="J35" s="88">
        <f t="shared" si="4"/>
        <v>99.562681605412777</v>
      </c>
      <c r="K35" s="87">
        <v>467355</v>
      </c>
      <c r="L35" s="88">
        <f t="shared" si="5"/>
        <v>97.837691863240124</v>
      </c>
      <c r="M35" s="87">
        <v>0</v>
      </c>
      <c r="N35" s="88">
        <f t="shared" si="6"/>
        <v>0</v>
      </c>
      <c r="O35" s="87">
        <v>0</v>
      </c>
      <c r="P35" s="87">
        <f t="shared" si="7"/>
        <v>8240</v>
      </c>
      <c r="Q35" s="87">
        <v>7770</v>
      </c>
      <c r="R35" s="87">
        <v>470</v>
      </c>
      <c r="S35" s="87">
        <v>0</v>
      </c>
      <c r="T35" s="88">
        <f t="shared" si="8"/>
        <v>1.7249897421726497</v>
      </c>
      <c r="U35" s="87">
        <v>20797</v>
      </c>
      <c r="V35" s="85"/>
      <c r="W35" s="85" t="s">
        <v>262</v>
      </c>
      <c r="X35" s="85"/>
      <c r="Y35" s="85"/>
      <c r="Z35" s="85"/>
      <c r="AA35" s="85"/>
      <c r="AB35" s="85"/>
      <c r="AC35" s="85" t="s">
        <v>262</v>
      </c>
      <c r="AD35" s="115" t="s">
        <v>261</v>
      </c>
    </row>
    <row r="36" spans="1:30" ht="13.5" customHeight="1" x14ac:dyDescent="0.15">
      <c r="A36" s="85" t="s">
        <v>27</v>
      </c>
      <c r="B36" s="86" t="s">
        <v>317</v>
      </c>
      <c r="C36" s="85" t="s">
        <v>318</v>
      </c>
      <c r="D36" s="87">
        <f t="shared" si="0"/>
        <v>58992</v>
      </c>
      <c r="E36" s="87">
        <f t="shared" si="1"/>
        <v>5327</v>
      </c>
      <c r="F36" s="106">
        <f t="shared" si="2"/>
        <v>9.0300379712503389</v>
      </c>
      <c r="G36" s="87">
        <v>5327</v>
      </c>
      <c r="H36" s="87">
        <v>0</v>
      </c>
      <c r="I36" s="87">
        <f t="shared" si="3"/>
        <v>53665</v>
      </c>
      <c r="J36" s="88">
        <f t="shared" si="4"/>
        <v>90.969962028749663</v>
      </c>
      <c r="K36" s="87">
        <v>34736</v>
      </c>
      <c r="L36" s="88">
        <f t="shared" si="5"/>
        <v>58.882560347165715</v>
      </c>
      <c r="M36" s="87">
        <v>0</v>
      </c>
      <c r="N36" s="88">
        <f t="shared" si="6"/>
        <v>0</v>
      </c>
      <c r="O36" s="87">
        <v>0</v>
      </c>
      <c r="P36" s="87">
        <f t="shared" si="7"/>
        <v>18929</v>
      </c>
      <c r="Q36" s="87">
        <v>4125</v>
      </c>
      <c r="R36" s="87">
        <v>14804</v>
      </c>
      <c r="S36" s="87">
        <v>0</v>
      </c>
      <c r="T36" s="88">
        <f t="shared" si="8"/>
        <v>32.087401681583941</v>
      </c>
      <c r="U36" s="87">
        <v>972</v>
      </c>
      <c r="V36" s="85"/>
      <c r="W36" s="85" t="s">
        <v>262</v>
      </c>
      <c r="X36" s="85"/>
      <c r="Y36" s="85"/>
      <c r="Z36" s="85"/>
      <c r="AA36" s="85"/>
      <c r="AB36" s="85"/>
      <c r="AC36" s="85" t="s">
        <v>262</v>
      </c>
      <c r="AD36" s="115" t="s">
        <v>261</v>
      </c>
    </row>
    <row r="37" spans="1:30" ht="13.5" customHeight="1" x14ac:dyDescent="0.15">
      <c r="A37" s="85" t="s">
        <v>27</v>
      </c>
      <c r="B37" s="86" t="s">
        <v>319</v>
      </c>
      <c r="C37" s="85" t="s">
        <v>320</v>
      </c>
      <c r="D37" s="87">
        <f t="shared" si="0"/>
        <v>54434</v>
      </c>
      <c r="E37" s="87">
        <f t="shared" si="1"/>
        <v>96</v>
      </c>
      <c r="F37" s="106">
        <f t="shared" si="2"/>
        <v>0.17636036300841387</v>
      </c>
      <c r="G37" s="87">
        <v>96</v>
      </c>
      <c r="H37" s="87">
        <v>0</v>
      </c>
      <c r="I37" s="87">
        <f t="shared" si="3"/>
        <v>54338</v>
      </c>
      <c r="J37" s="88">
        <f t="shared" si="4"/>
        <v>99.823639636991587</v>
      </c>
      <c r="K37" s="87">
        <v>53841</v>
      </c>
      <c r="L37" s="88">
        <f t="shared" si="5"/>
        <v>98.910607341000116</v>
      </c>
      <c r="M37" s="87">
        <v>0</v>
      </c>
      <c r="N37" s="88">
        <f t="shared" si="6"/>
        <v>0</v>
      </c>
      <c r="O37" s="87">
        <v>0</v>
      </c>
      <c r="P37" s="87">
        <f t="shared" si="7"/>
        <v>497</v>
      </c>
      <c r="Q37" s="87">
        <v>399</v>
      </c>
      <c r="R37" s="87">
        <v>98</v>
      </c>
      <c r="S37" s="87">
        <v>0</v>
      </c>
      <c r="T37" s="88">
        <f t="shared" si="8"/>
        <v>0.91303229599147584</v>
      </c>
      <c r="U37" s="87">
        <v>699</v>
      </c>
      <c r="V37" s="85"/>
      <c r="W37" s="85" t="s">
        <v>262</v>
      </c>
      <c r="X37" s="85"/>
      <c r="Y37" s="85"/>
      <c r="Z37" s="85"/>
      <c r="AA37" s="85"/>
      <c r="AB37" s="85"/>
      <c r="AC37" s="85" t="s">
        <v>262</v>
      </c>
      <c r="AD37" s="115" t="s">
        <v>261</v>
      </c>
    </row>
    <row r="38" spans="1:30" ht="13.5" customHeight="1" x14ac:dyDescent="0.15">
      <c r="A38" s="85" t="s">
        <v>27</v>
      </c>
      <c r="B38" s="86" t="s">
        <v>321</v>
      </c>
      <c r="C38" s="85" t="s">
        <v>322</v>
      </c>
      <c r="D38" s="87">
        <f t="shared" si="0"/>
        <v>77274</v>
      </c>
      <c r="E38" s="87">
        <f t="shared" si="1"/>
        <v>556</v>
      </c>
      <c r="F38" s="106">
        <f t="shared" si="2"/>
        <v>0.71951756088723251</v>
      </c>
      <c r="G38" s="87">
        <v>556</v>
      </c>
      <c r="H38" s="87">
        <v>0</v>
      </c>
      <c r="I38" s="87">
        <f t="shared" si="3"/>
        <v>76718</v>
      </c>
      <c r="J38" s="88">
        <f t="shared" si="4"/>
        <v>99.280482439112774</v>
      </c>
      <c r="K38" s="87">
        <v>73682</v>
      </c>
      <c r="L38" s="88">
        <f t="shared" si="5"/>
        <v>95.351605973548672</v>
      </c>
      <c r="M38" s="87">
        <v>0</v>
      </c>
      <c r="N38" s="88">
        <f t="shared" si="6"/>
        <v>0</v>
      </c>
      <c r="O38" s="87">
        <v>0</v>
      </c>
      <c r="P38" s="87">
        <f t="shared" si="7"/>
        <v>3036</v>
      </c>
      <c r="Q38" s="87">
        <v>1415</v>
      </c>
      <c r="R38" s="87">
        <v>1621</v>
      </c>
      <c r="S38" s="87">
        <v>0</v>
      </c>
      <c r="T38" s="88">
        <f t="shared" si="8"/>
        <v>3.9288764655640969</v>
      </c>
      <c r="U38" s="87">
        <v>653</v>
      </c>
      <c r="V38" s="85"/>
      <c r="W38" s="85" t="s">
        <v>262</v>
      </c>
      <c r="X38" s="85"/>
      <c r="Y38" s="85"/>
      <c r="Z38" s="85"/>
      <c r="AA38" s="85"/>
      <c r="AB38" s="85"/>
      <c r="AC38" s="85" t="s">
        <v>262</v>
      </c>
      <c r="AD38" s="115" t="s">
        <v>261</v>
      </c>
    </row>
    <row r="39" spans="1:30" ht="13.5" customHeight="1" x14ac:dyDescent="0.15">
      <c r="A39" s="85" t="s">
        <v>27</v>
      </c>
      <c r="B39" s="86" t="s">
        <v>323</v>
      </c>
      <c r="C39" s="85" t="s">
        <v>324</v>
      </c>
      <c r="D39" s="87">
        <f t="shared" si="0"/>
        <v>58014</v>
      </c>
      <c r="E39" s="87">
        <f t="shared" si="1"/>
        <v>72</v>
      </c>
      <c r="F39" s="106">
        <f t="shared" si="2"/>
        <v>0.12410797393732546</v>
      </c>
      <c r="G39" s="87">
        <v>72</v>
      </c>
      <c r="H39" s="87">
        <v>0</v>
      </c>
      <c r="I39" s="87">
        <f t="shared" si="3"/>
        <v>57942</v>
      </c>
      <c r="J39" s="88">
        <f t="shared" si="4"/>
        <v>99.875892026062672</v>
      </c>
      <c r="K39" s="87">
        <v>56440</v>
      </c>
      <c r="L39" s="88">
        <f t="shared" si="5"/>
        <v>97.286861791981252</v>
      </c>
      <c r="M39" s="87">
        <v>0</v>
      </c>
      <c r="N39" s="88">
        <f t="shared" si="6"/>
        <v>0</v>
      </c>
      <c r="O39" s="87">
        <v>0</v>
      </c>
      <c r="P39" s="87">
        <f t="shared" si="7"/>
        <v>1502</v>
      </c>
      <c r="Q39" s="87">
        <v>964</v>
      </c>
      <c r="R39" s="87">
        <v>538</v>
      </c>
      <c r="S39" s="87">
        <v>0</v>
      </c>
      <c r="T39" s="88">
        <f t="shared" si="8"/>
        <v>2.5890302340814286</v>
      </c>
      <c r="U39" s="87">
        <v>549</v>
      </c>
      <c r="V39" s="85"/>
      <c r="W39" s="85" t="s">
        <v>262</v>
      </c>
      <c r="X39" s="85"/>
      <c r="Y39" s="85"/>
      <c r="Z39" s="85"/>
      <c r="AA39" s="85"/>
      <c r="AB39" s="85"/>
      <c r="AC39" s="85" t="s">
        <v>262</v>
      </c>
      <c r="AD39" s="115" t="s">
        <v>261</v>
      </c>
    </row>
    <row r="40" spans="1:30" ht="13.5" customHeight="1" x14ac:dyDescent="0.15">
      <c r="A40" s="85" t="s">
        <v>27</v>
      </c>
      <c r="B40" s="86" t="s">
        <v>325</v>
      </c>
      <c r="C40" s="85" t="s">
        <v>326</v>
      </c>
      <c r="D40" s="87">
        <f t="shared" si="0"/>
        <v>50934</v>
      </c>
      <c r="E40" s="87">
        <f t="shared" si="1"/>
        <v>6790</v>
      </c>
      <c r="F40" s="106">
        <f t="shared" si="2"/>
        <v>13.330977343228492</v>
      </c>
      <c r="G40" s="87">
        <v>6790</v>
      </c>
      <c r="H40" s="87">
        <v>0</v>
      </c>
      <c r="I40" s="87">
        <f t="shared" si="3"/>
        <v>44144</v>
      </c>
      <c r="J40" s="88">
        <f t="shared" si="4"/>
        <v>86.669022656771517</v>
      </c>
      <c r="K40" s="87">
        <v>24049</v>
      </c>
      <c r="L40" s="88">
        <f t="shared" si="5"/>
        <v>47.216005026112221</v>
      </c>
      <c r="M40" s="87">
        <v>0</v>
      </c>
      <c r="N40" s="88">
        <f t="shared" si="6"/>
        <v>0</v>
      </c>
      <c r="O40" s="87">
        <v>0</v>
      </c>
      <c r="P40" s="87">
        <f t="shared" si="7"/>
        <v>20095</v>
      </c>
      <c r="Q40" s="87">
        <v>9162</v>
      </c>
      <c r="R40" s="87">
        <v>10933</v>
      </c>
      <c r="S40" s="87">
        <v>0</v>
      </c>
      <c r="T40" s="88">
        <f t="shared" si="8"/>
        <v>39.453017630659289</v>
      </c>
      <c r="U40" s="87">
        <v>555</v>
      </c>
      <c r="V40" s="85"/>
      <c r="W40" s="85"/>
      <c r="X40" s="85"/>
      <c r="Y40" s="85" t="s">
        <v>262</v>
      </c>
      <c r="Z40" s="85"/>
      <c r="AA40" s="85"/>
      <c r="AB40" s="85"/>
      <c r="AC40" s="85" t="s">
        <v>262</v>
      </c>
      <c r="AD40" s="115" t="s">
        <v>261</v>
      </c>
    </row>
    <row r="41" spans="1:30" ht="13.5" customHeight="1" x14ac:dyDescent="0.15">
      <c r="A41" s="85" t="s">
        <v>27</v>
      </c>
      <c r="B41" s="86" t="s">
        <v>327</v>
      </c>
      <c r="C41" s="85" t="s">
        <v>328</v>
      </c>
      <c r="D41" s="87">
        <f t="shared" si="0"/>
        <v>31386</v>
      </c>
      <c r="E41" s="87">
        <f t="shared" si="1"/>
        <v>328</v>
      </c>
      <c r="F41" s="106">
        <f t="shared" si="2"/>
        <v>1.0450519339833046</v>
      </c>
      <c r="G41" s="87">
        <v>328</v>
      </c>
      <c r="H41" s="87">
        <v>0</v>
      </c>
      <c r="I41" s="87">
        <f t="shared" si="3"/>
        <v>31058</v>
      </c>
      <c r="J41" s="88">
        <f t="shared" si="4"/>
        <v>98.954948066016684</v>
      </c>
      <c r="K41" s="87">
        <v>29984</v>
      </c>
      <c r="L41" s="88">
        <f t="shared" si="5"/>
        <v>95.533040209010395</v>
      </c>
      <c r="M41" s="87">
        <v>0</v>
      </c>
      <c r="N41" s="88">
        <f t="shared" si="6"/>
        <v>0</v>
      </c>
      <c r="O41" s="87">
        <v>0</v>
      </c>
      <c r="P41" s="87">
        <f t="shared" si="7"/>
        <v>1074</v>
      </c>
      <c r="Q41" s="87">
        <v>432</v>
      </c>
      <c r="R41" s="87">
        <v>642</v>
      </c>
      <c r="S41" s="87">
        <v>0</v>
      </c>
      <c r="T41" s="88">
        <f t="shared" si="8"/>
        <v>3.4219078570063086</v>
      </c>
      <c r="U41" s="87">
        <v>260</v>
      </c>
      <c r="V41" s="85" t="s">
        <v>262</v>
      </c>
      <c r="W41" s="85"/>
      <c r="X41" s="85"/>
      <c r="Y41" s="85"/>
      <c r="Z41" s="85"/>
      <c r="AA41" s="85"/>
      <c r="AB41" s="85"/>
      <c r="AC41" s="85" t="s">
        <v>262</v>
      </c>
      <c r="AD41" s="115" t="s">
        <v>261</v>
      </c>
    </row>
    <row r="42" spans="1:30" ht="13.5" customHeight="1" x14ac:dyDescent="0.15">
      <c r="A42" s="85" t="s">
        <v>27</v>
      </c>
      <c r="B42" s="86" t="s">
        <v>329</v>
      </c>
      <c r="C42" s="85" t="s">
        <v>330</v>
      </c>
      <c r="D42" s="87">
        <f t="shared" si="0"/>
        <v>18067</v>
      </c>
      <c r="E42" s="87">
        <f t="shared" si="1"/>
        <v>32</v>
      </c>
      <c r="F42" s="106">
        <f t="shared" si="2"/>
        <v>0.17711850334864671</v>
      </c>
      <c r="G42" s="87">
        <v>32</v>
      </c>
      <c r="H42" s="87">
        <v>0</v>
      </c>
      <c r="I42" s="87">
        <f t="shared" si="3"/>
        <v>18035</v>
      </c>
      <c r="J42" s="88">
        <f t="shared" si="4"/>
        <v>99.822881496651348</v>
      </c>
      <c r="K42" s="87">
        <v>17812</v>
      </c>
      <c r="L42" s="88">
        <f t="shared" si="5"/>
        <v>98.58858692644047</v>
      </c>
      <c r="M42" s="87">
        <v>0</v>
      </c>
      <c r="N42" s="88">
        <f t="shared" si="6"/>
        <v>0</v>
      </c>
      <c r="O42" s="87">
        <v>0</v>
      </c>
      <c r="P42" s="87">
        <f t="shared" si="7"/>
        <v>223</v>
      </c>
      <c r="Q42" s="87">
        <v>0</v>
      </c>
      <c r="R42" s="87">
        <v>223</v>
      </c>
      <c r="S42" s="87">
        <v>0</v>
      </c>
      <c r="T42" s="88">
        <f t="shared" si="8"/>
        <v>1.2342945702108816</v>
      </c>
      <c r="U42" s="87">
        <v>124</v>
      </c>
      <c r="V42" s="85"/>
      <c r="W42" s="85" t="s">
        <v>262</v>
      </c>
      <c r="X42" s="85"/>
      <c r="Y42" s="85"/>
      <c r="Z42" s="85"/>
      <c r="AA42" s="85"/>
      <c r="AB42" s="85"/>
      <c r="AC42" s="85" t="s">
        <v>262</v>
      </c>
      <c r="AD42" s="115" t="s">
        <v>261</v>
      </c>
    </row>
    <row r="43" spans="1:30" ht="13.5" customHeight="1" x14ac:dyDescent="0.15">
      <c r="A43" s="85" t="s">
        <v>27</v>
      </c>
      <c r="B43" s="86" t="s">
        <v>331</v>
      </c>
      <c r="C43" s="85" t="s">
        <v>332</v>
      </c>
      <c r="D43" s="87">
        <f t="shared" si="0"/>
        <v>9155</v>
      </c>
      <c r="E43" s="87">
        <f t="shared" si="1"/>
        <v>1674</v>
      </c>
      <c r="F43" s="106">
        <f t="shared" si="2"/>
        <v>18.285090114691425</v>
      </c>
      <c r="G43" s="87">
        <v>1625</v>
      </c>
      <c r="H43" s="87">
        <v>49</v>
      </c>
      <c r="I43" s="87">
        <f t="shared" si="3"/>
        <v>7481</v>
      </c>
      <c r="J43" s="88">
        <f t="shared" si="4"/>
        <v>81.714909885308572</v>
      </c>
      <c r="K43" s="87">
        <v>2077</v>
      </c>
      <c r="L43" s="88">
        <f t="shared" si="5"/>
        <v>22.687056253413434</v>
      </c>
      <c r="M43" s="87">
        <v>0</v>
      </c>
      <c r="N43" s="88">
        <f t="shared" si="6"/>
        <v>0</v>
      </c>
      <c r="O43" s="87">
        <v>158</v>
      </c>
      <c r="P43" s="87">
        <f t="shared" si="7"/>
        <v>5246</v>
      </c>
      <c r="Q43" s="87">
        <v>427</v>
      </c>
      <c r="R43" s="87">
        <v>4819</v>
      </c>
      <c r="S43" s="87">
        <v>0</v>
      </c>
      <c r="T43" s="88">
        <f t="shared" si="8"/>
        <v>57.302020753686513</v>
      </c>
      <c r="U43" s="87">
        <v>107</v>
      </c>
      <c r="V43" s="85"/>
      <c r="W43" s="85" t="s">
        <v>262</v>
      </c>
      <c r="X43" s="85"/>
      <c r="Y43" s="85"/>
      <c r="Z43" s="85"/>
      <c r="AA43" s="85"/>
      <c r="AB43" s="85"/>
      <c r="AC43" s="85" t="s">
        <v>262</v>
      </c>
      <c r="AD43" s="115" t="s">
        <v>261</v>
      </c>
    </row>
    <row r="44" spans="1:30" ht="13.5" customHeight="1" x14ac:dyDescent="0.15">
      <c r="A44" s="85" t="s">
        <v>27</v>
      </c>
      <c r="B44" s="86" t="s">
        <v>333</v>
      </c>
      <c r="C44" s="85" t="s">
        <v>334</v>
      </c>
      <c r="D44" s="87">
        <f t="shared" si="0"/>
        <v>16480</v>
      </c>
      <c r="E44" s="87">
        <f t="shared" si="1"/>
        <v>779</v>
      </c>
      <c r="F44" s="106">
        <f t="shared" si="2"/>
        <v>4.7269417475728153</v>
      </c>
      <c r="G44" s="87">
        <v>779</v>
      </c>
      <c r="H44" s="87">
        <v>0</v>
      </c>
      <c r="I44" s="87">
        <f t="shared" si="3"/>
        <v>15701</v>
      </c>
      <c r="J44" s="88">
        <f t="shared" si="4"/>
        <v>95.273058252427191</v>
      </c>
      <c r="K44" s="87">
        <v>14895</v>
      </c>
      <c r="L44" s="88">
        <f t="shared" si="5"/>
        <v>90.382281553398059</v>
      </c>
      <c r="M44" s="87">
        <v>0</v>
      </c>
      <c r="N44" s="88">
        <f t="shared" si="6"/>
        <v>0</v>
      </c>
      <c r="O44" s="87">
        <v>0</v>
      </c>
      <c r="P44" s="87">
        <f t="shared" si="7"/>
        <v>806</v>
      </c>
      <c r="Q44" s="87">
        <v>770</v>
      </c>
      <c r="R44" s="87">
        <v>36</v>
      </c>
      <c r="S44" s="87">
        <v>0</v>
      </c>
      <c r="T44" s="88">
        <f t="shared" si="8"/>
        <v>4.8907766990291268</v>
      </c>
      <c r="U44" s="87">
        <v>583</v>
      </c>
      <c r="V44" s="85"/>
      <c r="W44" s="85"/>
      <c r="X44" s="85"/>
      <c r="Y44" s="85" t="s">
        <v>262</v>
      </c>
      <c r="Z44" s="85"/>
      <c r="AA44" s="85"/>
      <c r="AB44" s="85"/>
      <c r="AC44" s="85" t="s">
        <v>262</v>
      </c>
      <c r="AD44" s="115" t="s">
        <v>261</v>
      </c>
    </row>
    <row r="45" spans="1:30" ht="13.5" customHeight="1" x14ac:dyDescent="0.15">
      <c r="A45" s="85" t="s">
        <v>27</v>
      </c>
      <c r="B45" s="86" t="s">
        <v>335</v>
      </c>
      <c r="C45" s="85" t="s">
        <v>336</v>
      </c>
      <c r="D45" s="87">
        <f t="shared" si="0"/>
        <v>42882</v>
      </c>
      <c r="E45" s="87">
        <f t="shared" si="1"/>
        <v>3215</v>
      </c>
      <c r="F45" s="106">
        <f t="shared" si="2"/>
        <v>7.4973182220978503</v>
      </c>
      <c r="G45" s="87">
        <v>3215</v>
      </c>
      <c r="H45" s="87">
        <v>0</v>
      </c>
      <c r="I45" s="87">
        <f t="shared" si="3"/>
        <v>39667</v>
      </c>
      <c r="J45" s="88">
        <f t="shared" si="4"/>
        <v>92.502681777902154</v>
      </c>
      <c r="K45" s="87">
        <v>34156</v>
      </c>
      <c r="L45" s="88">
        <f t="shared" si="5"/>
        <v>79.651135674642035</v>
      </c>
      <c r="M45" s="87">
        <v>0</v>
      </c>
      <c r="N45" s="88">
        <f t="shared" si="6"/>
        <v>0</v>
      </c>
      <c r="O45" s="87">
        <v>0</v>
      </c>
      <c r="P45" s="87">
        <f t="shared" si="7"/>
        <v>5511</v>
      </c>
      <c r="Q45" s="87">
        <v>1790</v>
      </c>
      <c r="R45" s="87">
        <v>3721</v>
      </c>
      <c r="S45" s="87">
        <v>0</v>
      </c>
      <c r="T45" s="88">
        <f t="shared" si="8"/>
        <v>12.851546103260109</v>
      </c>
      <c r="U45" s="87">
        <v>404</v>
      </c>
      <c r="V45" s="85"/>
      <c r="W45" s="85" t="s">
        <v>262</v>
      </c>
      <c r="X45" s="85"/>
      <c r="Y45" s="85"/>
      <c r="Z45" s="85"/>
      <c r="AA45" s="85"/>
      <c r="AB45" s="85"/>
      <c r="AC45" s="85" t="s">
        <v>262</v>
      </c>
      <c r="AD45" s="115" t="s">
        <v>261</v>
      </c>
    </row>
    <row r="46" spans="1:30" ht="13.5" customHeight="1" x14ac:dyDescent="0.15">
      <c r="A46" s="85" t="s">
        <v>27</v>
      </c>
      <c r="B46" s="86" t="s">
        <v>337</v>
      </c>
      <c r="C46" s="85" t="s">
        <v>338</v>
      </c>
      <c r="D46" s="87">
        <f t="shared" si="0"/>
        <v>8333</v>
      </c>
      <c r="E46" s="87">
        <f t="shared" si="1"/>
        <v>959</v>
      </c>
      <c r="F46" s="106">
        <f t="shared" si="2"/>
        <v>11.508460338413537</v>
      </c>
      <c r="G46" s="87">
        <v>959</v>
      </c>
      <c r="H46" s="87">
        <v>0</v>
      </c>
      <c r="I46" s="87">
        <f t="shared" si="3"/>
        <v>7374</v>
      </c>
      <c r="J46" s="88">
        <f t="shared" si="4"/>
        <v>88.491539661586458</v>
      </c>
      <c r="K46" s="87">
        <v>7142</v>
      </c>
      <c r="L46" s="88">
        <f t="shared" si="5"/>
        <v>85.707428297131884</v>
      </c>
      <c r="M46" s="87">
        <v>0</v>
      </c>
      <c r="N46" s="88">
        <f t="shared" si="6"/>
        <v>0</v>
      </c>
      <c r="O46" s="87">
        <v>0</v>
      </c>
      <c r="P46" s="87">
        <f t="shared" si="7"/>
        <v>232</v>
      </c>
      <c r="Q46" s="87">
        <v>71</v>
      </c>
      <c r="R46" s="87">
        <v>161</v>
      </c>
      <c r="S46" s="87">
        <v>0</v>
      </c>
      <c r="T46" s="88">
        <f t="shared" si="8"/>
        <v>2.7841113644545783</v>
      </c>
      <c r="U46" s="87">
        <v>155</v>
      </c>
      <c r="V46" s="85"/>
      <c r="W46" s="85"/>
      <c r="X46" s="85"/>
      <c r="Y46" s="85" t="s">
        <v>262</v>
      </c>
      <c r="Z46" s="85"/>
      <c r="AA46" s="85"/>
      <c r="AB46" s="85"/>
      <c r="AC46" s="85" t="s">
        <v>262</v>
      </c>
      <c r="AD46" s="115" t="s">
        <v>261</v>
      </c>
    </row>
    <row r="47" spans="1:30" ht="13.5" customHeight="1" x14ac:dyDescent="0.15">
      <c r="A47" s="85" t="s">
        <v>27</v>
      </c>
      <c r="B47" s="86" t="s">
        <v>339</v>
      </c>
      <c r="C47" s="85" t="s">
        <v>340</v>
      </c>
      <c r="D47" s="87">
        <f t="shared" si="0"/>
        <v>14462</v>
      </c>
      <c r="E47" s="87">
        <f t="shared" si="1"/>
        <v>3674</v>
      </c>
      <c r="F47" s="106">
        <f t="shared" si="2"/>
        <v>25.404508366754254</v>
      </c>
      <c r="G47" s="87">
        <v>3674</v>
      </c>
      <c r="H47" s="87">
        <v>0</v>
      </c>
      <c r="I47" s="87">
        <f t="shared" si="3"/>
        <v>10788</v>
      </c>
      <c r="J47" s="88">
        <f t="shared" si="4"/>
        <v>74.595491633245743</v>
      </c>
      <c r="K47" s="87">
        <v>9416</v>
      </c>
      <c r="L47" s="88">
        <f t="shared" si="5"/>
        <v>65.108560365094732</v>
      </c>
      <c r="M47" s="87">
        <v>0</v>
      </c>
      <c r="N47" s="88">
        <f t="shared" si="6"/>
        <v>0</v>
      </c>
      <c r="O47" s="87">
        <v>108</v>
      </c>
      <c r="P47" s="87">
        <f t="shared" si="7"/>
        <v>1264</v>
      </c>
      <c r="Q47" s="87">
        <v>164</v>
      </c>
      <c r="R47" s="87">
        <v>1100</v>
      </c>
      <c r="S47" s="87">
        <v>0</v>
      </c>
      <c r="T47" s="88">
        <f t="shared" si="8"/>
        <v>8.7401465910662424</v>
      </c>
      <c r="U47" s="87">
        <v>275</v>
      </c>
      <c r="V47" s="85"/>
      <c r="W47" s="85"/>
      <c r="X47" s="85"/>
      <c r="Y47" s="85" t="s">
        <v>262</v>
      </c>
      <c r="Z47" s="85"/>
      <c r="AA47" s="85"/>
      <c r="AB47" s="85"/>
      <c r="AC47" s="85" t="s">
        <v>262</v>
      </c>
      <c r="AD47" s="115" t="s">
        <v>261</v>
      </c>
    </row>
    <row r="48" spans="1:30" ht="13.5" customHeight="1" x14ac:dyDescent="0.15">
      <c r="A48" s="85" t="s">
        <v>27</v>
      </c>
      <c r="B48" s="86" t="s">
        <v>341</v>
      </c>
      <c r="C48" s="85" t="s">
        <v>342</v>
      </c>
      <c r="D48" s="87">
        <f t="shared" si="0"/>
        <v>12860</v>
      </c>
      <c r="E48" s="87">
        <f t="shared" si="1"/>
        <v>205</v>
      </c>
      <c r="F48" s="106">
        <f t="shared" si="2"/>
        <v>1.594090202177294</v>
      </c>
      <c r="G48" s="87">
        <v>187</v>
      </c>
      <c r="H48" s="87">
        <v>18</v>
      </c>
      <c r="I48" s="87">
        <f t="shared" si="3"/>
        <v>12655</v>
      </c>
      <c r="J48" s="88">
        <f t="shared" si="4"/>
        <v>98.405909797822716</v>
      </c>
      <c r="K48" s="87">
        <v>10951</v>
      </c>
      <c r="L48" s="88">
        <f t="shared" si="5"/>
        <v>85.155520995334371</v>
      </c>
      <c r="M48" s="87">
        <v>0</v>
      </c>
      <c r="N48" s="88">
        <f t="shared" si="6"/>
        <v>0</v>
      </c>
      <c r="O48" s="87">
        <v>0</v>
      </c>
      <c r="P48" s="87">
        <f t="shared" si="7"/>
        <v>1704</v>
      </c>
      <c r="Q48" s="87">
        <v>1381</v>
      </c>
      <c r="R48" s="87">
        <v>323</v>
      </c>
      <c r="S48" s="87">
        <v>0</v>
      </c>
      <c r="T48" s="88">
        <f t="shared" si="8"/>
        <v>13.250388802488336</v>
      </c>
      <c r="U48" s="87">
        <v>131</v>
      </c>
      <c r="V48" s="85"/>
      <c r="W48" s="85" t="s">
        <v>262</v>
      </c>
      <c r="X48" s="85"/>
      <c r="Y48" s="85"/>
      <c r="Z48" s="85"/>
      <c r="AA48" s="85"/>
      <c r="AB48" s="85"/>
      <c r="AC48" s="85" t="s">
        <v>262</v>
      </c>
      <c r="AD48" s="115" t="s">
        <v>261</v>
      </c>
    </row>
    <row r="49" spans="1:30" ht="13.5" customHeight="1" x14ac:dyDescent="0.15">
      <c r="A49" s="85" t="s">
        <v>27</v>
      </c>
      <c r="B49" s="86" t="s">
        <v>343</v>
      </c>
      <c r="C49" s="85" t="s">
        <v>344</v>
      </c>
      <c r="D49" s="87">
        <f t="shared" si="0"/>
        <v>14850</v>
      </c>
      <c r="E49" s="87">
        <f t="shared" si="1"/>
        <v>420</v>
      </c>
      <c r="F49" s="106">
        <f t="shared" si="2"/>
        <v>2.8282828282828283</v>
      </c>
      <c r="G49" s="87">
        <v>415</v>
      </c>
      <c r="H49" s="87">
        <v>5</v>
      </c>
      <c r="I49" s="87">
        <f t="shared" si="3"/>
        <v>14430</v>
      </c>
      <c r="J49" s="88">
        <f t="shared" si="4"/>
        <v>97.171717171717177</v>
      </c>
      <c r="K49" s="87">
        <v>13318</v>
      </c>
      <c r="L49" s="88">
        <f t="shared" si="5"/>
        <v>89.683501683501689</v>
      </c>
      <c r="M49" s="87">
        <v>0</v>
      </c>
      <c r="N49" s="88">
        <f t="shared" si="6"/>
        <v>0</v>
      </c>
      <c r="O49" s="87">
        <v>0</v>
      </c>
      <c r="P49" s="87">
        <f t="shared" si="7"/>
        <v>1112</v>
      </c>
      <c r="Q49" s="87">
        <v>558</v>
      </c>
      <c r="R49" s="87">
        <v>554</v>
      </c>
      <c r="S49" s="87">
        <v>0</v>
      </c>
      <c r="T49" s="88">
        <f t="shared" si="8"/>
        <v>7.4882154882154879</v>
      </c>
      <c r="U49" s="87">
        <v>168</v>
      </c>
      <c r="V49" s="85"/>
      <c r="W49" s="85" t="s">
        <v>262</v>
      </c>
      <c r="X49" s="85"/>
      <c r="Y49" s="85"/>
      <c r="Z49" s="85"/>
      <c r="AA49" s="85"/>
      <c r="AB49" s="85"/>
      <c r="AC49" s="85" t="s">
        <v>262</v>
      </c>
      <c r="AD49" s="115" t="s">
        <v>261</v>
      </c>
    </row>
    <row r="50" spans="1:30" ht="13.5" customHeight="1" x14ac:dyDescent="0.15">
      <c r="A50" s="85" t="s">
        <v>27</v>
      </c>
      <c r="B50" s="86" t="s">
        <v>345</v>
      </c>
      <c r="C50" s="85" t="s">
        <v>346</v>
      </c>
      <c r="D50" s="87">
        <f t="shared" si="0"/>
        <v>4816</v>
      </c>
      <c r="E50" s="87">
        <f t="shared" si="1"/>
        <v>278</v>
      </c>
      <c r="F50" s="106">
        <f t="shared" si="2"/>
        <v>5.7724252491694354</v>
      </c>
      <c r="G50" s="87">
        <v>278</v>
      </c>
      <c r="H50" s="87">
        <v>0</v>
      </c>
      <c r="I50" s="87">
        <f t="shared" si="3"/>
        <v>4538</v>
      </c>
      <c r="J50" s="88">
        <f t="shared" si="4"/>
        <v>94.22757475083057</v>
      </c>
      <c r="K50" s="87">
        <v>3364</v>
      </c>
      <c r="L50" s="88">
        <f t="shared" si="5"/>
        <v>69.850498338870437</v>
      </c>
      <c r="M50" s="87">
        <v>0</v>
      </c>
      <c r="N50" s="88">
        <f t="shared" si="6"/>
        <v>0</v>
      </c>
      <c r="O50" s="87">
        <v>0</v>
      </c>
      <c r="P50" s="87">
        <f t="shared" si="7"/>
        <v>1174</v>
      </c>
      <c r="Q50" s="87">
        <v>747</v>
      </c>
      <c r="R50" s="87">
        <v>427</v>
      </c>
      <c r="S50" s="87">
        <v>0</v>
      </c>
      <c r="T50" s="88">
        <f t="shared" si="8"/>
        <v>24.377076411960132</v>
      </c>
      <c r="U50" s="87">
        <v>25</v>
      </c>
      <c r="V50" s="85"/>
      <c r="W50" s="85" t="s">
        <v>262</v>
      </c>
      <c r="X50" s="85"/>
      <c r="Y50" s="85"/>
      <c r="Z50" s="85"/>
      <c r="AA50" s="85"/>
      <c r="AB50" s="85"/>
      <c r="AC50" s="85" t="s">
        <v>262</v>
      </c>
      <c r="AD50" s="115" t="s">
        <v>261</v>
      </c>
    </row>
    <row r="51" spans="1:30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30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30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30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30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30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30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30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30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30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30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30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50">
    <sortCondition ref="A8:A50"/>
    <sortCondition ref="B8:B50"/>
    <sortCondition ref="C8:C5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大阪府</v>
      </c>
      <c r="B7" s="90" t="str">
        <f>水洗化人口等!B7</f>
        <v>27000</v>
      </c>
      <c r="C7" s="89" t="s">
        <v>198</v>
      </c>
      <c r="D7" s="91">
        <f t="shared" ref="D7:D50" si="0">SUM(E7,+H7,+K7)</f>
        <v>416022</v>
      </c>
      <c r="E7" s="91">
        <f t="shared" ref="E7:E50" si="1">SUM(F7:G7)</f>
        <v>16199</v>
      </c>
      <c r="F7" s="91">
        <f>SUM(F$8:F$207)</f>
        <v>16002</v>
      </c>
      <c r="G7" s="91">
        <f>SUM(G$8:G$207)</f>
        <v>197</v>
      </c>
      <c r="H7" s="91">
        <f t="shared" ref="H7:H50" si="2">SUM(I7:J7)</f>
        <v>70348</v>
      </c>
      <c r="I7" s="91">
        <f>SUM(I$8:I$207)</f>
        <v>70348</v>
      </c>
      <c r="J7" s="91">
        <f>SUM(J$8:J$207)</f>
        <v>0</v>
      </c>
      <c r="K7" s="91">
        <f t="shared" ref="K7:K50" si="3">SUM(L7:M7)</f>
        <v>329475</v>
      </c>
      <c r="L7" s="91">
        <f>SUM(L$8:L$207)</f>
        <v>109933</v>
      </c>
      <c r="M7" s="91">
        <f>SUM(M$8:M$207)</f>
        <v>219542</v>
      </c>
      <c r="N7" s="91">
        <f t="shared" ref="N7:N50" si="4">SUM(O7,+V7,+AC7)</f>
        <v>416079</v>
      </c>
      <c r="O7" s="91">
        <f t="shared" ref="O7:O50" si="5">SUM(P7:U7)</f>
        <v>196283</v>
      </c>
      <c r="P7" s="91">
        <f t="shared" ref="P7:U7" si="6">SUM(P$8:P$207)</f>
        <v>153321</v>
      </c>
      <c r="Q7" s="91">
        <f t="shared" si="6"/>
        <v>0</v>
      </c>
      <c r="R7" s="91">
        <f t="shared" si="6"/>
        <v>0</v>
      </c>
      <c r="S7" s="91">
        <f t="shared" si="6"/>
        <v>42949</v>
      </c>
      <c r="T7" s="91">
        <f t="shared" si="6"/>
        <v>0</v>
      </c>
      <c r="U7" s="91">
        <f t="shared" si="6"/>
        <v>13</v>
      </c>
      <c r="V7" s="91">
        <f t="shared" ref="V7:V50" si="7">SUM(W7:AB7)</f>
        <v>219739</v>
      </c>
      <c r="W7" s="91">
        <f t="shared" ref="W7:AB7" si="8">SUM(W$8:W$207)</f>
        <v>157998</v>
      </c>
      <c r="X7" s="91">
        <f t="shared" si="8"/>
        <v>0</v>
      </c>
      <c r="Y7" s="91">
        <f t="shared" si="8"/>
        <v>0</v>
      </c>
      <c r="Z7" s="91">
        <f t="shared" si="8"/>
        <v>61731</v>
      </c>
      <c r="AA7" s="91">
        <f t="shared" si="8"/>
        <v>0</v>
      </c>
      <c r="AB7" s="91">
        <f t="shared" si="8"/>
        <v>10</v>
      </c>
      <c r="AC7" s="91">
        <f t="shared" ref="AC7:AC50" si="9">SUM(AD7:AE7)</f>
        <v>57</v>
      </c>
      <c r="AD7" s="91">
        <f>SUM(AD$8:AD$207)</f>
        <v>57</v>
      </c>
      <c r="AE7" s="91">
        <f>SUM(AE$8:AE$207)</f>
        <v>0</v>
      </c>
      <c r="AF7" s="91">
        <f t="shared" ref="AF7:AF50" si="10">SUM(AG7:AI7)</f>
        <v>6229</v>
      </c>
      <c r="AG7" s="91">
        <f>SUM(AG$8:AG$207)</f>
        <v>6229</v>
      </c>
      <c r="AH7" s="91">
        <f>SUM(AH$8:AH$207)</f>
        <v>0</v>
      </c>
      <c r="AI7" s="91">
        <f>SUM(AI$8:AI$207)</f>
        <v>0</v>
      </c>
      <c r="AJ7" s="91">
        <f t="shared" ref="AJ7:AJ50" si="11">SUM(AK7:AS7)</f>
        <v>6490</v>
      </c>
      <c r="AK7" s="91">
        <f t="shared" ref="AK7:AS7" si="12">SUM(AK$8:AK$207)</f>
        <v>138</v>
      </c>
      <c r="AL7" s="91">
        <f t="shared" si="12"/>
        <v>277</v>
      </c>
      <c r="AM7" s="91">
        <f t="shared" si="12"/>
        <v>3125</v>
      </c>
      <c r="AN7" s="91">
        <f t="shared" si="12"/>
        <v>1418</v>
      </c>
      <c r="AO7" s="91">
        <f t="shared" si="12"/>
        <v>0</v>
      </c>
      <c r="AP7" s="91">
        <f t="shared" si="12"/>
        <v>0</v>
      </c>
      <c r="AQ7" s="91">
        <f t="shared" si="12"/>
        <v>0</v>
      </c>
      <c r="AR7" s="91">
        <f t="shared" si="12"/>
        <v>0</v>
      </c>
      <c r="AS7" s="91">
        <f t="shared" si="12"/>
        <v>1532</v>
      </c>
      <c r="AT7" s="91">
        <f t="shared" ref="AT7:AT50" si="13">SUM(AU7:AY7)</f>
        <v>159</v>
      </c>
      <c r="AU7" s="91">
        <f>SUM(AU$8:AU$207)</f>
        <v>16</v>
      </c>
      <c r="AV7" s="91">
        <f>SUM(AV$8:AV$207)</f>
        <v>138</v>
      </c>
      <c r="AW7" s="91">
        <f>SUM(AW$8:AW$207)</f>
        <v>5</v>
      </c>
      <c r="AX7" s="91">
        <f>SUM(AX$8:AX$207)</f>
        <v>0</v>
      </c>
      <c r="AY7" s="91">
        <f>SUM(AY$8:AY$207)</f>
        <v>0</v>
      </c>
      <c r="AZ7" s="91">
        <f t="shared" ref="AZ7:AZ50" si="14">SUM(BA7:BC7)</f>
        <v>369</v>
      </c>
      <c r="BA7" s="91">
        <f>SUM(BA$8:BA$207)</f>
        <v>369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27</v>
      </c>
      <c r="B8" s="96" t="s">
        <v>259</v>
      </c>
      <c r="C8" s="85" t="s">
        <v>260</v>
      </c>
      <c r="D8" s="87">
        <f t="shared" si="0"/>
        <v>8981</v>
      </c>
      <c r="E8" s="87">
        <f t="shared" si="1"/>
        <v>0</v>
      </c>
      <c r="F8" s="87">
        <v>0</v>
      </c>
      <c r="G8" s="87">
        <v>0</v>
      </c>
      <c r="H8" s="87">
        <f t="shared" si="2"/>
        <v>97</v>
      </c>
      <c r="I8" s="87">
        <v>97</v>
      </c>
      <c r="J8" s="87">
        <v>0</v>
      </c>
      <c r="K8" s="87">
        <f t="shared" si="3"/>
        <v>8884</v>
      </c>
      <c r="L8" s="87">
        <v>3028</v>
      </c>
      <c r="M8" s="87">
        <v>5856</v>
      </c>
      <c r="N8" s="87">
        <f t="shared" si="4"/>
        <v>8981</v>
      </c>
      <c r="O8" s="87">
        <f t="shared" si="5"/>
        <v>3125</v>
      </c>
      <c r="P8" s="87">
        <v>0</v>
      </c>
      <c r="Q8" s="87">
        <v>0</v>
      </c>
      <c r="R8" s="87">
        <v>0</v>
      </c>
      <c r="S8" s="87">
        <v>3125</v>
      </c>
      <c r="T8" s="87">
        <v>0</v>
      </c>
      <c r="U8" s="87">
        <v>0</v>
      </c>
      <c r="V8" s="87">
        <f t="shared" si="7"/>
        <v>5856</v>
      </c>
      <c r="W8" s="87">
        <v>0</v>
      </c>
      <c r="X8" s="87">
        <v>0</v>
      </c>
      <c r="Y8" s="87">
        <v>0</v>
      </c>
      <c r="Z8" s="87">
        <v>5856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0</v>
      </c>
      <c r="AG8" s="87">
        <v>0</v>
      </c>
      <c r="AH8" s="87">
        <v>0</v>
      </c>
      <c r="AI8" s="87">
        <v>0</v>
      </c>
      <c r="AJ8" s="87">
        <f t="shared" si="11"/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27</v>
      </c>
      <c r="B9" s="96" t="s">
        <v>263</v>
      </c>
      <c r="C9" s="85" t="s">
        <v>264</v>
      </c>
      <c r="D9" s="87">
        <f t="shared" si="0"/>
        <v>34424</v>
      </c>
      <c r="E9" s="87">
        <f t="shared" si="1"/>
        <v>0</v>
      </c>
      <c r="F9" s="87">
        <v>0</v>
      </c>
      <c r="G9" s="87">
        <v>0</v>
      </c>
      <c r="H9" s="87">
        <f t="shared" si="2"/>
        <v>16598</v>
      </c>
      <c r="I9" s="87">
        <v>16598</v>
      </c>
      <c r="J9" s="87">
        <v>0</v>
      </c>
      <c r="K9" s="87">
        <f t="shared" si="3"/>
        <v>17826</v>
      </c>
      <c r="L9" s="87">
        <v>0</v>
      </c>
      <c r="M9" s="87">
        <v>17826</v>
      </c>
      <c r="N9" s="87">
        <f t="shared" si="4"/>
        <v>34424</v>
      </c>
      <c r="O9" s="87">
        <f t="shared" si="5"/>
        <v>16598</v>
      </c>
      <c r="P9" s="87">
        <v>0</v>
      </c>
      <c r="Q9" s="87">
        <v>0</v>
      </c>
      <c r="R9" s="87">
        <v>0</v>
      </c>
      <c r="S9" s="87">
        <v>16585</v>
      </c>
      <c r="T9" s="87">
        <v>0</v>
      </c>
      <c r="U9" s="87">
        <v>13</v>
      </c>
      <c r="V9" s="87">
        <f t="shared" si="7"/>
        <v>17826</v>
      </c>
      <c r="W9" s="87">
        <v>0</v>
      </c>
      <c r="X9" s="87">
        <v>0</v>
      </c>
      <c r="Y9" s="87">
        <v>0</v>
      </c>
      <c r="Z9" s="87">
        <v>17816</v>
      </c>
      <c r="AA9" s="87">
        <v>0</v>
      </c>
      <c r="AB9" s="87">
        <v>10</v>
      </c>
      <c r="AC9" s="87">
        <f t="shared" si="9"/>
        <v>0</v>
      </c>
      <c r="AD9" s="87">
        <v>0</v>
      </c>
      <c r="AE9" s="87">
        <v>0</v>
      </c>
      <c r="AF9" s="87">
        <f t="shared" si="10"/>
        <v>0</v>
      </c>
      <c r="AG9" s="87">
        <v>0</v>
      </c>
      <c r="AH9" s="87">
        <v>0</v>
      </c>
      <c r="AI9" s="87">
        <v>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27</v>
      </c>
      <c r="B10" s="96" t="s">
        <v>265</v>
      </c>
      <c r="C10" s="85" t="s">
        <v>266</v>
      </c>
      <c r="D10" s="87">
        <f t="shared" si="0"/>
        <v>18580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18580</v>
      </c>
      <c r="L10" s="87">
        <v>13004</v>
      </c>
      <c r="M10" s="87">
        <v>5576</v>
      </c>
      <c r="N10" s="87">
        <f t="shared" si="4"/>
        <v>18580</v>
      </c>
      <c r="O10" s="87">
        <f t="shared" si="5"/>
        <v>13004</v>
      </c>
      <c r="P10" s="87">
        <v>13004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5576</v>
      </c>
      <c r="W10" s="87">
        <v>5576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3</v>
      </c>
      <c r="AG10" s="87">
        <v>3</v>
      </c>
      <c r="AH10" s="87">
        <v>0</v>
      </c>
      <c r="AI10" s="87">
        <v>0</v>
      </c>
      <c r="AJ10" s="87">
        <f t="shared" si="11"/>
        <v>3</v>
      </c>
      <c r="AK10" s="87">
        <v>0</v>
      </c>
      <c r="AL10" s="87">
        <v>0</v>
      </c>
      <c r="AM10" s="87">
        <v>3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27</v>
      </c>
      <c r="B11" s="96" t="s">
        <v>267</v>
      </c>
      <c r="C11" s="85" t="s">
        <v>268</v>
      </c>
      <c r="D11" s="87">
        <f t="shared" si="0"/>
        <v>412</v>
      </c>
      <c r="E11" s="87">
        <f t="shared" si="1"/>
        <v>0</v>
      </c>
      <c r="F11" s="87">
        <v>0</v>
      </c>
      <c r="G11" s="87">
        <v>0</v>
      </c>
      <c r="H11" s="87">
        <f t="shared" si="2"/>
        <v>251</v>
      </c>
      <c r="I11" s="87">
        <v>251</v>
      </c>
      <c r="J11" s="87">
        <v>0</v>
      </c>
      <c r="K11" s="87">
        <f t="shared" si="3"/>
        <v>161</v>
      </c>
      <c r="L11" s="87">
        <v>0</v>
      </c>
      <c r="M11" s="87">
        <v>161</v>
      </c>
      <c r="N11" s="87">
        <f t="shared" si="4"/>
        <v>412</v>
      </c>
      <c r="O11" s="87">
        <f t="shared" si="5"/>
        <v>251</v>
      </c>
      <c r="P11" s="87">
        <v>0</v>
      </c>
      <c r="Q11" s="87">
        <v>0</v>
      </c>
      <c r="R11" s="87">
        <v>0</v>
      </c>
      <c r="S11" s="87">
        <v>251</v>
      </c>
      <c r="T11" s="87">
        <v>0</v>
      </c>
      <c r="U11" s="87">
        <v>0</v>
      </c>
      <c r="V11" s="87">
        <f t="shared" si="7"/>
        <v>161</v>
      </c>
      <c r="W11" s="87">
        <v>0</v>
      </c>
      <c r="X11" s="87">
        <v>0</v>
      </c>
      <c r="Y11" s="87">
        <v>0</v>
      </c>
      <c r="Z11" s="87">
        <v>161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0</v>
      </c>
      <c r="AG11" s="87">
        <v>0</v>
      </c>
      <c r="AH11" s="87">
        <v>0</v>
      </c>
      <c r="AI11" s="87">
        <v>0</v>
      </c>
      <c r="AJ11" s="87">
        <f t="shared" si="11"/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27</v>
      </c>
      <c r="B12" s="96" t="s">
        <v>269</v>
      </c>
      <c r="C12" s="85" t="s">
        <v>270</v>
      </c>
      <c r="D12" s="87">
        <f t="shared" si="0"/>
        <v>643</v>
      </c>
      <c r="E12" s="87">
        <f t="shared" si="1"/>
        <v>643</v>
      </c>
      <c r="F12" s="87">
        <v>446</v>
      </c>
      <c r="G12" s="87">
        <v>197</v>
      </c>
      <c r="H12" s="87">
        <f t="shared" si="2"/>
        <v>0</v>
      </c>
      <c r="I12" s="87">
        <v>0</v>
      </c>
      <c r="J12" s="87">
        <v>0</v>
      </c>
      <c r="K12" s="87">
        <f t="shared" si="3"/>
        <v>0</v>
      </c>
      <c r="L12" s="87">
        <v>0</v>
      </c>
      <c r="M12" s="87">
        <v>0</v>
      </c>
      <c r="N12" s="87">
        <f t="shared" si="4"/>
        <v>643</v>
      </c>
      <c r="O12" s="87">
        <f t="shared" si="5"/>
        <v>446</v>
      </c>
      <c r="P12" s="87">
        <v>0</v>
      </c>
      <c r="Q12" s="87">
        <v>0</v>
      </c>
      <c r="R12" s="87">
        <v>0</v>
      </c>
      <c r="S12" s="87">
        <v>446</v>
      </c>
      <c r="T12" s="87">
        <v>0</v>
      </c>
      <c r="U12" s="87">
        <v>0</v>
      </c>
      <c r="V12" s="87">
        <f t="shared" si="7"/>
        <v>197</v>
      </c>
      <c r="W12" s="87">
        <v>0</v>
      </c>
      <c r="X12" s="87">
        <v>0</v>
      </c>
      <c r="Y12" s="87">
        <v>0</v>
      </c>
      <c r="Z12" s="87">
        <v>197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0</v>
      </c>
      <c r="AG12" s="87">
        <v>0</v>
      </c>
      <c r="AH12" s="87">
        <v>0</v>
      </c>
      <c r="AI12" s="87">
        <v>0</v>
      </c>
      <c r="AJ12" s="87">
        <f t="shared" si="11"/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27</v>
      </c>
      <c r="B13" s="96" t="s">
        <v>271</v>
      </c>
      <c r="C13" s="85" t="s">
        <v>272</v>
      </c>
      <c r="D13" s="87">
        <f t="shared" si="0"/>
        <v>1884</v>
      </c>
      <c r="E13" s="87">
        <f t="shared" si="1"/>
        <v>0</v>
      </c>
      <c r="F13" s="87">
        <v>0</v>
      </c>
      <c r="G13" s="87">
        <v>0</v>
      </c>
      <c r="H13" s="87">
        <f t="shared" si="2"/>
        <v>475</v>
      </c>
      <c r="I13" s="87">
        <v>475</v>
      </c>
      <c r="J13" s="87">
        <v>0</v>
      </c>
      <c r="K13" s="87">
        <f t="shared" si="3"/>
        <v>1409</v>
      </c>
      <c r="L13" s="87">
        <v>0</v>
      </c>
      <c r="M13" s="87">
        <v>1409</v>
      </c>
      <c r="N13" s="87">
        <f t="shared" si="4"/>
        <v>1884</v>
      </c>
      <c r="O13" s="87">
        <f t="shared" si="5"/>
        <v>475</v>
      </c>
      <c r="P13" s="87">
        <v>0</v>
      </c>
      <c r="Q13" s="87">
        <v>0</v>
      </c>
      <c r="R13" s="87">
        <v>0</v>
      </c>
      <c r="S13" s="87">
        <v>475</v>
      </c>
      <c r="T13" s="87">
        <v>0</v>
      </c>
      <c r="U13" s="87">
        <v>0</v>
      </c>
      <c r="V13" s="87">
        <f t="shared" si="7"/>
        <v>1409</v>
      </c>
      <c r="W13" s="87">
        <v>0</v>
      </c>
      <c r="X13" s="87">
        <v>0</v>
      </c>
      <c r="Y13" s="87">
        <v>0</v>
      </c>
      <c r="Z13" s="87">
        <v>1409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0</v>
      </c>
      <c r="AG13" s="87">
        <v>0</v>
      </c>
      <c r="AH13" s="87">
        <v>0</v>
      </c>
      <c r="AI13" s="87">
        <v>0</v>
      </c>
      <c r="AJ13" s="87">
        <f t="shared" si="11"/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27</v>
      </c>
      <c r="B14" s="96" t="s">
        <v>273</v>
      </c>
      <c r="C14" s="85" t="s">
        <v>274</v>
      </c>
      <c r="D14" s="87">
        <f t="shared" si="0"/>
        <v>6449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6449</v>
      </c>
      <c r="L14" s="87">
        <v>1745</v>
      </c>
      <c r="M14" s="87">
        <v>4704</v>
      </c>
      <c r="N14" s="87">
        <f t="shared" si="4"/>
        <v>6449</v>
      </c>
      <c r="O14" s="87">
        <f t="shared" si="5"/>
        <v>1745</v>
      </c>
      <c r="P14" s="87">
        <v>1745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4704</v>
      </c>
      <c r="W14" s="87">
        <v>4704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123</v>
      </c>
      <c r="AG14" s="87">
        <v>123</v>
      </c>
      <c r="AH14" s="87">
        <v>0</v>
      </c>
      <c r="AI14" s="87">
        <v>0</v>
      </c>
      <c r="AJ14" s="87">
        <f t="shared" si="11"/>
        <v>123</v>
      </c>
      <c r="AK14" s="87">
        <v>0</v>
      </c>
      <c r="AL14" s="87">
        <v>0</v>
      </c>
      <c r="AM14" s="87">
        <v>8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115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27</v>
      </c>
      <c r="B15" s="96" t="s">
        <v>275</v>
      </c>
      <c r="C15" s="85" t="s">
        <v>276</v>
      </c>
      <c r="D15" s="87">
        <f t="shared" si="0"/>
        <v>8641</v>
      </c>
      <c r="E15" s="87">
        <f t="shared" si="1"/>
        <v>0</v>
      </c>
      <c r="F15" s="87">
        <v>0</v>
      </c>
      <c r="G15" s="87">
        <v>0</v>
      </c>
      <c r="H15" s="87">
        <f t="shared" si="2"/>
        <v>4595</v>
      </c>
      <c r="I15" s="87">
        <v>4595</v>
      </c>
      <c r="J15" s="87">
        <v>0</v>
      </c>
      <c r="K15" s="87">
        <f t="shared" si="3"/>
        <v>4046</v>
      </c>
      <c r="L15" s="87">
        <v>0</v>
      </c>
      <c r="M15" s="87">
        <v>4046</v>
      </c>
      <c r="N15" s="87">
        <f t="shared" si="4"/>
        <v>8641</v>
      </c>
      <c r="O15" s="87">
        <f t="shared" si="5"/>
        <v>4595</v>
      </c>
      <c r="P15" s="87">
        <v>0</v>
      </c>
      <c r="Q15" s="87">
        <v>0</v>
      </c>
      <c r="R15" s="87">
        <v>0</v>
      </c>
      <c r="S15" s="87">
        <v>4595</v>
      </c>
      <c r="T15" s="87">
        <v>0</v>
      </c>
      <c r="U15" s="87">
        <v>0</v>
      </c>
      <c r="V15" s="87">
        <f t="shared" si="7"/>
        <v>4046</v>
      </c>
      <c r="W15" s="87">
        <v>0</v>
      </c>
      <c r="X15" s="87">
        <v>0</v>
      </c>
      <c r="Y15" s="87">
        <v>0</v>
      </c>
      <c r="Z15" s="87">
        <v>4046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0</v>
      </c>
      <c r="AG15" s="87">
        <v>0</v>
      </c>
      <c r="AH15" s="87">
        <v>0</v>
      </c>
      <c r="AI15" s="87">
        <v>0</v>
      </c>
      <c r="AJ15" s="87">
        <f t="shared" si="11"/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27</v>
      </c>
      <c r="B16" s="96" t="s">
        <v>277</v>
      </c>
      <c r="C16" s="85" t="s">
        <v>278</v>
      </c>
      <c r="D16" s="87">
        <f t="shared" si="0"/>
        <v>27088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27088</v>
      </c>
      <c r="L16" s="87">
        <v>15079</v>
      </c>
      <c r="M16" s="87">
        <v>12009</v>
      </c>
      <c r="N16" s="87">
        <f t="shared" si="4"/>
        <v>27088</v>
      </c>
      <c r="O16" s="87">
        <f t="shared" si="5"/>
        <v>15079</v>
      </c>
      <c r="P16" s="87">
        <v>15079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12009</v>
      </c>
      <c r="W16" s="87">
        <v>12009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730</v>
      </c>
      <c r="AG16" s="87">
        <v>730</v>
      </c>
      <c r="AH16" s="87">
        <v>0</v>
      </c>
      <c r="AI16" s="87">
        <v>0</v>
      </c>
      <c r="AJ16" s="87">
        <f t="shared" si="11"/>
        <v>730</v>
      </c>
      <c r="AK16" s="87">
        <v>0</v>
      </c>
      <c r="AL16" s="87">
        <v>0</v>
      </c>
      <c r="AM16" s="87">
        <v>730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27</v>
      </c>
      <c r="B17" s="96" t="s">
        <v>279</v>
      </c>
      <c r="C17" s="85" t="s">
        <v>280</v>
      </c>
      <c r="D17" s="87">
        <f t="shared" si="0"/>
        <v>269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269</v>
      </c>
      <c r="L17" s="87">
        <v>190</v>
      </c>
      <c r="M17" s="87">
        <v>79</v>
      </c>
      <c r="N17" s="87">
        <f t="shared" si="4"/>
        <v>269</v>
      </c>
      <c r="O17" s="87">
        <f t="shared" si="5"/>
        <v>190</v>
      </c>
      <c r="P17" s="87">
        <v>0</v>
      </c>
      <c r="Q17" s="87">
        <v>0</v>
      </c>
      <c r="R17" s="87">
        <v>0</v>
      </c>
      <c r="S17" s="87">
        <v>190</v>
      </c>
      <c r="T17" s="87">
        <v>0</v>
      </c>
      <c r="U17" s="87">
        <v>0</v>
      </c>
      <c r="V17" s="87">
        <f t="shared" si="7"/>
        <v>79</v>
      </c>
      <c r="W17" s="87">
        <v>0</v>
      </c>
      <c r="X17" s="87">
        <v>0</v>
      </c>
      <c r="Y17" s="87">
        <v>0</v>
      </c>
      <c r="Z17" s="87">
        <v>79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0</v>
      </c>
      <c r="AG17" s="87">
        <v>0</v>
      </c>
      <c r="AH17" s="87">
        <v>0</v>
      </c>
      <c r="AI17" s="87">
        <v>0</v>
      </c>
      <c r="AJ17" s="87">
        <f t="shared" si="11"/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27</v>
      </c>
      <c r="B18" s="96" t="s">
        <v>281</v>
      </c>
      <c r="C18" s="85" t="s">
        <v>282</v>
      </c>
      <c r="D18" s="87">
        <f t="shared" si="0"/>
        <v>10634</v>
      </c>
      <c r="E18" s="87">
        <f t="shared" si="1"/>
        <v>1223</v>
      </c>
      <c r="F18" s="87">
        <v>1223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9411</v>
      </c>
      <c r="L18" s="87">
        <v>668</v>
      </c>
      <c r="M18" s="87">
        <v>8743</v>
      </c>
      <c r="N18" s="87">
        <f t="shared" si="4"/>
        <v>10634</v>
      </c>
      <c r="O18" s="87">
        <f t="shared" si="5"/>
        <v>1891</v>
      </c>
      <c r="P18" s="87">
        <v>0</v>
      </c>
      <c r="Q18" s="87">
        <v>0</v>
      </c>
      <c r="R18" s="87">
        <v>0</v>
      </c>
      <c r="S18" s="87">
        <v>1891</v>
      </c>
      <c r="T18" s="87">
        <v>0</v>
      </c>
      <c r="U18" s="87">
        <v>0</v>
      </c>
      <c r="V18" s="87">
        <f t="shared" si="7"/>
        <v>8743</v>
      </c>
      <c r="W18" s="87">
        <v>0</v>
      </c>
      <c r="X18" s="87">
        <v>0</v>
      </c>
      <c r="Y18" s="87">
        <v>0</v>
      </c>
      <c r="Z18" s="87">
        <v>8743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0</v>
      </c>
      <c r="AG18" s="87">
        <v>0</v>
      </c>
      <c r="AH18" s="87">
        <v>0</v>
      </c>
      <c r="AI18" s="87">
        <v>0</v>
      </c>
      <c r="AJ18" s="87">
        <f t="shared" si="11"/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27</v>
      </c>
      <c r="B19" s="96" t="s">
        <v>283</v>
      </c>
      <c r="C19" s="85" t="s">
        <v>284</v>
      </c>
      <c r="D19" s="87">
        <f t="shared" si="0"/>
        <v>3769</v>
      </c>
      <c r="E19" s="87">
        <f t="shared" si="1"/>
        <v>2415</v>
      </c>
      <c r="F19" s="87">
        <v>2415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1354</v>
      </c>
      <c r="L19" s="87">
        <v>0</v>
      </c>
      <c r="M19" s="87">
        <v>1354</v>
      </c>
      <c r="N19" s="87">
        <f t="shared" si="4"/>
        <v>3769</v>
      </c>
      <c r="O19" s="87">
        <f t="shared" si="5"/>
        <v>2415</v>
      </c>
      <c r="P19" s="87">
        <v>0</v>
      </c>
      <c r="Q19" s="87">
        <v>0</v>
      </c>
      <c r="R19" s="87">
        <v>0</v>
      </c>
      <c r="S19" s="87">
        <v>2415</v>
      </c>
      <c r="T19" s="87">
        <v>0</v>
      </c>
      <c r="U19" s="87">
        <v>0</v>
      </c>
      <c r="V19" s="87">
        <f t="shared" si="7"/>
        <v>1354</v>
      </c>
      <c r="W19" s="87">
        <v>0</v>
      </c>
      <c r="X19" s="87">
        <v>0</v>
      </c>
      <c r="Y19" s="87">
        <v>0</v>
      </c>
      <c r="Z19" s="87">
        <v>1354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0</v>
      </c>
      <c r="AG19" s="87">
        <v>0</v>
      </c>
      <c r="AH19" s="87">
        <v>0</v>
      </c>
      <c r="AI19" s="87">
        <v>0</v>
      </c>
      <c r="AJ19" s="87">
        <f t="shared" si="11"/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27</v>
      </c>
      <c r="B20" s="96" t="s">
        <v>285</v>
      </c>
      <c r="C20" s="85" t="s">
        <v>286</v>
      </c>
      <c r="D20" s="87">
        <f t="shared" si="0"/>
        <v>23863</v>
      </c>
      <c r="E20" s="87">
        <f t="shared" si="1"/>
        <v>11395</v>
      </c>
      <c r="F20" s="87">
        <v>11395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12468</v>
      </c>
      <c r="L20" s="87">
        <v>0</v>
      </c>
      <c r="M20" s="87">
        <v>12468</v>
      </c>
      <c r="N20" s="87">
        <f t="shared" si="4"/>
        <v>23863</v>
      </c>
      <c r="O20" s="87">
        <f t="shared" si="5"/>
        <v>11395</v>
      </c>
      <c r="P20" s="87">
        <v>11395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12468</v>
      </c>
      <c r="W20" s="87">
        <v>12468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18</v>
      </c>
      <c r="AG20" s="87">
        <v>18</v>
      </c>
      <c r="AH20" s="87">
        <v>0</v>
      </c>
      <c r="AI20" s="87">
        <v>0</v>
      </c>
      <c r="AJ20" s="87">
        <f t="shared" si="11"/>
        <v>140</v>
      </c>
      <c r="AK20" s="87">
        <v>138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2</v>
      </c>
      <c r="AT20" s="87">
        <f t="shared" si="13"/>
        <v>16</v>
      </c>
      <c r="AU20" s="87">
        <v>16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27</v>
      </c>
      <c r="B21" s="96" t="s">
        <v>287</v>
      </c>
      <c r="C21" s="85" t="s">
        <v>288</v>
      </c>
      <c r="D21" s="87">
        <f t="shared" si="0"/>
        <v>58777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58777</v>
      </c>
      <c r="L21" s="87">
        <v>27956</v>
      </c>
      <c r="M21" s="87">
        <v>30821</v>
      </c>
      <c r="N21" s="87">
        <f t="shared" si="4"/>
        <v>58777</v>
      </c>
      <c r="O21" s="87">
        <f t="shared" si="5"/>
        <v>27956</v>
      </c>
      <c r="P21" s="87">
        <v>27956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30821</v>
      </c>
      <c r="W21" s="87">
        <v>30821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1514</v>
      </c>
      <c r="AG21" s="87">
        <v>1514</v>
      </c>
      <c r="AH21" s="87">
        <v>0</v>
      </c>
      <c r="AI21" s="87">
        <v>0</v>
      </c>
      <c r="AJ21" s="87">
        <f t="shared" si="11"/>
        <v>1514</v>
      </c>
      <c r="AK21" s="87">
        <v>0</v>
      </c>
      <c r="AL21" s="87">
        <v>0</v>
      </c>
      <c r="AM21" s="87">
        <v>1514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27</v>
      </c>
      <c r="B22" s="96" t="s">
        <v>289</v>
      </c>
      <c r="C22" s="85" t="s">
        <v>290</v>
      </c>
      <c r="D22" s="87">
        <f t="shared" si="0"/>
        <v>15632</v>
      </c>
      <c r="E22" s="87">
        <f t="shared" si="1"/>
        <v>0</v>
      </c>
      <c r="F22" s="87">
        <v>0</v>
      </c>
      <c r="G22" s="87">
        <v>0</v>
      </c>
      <c r="H22" s="87">
        <f t="shared" si="2"/>
        <v>6796</v>
      </c>
      <c r="I22" s="87">
        <v>6796</v>
      </c>
      <c r="J22" s="87">
        <v>0</v>
      </c>
      <c r="K22" s="87">
        <f t="shared" si="3"/>
        <v>8836</v>
      </c>
      <c r="L22" s="87">
        <v>0</v>
      </c>
      <c r="M22" s="87">
        <v>8836</v>
      </c>
      <c r="N22" s="87">
        <f t="shared" si="4"/>
        <v>15632</v>
      </c>
      <c r="O22" s="87">
        <f t="shared" si="5"/>
        <v>6796</v>
      </c>
      <c r="P22" s="87">
        <v>6796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8836</v>
      </c>
      <c r="W22" s="87">
        <v>8836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286</v>
      </c>
      <c r="AG22" s="87">
        <v>286</v>
      </c>
      <c r="AH22" s="87">
        <v>0</v>
      </c>
      <c r="AI22" s="87">
        <v>0</v>
      </c>
      <c r="AJ22" s="87">
        <f t="shared" si="11"/>
        <v>386</v>
      </c>
      <c r="AK22" s="87">
        <v>0</v>
      </c>
      <c r="AL22" s="87">
        <v>205</v>
      </c>
      <c r="AM22" s="87">
        <v>3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178</v>
      </c>
      <c r="AT22" s="87">
        <f t="shared" si="13"/>
        <v>105</v>
      </c>
      <c r="AU22" s="87">
        <v>0</v>
      </c>
      <c r="AV22" s="87">
        <v>105</v>
      </c>
      <c r="AW22" s="87">
        <v>0</v>
      </c>
      <c r="AX22" s="87">
        <v>0</v>
      </c>
      <c r="AY22" s="87">
        <v>0</v>
      </c>
      <c r="AZ22" s="87">
        <f t="shared" si="14"/>
        <v>283</v>
      </c>
      <c r="BA22" s="87">
        <v>283</v>
      </c>
      <c r="BB22" s="87">
        <v>0</v>
      </c>
      <c r="BC22" s="87">
        <v>0</v>
      </c>
    </row>
    <row r="23" spans="1:55" ht="13.5" customHeight="1" x14ac:dyDescent="0.15">
      <c r="A23" s="98" t="s">
        <v>27</v>
      </c>
      <c r="B23" s="96" t="s">
        <v>291</v>
      </c>
      <c r="C23" s="85" t="s">
        <v>292</v>
      </c>
      <c r="D23" s="87">
        <f t="shared" si="0"/>
        <v>1667</v>
      </c>
      <c r="E23" s="87">
        <f t="shared" si="1"/>
        <v>0</v>
      </c>
      <c r="F23" s="87">
        <v>0</v>
      </c>
      <c r="G23" s="87">
        <v>0</v>
      </c>
      <c r="H23" s="87">
        <f t="shared" si="2"/>
        <v>692</v>
      </c>
      <c r="I23" s="87">
        <v>692</v>
      </c>
      <c r="J23" s="87">
        <v>0</v>
      </c>
      <c r="K23" s="87">
        <f t="shared" si="3"/>
        <v>975</v>
      </c>
      <c r="L23" s="87">
        <v>0</v>
      </c>
      <c r="M23" s="87">
        <v>975</v>
      </c>
      <c r="N23" s="87">
        <f t="shared" si="4"/>
        <v>1667</v>
      </c>
      <c r="O23" s="87">
        <f t="shared" si="5"/>
        <v>692</v>
      </c>
      <c r="P23" s="87">
        <v>0</v>
      </c>
      <c r="Q23" s="87">
        <v>0</v>
      </c>
      <c r="R23" s="87">
        <v>0</v>
      </c>
      <c r="S23" s="87">
        <v>692</v>
      </c>
      <c r="T23" s="87">
        <v>0</v>
      </c>
      <c r="U23" s="87">
        <v>0</v>
      </c>
      <c r="V23" s="87">
        <f t="shared" si="7"/>
        <v>975</v>
      </c>
      <c r="W23" s="87">
        <v>0</v>
      </c>
      <c r="X23" s="87">
        <v>0</v>
      </c>
      <c r="Y23" s="87">
        <v>0</v>
      </c>
      <c r="Z23" s="87">
        <v>975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0</v>
      </c>
      <c r="AG23" s="87">
        <v>0</v>
      </c>
      <c r="AH23" s="87">
        <v>0</v>
      </c>
      <c r="AI23" s="87">
        <v>0</v>
      </c>
      <c r="AJ23" s="87">
        <f t="shared" si="11"/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27</v>
      </c>
      <c r="B24" s="96" t="s">
        <v>293</v>
      </c>
      <c r="C24" s="85" t="s">
        <v>294</v>
      </c>
      <c r="D24" s="87">
        <f t="shared" si="0"/>
        <v>7814</v>
      </c>
      <c r="E24" s="87">
        <f t="shared" si="1"/>
        <v>0</v>
      </c>
      <c r="F24" s="87">
        <v>0</v>
      </c>
      <c r="G24" s="87">
        <v>0</v>
      </c>
      <c r="H24" s="87">
        <f t="shared" si="2"/>
        <v>4709</v>
      </c>
      <c r="I24" s="87">
        <v>4709</v>
      </c>
      <c r="J24" s="87">
        <v>0</v>
      </c>
      <c r="K24" s="87">
        <f t="shared" si="3"/>
        <v>3105</v>
      </c>
      <c r="L24" s="87">
        <v>0</v>
      </c>
      <c r="M24" s="87">
        <v>3105</v>
      </c>
      <c r="N24" s="87">
        <f t="shared" si="4"/>
        <v>7814</v>
      </c>
      <c r="O24" s="87">
        <f t="shared" si="5"/>
        <v>4709</v>
      </c>
      <c r="P24" s="87">
        <v>4709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3105</v>
      </c>
      <c r="W24" s="87">
        <v>3105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121</v>
      </c>
      <c r="AG24" s="87">
        <v>121</v>
      </c>
      <c r="AH24" s="87">
        <v>0</v>
      </c>
      <c r="AI24" s="87">
        <v>0</v>
      </c>
      <c r="AJ24" s="87">
        <f t="shared" si="11"/>
        <v>121</v>
      </c>
      <c r="AK24" s="87">
        <v>0</v>
      </c>
      <c r="AL24" s="87">
        <v>0</v>
      </c>
      <c r="AM24" s="87">
        <v>3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118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27</v>
      </c>
      <c r="B25" s="96" t="s">
        <v>295</v>
      </c>
      <c r="C25" s="85" t="s">
        <v>296</v>
      </c>
      <c r="D25" s="87">
        <f t="shared" si="0"/>
        <v>13965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13965</v>
      </c>
      <c r="L25" s="87">
        <v>5797</v>
      </c>
      <c r="M25" s="87">
        <v>8168</v>
      </c>
      <c r="N25" s="87">
        <f t="shared" si="4"/>
        <v>13965</v>
      </c>
      <c r="O25" s="87">
        <f t="shared" si="5"/>
        <v>5797</v>
      </c>
      <c r="P25" s="87">
        <v>0</v>
      </c>
      <c r="Q25" s="87">
        <v>0</v>
      </c>
      <c r="R25" s="87">
        <v>0</v>
      </c>
      <c r="S25" s="87">
        <v>5797</v>
      </c>
      <c r="T25" s="87">
        <v>0</v>
      </c>
      <c r="U25" s="87">
        <v>0</v>
      </c>
      <c r="V25" s="87">
        <f t="shared" si="7"/>
        <v>8168</v>
      </c>
      <c r="W25" s="87">
        <v>0</v>
      </c>
      <c r="X25" s="87">
        <v>0</v>
      </c>
      <c r="Y25" s="87">
        <v>0</v>
      </c>
      <c r="Z25" s="87">
        <v>8168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0</v>
      </c>
      <c r="AG25" s="87">
        <v>0</v>
      </c>
      <c r="AH25" s="87">
        <v>0</v>
      </c>
      <c r="AI25" s="87">
        <v>0</v>
      </c>
      <c r="AJ25" s="87">
        <f t="shared" si="11"/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27</v>
      </c>
      <c r="B26" s="96" t="s">
        <v>297</v>
      </c>
      <c r="C26" s="85" t="s">
        <v>298</v>
      </c>
      <c r="D26" s="87">
        <f t="shared" si="0"/>
        <v>2268</v>
      </c>
      <c r="E26" s="87">
        <f t="shared" si="1"/>
        <v>0</v>
      </c>
      <c r="F26" s="87">
        <v>0</v>
      </c>
      <c r="G26" s="87">
        <v>0</v>
      </c>
      <c r="H26" s="87">
        <f t="shared" si="2"/>
        <v>1042</v>
      </c>
      <c r="I26" s="87">
        <v>1042</v>
      </c>
      <c r="J26" s="87">
        <v>0</v>
      </c>
      <c r="K26" s="87">
        <f t="shared" si="3"/>
        <v>1226</v>
      </c>
      <c r="L26" s="87">
        <v>0</v>
      </c>
      <c r="M26" s="87">
        <v>1226</v>
      </c>
      <c r="N26" s="87">
        <f t="shared" si="4"/>
        <v>2268</v>
      </c>
      <c r="O26" s="87">
        <f t="shared" si="5"/>
        <v>1042</v>
      </c>
      <c r="P26" s="87">
        <v>0</v>
      </c>
      <c r="Q26" s="87">
        <v>0</v>
      </c>
      <c r="R26" s="87">
        <v>0</v>
      </c>
      <c r="S26" s="87">
        <v>1042</v>
      </c>
      <c r="T26" s="87">
        <v>0</v>
      </c>
      <c r="U26" s="87">
        <v>0</v>
      </c>
      <c r="V26" s="87">
        <f t="shared" si="7"/>
        <v>1226</v>
      </c>
      <c r="W26" s="87">
        <v>0</v>
      </c>
      <c r="X26" s="87">
        <v>0</v>
      </c>
      <c r="Y26" s="87">
        <v>0</v>
      </c>
      <c r="Z26" s="87">
        <v>1226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0</v>
      </c>
      <c r="AG26" s="87">
        <v>0</v>
      </c>
      <c r="AH26" s="87">
        <v>0</v>
      </c>
      <c r="AI26" s="87">
        <v>0</v>
      </c>
      <c r="AJ26" s="87">
        <f t="shared" si="11"/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27</v>
      </c>
      <c r="B27" s="96" t="s">
        <v>299</v>
      </c>
      <c r="C27" s="85" t="s">
        <v>300</v>
      </c>
      <c r="D27" s="87">
        <f t="shared" si="0"/>
        <v>22669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22669</v>
      </c>
      <c r="L27" s="87">
        <v>14747</v>
      </c>
      <c r="M27" s="87">
        <v>7922</v>
      </c>
      <c r="N27" s="87">
        <f t="shared" si="4"/>
        <v>22669</v>
      </c>
      <c r="O27" s="87">
        <f t="shared" si="5"/>
        <v>14747</v>
      </c>
      <c r="P27" s="87">
        <v>14747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7922</v>
      </c>
      <c r="W27" s="87">
        <v>7922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436</v>
      </c>
      <c r="AG27" s="87">
        <v>436</v>
      </c>
      <c r="AH27" s="87">
        <v>0</v>
      </c>
      <c r="AI27" s="87">
        <v>0</v>
      </c>
      <c r="AJ27" s="87">
        <f t="shared" si="11"/>
        <v>436</v>
      </c>
      <c r="AK27" s="87">
        <v>0</v>
      </c>
      <c r="AL27" s="87">
        <v>0</v>
      </c>
      <c r="AM27" s="87">
        <v>26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410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27</v>
      </c>
      <c r="B28" s="96" t="s">
        <v>301</v>
      </c>
      <c r="C28" s="85" t="s">
        <v>302</v>
      </c>
      <c r="D28" s="87">
        <f t="shared" si="0"/>
        <v>476</v>
      </c>
      <c r="E28" s="87">
        <f t="shared" si="1"/>
        <v>383</v>
      </c>
      <c r="F28" s="87">
        <v>383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93</v>
      </c>
      <c r="L28" s="87">
        <v>0</v>
      </c>
      <c r="M28" s="87">
        <v>93</v>
      </c>
      <c r="N28" s="87">
        <f t="shared" si="4"/>
        <v>476</v>
      </c>
      <c r="O28" s="87">
        <f t="shared" si="5"/>
        <v>383</v>
      </c>
      <c r="P28" s="87">
        <v>0</v>
      </c>
      <c r="Q28" s="87">
        <v>0</v>
      </c>
      <c r="R28" s="87">
        <v>0</v>
      </c>
      <c r="S28" s="87">
        <v>383</v>
      </c>
      <c r="T28" s="87">
        <v>0</v>
      </c>
      <c r="U28" s="87">
        <v>0</v>
      </c>
      <c r="V28" s="87">
        <f t="shared" si="7"/>
        <v>93</v>
      </c>
      <c r="W28" s="87">
        <v>0</v>
      </c>
      <c r="X28" s="87">
        <v>0</v>
      </c>
      <c r="Y28" s="87">
        <v>0</v>
      </c>
      <c r="Z28" s="87">
        <v>93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0</v>
      </c>
      <c r="AG28" s="87">
        <v>0</v>
      </c>
      <c r="AH28" s="87">
        <v>0</v>
      </c>
      <c r="AI28" s="87">
        <v>0</v>
      </c>
      <c r="AJ28" s="87">
        <f t="shared" si="11"/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27</v>
      </c>
      <c r="B29" s="96" t="s">
        <v>303</v>
      </c>
      <c r="C29" s="85" t="s">
        <v>304</v>
      </c>
      <c r="D29" s="87">
        <f t="shared" si="0"/>
        <v>12399</v>
      </c>
      <c r="E29" s="87">
        <f t="shared" si="1"/>
        <v>0</v>
      </c>
      <c r="F29" s="87">
        <v>0</v>
      </c>
      <c r="G29" s="87">
        <v>0</v>
      </c>
      <c r="H29" s="87">
        <f t="shared" si="2"/>
        <v>3953</v>
      </c>
      <c r="I29" s="87">
        <v>3953</v>
      </c>
      <c r="J29" s="87">
        <v>0</v>
      </c>
      <c r="K29" s="87">
        <f t="shared" si="3"/>
        <v>8446</v>
      </c>
      <c r="L29" s="87">
        <v>0</v>
      </c>
      <c r="M29" s="87">
        <v>8446</v>
      </c>
      <c r="N29" s="87">
        <f t="shared" si="4"/>
        <v>12399</v>
      </c>
      <c r="O29" s="87">
        <f t="shared" si="5"/>
        <v>3953</v>
      </c>
      <c r="P29" s="87">
        <v>3953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8446</v>
      </c>
      <c r="W29" s="87">
        <v>8446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252</v>
      </c>
      <c r="AG29" s="87">
        <v>252</v>
      </c>
      <c r="AH29" s="87">
        <v>0</v>
      </c>
      <c r="AI29" s="87">
        <v>0</v>
      </c>
      <c r="AJ29" s="87">
        <f t="shared" si="11"/>
        <v>252</v>
      </c>
      <c r="AK29" s="87">
        <v>0</v>
      </c>
      <c r="AL29" s="87">
        <v>0</v>
      </c>
      <c r="AM29" s="87">
        <v>17</v>
      </c>
      <c r="AN29" s="87">
        <v>235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27</v>
      </c>
      <c r="B30" s="96" t="s">
        <v>305</v>
      </c>
      <c r="C30" s="85" t="s">
        <v>306</v>
      </c>
      <c r="D30" s="87">
        <f t="shared" si="0"/>
        <v>21490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21490</v>
      </c>
      <c r="L30" s="87">
        <v>7025</v>
      </c>
      <c r="M30" s="87">
        <v>14465</v>
      </c>
      <c r="N30" s="87">
        <f t="shared" si="4"/>
        <v>21490</v>
      </c>
      <c r="O30" s="87">
        <f t="shared" si="5"/>
        <v>7025</v>
      </c>
      <c r="P30" s="87">
        <v>7025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14465</v>
      </c>
      <c r="W30" s="87">
        <v>14465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437</v>
      </c>
      <c r="AG30" s="87">
        <v>437</v>
      </c>
      <c r="AH30" s="87">
        <v>0</v>
      </c>
      <c r="AI30" s="87">
        <v>0</v>
      </c>
      <c r="AJ30" s="87">
        <f t="shared" si="11"/>
        <v>437</v>
      </c>
      <c r="AK30" s="87">
        <v>0</v>
      </c>
      <c r="AL30" s="87">
        <v>0</v>
      </c>
      <c r="AM30" s="87">
        <v>30</v>
      </c>
      <c r="AN30" s="87">
        <v>407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3</v>
      </c>
      <c r="AU30" s="87">
        <v>0</v>
      </c>
      <c r="AV30" s="87">
        <v>0</v>
      </c>
      <c r="AW30" s="87">
        <v>3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27</v>
      </c>
      <c r="B31" s="96" t="s">
        <v>307</v>
      </c>
      <c r="C31" s="85" t="s">
        <v>308</v>
      </c>
      <c r="D31" s="87">
        <f t="shared" si="0"/>
        <v>5064</v>
      </c>
      <c r="E31" s="87">
        <f t="shared" si="1"/>
        <v>0</v>
      </c>
      <c r="F31" s="87">
        <v>0</v>
      </c>
      <c r="G31" s="87">
        <v>0</v>
      </c>
      <c r="H31" s="87">
        <f t="shared" si="2"/>
        <v>1333</v>
      </c>
      <c r="I31" s="87">
        <v>1333</v>
      </c>
      <c r="J31" s="87">
        <v>0</v>
      </c>
      <c r="K31" s="87">
        <f t="shared" si="3"/>
        <v>3731</v>
      </c>
      <c r="L31" s="87">
        <v>0</v>
      </c>
      <c r="M31" s="87">
        <v>3731</v>
      </c>
      <c r="N31" s="87">
        <f t="shared" si="4"/>
        <v>5064</v>
      </c>
      <c r="O31" s="87">
        <f t="shared" si="5"/>
        <v>1333</v>
      </c>
      <c r="P31" s="87">
        <v>0</v>
      </c>
      <c r="Q31" s="87">
        <v>0</v>
      </c>
      <c r="R31" s="87">
        <v>0</v>
      </c>
      <c r="S31" s="87">
        <v>1333</v>
      </c>
      <c r="T31" s="87">
        <v>0</v>
      </c>
      <c r="U31" s="87">
        <v>0</v>
      </c>
      <c r="V31" s="87">
        <f t="shared" si="7"/>
        <v>3731</v>
      </c>
      <c r="W31" s="87">
        <v>0</v>
      </c>
      <c r="X31" s="87">
        <v>0</v>
      </c>
      <c r="Y31" s="87">
        <v>0</v>
      </c>
      <c r="Z31" s="87">
        <v>3731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0</v>
      </c>
      <c r="AG31" s="87">
        <v>0</v>
      </c>
      <c r="AH31" s="87">
        <v>0</v>
      </c>
      <c r="AI31" s="87">
        <v>0</v>
      </c>
      <c r="AJ31" s="87">
        <f t="shared" si="11"/>
        <v>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27</v>
      </c>
      <c r="B32" s="96" t="s">
        <v>309</v>
      </c>
      <c r="C32" s="85" t="s">
        <v>310</v>
      </c>
      <c r="D32" s="87">
        <f t="shared" si="0"/>
        <v>2153</v>
      </c>
      <c r="E32" s="87">
        <f t="shared" si="1"/>
        <v>0</v>
      </c>
      <c r="F32" s="87">
        <v>0</v>
      </c>
      <c r="G32" s="87">
        <v>0</v>
      </c>
      <c r="H32" s="87">
        <f t="shared" si="2"/>
        <v>691</v>
      </c>
      <c r="I32" s="87">
        <v>691</v>
      </c>
      <c r="J32" s="87">
        <v>0</v>
      </c>
      <c r="K32" s="87">
        <f t="shared" si="3"/>
        <v>1462</v>
      </c>
      <c r="L32" s="87">
        <v>0</v>
      </c>
      <c r="M32" s="87">
        <v>1462</v>
      </c>
      <c r="N32" s="87">
        <f t="shared" si="4"/>
        <v>2153</v>
      </c>
      <c r="O32" s="87">
        <f t="shared" si="5"/>
        <v>691</v>
      </c>
      <c r="P32" s="87">
        <v>691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1462</v>
      </c>
      <c r="W32" s="87">
        <v>0</v>
      </c>
      <c r="X32" s="87">
        <v>0</v>
      </c>
      <c r="Y32" s="87">
        <v>0</v>
      </c>
      <c r="Z32" s="87">
        <v>1462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13</v>
      </c>
      <c r="AG32" s="87">
        <v>13</v>
      </c>
      <c r="AH32" s="87">
        <v>0</v>
      </c>
      <c r="AI32" s="87">
        <v>0</v>
      </c>
      <c r="AJ32" s="87">
        <f t="shared" si="11"/>
        <v>13</v>
      </c>
      <c r="AK32" s="87">
        <v>0</v>
      </c>
      <c r="AL32" s="87">
        <v>0</v>
      </c>
      <c r="AM32" s="87">
        <v>13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27</v>
      </c>
      <c r="B33" s="96" t="s">
        <v>311</v>
      </c>
      <c r="C33" s="85" t="s">
        <v>312</v>
      </c>
      <c r="D33" s="87">
        <f t="shared" si="0"/>
        <v>5048</v>
      </c>
      <c r="E33" s="87">
        <f t="shared" si="1"/>
        <v>0</v>
      </c>
      <c r="F33" s="87">
        <v>0</v>
      </c>
      <c r="G33" s="87">
        <v>0</v>
      </c>
      <c r="H33" s="87">
        <f t="shared" si="2"/>
        <v>2266</v>
      </c>
      <c r="I33" s="87">
        <v>2266</v>
      </c>
      <c r="J33" s="87">
        <v>0</v>
      </c>
      <c r="K33" s="87">
        <f t="shared" si="3"/>
        <v>2782</v>
      </c>
      <c r="L33" s="87">
        <v>0</v>
      </c>
      <c r="M33" s="87">
        <v>2782</v>
      </c>
      <c r="N33" s="87">
        <f t="shared" si="4"/>
        <v>5048</v>
      </c>
      <c r="O33" s="87">
        <f t="shared" si="5"/>
        <v>2266</v>
      </c>
      <c r="P33" s="87">
        <v>2266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2782</v>
      </c>
      <c r="W33" s="87">
        <v>2782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97</v>
      </c>
      <c r="AG33" s="87">
        <v>97</v>
      </c>
      <c r="AH33" s="87">
        <v>0</v>
      </c>
      <c r="AI33" s="87">
        <v>0</v>
      </c>
      <c r="AJ33" s="87">
        <f t="shared" si="11"/>
        <v>97</v>
      </c>
      <c r="AK33" s="87">
        <v>0</v>
      </c>
      <c r="AL33" s="87">
        <v>0</v>
      </c>
      <c r="AM33" s="87">
        <v>6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91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27</v>
      </c>
      <c r="B34" s="96" t="s">
        <v>313</v>
      </c>
      <c r="C34" s="85" t="s">
        <v>314</v>
      </c>
      <c r="D34" s="87">
        <f t="shared" si="0"/>
        <v>7447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7447</v>
      </c>
      <c r="L34" s="87">
        <v>2996</v>
      </c>
      <c r="M34" s="87">
        <v>4451</v>
      </c>
      <c r="N34" s="87">
        <f t="shared" si="4"/>
        <v>7447</v>
      </c>
      <c r="O34" s="87">
        <f t="shared" si="5"/>
        <v>2996</v>
      </c>
      <c r="P34" s="87">
        <v>2996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4451</v>
      </c>
      <c r="W34" s="87">
        <v>4451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151</v>
      </c>
      <c r="AG34" s="87">
        <v>151</v>
      </c>
      <c r="AH34" s="87">
        <v>0</v>
      </c>
      <c r="AI34" s="87">
        <v>0</v>
      </c>
      <c r="AJ34" s="87">
        <f t="shared" si="11"/>
        <v>151</v>
      </c>
      <c r="AK34" s="87">
        <v>0</v>
      </c>
      <c r="AL34" s="87">
        <v>0</v>
      </c>
      <c r="AM34" s="87">
        <v>10</v>
      </c>
      <c r="AN34" s="87">
        <v>141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2</v>
      </c>
      <c r="AU34" s="87">
        <v>0</v>
      </c>
      <c r="AV34" s="87">
        <v>0</v>
      </c>
      <c r="AW34" s="87">
        <v>2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27</v>
      </c>
      <c r="B35" s="96" t="s">
        <v>315</v>
      </c>
      <c r="C35" s="85" t="s">
        <v>316</v>
      </c>
      <c r="D35" s="87">
        <f t="shared" si="0"/>
        <v>7190</v>
      </c>
      <c r="E35" s="87">
        <f t="shared" si="1"/>
        <v>0</v>
      </c>
      <c r="F35" s="87">
        <v>0</v>
      </c>
      <c r="G35" s="87">
        <v>0</v>
      </c>
      <c r="H35" s="87">
        <f t="shared" si="2"/>
        <v>2890</v>
      </c>
      <c r="I35" s="87">
        <v>2890</v>
      </c>
      <c r="J35" s="87">
        <v>0</v>
      </c>
      <c r="K35" s="87">
        <f t="shared" si="3"/>
        <v>4300</v>
      </c>
      <c r="L35" s="87">
        <v>0</v>
      </c>
      <c r="M35" s="87">
        <v>4300</v>
      </c>
      <c r="N35" s="87">
        <f t="shared" si="4"/>
        <v>7190</v>
      </c>
      <c r="O35" s="87">
        <f t="shared" si="5"/>
        <v>2890</v>
      </c>
      <c r="P35" s="87">
        <v>0</v>
      </c>
      <c r="Q35" s="87">
        <v>0</v>
      </c>
      <c r="R35" s="87">
        <v>0</v>
      </c>
      <c r="S35" s="87">
        <v>2890</v>
      </c>
      <c r="T35" s="87">
        <v>0</v>
      </c>
      <c r="U35" s="87">
        <v>0</v>
      </c>
      <c r="V35" s="87">
        <f t="shared" si="7"/>
        <v>4300</v>
      </c>
      <c r="W35" s="87">
        <v>0</v>
      </c>
      <c r="X35" s="87">
        <v>0</v>
      </c>
      <c r="Y35" s="87">
        <v>0</v>
      </c>
      <c r="Z35" s="87">
        <v>4300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0</v>
      </c>
      <c r="AG35" s="87">
        <v>0</v>
      </c>
      <c r="AH35" s="87">
        <v>0</v>
      </c>
      <c r="AI35" s="87">
        <v>0</v>
      </c>
      <c r="AJ35" s="87">
        <f t="shared" si="11"/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27</v>
      </c>
      <c r="B36" s="96" t="s">
        <v>317</v>
      </c>
      <c r="C36" s="85" t="s">
        <v>318</v>
      </c>
      <c r="D36" s="87">
        <f t="shared" si="0"/>
        <v>22865</v>
      </c>
      <c r="E36" s="87">
        <f t="shared" si="1"/>
        <v>0</v>
      </c>
      <c r="F36" s="87">
        <v>0</v>
      </c>
      <c r="G36" s="87">
        <v>0</v>
      </c>
      <c r="H36" s="87">
        <f t="shared" si="2"/>
        <v>12096</v>
      </c>
      <c r="I36" s="87">
        <v>12096</v>
      </c>
      <c r="J36" s="87">
        <v>0</v>
      </c>
      <c r="K36" s="87">
        <f t="shared" si="3"/>
        <v>10769</v>
      </c>
      <c r="L36" s="87">
        <v>0</v>
      </c>
      <c r="M36" s="87">
        <v>10769</v>
      </c>
      <c r="N36" s="87">
        <f t="shared" si="4"/>
        <v>22865</v>
      </c>
      <c r="O36" s="87">
        <f t="shared" si="5"/>
        <v>12096</v>
      </c>
      <c r="P36" s="87">
        <v>12096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10769</v>
      </c>
      <c r="W36" s="87">
        <v>10769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557</v>
      </c>
      <c r="AG36" s="87">
        <v>557</v>
      </c>
      <c r="AH36" s="87">
        <v>0</v>
      </c>
      <c r="AI36" s="87">
        <v>0</v>
      </c>
      <c r="AJ36" s="87">
        <f t="shared" si="11"/>
        <v>557</v>
      </c>
      <c r="AK36" s="87">
        <v>0</v>
      </c>
      <c r="AL36" s="87">
        <v>0</v>
      </c>
      <c r="AM36" s="87">
        <v>24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533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27</v>
      </c>
      <c r="B37" s="96" t="s">
        <v>319</v>
      </c>
      <c r="C37" s="85" t="s">
        <v>320</v>
      </c>
      <c r="D37" s="87">
        <f t="shared" si="0"/>
        <v>1021</v>
      </c>
      <c r="E37" s="87">
        <f t="shared" si="1"/>
        <v>0</v>
      </c>
      <c r="F37" s="87">
        <v>0</v>
      </c>
      <c r="G37" s="87">
        <v>0</v>
      </c>
      <c r="H37" s="87">
        <f t="shared" si="2"/>
        <v>310</v>
      </c>
      <c r="I37" s="87">
        <v>310</v>
      </c>
      <c r="J37" s="87">
        <v>0</v>
      </c>
      <c r="K37" s="87">
        <f t="shared" si="3"/>
        <v>711</v>
      </c>
      <c r="L37" s="87">
        <v>0</v>
      </c>
      <c r="M37" s="87">
        <v>711</v>
      </c>
      <c r="N37" s="87">
        <f t="shared" si="4"/>
        <v>1021</v>
      </c>
      <c r="O37" s="87">
        <f t="shared" si="5"/>
        <v>310</v>
      </c>
      <c r="P37" s="87">
        <v>0</v>
      </c>
      <c r="Q37" s="87">
        <v>0</v>
      </c>
      <c r="R37" s="87">
        <v>0</v>
      </c>
      <c r="S37" s="87">
        <v>310</v>
      </c>
      <c r="T37" s="87">
        <v>0</v>
      </c>
      <c r="U37" s="87">
        <v>0</v>
      </c>
      <c r="V37" s="87">
        <f t="shared" si="7"/>
        <v>711</v>
      </c>
      <c r="W37" s="87">
        <v>0</v>
      </c>
      <c r="X37" s="87">
        <v>0</v>
      </c>
      <c r="Y37" s="87">
        <v>0</v>
      </c>
      <c r="Z37" s="87">
        <v>711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0</v>
      </c>
      <c r="AG37" s="87">
        <v>0</v>
      </c>
      <c r="AH37" s="87">
        <v>0</v>
      </c>
      <c r="AI37" s="87">
        <v>0</v>
      </c>
      <c r="AJ37" s="87">
        <f t="shared" si="11"/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27</v>
      </c>
      <c r="B38" s="96" t="s">
        <v>321</v>
      </c>
      <c r="C38" s="85" t="s">
        <v>322</v>
      </c>
      <c r="D38" s="87">
        <f t="shared" si="0"/>
        <v>4610</v>
      </c>
      <c r="E38" s="87">
        <f t="shared" si="1"/>
        <v>0</v>
      </c>
      <c r="F38" s="87">
        <v>0</v>
      </c>
      <c r="G38" s="87">
        <v>0</v>
      </c>
      <c r="H38" s="87">
        <f t="shared" si="2"/>
        <v>2125</v>
      </c>
      <c r="I38" s="87">
        <v>2125</v>
      </c>
      <c r="J38" s="87">
        <v>0</v>
      </c>
      <c r="K38" s="87">
        <f t="shared" si="3"/>
        <v>2485</v>
      </c>
      <c r="L38" s="87">
        <v>0</v>
      </c>
      <c r="M38" s="87">
        <v>2485</v>
      </c>
      <c r="N38" s="87">
        <f t="shared" si="4"/>
        <v>4610</v>
      </c>
      <c r="O38" s="87">
        <f t="shared" si="5"/>
        <v>2125</v>
      </c>
      <c r="P38" s="87">
        <v>2125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2485</v>
      </c>
      <c r="W38" s="87">
        <v>2485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15</v>
      </c>
      <c r="AG38" s="87">
        <v>15</v>
      </c>
      <c r="AH38" s="87">
        <v>0</v>
      </c>
      <c r="AI38" s="87">
        <v>0</v>
      </c>
      <c r="AJ38" s="87">
        <f t="shared" si="11"/>
        <v>15</v>
      </c>
      <c r="AK38" s="87">
        <v>0</v>
      </c>
      <c r="AL38" s="87">
        <v>0</v>
      </c>
      <c r="AM38" s="87">
        <v>11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4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27</v>
      </c>
      <c r="B39" s="96" t="s">
        <v>323</v>
      </c>
      <c r="C39" s="85" t="s">
        <v>324</v>
      </c>
      <c r="D39" s="87">
        <f t="shared" si="0"/>
        <v>338</v>
      </c>
      <c r="E39" s="87">
        <f t="shared" si="1"/>
        <v>0</v>
      </c>
      <c r="F39" s="87">
        <v>0</v>
      </c>
      <c r="G39" s="87">
        <v>0</v>
      </c>
      <c r="H39" s="87">
        <f t="shared" si="2"/>
        <v>246</v>
      </c>
      <c r="I39" s="87">
        <v>246</v>
      </c>
      <c r="J39" s="87">
        <v>0</v>
      </c>
      <c r="K39" s="87">
        <f t="shared" si="3"/>
        <v>92</v>
      </c>
      <c r="L39" s="87">
        <v>0</v>
      </c>
      <c r="M39" s="87">
        <v>92</v>
      </c>
      <c r="N39" s="87">
        <f t="shared" si="4"/>
        <v>338</v>
      </c>
      <c r="O39" s="87">
        <f t="shared" si="5"/>
        <v>246</v>
      </c>
      <c r="P39" s="87">
        <v>246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92</v>
      </c>
      <c r="W39" s="87">
        <v>92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3</v>
      </c>
      <c r="AG39" s="87">
        <v>3</v>
      </c>
      <c r="AH39" s="87">
        <v>0</v>
      </c>
      <c r="AI39" s="87">
        <v>0</v>
      </c>
      <c r="AJ39" s="87">
        <f t="shared" si="11"/>
        <v>6</v>
      </c>
      <c r="AK39" s="87">
        <v>0</v>
      </c>
      <c r="AL39" s="87">
        <v>5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1</v>
      </c>
      <c r="AT39" s="87">
        <f t="shared" si="13"/>
        <v>2</v>
      </c>
      <c r="AU39" s="87">
        <v>0</v>
      </c>
      <c r="AV39" s="87">
        <v>2</v>
      </c>
      <c r="AW39" s="87">
        <v>0</v>
      </c>
      <c r="AX39" s="87">
        <v>0</v>
      </c>
      <c r="AY39" s="87">
        <v>0</v>
      </c>
      <c r="AZ39" s="87">
        <f t="shared" si="14"/>
        <v>3</v>
      </c>
      <c r="BA39" s="87">
        <v>3</v>
      </c>
      <c r="BB39" s="87">
        <v>0</v>
      </c>
      <c r="BC39" s="87">
        <v>0</v>
      </c>
    </row>
    <row r="40" spans="1:55" ht="13.5" customHeight="1" x14ac:dyDescent="0.15">
      <c r="A40" s="98" t="s">
        <v>27</v>
      </c>
      <c r="B40" s="96" t="s">
        <v>325</v>
      </c>
      <c r="C40" s="85" t="s">
        <v>326</v>
      </c>
      <c r="D40" s="87">
        <f t="shared" si="0"/>
        <v>23826</v>
      </c>
      <c r="E40" s="87">
        <f t="shared" si="1"/>
        <v>0</v>
      </c>
      <c r="F40" s="87">
        <v>0</v>
      </c>
      <c r="G40" s="87">
        <v>0</v>
      </c>
      <c r="H40" s="87">
        <f t="shared" si="2"/>
        <v>0</v>
      </c>
      <c r="I40" s="87">
        <v>0</v>
      </c>
      <c r="J40" s="87">
        <v>0</v>
      </c>
      <c r="K40" s="87">
        <f t="shared" si="3"/>
        <v>23826</v>
      </c>
      <c r="L40" s="87">
        <v>8373</v>
      </c>
      <c r="M40" s="87">
        <v>15453</v>
      </c>
      <c r="N40" s="87">
        <f t="shared" si="4"/>
        <v>23826</v>
      </c>
      <c r="O40" s="87">
        <f t="shared" si="5"/>
        <v>8373</v>
      </c>
      <c r="P40" s="87">
        <v>8373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15453</v>
      </c>
      <c r="W40" s="87">
        <v>15453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646</v>
      </c>
      <c r="AG40" s="87">
        <v>646</v>
      </c>
      <c r="AH40" s="87">
        <v>0</v>
      </c>
      <c r="AI40" s="87">
        <v>0</v>
      </c>
      <c r="AJ40" s="87">
        <f t="shared" si="11"/>
        <v>646</v>
      </c>
      <c r="AK40" s="87">
        <v>0</v>
      </c>
      <c r="AL40" s="87">
        <v>0</v>
      </c>
      <c r="AM40" s="87">
        <v>11</v>
      </c>
      <c r="AN40" s="87">
        <v>635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13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27</v>
      </c>
      <c r="B41" s="96" t="s">
        <v>327</v>
      </c>
      <c r="C41" s="85" t="s">
        <v>328</v>
      </c>
      <c r="D41" s="87">
        <f t="shared" si="0"/>
        <v>1933</v>
      </c>
      <c r="E41" s="87">
        <f t="shared" si="1"/>
        <v>0</v>
      </c>
      <c r="F41" s="87">
        <v>0</v>
      </c>
      <c r="G41" s="87">
        <v>0</v>
      </c>
      <c r="H41" s="87">
        <f t="shared" si="2"/>
        <v>529</v>
      </c>
      <c r="I41" s="87">
        <v>529</v>
      </c>
      <c r="J41" s="87">
        <v>0</v>
      </c>
      <c r="K41" s="87">
        <f t="shared" si="3"/>
        <v>1404</v>
      </c>
      <c r="L41" s="87">
        <v>0</v>
      </c>
      <c r="M41" s="87">
        <v>1404</v>
      </c>
      <c r="N41" s="87">
        <f t="shared" si="4"/>
        <v>1933</v>
      </c>
      <c r="O41" s="87">
        <f t="shared" si="5"/>
        <v>529</v>
      </c>
      <c r="P41" s="87">
        <v>0</v>
      </c>
      <c r="Q41" s="87">
        <v>0</v>
      </c>
      <c r="R41" s="87">
        <v>0</v>
      </c>
      <c r="S41" s="87">
        <v>529</v>
      </c>
      <c r="T41" s="87">
        <v>0</v>
      </c>
      <c r="U41" s="87">
        <v>0</v>
      </c>
      <c r="V41" s="87">
        <f t="shared" si="7"/>
        <v>1404</v>
      </c>
      <c r="W41" s="87">
        <v>0</v>
      </c>
      <c r="X41" s="87">
        <v>0</v>
      </c>
      <c r="Y41" s="87">
        <v>0</v>
      </c>
      <c r="Z41" s="87">
        <v>1404</v>
      </c>
      <c r="AA41" s="87">
        <v>0</v>
      </c>
      <c r="AB41" s="87">
        <v>0</v>
      </c>
      <c r="AC41" s="87">
        <f t="shared" si="9"/>
        <v>0</v>
      </c>
      <c r="AD41" s="87">
        <v>0</v>
      </c>
      <c r="AE41" s="87">
        <v>0</v>
      </c>
      <c r="AF41" s="87">
        <f t="shared" si="10"/>
        <v>0</v>
      </c>
      <c r="AG41" s="87">
        <v>0</v>
      </c>
      <c r="AH41" s="87">
        <v>0</v>
      </c>
      <c r="AI41" s="87">
        <v>0</v>
      </c>
      <c r="AJ41" s="87">
        <f t="shared" si="11"/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14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27</v>
      </c>
      <c r="B42" s="96" t="s">
        <v>329</v>
      </c>
      <c r="C42" s="85" t="s">
        <v>330</v>
      </c>
      <c r="D42" s="87">
        <f t="shared" si="0"/>
        <v>300</v>
      </c>
      <c r="E42" s="87">
        <f t="shared" si="1"/>
        <v>140</v>
      </c>
      <c r="F42" s="87">
        <v>140</v>
      </c>
      <c r="G42" s="87">
        <v>0</v>
      </c>
      <c r="H42" s="87">
        <f t="shared" si="2"/>
        <v>0</v>
      </c>
      <c r="I42" s="87">
        <v>0</v>
      </c>
      <c r="J42" s="87">
        <v>0</v>
      </c>
      <c r="K42" s="87">
        <f t="shared" si="3"/>
        <v>160</v>
      </c>
      <c r="L42" s="87">
        <v>0</v>
      </c>
      <c r="M42" s="87">
        <v>160</v>
      </c>
      <c r="N42" s="87">
        <f t="shared" si="4"/>
        <v>300</v>
      </c>
      <c r="O42" s="87">
        <f t="shared" si="5"/>
        <v>140</v>
      </c>
      <c r="P42" s="87">
        <v>140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7"/>
        <v>160</v>
      </c>
      <c r="W42" s="87">
        <v>160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9"/>
        <v>0</v>
      </c>
      <c r="AD42" s="87">
        <v>0</v>
      </c>
      <c r="AE42" s="87">
        <v>0</v>
      </c>
      <c r="AF42" s="87">
        <f t="shared" si="10"/>
        <v>0</v>
      </c>
      <c r="AG42" s="87">
        <v>0</v>
      </c>
      <c r="AH42" s="87">
        <v>0</v>
      </c>
      <c r="AI42" s="87">
        <v>0</v>
      </c>
      <c r="AJ42" s="87">
        <f t="shared" si="11"/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13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14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27</v>
      </c>
      <c r="B43" s="96" t="s">
        <v>331</v>
      </c>
      <c r="C43" s="85" t="s">
        <v>332</v>
      </c>
      <c r="D43" s="87">
        <f t="shared" si="0"/>
        <v>6157</v>
      </c>
      <c r="E43" s="87">
        <f t="shared" si="1"/>
        <v>0</v>
      </c>
      <c r="F43" s="87">
        <v>0</v>
      </c>
      <c r="G43" s="87">
        <v>0</v>
      </c>
      <c r="H43" s="87">
        <f t="shared" si="2"/>
        <v>2368</v>
      </c>
      <c r="I43" s="87">
        <v>2368</v>
      </c>
      <c r="J43" s="87">
        <v>0</v>
      </c>
      <c r="K43" s="87">
        <f t="shared" si="3"/>
        <v>3789</v>
      </c>
      <c r="L43" s="87">
        <v>0</v>
      </c>
      <c r="M43" s="87">
        <v>3789</v>
      </c>
      <c r="N43" s="87">
        <f t="shared" si="4"/>
        <v>6183</v>
      </c>
      <c r="O43" s="87">
        <f t="shared" si="5"/>
        <v>2368</v>
      </c>
      <c r="P43" s="87">
        <v>2368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7"/>
        <v>3789</v>
      </c>
      <c r="W43" s="87">
        <v>3789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9"/>
        <v>26</v>
      </c>
      <c r="AD43" s="87">
        <v>26</v>
      </c>
      <c r="AE43" s="87">
        <v>0</v>
      </c>
      <c r="AF43" s="87">
        <f t="shared" si="10"/>
        <v>115</v>
      </c>
      <c r="AG43" s="87">
        <v>115</v>
      </c>
      <c r="AH43" s="87">
        <v>0</v>
      </c>
      <c r="AI43" s="87">
        <v>0</v>
      </c>
      <c r="AJ43" s="87">
        <f t="shared" si="11"/>
        <v>115</v>
      </c>
      <c r="AK43" s="87">
        <v>0</v>
      </c>
      <c r="AL43" s="87">
        <v>0</v>
      </c>
      <c r="AM43" s="87">
        <v>95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20</v>
      </c>
      <c r="AT43" s="87">
        <f t="shared" si="13"/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14"/>
        <v>0</v>
      </c>
      <c r="BA43" s="87">
        <v>0</v>
      </c>
      <c r="BB43" s="87">
        <v>0</v>
      </c>
      <c r="BC43" s="87">
        <v>0</v>
      </c>
    </row>
    <row r="44" spans="1:55" ht="13.5" customHeight="1" x14ac:dyDescent="0.15">
      <c r="A44" s="98" t="s">
        <v>27</v>
      </c>
      <c r="B44" s="96" t="s">
        <v>333</v>
      </c>
      <c r="C44" s="85" t="s">
        <v>334</v>
      </c>
      <c r="D44" s="87">
        <f t="shared" si="0"/>
        <v>1316</v>
      </c>
      <c r="E44" s="87">
        <f t="shared" si="1"/>
        <v>0</v>
      </c>
      <c r="F44" s="87">
        <v>0</v>
      </c>
      <c r="G44" s="87">
        <v>0</v>
      </c>
      <c r="H44" s="87">
        <f t="shared" si="2"/>
        <v>0</v>
      </c>
      <c r="I44" s="87">
        <v>0</v>
      </c>
      <c r="J44" s="87">
        <v>0</v>
      </c>
      <c r="K44" s="87">
        <f t="shared" si="3"/>
        <v>1316</v>
      </c>
      <c r="L44" s="87">
        <v>811</v>
      </c>
      <c r="M44" s="87">
        <v>505</v>
      </c>
      <c r="N44" s="87">
        <f t="shared" si="4"/>
        <v>1316</v>
      </c>
      <c r="O44" s="87">
        <f t="shared" si="5"/>
        <v>811</v>
      </c>
      <c r="P44" s="87">
        <v>811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 t="shared" si="7"/>
        <v>505</v>
      </c>
      <c r="W44" s="87">
        <v>505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 t="shared" si="9"/>
        <v>0</v>
      </c>
      <c r="AD44" s="87">
        <v>0</v>
      </c>
      <c r="AE44" s="87">
        <v>0</v>
      </c>
      <c r="AF44" s="87">
        <f t="shared" si="10"/>
        <v>26</v>
      </c>
      <c r="AG44" s="87">
        <v>26</v>
      </c>
      <c r="AH44" s="87">
        <v>0</v>
      </c>
      <c r="AI44" s="87">
        <v>0</v>
      </c>
      <c r="AJ44" s="87">
        <f t="shared" si="11"/>
        <v>26</v>
      </c>
      <c r="AK44" s="87">
        <v>0</v>
      </c>
      <c r="AL44" s="87">
        <v>0</v>
      </c>
      <c r="AM44" s="87">
        <v>2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24</v>
      </c>
      <c r="AT44" s="87">
        <f t="shared" si="13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14"/>
        <v>0</v>
      </c>
      <c r="BA44" s="87">
        <v>0</v>
      </c>
      <c r="BB44" s="87">
        <v>0</v>
      </c>
      <c r="BC44" s="87">
        <v>0</v>
      </c>
    </row>
    <row r="45" spans="1:55" ht="13.5" customHeight="1" x14ac:dyDescent="0.15">
      <c r="A45" s="98" t="s">
        <v>27</v>
      </c>
      <c r="B45" s="96" t="s">
        <v>335</v>
      </c>
      <c r="C45" s="85" t="s">
        <v>336</v>
      </c>
      <c r="D45" s="87">
        <f t="shared" si="0"/>
        <v>11472</v>
      </c>
      <c r="E45" s="87">
        <f t="shared" si="1"/>
        <v>0</v>
      </c>
      <c r="F45" s="87">
        <v>0</v>
      </c>
      <c r="G45" s="87">
        <v>0</v>
      </c>
      <c r="H45" s="87">
        <f t="shared" si="2"/>
        <v>4824</v>
      </c>
      <c r="I45" s="87">
        <v>4824</v>
      </c>
      <c r="J45" s="87">
        <v>0</v>
      </c>
      <c r="K45" s="87">
        <f t="shared" si="3"/>
        <v>6648</v>
      </c>
      <c r="L45" s="87">
        <v>1530</v>
      </c>
      <c r="M45" s="87">
        <v>5118</v>
      </c>
      <c r="N45" s="87">
        <f t="shared" si="4"/>
        <v>11472</v>
      </c>
      <c r="O45" s="87">
        <f t="shared" si="5"/>
        <v>6354</v>
      </c>
      <c r="P45" s="87">
        <v>6354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 t="shared" si="7"/>
        <v>5118</v>
      </c>
      <c r="W45" s="87">
        <v>5118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 t="shared" si="9"/>
        <v>0</v>
      </c>
      <c r="AD45" s="87">
        <v>0</v>
      </c>
      <c r="AE45" s="87">
        <v>0</v>
      </c>
      <c r="AF45" s="87">
        <f t="shared" si="10"/>
        <v>296</v>
      </c>
      <c r="AG45" s="87">
        <v>296</v>
      </c>
      <c r="AH45" s="87">
        <v>0</v>
      </c>
      <c r="AI45" s="87">
        <v>0</v>
      </c>
      <c r="AJ45" s="87">
        <f t="shared" si="11"/>
        <v>296</v>
      </c>
      <c r="AK45" s="87">
        <v>0</v>
      </c>
      <c r="AL45" s="87">
        <v>0</v>
      </c>
      <c r="AM45" s="87">
        <v>296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 t="shared" si="13"/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14"/>
        <v>0</v>
      </c>
      <c r="BA45" s="87">
        <v>0</v>
      </c>
      <c r="BB45" s="87">
        <v>0</v>
      </c>
      <c r="BC45" s="87">
        <v>0</v>
      </c>
    </row>
    <row r="46" spans="1:55" ht="13.5" customHeight="1" x14ac:dyDescent="0.15">
      <c r="A46" s="98" t="s">
        <v>27</v>
      </c>
      <c r="B46" s="96" t="s">
        <v>337</v>
      </c>
      <c r="C46" s="85" t="s">
        <v>338</v>
      </c>
      <c r="D46" s="87">
        <f t="shared" si="0"/>
        <v>553</v>
      </c>
      <c r="E46" s="87">
        <f t="shared" si="1"/>
        <v>0</v>
      </c>
      <c r="F46" s="87">
        <v>0</v>
      </c>
      <c r="G46" s="87">
        <v>0</v>
      </c>
      <c r="H46" s="87">
        <f t="shared" si="2"/>
        <v>0</v>
      </c>
      <c r="I46" s="87">
        <v>0</v>
      </c>
      <c r="J46" s="87">
        <v>0</v>
      </c>
      <c r="K46" s="87">
        <f t="shared" si="3"/>
        <v>553</v>
      </c>
      <c r="L46" s="87">
        <v>261</v>
      </c>
      <c r="M46" s="87">
        <v>292</v>
      </c>
      <c r="N46" s="87">
        <f t="shared" si="4"/>
        <v>553</v>
      </c>
      <c r="O46" s="87">
        <f t="shared" si="5"/>
        <v>261</v>
      </c>
      <c r="P46" s="87">
        <v>261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 t="shared" si="7"/>
        <v>292</v>
      </c>
      <c r="W46" s="87">
        <v>292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 t="shared" si="9"/>
        <v>0</v>
      </c>
      <c r="AD46" s="87">
        <v>0</v>
      </c>
      <c r="AE46" s="87">
        <v>0</v>
      </c>
      <c r="AF46" s="87">
        <f t="shared" si="10"/>
        <v>14</v>
      </c>
      <c r="AG46" s="87">
        <v>14</v>
      </c>
      <c r="AH46" s="87">
        <v>0</v>
      </c>
      <c r="AI46" s="87">
        <v>0</v>
      </c>
      <c r="AJ46" s="87">
        <f t="shared" si="11"/>
        <v>14</v>
      </c>
      <c r="AK46" s="87">
        <v>0</v>
      </c>
      <c r="AL46" s="87">
        <v>0</v>
      </c>
      <c r="AM46" s="87">
        <v>14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 t="shared" si="13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14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 t="s">
        <v>27</v>
      </c>
      <c r="B47" s="96" t="s">
        <v>339</v>
      </c>
      <c r="C47" s="85" t="s">
        <v>340</v>
      </c>
      <c r="D47" s="87">
        <f t="shared" si="0"/>
        <v>7364</v>
      </c>
      <c r="E47" s="87">
        <f t="shared" si="1"/>
        <v>0</v>
      </c>
      <c r="F47" s="87">
        <v>0</v>
      </c>
      <c r="G47" s="87">
        <v>0</v>
      </c>
      <c r="H47" s="87">
        <f t="shared" si="2"/>
        <v>0</v>
      </c>
      <c r="I47" s="87">
        <v>0</v>
      </c>
      <c r="J47" s="87">
        <v>0</v>
      </c>
      <c r="K47" s="87">
        <f t="shared" si="3"/>
        <v>7364</v>
      </c>
      <c r="L47" s="87">
        <v>6723</v>
      </c>
      <c r="M47" s="87">
        <v>641</v>
      </c>
      <c r="N47" s="87">
        <f t="shared" si="4"/>
        <v>7364</v>
      </c>
      <c r="O47" s="87">
        <f t="shared" si="5"/>
        <v>6723</v>
      </c>
      <c r="P47" s="87">
        <v>6723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7"/>
        <v>641</v>
      </c>
      <c r="W47" s="87">
        <v>641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9"/>
        <v>0</v>
      </c>
      <c r="AD47" s="87">
        <v>0</v>
      </c>
      <c r="AE47" s="87">
        <v>0</v>
      </c>
      <c r="AF47" s="87">
        <f t="shared" si="10"/>
        <v>308</v>
      </c>
      <c r="AG47" s="87">
        <v>308</v>
      </c>
      <c r="AH47" s="87">
        <v>0</v>
      </c>
      <c r="AI47" s="87">
        <v>0</v>
      </c>
      <c r="AJ47" s="87">
        <f t="shared" si="11"/>
        <v>308</v>
      </c>
      <c r="AK47" s="87">
        <v>0</v>
      </c>
      <c r="AL47" s="87">
        <v>0</v>
      </c>
      <c r="AM47" s="87">
        <v>308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 t="shared" si="13"/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14"/>
        <v>0</v>
      </c>
      <c r="BA47" s="87">
        <v>0</v>
      </c>
      <c r="BB47" s="87">
        <v>0</v>
      </c>
      <c r="BC47" s="87">
        <v>0</v>
      </c>
    </row>
    <row r="48" spans="1:55" ht="13.5" customHeight="1" x14ac:dyDescent="0.15">
      <c r="A48" s="98" t="s">
        <v>27</v>
      </c>
      <c r="B48" s="96" t="s">
        <v>341</v>
      </c>
      <c r="C48" s="85" t="s">
        <v>342</v>
      </c>
      <c r="D48" s="87">
        <f t="shared" si="0"/>
        <v>1471</v>
      </c>
      <c r="E48" s="87">
        <f t="shared" si="1"/>
        <v>0</v>
      </c>
      <c r="F48" s="87">
        <v>0</v>
      </c>
      <c r="G48" s="87">
        <v>0</v>
      </c>
      <c r="H48" s="87">
        <f t="shared" si="2"/>
        <v>247</v>
      </c>
      <c r="I48" s="87">
        <v>247</v>
      </c>
      <c r="J48" s="87">
        <v>0</v>
      </c>
      <c r="K48" s="87">
        <f t="shared" si="3"/>
        <v>1224</v>
      </c>
      <c r="L48" s="87">
        <v>0</v>
      </c>
      <c r="M48" s="87">
        <v>1224</v>
      </c>
      <c r="N48" s="87">
        <f t="shared" si="4"/>
        <v>1494</v>
      </c>
      <c r="O48" s="87">
        <f t="shared" si="5"/>
        <v>247</v>
      </c>
      <c r="P48" s="87">
        <v>247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 t="shared" si="7"/>
        <v>1224</v>
      </c>
      <c r="W48" s="87">
        <v>1224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 t="shared" si="9"/>
        <v>23</v>
      </c>
      <c r="AD48" s="87">
        <v>23</v>
      </c>
      <c r="AE48" s="87">
        <v>0</v>
      </c>
      <c r="AF48" s="87">
        <f t="shared" si="10"/>
        <v>27</v>
      </c>
      <c r="AG48" s="87">
        <v>27</v>
      </c>
      <c r="AH48" s="87">
        <v>0</v>
      </c>
      <c r="AI48" s="87">
        <v>0</v>
      </c>
      <c r="AJ48" s="87">
        <f t="shared" si="11"/>
        <v>36</v>
      </c>
      <c r="AK48" s="87">
        <v>0</v>
      </c>
      <c r="AL48" s="87">
        <v>19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17</v>
      </c>
      <c r="AT48" s="87">
        <f t="shared" si="13"/>
        <v>10</v>
      </c>
      <c r="AU48" s="87">
        <v>0</v>
      </c>
      <c r="AV48" s="87">
        <v>10</v>
      </c>
      <c r="AW48" s="87">
        <v>0</v>
      </c>
      <c r="AX48" s="87">
        <v>0</v>
      </c>
      <c r="AY48" s="87">
        <v>0</v>
      </c>
      <c r="AZ48" s="87">
        <f t="shared" si="14"/>
        <v>27</v>
      </c>
      <c r="BA48" s="87">
        <v>27</v>
      </c>
      <c r="BB48" s="87">
        <v>0</v>
      </c>
      <c r="BC48" s="87">
        <v>0</v>
      </c>
    </row>
    <row r="49" spans="1:55" ht="13.5" customHeight="1" x14ac:dyDescent="0.15">
      <c r="A49" s="98" t="s">
        <v>27</v>
      </c>
      <c r="B49" s="96" t="s">
        <v>343</v>
      </c>
      <c r="C49" s="85" t="s">
        <v>344</v>
      </c>
      <c r="D49" s="87">
        <f t="shared" si="0"/>
        <v>1655</v>
      </c>
      <c r="E49" s="87">
        <f t="shared" si="1"/>
        <v>0</v>
      </c>
      <c r="F49" s="87">
        <v>0</v>
      </c>
      <c r="G49" s="87">
        <v>0</v>
      </c>
      <c r="H49" s="87">
        <f t="shared" si="2"/>
        <v>728</v>
      </c>
      <c r="I49" s="87">
        <v>728</v>
      </c>
      <c r="J49" s="87">
        <v>0</v>
      </c>
      <c r="K49" s="87">
        <f t="shared" si="3"/>
        <v>927</v>
      </c>
      <c r="L49" s="87">
        <v>0</v>
      </c>
      <c r="M49" s="87">
        <v>927</v>
      </c>
      <c r="N49" s="87">
        <f t="shared" si="4"/>
        <v>1663</v>
      </c>
      <c r="O49" s="87">
        <f t="shared" si="5"/>
        <v>728</v>
      </c>
      <c r="P49" s="87">
        <v>728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 t="shared" si="7"/>
        <v>927</v>
      </c>
      <c r="W49" s="87">
        <v>927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 t="shared" si="9"/>
        <v>8</v>
      </c>
      <c r="AD49" s="87">
        <v>8</v>
      </c>
      <c r="AE49" s="87">
        <v>0</v>
      </c>
      <c r="AF49" s="87">
        <f t="shared" si="10"/>
        <v>31</v>
      </c>
      <c r="AG49" s="87">
        <v>31</v>
      </c>
      <c r="AH49" s="87">
        <v>0</v>
      </c>
      <c r="AI49" s="87">
        <v>0</v>
      </c>
      <c r="AJ49" s="87">
        <f t="shared" si="11"/>
        <v>42</v>
      </c>
      <c r="AK49" s="87">
        <v>0</v>
      </c>
      <c r="AL49" s="87">
        <v>22</v>
      </c>
      <c r="AM49" s="87">
        <v>1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19</v>
      </c>
      <c r="AT49" s="87">
        <f t="shared" si="13"/>
        <v>11</v>
      </c>
      <c r="AU49" s="87">
        <v>0</v>
      </c>
      <c r="AV49" s="87">
        <v>11</v>
      </c>
      <c r="AW49" s="87">
        <v>0</v>
      </c>
      <c r="AX49" s="87">
        <v>0</v>
      </c>
      <c r="AY49" s="87">
        <v>0</v>
      </c>
      <c r="AZ49" s="87">
        <f t="shared" si="14"/>
        <v>30</v>
      </c>
      <c r="BA49" s="87">
        <v>30</v>
      </c>
      <c r="BB49" s="87">
        <v>0</v>
      </c>
      <c r="BC49" s="87">
        <v>0</v>
      </c>
    </row>
    <row r="50" spans="1:55" ht="13.5" customHeight="1" x14ac:dyDescent="0.15">
      <c r="A50" s="98" t="s">
        <v>27</v>
      </c>
      <c r="B50" s="96" t="s">
        <v>345</v>
      </c>
      <c r="C50" s="85" t="s">
        <v>346</v>
      </c>
      <c r="D50" s="87">
        <f t="shared" si="0"/>
        <v>1445</v>
      </c>
      <c r="E50" s="87">
        <f t="shared" si="1"/>
        <v>0</v>
      </c>
      <c r="F50" s="87">
        <v>0</v>
      </c>
      <c r="G50" s="87">
        <v>0</v>
      </c>
      <c r="H50" s="87">
        <f t="shared" si="2"/>
        <v>487</v>
      </c>
      <c r="I50" s="87">
        <v>487</v>
      </c>
      <c r="J50" s="87">
        <v>0</v>
      </c>
      <c r="K50" s="87">
        <f t="shared" si="3"/>
        <v>958</v>
      </c>
      <c r="L50" s="87">
        <v>0</v>
      </c>
      <c r="M50" s="87">
        <v>958</v>
      </c>
      <c r="N50" s="87">
        <f t="shared" si="4"/>
        <v>1445</v>
      </c>
      <c r="O50" s="87">
        <f t="shared" si="5"/>
        <v>487</v>
      </c>
      <c r="P50" s="87">
        <v>487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 t="shared" si="7"/>
        <v>958</v>
      </c>
      <c r="W50" s="87">
        <v>958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 t="shared" si="9"/>
        <v>0</v>
      </c>
      <c r="AD50" s="87">
        <v>0</v>
      </c>
      <c r="AE50" s="87">
        <v>0</v>
      </c>
      <c r="AF50" s="87">
        <f t="shared" si="10"/>
        <v>10</v>
      </c>
      <c r="AG50" s="87">
        <v>10</v>
      </c>
      <c r="AH50" s="87">
        <v>0</v>
      </c>
      <c r="AI50" s="87">
        <v>0</v>
      </c>
      <c r="AJ50" s="87">
        <f t="shared" si="11"/>
        <v>26</v>
      </c>
      <c r="AK50" s="87">
        <v>0</v>
      </c>
      <c r="AL50" s="87">
        <v>26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 t="shared" si="13"/>
        <v>10</v>
      </c>
      <c r="AU50" s="87">
        <v>0</v>
      </c>
      <c r="AV50" s="87">
        <v>10</v>
      </c>
      <c r="AW50" s="87">
        <v>0</v>
      </c>
      <c r="AX50" s="87">
        <v>0</v>
      </c>
      <c r="AY50" s="87">
        <v>0</v>
      </c>
      <c r="AZ50" s="87">
        <f t="shared" si="14"/>
        <v>26</v>
      </c>
      <c r="BA50" s="87">
        <v>26</v>
      </c>
      <c r="BB50" s="87">
        <v>0</v>
      </c>
      <c r="BC50" s="87">
        <v>0</v>
      </c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50">
    <sortCondition ref="A8:A50"/>
    <sortCondition ref="B8:B50"/>
    <sortCondition ref="C8:C5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27000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27100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27140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27202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27203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27204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27205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27206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27207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27208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27209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27210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27211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27212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27213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27214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27215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27216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27217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27218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27219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27220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27221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27222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27223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27224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27225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27226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27227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27228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27229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27230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27231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27232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27301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27321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27322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27341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27361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27362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27366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27381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27382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27383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2025-01-10T06:24:58Z</dcterms:modified>
</cp:coreProperties>
</file>