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N8" i="2" s="1"/>
  <c r="V9" i="2"/>
  <c r="V10" i="2"/>
  <c r="V11" i="2"/>
  <c r="V12" i="2"/>
  <c r="V13" i="2"/>
  <c r="N13" i="2" s="1"/>
  <c r="V14" i="2"/>
  <c r="N14" i="2" s="1"/>
  <c r="V15" i="2"/>
  <c r="N15" i="2" s="1"/>
  <c r="V16" i="2"/>
  <c r="N16" i="2" s="1"/>
  <c r="V17" i="2"/>
  <c r="V18" i="2"/>
  <c r="V19" i="2"/>
  <c r="V20" i="2"/>
  <c r="V21" i="2"/>
  <c r="V22" i="2"/>
  <c r="N22" i="2" s="1"/>
  <c r="V23" i="2"/>
  <c r="N23" i="2" s="1"/>
  <c r="V24" i="2"/>
  <c r="N24" i="2" s="1"/>
  <c r="V25" i="2"/>
  <c r="V26" i="2"/>
  <c r="V27" i="2"/>
  <c r="V28" i="2"/>
  <c r="V29" i="2"/>
  <c r="V30" i="2"/>
  <c r="N30" i="2" s="1"/>
  <c r="V31" i="2"/>
  <c r="N31" i="2" s="1"/>
  <c r="V32" i="2"/>
  <c r="N32" i="2" s="1"/>
  <c r="V33" i="2"/>
  <c r="O8" i="2"/>
  <c r="O9" i="2"/>
  <c r="O10" i="2"/>
  <c r="O11" i="2"/>
  <c r="N11" i="2" s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9" i="2"/>
  <c r="N10" i="2"/>
  <c r="N12" i="2"/>
  <c r="N17" i="2"/>
  <c r="N18" i="2"/>
  <c r="N19" i="2"/>
  <c r="N20" i="2"/>
  <c r="N21" i="2"/>
  <c r="N25" i="2"/>
  <c r="N26" i="2"/>
  <c r="N27" i="2"/>
  <c r="N28" i="2"/>
  <c r="N29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H10" i="2"/>
  <c r="H11" i="2"/>
  <c r="H12" i="2"/>
  <c r="H13" i="2"/>
  <c r="H14" i="2"/>
  <c r="D14" i="2" s="1"/>
  <c r="H15" i="2"/>
  <c r="D15" i="2" s="1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D24" i="2" s="1"/>
  <c r="H25" i="2"/>
  <c r="D25" i="2" s="1"/>
  <c r="H26" i="2"/>
  <c r="H27" i="2"/>
  <c r="H28" i="2"/>
  <c r="H29" i="2"/>
  <c r="H30" i="2"/>
  <c r="D30" i="2" s="1"/>
  <c r="H31" i="2"/>
  <c r="D31" i="2" s="1"/>
  <c r="H32" i="2"/>
  <c r="D32" i="2" s="1"/>
  <c r="H33" i="2"/>
  <c r="D33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9" i="2"/>
  <c r="D10" i="2"/>
  <c r="D11" i="2"/>
  <c r="D12" i="2"/>
  <c r="D18" i="2"/>
  <c r="D19" i="2"/>
  <c r="D20" i="2"/>
  <c r="D21" i="2"/>
  <c r="D26" i="2"/>
  <c r="D27" i="2"/>
  <c r="D28" i="2"/>
  <c r="D29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I8" i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D25" i="1" s="1"/>
  <c r="I26" i="1"/>
  <c r="I27" i="1"/>
  <c r="I28" i="1"/>
  <c r="I29" i="1"/>
  <c r="D29" i="1" s="1"/>
  <c r="I30" i="1"/>
  <c r="D30" i="1" s="1"/>
  <c r="I31" i="1"/>
  <c r="D31" i="1" s="1"/>
  <c r="I32" i="1"/>
  <c r="I33" i="1"/>
  <c r="D33" i="1" s="1"/>
  <c r="E8" i="1"/>
  <c r="E9" i="1"/>
  <c r="E10" i="1"/>
  <c r="E11" i="1"/>
  <c r="E12" i="1"/>
  <c r="D12" i="1" s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E27" i="1"/>
  <c r="E28" i="1"/>
  <c r="D28" i="1" s="1"/>
  <c r="E29" i="1"/>
  <c r="E30" i="1"/>
  <c r="E31" i="1"/>
  <c r="E32" i="1"/>
  <c r="E33" i="1"/>
  <c r="D8" i="1"/>
  <c r="T8" i="1" s="1"/>
  <c r="D10" i="1"/>
  <c r="L10" i="1" s="1"/>
  <c r="D11" i="1"/>
  <c r="L11" i="1" s="1"/>
  <c r="D16" i="1"/>
  <c r="T16" i="1" s="1"/>
  <c r="D18" i="1"/>
  <c r="L18" i="1" s="1"/>
  <c r="D19" i="1"/>
  <c r="L19" i="1" s="1"/>
  <c r="D24" i="1"/>
  <c r="T24" i="1" s="1"/>
  <c r="D26" i="1"/>
  <c r="L26" i="1" s="1"/>
  <c r="D27" i="1"/>
  <c r="T27" i="1" s="1"/>
  <c r="D32" i="1"/>
  <c r="T32" i="1" s="1"/>
  <c r="F15" i="1" l="1"/>
  <c r="N15" i="1"/>
  <c r="J15" i="1"/>
  <c r="L15" i="1"/>
  <c r="T15" i="1"/>
  <c r="F31" i="1"/>
  <c r="N31" i="1"/>
  <c r="L31" i="1"/>
  <c r="J31" i="1"/>
  <c r="T31" i="1"/>
  <c r="N20" i="1"/>
  <c r="F20" i="1"/>
  <c r="L20" i="1"/>
  <c r="T20" i="1"/>
  <c r="J20" i="1"/>
  <c r="N30" i="1"/>
  <c r="F30" i="1"/>
  <c r="L30" i="1"/>
  <c r="T30" i="1"/>
  <c r="J30" i="1"/>
  <c r="N14" i="1"/>
  <c r="F14" i="1"/>
  <c r="L14" i="1"/>
  <c r="T14" i="1"/>
  <c r="J14" i="1"/>
  <c r="N23" i="1"/>
  <c r="T23" i="1"/>
  <c r="L23" i="1"/>
  <c r="J23" i="1"/>
  <c r="F23" i="1"/>
  <c r="N28" i="1"/>
  <c r="F28" i="1"/>
  <c r="L28" i="1"/>
  <c r="T28" i="1"/>
  <c r="J28" i="1"/>
  <c r="N12" i="1"/>
  <c r="F12" i="1"/>
  <c r="L12" i="1"/>
  <c r="T12" i="1"/>
  <c r="J12" i="1"/>
  <c r="N22" i="1"/>
  <c r="F22" i="1"/>
  <c r="L22" i="1"/>
  <c r="T22" i="1"/>
  <c r="J22" i="1"/>
  <c r="L29" i="1"/>
  <c r="F29" i="1"/>
  <c r="T29" i="1"/>
  <c r="J29" i="1"/>
  <c r="N29" i="1"/>
  <c r="L21" i="1"/>
  <c r="N21" i="1"/>
  <c r="T21" i="1"/>
  <c r="J21" i="1"/>
  <c r="F21" i="1"/>
  <c r="N13" i="1"/>
  <c r="L13" i="1"/>
  <c r="F13" i="1"/>
  <c r="T13" i="1"/>
  <c r="J13" i="1"/>
  <c r="T33" i="1"/>
  <c r="J33" i="1"/>
  <c r="N33" i="1"/>
  <c r="F33" i="1"/>
  <c r="L33" i="1"/>
  <c r="T25" i="1"/>
  <c r="N25" i="1"/>
  <c r="F25" i="1"/>
  <c r="L25" i="1"/>
  <c r="J25" i="1"/>
  <c r="T17" i="1"/>
  <c r="J17" i="1"/>
  <c r="L17" i="1"/>
  <c r="N17" i="1"/>
  <c r="F17" i="1"/>
  <c r="T9" i="1"/>
  <c r="J9" i="1"/>
  <c r="N9" i="1"/>
  <c r="F9" i="1"/>
  <c r="L9" i="1"/>
  <c r="F27" i="1"/>
  <c r="F11" i="1"/>
  <c r="N27" i="1"/>
  <c r="N11" i="1"/>
  <c r="F26" i="1"/>
  <c r="F18" i="1"/>
  <c r="F10" i="1"/>
  <c r="L32" i="1"/>
  <c r="L24" i="1"/>
  <c r="L16" i="1"/>
  <c r="L8" i="1"/>
  <c r="N26" i="1"/>
  <c r="N18" i="1"/>
  <c r="N10" i="1"/>
  <c r="L27" i="1"/>
  <c r="F19" i="1"/>
  <c r="N19" i="1"/>
  <c r="F32" i="1"/>
  <c r="F24" i="1"/>
  <c r="F16" i="1"/>
  <c r="F8" i="1"/>
  <c r="N32" i="1"/>
  <c r="N24" i="1"/>
  <c r="N16" i="1"/>
  <c r="N8" i="1"/>
  <c r="J27" i="1"/>
  <c r="J19" i="1"/>
  <c r="J11" i="1"/>
  <c r="T19" i="1"/>
  <c r="T11" i="1"/>
  <c r="J26" i="1"/>
  <c r="J18" i="1"/>
  <c r="J10" i="1"/>
  <c r="T26" i="1"/>
  <c r="T18" i="1"/>
  <c r="T10" i="1"/>
  <c r="J32" i="1"/>
  <c r="J24" i="1"/>
  <c r="J16" i="1"/>
  <c r="J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<sst xmlns="http://schemas.openxmlformats.org/spreadsheetml/2006/main" count="728" uniqueCount="314">
  <si>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</si>
  <si>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</si>
  <si>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</si>
  <si>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</si>
  <si>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</si>
  <si>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</si>
  <si>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</si>
  <si>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</si>
  <si>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</si>
  <si>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</si>
  <si>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</si>
  <si>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</si>
  <si>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</si>
  <si>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</si>
  <si>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</si>
  <si>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</si>
  <si>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</si>
  <si>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</si>
  <si>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</si>
  <si>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</si>
  <si>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</si>
  <si>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</si>
  <si>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</si>
  <si>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</si>
  <si>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</si>
  <si>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</si>
  <si>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</si>
  <si>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</si>
  <si>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</si>
  <si>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</si>
  <si>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</si>
  <si>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</si>
  <si>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</si>
  <si>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</si>
  <si>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</si>
  <si>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</si>
  <si>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</si>
  <si>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</si>
  <si>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</si>
  <si>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</si>
  <si>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</si>
  <si>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</si>
  <si>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</si>
  <si>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</si>
  <si>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</si>
  <si>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</si>
  <si>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</si>
  <si>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</si>
  <si>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</si>
  <si>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</si>
  <si>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</si>
  <si>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</si>
  <si>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</si>
  <si>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</si>
  <si>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</si>
  <si>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</si>
  <si>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</si>
  <si>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</si>
  <si>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</si>
  <si>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</si>
  <si>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</si>
  <si>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</si>
  <si>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</si>
  <si>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</si>
  <si>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</si>
  <si>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</si>
  <si>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</si>
  <si>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</si>
  <si>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</si>
  <si>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</si>
  <si>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</si>
  <si>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</si>
  <si>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</si>
  <si>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</si>
  <si>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</si>
  <si>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</si>
  <si>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</si>
  <si>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</si>
  <si>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</si>
  <si>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</si>
  <si>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</si>
  <si>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</si>
  <si>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</si>
  <si>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</si>
  <si>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</si>
  <si>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</si>
  <si>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</si>
  <si>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</si>
  <si>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</si>
  <si>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</si>
  <si>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</si>
  <si>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</si>
  <si>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</si>
  <si>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</si>
  <si>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</si>
  <si>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</si>
  <si>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</si>
  <si>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</si>
  <si>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</si>
  <si>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</si>
  <si>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</si>
  <si>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</si>
  <si>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</si>
  <si>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</si>
  <si>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</si>
  <si>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</si>
  <si>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</si>
  <si>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</si>
  <si>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</si>
  <si>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</si>
  <si>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</si>
  <si>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</si>
  <si>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</si>
  <si>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</si>
  <si>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</si>
  <si>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</si>
  <si>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</si>
  <si>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</si>
  <si>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</si>
  <si>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</si>
  <si>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</si>
  <si>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</si>
  <si>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</si>
  <si>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</si>
  <si>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</si>
  <si>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</si>
  <si>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</si>
  <si>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</si>
  <si>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</si>
  <si>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</si>
  <si>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</si>
  <si>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</si>
  <si>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</si>
  <si>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</si>
  <si>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</si>
  <si>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</si>
  <si>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</si>
  <si>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</si>
  <si>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</si>
  <si>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</si>
  <si>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</si>
  <si>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</si>
  <si>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</si>
  <si>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</si>
  <si>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</si>
  <si>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</si>
  <si>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</si>
  <si>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</si>
  <si>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</si>
  <si>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</si>
  <si>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</si>
  <si>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</si>
  <si>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</si>
  <si>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</si>
  <si>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</si>
  <si>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</si>
  <si>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</si>
  <si>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</si>
  <si>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</si>
  <si>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</si>
  <si>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</si>
  <si>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</si>
  <si>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</si>
  <si>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</si>
  <si>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</si>
  <si>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</si>
  <si>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</si>
  <si>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</si>
  <si>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</si>
  <si>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</si>
  <si>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</si>
  <si>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</si>
  <si>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</si>
  <si>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</si>
  <si>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</si>
  <si>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</si>
  <si>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</si>
  <si>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</si>
  <si>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</si>
  <si>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</si>
  <si>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</si>
  <si>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</si>
  <si>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</si>
  <si>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</si>
  <si>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</si>
  <si>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</si>
  <si>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</si>
  <si>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</si>
  <si>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</si>
  <si>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</si>
  <si>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</si>
  <si>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</si>
  <si>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</si>
  <si>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</si>
  <si>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</si>
  <si>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</si>
  <si>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</si>
  <si>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</si>
  <si>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</si>
  <si>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</si>
  <si>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</si>
  <si>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</si>
  <si>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</si>
  <si>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</si>
  <si>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</si>
  <si>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</si>
  <si>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</si>
  <si>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</si>
  <si>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</si>
  <si>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</si>
  <si>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</si>
  <si>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</si>
  <si>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</si>
  <si>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</si>
  <si>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</si>
  <si>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</si>
  <si>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</si>
  <si>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</si>
  <si>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</si>
  <si>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</si>
  <si>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</si>
  <si>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</si>
  <si>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</si>
  <si>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</si>
  <si>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</si>
  <si>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</si>
  <si>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</si>
  <si>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</si>
  <si>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</si>
  <si>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</si>
  <si>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</si>
  <si>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</si>
  <si>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</si>
  <si>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</si>
  <si>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</si>
  <si>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</si>
  <si>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</si>
  <si>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</si>
  <si>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</si>
  <si>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</si>
  <si>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</si>
  <si>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</si>
  <si>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</si>
  <si>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</si>
  <si>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</si>
  <si>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</si>
  <si>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</si>
  <si>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</si>
  <si>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</si>
  <si>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</si>
  <si>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</si>
  <si>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</si>
  <si>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</si>
  <si>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</si>
  <si>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</si>
  <si>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</si>
  <si>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</si>
  <si>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26000</t>
  </si>
  <si>
    <t>水洗化人口等（令和5年度実績）</t>
    <phoneticPr fontId="3"/>
  </si>
  <si>
    <t>し尿処理の状況（令和5年度実績）</t>
    <phoneticPr fontId="3"/>
  </si>
  <si>
    <t>26100</t>
  </si>
  <si>
    <t>京都市</t>
  </si>
  <si>
    <t/>
  </si>
  <si>
    <t>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</si>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</sst>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28</v>
      </c>
      <c r="B7" s="108" t="s">
        <v>257</v>
      </c>
      <c r="C7" s="92" t="s">
        <v>198</v>
      </c>
      <c r="D7" s="93">
        <f>+SUM(E7,+I7)</f>
        <v>2551575</v>
      </c>
      <c r="E7" s="93">
        <f>+SUM(G7+H7)</f>
        <v>64267</v>
      </c>
      <c r="F7" s="94">
        <f>IF(D7&gt;0,E7/D7*100,"-")</f>
        <v>2.5187188305262436</v>
      </c>
      <c r="G7" s="93">
        <f>SUM(G$8:G$207)</f>
        <v>63405</v>
      </c>
      <c r="H7" s="93">
        <f>SUM(H$8:H$207)</f>
        <v>862</v>
      </c>
      <c r="I7" s="93">
        <f>+SUM(K7,+M7,O7+P7)</f>
        <v>2487308</v>
      </c>
      <c r="J7" s="94">
        <f>IF(D7&gt;0,I7/D7*100,"-")</f>
        <v>97.48128116947376</v>
      </c>
      <c r="K7" s="93">
        <f>SUM(K$8:K$207)</f>
        <v>2373977</v>
      </c>
      <c r="L7" s="94">
        <f>IF(D7&gt;0,K7/D7*100,"-")</f>
        <v>93.03967157539951</v>
      </c>
      <c r="M7" s="93">
        <f>SUM(M$8:M$207)</f>
        <v>87</v>
      </c>
      <c r="N7" s="94">
        <f>IF(D7&gt;0,M7/D7*100,"-")</f>
        <v>3.4096587401898828E-3</v>
      </c>
      <c r="O7" s="91">
        <f>SUM(O$8:O$207)</f>
        <v>20100</v>
      </c>
      <c r="P7" s="93">
        <f>SUM(Q7:S7)</f>
        <v>93144</v>
      </c>
      <c r="Q7" s="93">
        <f>SUM(Q$8:Q$207)</f>
        <v>22359</v>
      </c>
      <c r="R7" s="93">
        <f>SUM(R$8:R$207)</f>
        <v>59552</v>
      </c>
      <c r="S7" s="93">
        <f>SUM(S$8:S$207)</f>
        <v>11233</v>
      </c>
      <c r="T7" s="94">
        <f>IF(D7&gt;0,P7/D7*100,"-")</f>
        <v>3.6504511919108786</v>
      </c>
      <c r="U7" s="93">
        <f>SUM(U$8:U$207)</f>
        <v>73130</v>
      </c>
      <c r="V7" s="95">
        <f t="shared" ref="V7:AC7" si="0">COUNTIF(V$8:V$207,"○")</f>
        <v>17</v>
      </c>
      <c r="W7" s="95">
        <f t="shared" si="0"/>
        <v>8</v>
      </c>
      <c r="X7" s="95">
        <f t="shared" si="0"/>
        <v>0</v>
      </c>
      <c r="Y7" s="95">
        <f t="shared" si="0"/>
        <v>1</v>
      </c>
      <c r="Z7" s="95">
        <f t="shared" si="0"/>
        <v>13</v>
      </c>
      <c r="AA7" s="95">
        <f t="shared" si="0"/>
        <v>3</v>
      </c>
      <c r="AB7" s="95">
        <f t="shared" si="0"/>
        <v>1</v>
      </c>
      <c r="AC7" s="95">
        <f t="shared" si="0"/>
        <v>9</v>
      </c>
    </row>
    <row r="8" spans="1:31" ht="13.5" customHeight="1">
      <c r="A8" s="85" t="s">
        <v>28</v>
      </c>
      <c r="B8" s="86" t="s">
        <v>260</v>
      </c>
      <c r="C8" s="85" t="s">
        <v>261</v>
      </c>
      <c r="D8" s="87">
        <f>+SUM(E8,+I8)</f>
        <v>1443486</v>
      </c>
      <c r="E8" s="87">
        <f>+SUM(G8+H8)</f>
        <v>4631</v>
      </c>
      <c r="F8" s="106">
        <f>IF(D8&gt;0,E8/D8*100,"-")</f>
        <v>0.32082056909453921</v>
      </c>
      <c r="G8" s="87">
        <v>4631</v>
      </c>
      <c r="H8" s="87">
        <v>0</v>
      </c>
      <c r="I8" s="87">
        <f>+SUM(K8,+M8,O8+P8)</f>
        <v>1438855</v>
      </c>
      <c r="J8" s="88">
        <f>IF(D8&gt;0,I8/D8*100,"-")</f>
        <v>99.679179430905464</v>
      </c>
      <c r="K8" s="87">
        <v>1430686</v>
      </c>
      <c r="L8" s="88">
        <f>IF(D8&gt;0,K8/D8*100,"-")</f>
        <v>99.113257766268603</v>
      </c>
      <c r="M8" s="87">
        <v>0</v>
      </c>
      <c r="N8" s="88">
        <f>IF(D8&gt;0,M8/D8*100,"-")</f>
        <v>0</v>
      </c>
      <c r="O8" s="87">
        <v>378</v>
      </c>
      <c r="P8" s="87">
        <f>SUM(Q8:S8)</f>
        <v>7791</v>
      </c>
      <c r="Q8" s="87">
        <v>3430</v>
      </c>
      <c r="R8" s="87">
        <v>4361</v>
      </c>
      <c r="S8" s="87">
        <v>0</v>
      </c>
      <c r="T8" s="88">
        <f>IF(D8&gt;0,P8/D8*100,"-")</f>
        <v>0.53973505804697797</v>
      </c>
      <c r="U8" s="87">
        <v>54310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28</v>
      </c>
      <c r="B9" s="86" t="s">
        <v>264</v>
      </c>
      <c r="C9" s="85" t="s">
        <v>265</v>
      </c>
      <c r="D9" s="87">
        <f>+SUM(E9,+I9)</f>
        <v>75453</v>
      </c>
      <c r="E9" s="87">
        <f>+SUM(G9+H9)</f>
        <v>2724</v>
      </c>
      <c r="F9" s="106">
        <f>IF(D9&gt;0,E9/D9*100,"-")</f>
        <v>3.6101944256689595</v>
      </c>
      <c r="G9" s="87">
        <v>2724</v>
      </c>
      <c r="H9" s="87">
        <v>0</v>
      </c>
      <c r="I9" s="87">
        <f>+SUM(K9,+M9,O9+P9)</f>
        <v>72729</v>
      </c>
      <c r="J9" s="88">
        <f>IF(D9&gt;0,I9/D9*100,"-")</f>
        <v>96.389805574331049</v>
      </c>
      <c r="K9" s="87">
        <v>63350</v>
      </c>
      <c r="L9" s="88">
        <f>IF(D9&gt;0,K9/D9*100,"-")</f>
        <v>83.959550978754976</v>
      </c>
      <c r="M9" s="87">
        <v>0</v>
      </c>
      <c r="N9" s="88">
        <f>IF(D9&gt;0,M9/D9*100,"-")</f>
        <v>0</v>
      </c>
      <c r="O9" s="87">
        <v>6803</v>
      </c>
      <c r="P9" s="87">
        <f>SUM(Q9:S9)</f>
        <v>2576</v>
      </c>
      <c r="Q9" s="87">
        <v>71</v>
      </c>
      <c r="R9" s="87">
        <v>2399</v>
      </c>
      <c r="S9" s="87">
        <v>106</v>
      </c>
      <c r="T9" s="88">
        <f>IF(D9&gt;0,P9/D9*100,"-")</f>
        <v>3.4140458298543468</v>
      </c>
      <c r="U9" s="87">
        <v>1251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28</v>
      </c>
      <c r="B10" s="86" t="s">
        <v>266</v>
      </c>
      <c r="C10" s="85" t="s">
        <v>267</v>
      </c>
      <c r="D10" s="87">
        <f>+SUM(E10,+I10)</f>
        <v>75790</v>
      </c>
      <c r="E10" s="87">
        <f>+SUM(G10+H10)</f>
        <v>5142</v>
      </c>
      <c r="F10" s="106">
        <f>IF(D10&gt;0,E10/D10*100,"-")</f>
        <v>6.7845362184984825</v>
      </c>
      <c r="G10" s="87">
        <v>4603</v>
      </c>
      <c r="H10" s="87">
        <v>539</v>
      </c>
      <c r="I10" s="87">
        <f>+SUM(K10,+M10,O10+P10)</f>
        <v>70648</v>
      </c>
      <c r="J10" s="88">
        <f>IF(D10&gt;0,I10/D10*100,"-")</f>
        <v>93.215463781501512</v>
      </c>
      <c r="K10" s="87">
        <v>65653</v>
      </c>
      <c r="L10" s="88">
        <f>IF(D10&gt;0,K10/D10*100,"-")</f>
        <v>86.624884549412855</v>
      </c>
      <c r="M10" s="87">
        <v>0</v>
      </c>
      <c r="N10" s="88">
        <f>IF(D10&gt;0,M10/D10*100,"-")</f>
        <v>0</v>
      </c>
      <c r="O10" s="87">
        <v>1766</v>
      </c>
      <c r="P10" s="87">
        <f>SUM(Q10:S10)</f>
        <v>3229</v>
      </c>
      <c r="Q10" s="87">
        <v>480</v>
      </c>
      <c r="R10" s="87">
        <v>2749</v>
      </c>
      <c r="S10" s="87">
        <v>0</v>
      </c>
      <c r="T10" s="88">
        <f>IF(D10&gt;0,P10/D10*100,"-")</f>
        <v>4.2604565246074682</v>
      </c>
      <c r="U10" s="87">
        <v>1121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28</v>
      </c>
      <c r="B11" s="86" t="s">
        <v>268</v>
      </c>
      <c r="C11" s="85" t="s">
        <v>269</v>
      </c>
      <c r="D11" s="87">
        <f>+SUM(E11,+I11)</f>
        <v>31605</v>
      </c>
      <c r="E11" s="87">
        <f>+SUM(G11+H11)</f>
        <v>6834</v>
      </c>
      <c r="F11" s="106">
        <f>IF(D11&gt;0,E11/D11*100,"-")</f>
        <v>21.623160892263883</v>
      </c>
      <c r="G11" s="87">
        <v>6818</v>
      </c>
      <c r="H11" s="87">
        <v>16</v>
      </c>
      <c r="I11" s="87">
        <f>+SUM(K11,+M11,O11+P11)</f>
        <v>24771</v>
      </c>
      <c r="J11" s="88">
        <f>IF(D11&gt;0,I11/D11*100,"-")</f>
        <v>78.376839107736117</v>
      </c>
      <c r="K11" s="87">
        <v>14479</v>
      </c>
      <c r="L11" s="88">
        <f>IF(D11&gt;0,K11/D11*100,"-")</f>
        <v>45.812371460211992</v>
      </c>
      <c r="M11" s="87">
        <v>87</v>
      </c>
      <c r="N11" s="88">
        <f>IF(D11&gt;0,M11/D11*100,"-")</f>
        <v>0.27527289985761749</v>
      </c>
      <c r="O11" s="87">
        <v>3721</v>
      </c>
      <c r="P11" s="87">
        <f>SUM(Q11:S11)</f>
        <v>6484</v>
      </c>
      <c r="Q11" s="87">
        <v>0</v>
      </c>
      <c r="R11" s="87">
        <v>768</v>
      </c>
      <c r="S11" s="87">
        <v>5716</v>
      </c>
      <c r="T11" s="88">
        <f>IF(D11&gt;0,P11/D11*100,"-")</f>
        <v>20.515741180193007</v>
      </c>
      <c r="U11" s="87">
        <v>637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28</v>
      </c>
      <c r="B12" s="86" t="s">
        <v>270</v>
      </c>
      <c r="C12" s="85" t="s">
        <v>271</v>
      </c>
      <c r="D12" s="87">
        <f>+SUM(E12,+I12)</f>
        <v>181292</v>
      </c>
      <c r="E12" s="87">
        <f>+SUM(G12+H12)</f>
        <v>2684</v>
      </c>
      <c r="F12" s="106">
        <f>IF(D12&gt;0,E12/D12*100,"-")</f>
        <v>1.4804845222072678</v>
      </c>
      <c r="G12" s="87">
        <v>2682</v>
      </c>
      <c r="H12" s="87">
        <v>2</v>
      </c>
      <c r="I12" s="87">
        <f>+SUM(K12,+M12,O12+P12)</f>
        <v>178608</v>
      </c>
      <c r="J12" s="88">
        <f>IF(D12&gt;0,I12/D12*100,"-")</f>
        <v>98.519515477792723</v>
      </c>
      <c r="K12" s="87">
        <v>158953</v>
      </c>
      <c r="L12" s="88">
        <f>IF(D12&gt;0,K12/D12*100,"-")</f>
        <v>87.677889813119165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19655</v>
      </c>
      <c r="Q12" s="87">
        <v>9230</v>
      </c>
      <c r="R12" s="87">
        <v>10425</v>
      </c>
      <c r="S12" s="87">
        <v>0</v>
      </c>
      <c r="T12" s="88">
        <f>IF(D12&gt;0,P12/D12*100,"-")</f>
        <v>10.841625664673565</v>
      </c>
      <c r="U12" s="87">
        <v>3424</v>
      </c>
      <c r="V12" s="85"/>
      <c r="W12" s="85" t="s">
        <v>263</v>
      </c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28</v>
      </c>
      <c r="B13" s="86" t="s">
        <v>272</v>
      </c>
      <c r="C13" s="85" t="s">
        <v>273</v>
      </c>
      <c r="D13" s="87">
        <f>+SUM(E13,+I13)</f>
        <v>16151</v>
      </c>
      <c r="E13" s="87">
        <f>+SUM(G13+H13)</f>
        <v>3906</v>
      </c>
      <c r="F13" s="106">
        <f>IF(D13&gt;0,E13/D13*100,"-")</f>
        <v>24.184261036468328</v>
      </c>
      <c r="G13" s="87">
        <v>3906</v>
      </c>
      <c r="H13" s="87">
        <v>0</v>
      </c>
      <c r="I13" s="87">
        <f>+SUM(K13,+M13,O13+P13)</f>
        <v>12245</v>
      </c>
      <c r="J13" s="88">
        <f>IF(D13&gt;0,I13/D13*100,"-")</f>
        <v>75.815738963531658</v>
      </c>
      <c r="K13" s="87">
        <v>10243</v>
      </c>
      <c r="L13" s="88">
        <f>IF(D13&gt;0,K13/D13*100,"-")</f>
        <v>63.42022165810166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2002</v>
      </c>
      <c r="Q13" s="87">
        <v>175</v>
      </c>
      <c r="R13" s="87">
        <v>1827</v>
      </c>
      <c r="S13" s="87">
        <v>0</v>
      </c>
      <c r="T13" s="88">
        <f>IF(D13&gt;0,P13/D13*100,"-")</f>
        <v>12.395517305430005</v>
      </c>
      <c r="U13" s="87">
        <v>196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28</v>
      </c>
      <c r="B14" s="86" t="s">
        <v>274</v>
      </c>
      <c r="C14" s="85" t="s">
        <v>275</v>
      </c>
      <c r="D14" s="87">
        <f>+SUM(E14,+I14)</f>
        <v>86569</v>
      </c>
      <c r="E14" s="87">
        <f>+SUM(G14+H14)</f>
        <v>4186</v>
      </c>
      <c r="F14" s="106">
        <f>IF(D14&gt;0,E14/D14*100,"-")</f>
        <v>4.835449179267405</v>
      </c>
      <c r="G14" s="87">
        <v>4186</v>
      </c>
      <c r="H14" s="87">
        <v>0</v>
      </c>
      <c r="I14" s="87">
        <f>+SUM(K14,+M14,O14+P14)</f>
        <v>82383</v>
      </c>
      <c r="J14" s="88">
        <f>IF(D14&gt;0,I14/D14*100,"-")</f>
        <v>95.1645508207326</v>
      </c>
      <c r="K14" s="87">
        <v>72784</v>
      </c>
      <c r="L14" s="88">
        <f>IF(D14&gt;0,K14/D14*100,"-")</f>
        <v>84.076285968418247</v>
      </c>
      <c r="M14" s="87">
        <v>0</v>
      </c>
      <c r="N14" s="88">
        <f>IF(D14&gt;0,M14/D14*100,"-")</f>
        <v>0</v>
      </c>
      <c r="O14" s="87">
        <v>6769</v>
      </c>
      <c r="P14" s="87">
        <f>SUM(Q14:S14)</f>
        <v>2830</v>
      </c>
      <c r="Q14" s="87">
        <v>619</v>
      </c>
      <c r="R14" s="87">
        <v>2211</v>
      </c>
      <c r="S14" s="87">
        <v>0</v>
      </c>
      <c r="T14" s="88">
        <f>IF(D14&gt;0,P14/D14*100,"-")</f>
        <v>3.2690686042347727</v>
      </c>
      <c r="U14" s="87">
        <v>1258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28</v>
      </c>
      <c r="B15" s="86" t="s">
        <v>276</v>
      </c>
      <c r="C15" s="85" t="s">
        <v>277</v>
      </c>
      <c r="D15" s="87">
        <f>+SUM(E15,+I15)</f>
        <v>74049</v>
      </c>
      <c r="E15" s="87">
        <f>+SUM(G15+H15)</f>
        <v>939</v>
      </c>
      <c r="F15" s="106">
        <f>IF(D15&gt;0,E15/D15*100,"-")</f>
        <v>1.268079244824373</v>
      </c>
      <c r="G15" s="87">
        <v>939</v>
      </c>
      <c r="H15" s="87">
        <v>0</v>
      </c>
      <c r="I15" s="87">
        <f>+SUM(K15,+M15,O15+P15)</f>
        <v>73110</v>
      </c>
      <c r="J15" s="88">
        <f>IF(D15&gt;0,I15/D15*100,"-")</f>
        <v>98.731920755175622</v>
      </c>
      <c r="K15" s="87">
        <v>70444</v>
      </c>
      <c r="L15" s="88">
        <f>IF(D15&gt;0,K15/D15*100,"-")</f>
        <v>95.131602047293001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2666</v>
      </c>
      <c r="Q15" s="87">
        <v>1791</v>
      </c>
      <c r="R15" s="87">
        <v>875</v>
      </c>
      <c r="S15" s="87">
        <v>0</v>
      </c>
      <c r="T15" s="88">
        <f>IF(D15&gt;0,P15/D15*100,"-")</f>
        <v>3.600318707882618</v>
      </c>
      <c r="U15" s="87">
        <v>795</v>
      </c>
      <c r="V15" s="85"/>
      <c r="W15" s="85" t="s">
        <v>263</v>
      </c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28</v>
      </c>
      <c r="B16" s="86" t="s">
        <v>278</v>
      </c>
      <c r="C16" s="85" t="s">
        <v>279</v>
      </c>
      <c r="D16" s="87">
        <f>+SUM(E16,+I16)</f>
        <v>56561</v>
      </c>
      <c r="E16" s="87">
        <f>+SUM(G16+H16)</f>
        <v>73</v>
      </c>
      <c r="F16" s="106">
        <f>IF(D16&gt;0,E16/D16*100,"-")</f>
        <v>0.12906419617757819</v>
      </c>
      <c r="G16" s="87">
        <v>73</v>
      </c>
      <c r="H16" s="87">
        <v>0</v>
      </c>
      <c r="I16" s="87">
        <f>+SUM(K16,+M16,O16+P16)</f>
        <v>56488</v>
      </c>
      <c r="J16" s="88">
        <f>IF(D16&gt;0,I16/D16*100,"-")</f>
        <v>99.87093580382242</v>
      </c>
      <c r="K16" s="87">
        <v>56157</v>
      </c>
      <c r="L16" s="88">
        <f>IF(D16&gt;0,K16/D16*100,"-")</f>
        <v>99.285726914304902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331</v>
      </c>
      <c r="Q16" s="87">
        <v>319</v>
      </c>
      <c r="R16" s="87">
        <v>12</v>
      </c>
      <c r="S16" s="87">
        <v>0</v>
      </c>
      <c r="T16" s="88">
        <f>IF(D16&gt;0,P16/D16*100,"-")</f>
        <v>0.58520888951751204</v>
      </c>
      <c r="U16" s="87">
        <v>602</v>
      </c>
      <c r="V16" s="85"/>
      <c r="W16" s="85" t="s">
        <v>263</v>
      </c>
      <c r="X16" s="85"/>
      <c r="Y16" s="85"/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28</v>
      </c>
      <c r="B17" s="86" t="s">
        <v>280</v>
      </c>
      <c r="C17" s="85" t="s">
        <v>281</v>
      </c>
      <c r="D17" s="87">
        <f>+SUM(E17,+I17)</f>
        <v>82241</v>
      </c>
      <c r="E17" s="87">
        <f>+SUM(G17+H17)</f>
        <v>94</v>
      </c>
      <c r="F17" s="106">
        <f>IF(D17&gt;0,E17/D17*100,"-")</f>
        <v>0.1142982210819421</v>
      </c>
      <c r="G17" s="87">
        <v>94</v>
      </c>
      <c r="H17" s="87">
        <v>0</v>
      </c>
      <c r="I17" s="87">
        <f>+SUM(K17,+M17,O17+P17)</f>
        <v>82147</v>
      </c>
      <c r="J17" s="88">
        <f>IF(D17&gt;0,I17/D17*100,"-")</f>
        <v>99.885701778918062</v>
      </c>
      <c r="K17" s="87">
        <v>81660</v>
      </c>
      <c r="L17" s="88">
        <f>IF(D17&gt;0,K17/D17*100,"-")</f>
        <v>99.293539718631834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487</v>
      </c>
      <c r="Q17" s="87">
        <v>451</v>
      </c>
      <c r="R17" s="87">
        <v>36</v>
      </c>
      <c r="S17" s="87">
        <v>0</v>
      </c>
      <c r="T17" s="88">
        <f>IF(D17&gt;0,P17/D17*100,"-")</f>
        <v>0.59216206028623186</v>
      </c>
      <c r="U17" s="87">
        <v>939</v>
      </c>
      <c r="V17" s="85"/>
      <c r="W17" s="85" t="s">
        <v>263</v>
      </c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28</v>
      </c>
      <c r="B18" s="86" t="s">
        <v>282</v>
      </c>
      <c r="C18" s="85" t="s">
        <v>283</v>
      </c>
      <c r="D18" s="87">
        <f>+SUM(E18,+I18)</f>
        <v>69258</v>
      </c>
      <c r="E18" s="87">
        <f>+SUM(G18+H18)</f>
        <v>350</v>
      </c>
      <c r="F18" s="106">
        <f>IF(D18&gt;0,E18/D18*100,"-")</f>
        <v>0.50535678188801292</v>
      </c>
      <c r="G18" s="87">
        <v>350</v>
      </c>
      <c r="H18" s="87">
        <v>0</v>
      </c>
      <c r="I18" s="87">
        <f>+SUM(K18,+M18,O18+P18)</f>
        <v>68908</v>
      </c>
      <c r="J18" s="88">
        <f>IF(D18&gt;0,I18/D18*100,"-")</f>
        <v>99.494643218111989</v>
      </c>
      <c r="K18" s="87">
        <v>68571</v>
      </c>
      <c r="L18" s="88">
        <f>IF(D18&gt;0,K18/D18*100,"-")</f>
        <v>99.008056830979825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337</v>
      </c>
      <c r="Q18" s="87">
        <v>228</v>
      </c>
      <c r="R18" s="87">
        <v>109</v>
      </c>
      <c r="S18" s="87">
        <v>0</v>
      </c>
      <c r="T18" s="88">
        <f>IF(D18&gt;0,P18/D18*100,"-")</f>
        <v>0.48658638713217245</v>
      </c>
      <c r="U18" s="87">
        <v>2446</v>
      </c>
      <c r="V18" s="85"/>
      <c r="W18" s="85" t="s">
        <v>263</v>
      </c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28</v>
      </c>
      <c r="B19" s="86" t="s">
        <v>284</v>
      </c>
      <c r="C19" s="85" t="s">
        <v>285</v>
      </c>
      <c r="D19" s="87">
        <f>+SUM(E19,+I19)</f>
        <v>71806</v>
      </c>
      <c r="E19" s="87">
        <f>+SUM(G19+H19)</f>
        <v>1371</v>
      </c>
      <c r="F19" s="106">
        <f>IF(D19&gt;0,E19/D19*100,"-")</f>
        <v>1.9093111996212015</v>
      </c>
      <c r="G19" s="87">
        <v>1371</v>
      </c>
      <c r="H19" s="87">
        <v>0</v>
      </c>
      <c r="I19" s="87">
        <f>+SUM(K19,+M19,O19+P19)</f>
        <v>70435</v>
      </c>
      <c r="J19" s="88">
        <f>IF(D19&gt;0,I19/D19*100,"-")</f>
        <v>98.0906888003788</v>
      </c>
      <c r="K19" s="87">
        <v>68774</v>
      </c>
      <c r="L19" s="88">
        <f>IF(D19&gt;0,K19/D19*100,"-")</f>
        <v>95.777511628554706</v>
      </c>
      <c r="M19" s="87">
        <v>0</v>
      </c>
      <c r="N19" s="88">
        <f>IF(D19&gt;0,M19/D19*100,"-")</f>
        <v>0</v>
      </c>
      <c r="O19" s="87">
        <v>504</v>
      </c>
      <c r="P19" s="87">
        <f>SUM(Q19:S19)</f>
        <v>1157</v>
      </c>
      <c r="Q19" s="87">
        <v>578</v>
      </c>
      <c r="R19" s="87">
        <v>579</v>
      </c>
      <c r="S19" s="87">
        <v>0</v>
      </c>
      <c r="T19" s="88">
        <f>IF(D19&gt;0,P19/D19*100,"-")</f>
        <v>1.6112859649611451</v>
      </c>
      <c r="U19" s="87">
        <v>1338</v>
      </c>
      <c r="V19" s="85" t="s">
        <v>263</v>
      </c>
      <c r="W19" s="85"/>
      <c r="X19" s="85"/>
      <c r="Y19" s="85"/>
      <c r="Z19" s="85"/>
      <c r="AA19" s="85"/>
      <c r="AB19" s="85" t="s">
        <v>263</v>
      </c>
      <c r="AC19" s="85"/>
      <c r="AD19" s="184" t="s">
        <v>262</v>
      </c>
    </row>
    <row r="20" spans="1:30" ht="13.5" customHeight="1">
      <c r="A20" s="85" t="s">
        <v>28</v>
      </c>
      <c r="B20" s="86" t="s">
        <v>286</v>
      </c>
      <c r="C20" s="85" t="s">
        <v>287</v>
      </c>
      <c r="D20" s="87">
        <f>+SUM(E20,+I20)</f>
        <v>51187</v>
      </c>
      <c r="E20" s="87">
        <f>+SUM(G20+H20)</f>
        <v>17562</v>
      </c>
      <c r="F20" s="106">
        <f>IF(D20&gt;0,E20/D20*100,"-")</f>
        <v>34.309492644616796</v>
      </c>
      <c r="G20" s="87">
        <v>17306</v>
      </c>
      <c r="H20" s="87">
        <v>256</v>
      </c>
      <c r="I20" s="87">
        <f>+SUM(K20,+M20,O20+P20)</f>
        <v>33625</v>
      </c>
      <c r="J20" s="88">
        <f>IF(D20&gt;0,I20/D20*100,"-")</f>
        <v>65.690507355383204</v>
      </c>
      <c r="K20" s="87">
        <v>18698</v>
      </c>
      <c r="L20" s="88">
        <f>IF(D20&gt;0,K20/D20*100,"-")</f>
        <v>36.528806142184536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14927</v>
      </c>
      <c r="Q20" s="87">
        <v>1063</v>
      </c>
      <c r="R20" s="87">
        <v>8453</v>
      </c>
      <c r="S20" s="87">
        <v>5411</v>
      </c>
      <c r="T20" s="88">
        <f>IF(D20&gt;0,P20/D20*100,"-")</f>
        <v>29.161701213198665</v>
      </c>
      <c r="U20" s="87">
        <v>469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28</v>
      </c>
      <c r="B21" s="86" t="s">
        <v>288</v>
      </c>
      <c r="C21" s="85" t="s">
        <v>289</v>
      </c>
      <c r="D21" s="87">
        <f>+SUM(E21,+I21)</f>
        <v>30242</v>
      </c>
      <c r="E21" s="87">
        <f>+SUM(G21+H21)</f>
        <v>2286</v>
      </c>
      <c r="F21" s="106">
        <f>IF(D21&gt;0,E21/D21*100,"-")</f>
        <v>7.5590238740824018</v>
      </c>
      <c r="G21" s="87">
        <v>2286</v>
      </c>
      <c r="H21" s="87">
        <v>0</v>
      </c>
      <c r="I21" s="87">
        <f>+SUM(K21,+M21,O21+P21)</f>
        <v>27956</v>
      </c>
      <c r="J21" s="88">
        <f>IF(D21&gt;0,I21/D21*100,"-")</f>
        <v>92.440976125917601</v>
      </c>
      <c r="K21" s="87">
        <v>20854</v>
      </c>
      <c r="L21" s="88">
        <f>IF(D21&gt;0,K21/D21*100,"-")</f>
        <v>68.957079558230276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7102</v>
      </c>
      <c r="Q21" s="87">
        <v>0</v>
      </c>
      <c r="R21" s="87">
        <v>7102</v>
      </c>
      <c r="S21" s="87">
        <v>0</v>
      </c>
      <c r="T21" s="88">
        <f>IF(D21&gt;0,P21/D21*100,"-")</f>
        <v>23.483896567687324</v>
      </c>
      <c r="U21" s="87">
        <v>531</v>
      </c>
      <c r="V21" s="85" t="s">
        <v>263</v>
      </c>
      <c r="W21" s="85"/>
      <c r="X21" s="85"/>
      <c r="Y21" s="85"/>
      <c r="Z21" s="85"/>
      <c r="AA21" s="85" t="s">
        <v>263</v>
      </c>
      <c r="AB21" s="85"/>
      <c r="AC21" s="85"/>
      <c r="AD21" s="184" t="s">
        <v>262</v>
      </c>
    </row>
    <row r="22" spans="1:30" ht="13.5" customHeight="1">
      <c r="A22" s="85" t="s">
        <v>28</v>
      </c>
      <c r="B22" s="86" t="s">
        <v>290</v>
      </c>
      <c r="C22" s="85" t="s">
        <v>291</v>
      </c>
      <c r="D22" s="87">
        <f>+SUM(E22,+I22)</f>
        <v>79826</v>
      </c>
      <c r="E22" s="87">
        <f>+SUM(G22+H22)</f>
        <v>2932</v>
      </c>
      <c r="F22" s="106">
        <f>IF(D22&gt;0,E22/D22*100,"-")</f>
        <v>3.6729887505324079</v>
      </c>
      <c r="G22" s="87">
        <v>2918</v>
      </c>
      <c r="H22" s="87">
        <v>14</v>
      </c>
      <c r="I22" s="87">
        <f>+SUM(K22,+M22,O22+P22)</f>
        <v>76894</v>
      </c>
      <c r="J22" s="88">
        <f>IF(D22&gt;0,I22/D22*100,"-")</f>
        <v>96.327011249467589</v>
      </c>
      <c r="K22" s="87">
        <v>71009</v>
      </c>
      <c r="L22" s="88">
        <f>IF(D22&gt;0,K22/D22*100,"-")</f>
        <v>88.954726530203189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5885</v>
      </c>
      <c r="Q22" s="87">
        <v>1465</v>
      </c>
      <c r="R22" s="87">
        <v>4420</v>
      </c>
      <c r="S22" s="87">
        <v>0</v>
      </c>
      <c r="T22" s="88">
        <f>IF(D22&gt;0,P22/D22*100,"-")</f>
        <v>7.3722847192644005</v>
      </c>
      <c r="U22" s="87">
        <v>1129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28</v>
      </c>
      <c r="B23" s="86" t="s">
        <v>292</v>
      </c>
      <c r="C23" s="85" t="s">
        <v>293</v>
      </c>
      <c r="D23" s="87">
        <f>+SUM(E23,+I23)</f>
        <v>16590</v>
      </c>
      <c r="E23" s="87">
        <f>+SUM(G23+H23)</f>
        <v>17</v>
      </c>
      <c r="F23" s="106">
        <f>IF(D23&gt;0,E23/D23*100,"-")</f>
        <v>0.1024713682941531</v>
      </c>
      <c r="G23" s="87">
        <v>17</v>
      </c>
      <c r="H23" s="87">
        <v>0</v>
      </c>
      <c r="I23" s="87">
        <f>+SUM(K23,+M23,O23+P23)</f>
        <v>16573</v>
      </c>
      <c r="J23" s="88">
        <f>IF(D23&gt;0,I23/D23*100,"-")</f>
        <v>99.897528631705839</v>
      </c>
      <c r="K23" s="87">
        <v>16553</v>
      </c>
      <c r="L23" s="88">
        <f>IF(D23&gt;0,K23/D23*100,"-")</f>
        <v>99.776974080771552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20</v>
      </c>
      <c r="Q23" s="87">
        <v>20</v>
      </c>
      <c r="R23" s="87">
        <v>0</v>
      </c>
      <c r="S23" s="87">
        <v>0</v>
      </c>
      <c r="T23" s="88">
        <f>IF(D23&gt;0,P23/D23*100,"-")</f>
        <v>0.12055455093429776</v>
      </c>
      <c r="U23" s="87">
        <v>161</v>
      </c>
      <c r="V23" s="85" t="s">
        <v>263</v>
      </c>
      <c r="W23" s="85"/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28</v>
      </c>
      <c r="B24" s="86" t="s">
        <v>294</v>
      </c>
      <c r="C24" s="85" t="s">
        <v>295</v>
      </c>
      <c r="D24" s="87">
        <f>+SUM(E24,+I24)</f>
        <v>15422</v>
      </c>
      <c r="E24" s="87">
        <f>+SUM(G24+H24)</f>
        <v>305</v>
      </c>
      <c r="F24" s="106">
        <f>IF(D24&gt;0,E24/D24*100,"-")</f>
        <v>1.9776942030864997</v>
      </c>
      <c r="G24" s="87">
        <v>302</v>
      </c>
      <c r="H24" s="87">
        <v>3</v>
      </c>
      <c r="I24" s="87">
        <f>+SUM(K24,+M24,O24+P24)</f>
        <v>15117</v>
      </c>
      <c r="J24" s="88">
        <f>IF(D24&gt;0,I24/D24*100,"-")</f>
        <v>98.0223057969135</v>
      </c>
      <c r="K24" s="87">
        <v>14611</v>
      </c>
      <c r="L24" s="88">
        <f>IF(D24&gt;0,K24/D24*100,"-")</f>
        <v>94.741278692776547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506</v>
      </c>
      <c r="Q24" s="87">
        <v>419</v>
      </c>
      <c r="R24" s="87">
        <v>87</v>
      </c>
      <c r="S24" s="87">
        <v>0</v>
      </c>
      <c r="T24" s="88">
        <f>IF(D24&gt;0,P24/D24*100,"-")</f>
        <v>3.2810271041369474</v>
      </c>
      <c r="U24" s="87">
        <v>1028</v>
      </c>
      <c r="V24" s="85"/>
      <c r="W24" s="85" t="s">
        <v>263</v>
      </c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28</v>
      </c>
      <c r="B25" s="86" t="s">
        <v>296</v>
      </c>
      <c r="C25" s="85" t="s">
        <v>297</v>
      </c>
      <c r="D25" s="87">
        <f>+SUM(E25,+I25)</f>
        <v>6978</v>
      </c>
      <c r="E25" s="87">
        <f>+SUM(G25+H25)</f>
        <v>305</v>
      </c>
      <c r="F25" s="106">
        <f>IF(D25&gt;0,E25/D25*100,"-")</f>
        <v>4.3708799082831753</v>
      </c>
      <c r="G25" s="87">
        <v>305</v>
      </c>
      <c r="H25" s="87">
        <v>0</v>
      </c>
      <c r="I25" s="87">
        <f>+SUM(K25,+M25,O25+P25)</f>
        <v>6673</v>
      </c>
      <c r="J25" s="88">
        <f>IF(D25&gt;0,I25/D25*100,"-")</f>
        <v>95.629120091716828</v>
      </c>
      <c r="K25" s="87">
        <v>6187</v>
      </c>
      <c r="L25" s="88">
        <f>IF(D25&gt;0,K25/D25*100,"-")</f>
        <v>88.664373746059042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486</v>
      </c>
      <c r="Q25" s="87">
        <v>301</v>
      </c>
      <c r="R25" s="87">
        <v>185</v>
      </c>
      <c r="S25" s="87">
        <v>0</v>
      </c>
      <c r="T25" s="88">
        <f>IF(D25&gt;0,P25/D25*100,"-")</f>
        <v>6.9647463456577814</v>
      </c>
      <c r="U25" s="87">
        <v>237</v>
      </c>
      <c r="V25" s="85"/>
      <c r="W25" s="85" t="s">
        <v>263</v>
      </c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28</v>
      </c>
      <c r="B26" s="86" t="s">
        <v>298</v>
      </c>
      <c r="C26" s="85" t="s">
        <v>299</v>
      </c>
      <c r="D26" s="87">
        <f>+SUM(E26,+I26)</f>
        <v>8828</v>
      </c>
      <c r="E26" s="87">
        <f>+SUM(G26+H26)</f>
        <v>732</v>
      </c>
      <c r="F26" s="106">
        <f>IF(D26&gt;0,E26/D26*100,"-")</f>
        <v>8.2917988219302217</v>
      </c>
      <c r="G26" s="87">
        <v>732</v>
      </c>
      <c r="H26" s="87">
        <v>0</v>
      </c>
      <c r="I26" s="87">
        <f>+SUM(K26,+M26,O26+P26)</f>
        <v>8096</v>
      </c>
      <c r="J26" s="88">
        <f>IF(D26&gt;0,I26/D26*100,"-")</f>
        <v>91.708201178069785</v>
      </c>
      <c r="K26" s="87">
        <v>6354</v>
      </c>
      <c r="L26" s="88">
        <f>IF(D26&gt;0,K26/D26*100,"-")</f>
        <v>71.975532396918894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1742</v>
      </c>
      <c r="Q26" s="87">
        <v>713</v>
      </c>
      <c r="R26" s="87">
        <v>1029</v>
      </c>
      <c r="S26" s="87">
        <v>0</v>
      </c>
      <c r="T26" s="88">
        <f>IF(D26&gt;0,P26/D26*100,"-")</f>
        <v>19.732668781150885</v>
      </c>
      <c r="U26" s="87">
        <v>438</v>
      </c>
      <c r="V26" s="85"/>
      <c r="W26" s="85" t="s">
        <v>263</v>
      </c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28</v>
      </c>
      <c r="B27" s="86" t="s">
        <v>300</v>
      </c>
      <c r="C27" s="85" t="s">
        <v>301</v>
      </c>
      <c r="D27" s="87">
        <f>+SUM(E27,+I27)</f>
        <v>1128</v>
      </c>
      <c r="E27" s="87">
        <f>+SUM(G27+H27)</f>
        <v>441</v>
      </c>
      <c r="F27" s="106">
        <f>IF(D27&gt;0,E27/D27*100,"-")</f>
        <v>39.095744680851062</v>
      </c>
      <c r="G27" s="87">
        <v>441</v>
      </c>
      <c r="H27" s="87">
        <v>0</v>
      </c>
      <c r="I27" s="87">
        <f>+SUM(K27,+M27,O27+P27)</f>
        <v>687</v>
      </c>
      <c r="J27" s="88">
        <f>IF(D27&gt;0,I27/D27*100,"-")</f>
        <v>60.904255319148938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687</v>
      </c>
      <c r="Q27" s="87">
        <v>207</v>
      </c>
      <c r="R27" s="87">
        <v>480</v>
      </c>
      <c r="S27" s="87">
        <v>0</v>
      </c>
      <c r="T27" s="88">
        <f>IF(D27&gt;0,P27/D27*100,"-")</f>
        <v>60.904255319148938</v>
      </c>
      <c r="U27" s="87">
        <v>6</v>
      </c>
      <c r="V27" s="85" t="s">
        <v>263</v>
      </c>
      <c r="W27" s="85"/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28</v>
      </c>
      <c r="B28" s="86" t="s">
        <v>302</v>
      </c>
      <c r="C28" s="85" t="s">
        <v>303</v>
      </c>
      <c r="D28" s="87">
        <f>+SUM(E28,+I28)</f>
        <v>3441</v>
      </c>
      <c r="E28" s="87">
        <f>+SUM(G28+H28)</f>
        <v>541</v>
      </c>
      <c r="F28" s="106">
        <f>IF(D28&gt;0,E28/D28*100,"-")</f>
        <v>15.722173786689916</v>
      </c>
      <c r="G28" s="87">
        <v>541</v>
      </c>
      <c r="H28" s="87">
        <v>0</v>
      </c>
      <c r="I28" s="87">
        <f>+SUM(K28,+M28,O28+P28)</f>
        <v>2900</v>
      </c>
      <c r="J28" s="88">
        <f>IF(D28&gt;0,I28/D28*100,"-")</f>
        <v>84.277826213310078</v>
      </c>
      <c r="K28" s="87">
        <v>2100</v>
      </c>
      <c r="L28" s="88">
        <f>IF(D28&gt;0,K28/D28*100,"-")</f>
        <v>61.028770706190059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800</v>
      </c>
      <c r="Q28" s="87">
        <v>0</v>
      </c>
      <c r="R28" s="87">
        <v>800</v>
      </c>
      <c r="S28" s="87">
        <v>0</v>
      </c>
      <c r="T28" s="88">
        <f>IF(D28&gt;0,P28/D28*100,"-")</f>
        <v>23.249055507120023</v>
      </c>
      <c r="U28" s="87">
        <v>32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28</v>
      </c>
      <c r="B29" s="86" t="s">
        <v>304</v>
      </c>
      <c r="C29" s="85" t="s">
        <v>305</v>
      </c>
      <c r="D29" s="87">
        <f>+SUM(E29,+I29)</f>
        <v>36521</v>
      </c>
      <c r="E29" s="87">
        <f>+SUM(G29+H29)</f>
        <v>626</v>
      </c>
      <c r="F29" s="106">
        <f>IF(D29&gt;0,E29/D29*100,"-")</f>
        <v>1.7140823088086306</v>
      </c>
      <c r="G29" s="87">
        <v>617</v>
      </c>
      <c r="H29" s="87">
        <v>9</v>
      </c>
      <c r="I29" s="87">
        <f>+SUM(K29,+M29,O29+P29)</f>
        <v>35895</v>
      </c>
      <c r="J29" s="88">
        <f>IF(D29&gt;0,I29/D29*100,"-")</f>
        <v>98.285917691191372</v>
      </c>
      <c r="K29" s="87">
        <v>35084</v>
      </c>
      <c r="L29" s="88">
        <f>IF(D29&gt;0,K29/D29*100,"-")</f>
        <v>96.065277511568695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811</v>
      </c>
      <c r="Q29" s="87">
        <v>538</v>
      </c>
      <c r="R29" s="87">
        <v>273</v>
      </c>
      <c r="S29" s="87">
        <v>0</v>
      </c>
      <c r="T29" s="88">
        <f>IF(D29&gt;0,P29/D29*100,"-")</f>
        <v>2.2206401796226829</v>
      </c>
      <c r="U29" s="87">
        <v>390</v>
      </c>
      <c r="V29" s="85" t="s">
        <v>263</v>
      </c>
      <c r="W29" s="85"/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28</v>
      </c>
      <c r="B30" s="86" t="s">
        <v>306</v>
      </c>
      <c r="C30" s="85" t="s">
        <v>307</v>
      </c>
      <c r="D30" s="87">
        <f>+SUM(E30,+I30)</f>
        <v>2461</v>
      </c>
      <c r="E30" s="87">
        <f>+SUM(G30+H30)</f>
        <v>587</v>
      </c>
      <c r="F30" s="106">
        <f>IF(D30&gt;0,E30/D30*100,"-")</f>
        <v>23.852092645266151</v>
      </c>
      <c r="G30" s="87">
        <v>587</v>
      </c>
      <c r="H30" s="87">
        <v>0</v>
      </c>
      <c r="I30" s="87">
        <f>+SUM(K30,+M30,O30+P30)</f>
        <v>1874</v>
      </c>
      <c r="J30" s="88">
        <f>IF(D30&gt;0,I30/D30*100,"-")</f>
        <v>76.147907354733846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1874</v>
      </c>
      <c r="Q30" s="87">
        <v>203</v>
      </c>
      <c r="R30" s="87">
        <v>1671</v>
      </c>
      <c r="S30" s="87">
        <v>0</v>
      </c>
      <c r="T30" s="88">
        <f>IF(D30&gt;0,P30/D30*100,"-")</f>
        <v>76.147907354733846</v>
      </c>
      <c r="U30" s="87">
        <v>29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28</v>
      </c>
      <c r="B31" s="86" t="s">
        <v>308</v>
      </c>
      <c r="C31" s="85" t="s">
        <v>309</v>
      </c>
      <c r="D31" s="87">
        <f>+SUM(E31,+I31)</f>
        <v>12876</v>
      </c>
      <c r="E31" s="87">
        <f>+SUM(G31+H31)</f>
        <v>1016</v>
      </c>
      <c r="F31" s="106">
        <f>IF(D31&gt;0,E31/D31*100,"-")</f>
        <v>7.8906492699596154</v>
      </c>
      <c r="G31" s="87">
        <v>1016</v>
      </c>
      <c r="H31" s="87">
        <v>0</v>
      </c>
      <c r="I31" s="87">
        <f>+SUM(K31,+M31,O31+P31)</f>
        <v>11860</v>
      </c>
      <c r="J31" s="88">
        <f>IF(D31&gt;0,I31/D31*100,"-")</f>
        <v>92.10935073004039</v>
      </c>
      <c r="K31" s="87">
        <v>3824</v>
      </c>
      <c r="L31" s="88">
        <f>IF(D31&gt;0,K31/D31*100,"-")</f>
        <v>29.698664181422803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8036</v>
      </c>
      <c r="Q31" s="87">
        <v>0</v>
      </c>
      <c r="R31" s="87">
        <v>8036</v>
      </c>
      <c r="S31" s="87">
        <v>0</v>
      </c>
      <c r="T31" s="88">
        <f>IF(D31&gt;0,P31/D31*100,"-")</f>
        <v>62.410686548617576</v>
      </c>
      <c r="U31" s="87">
        <v>237</v>
      </c>
      <c r="V31" s="85" t="s">
        <v>263</v>
      </c>
      <c r="W31" s="85"/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28</v>
      </c>
      <c r="B32" s="86" t="s">
        <v>310</v>
      </c>
      <c r="C32" s="85" t="s">
        <v>311</v>
      </c>
      <c r="D32" s="87">
        <f>+SUM(E32,+I32)</f>
        <v>1905</v>
      </c>
      <c r="E32" s="87">
        <f>+SUM(G32+H32)</f>
        <v>511</v>
      </c>
      <c r="F32" s="106">
        <f>IF(D32&gt;0,E32/D32*100,"-")</f>
        <v>26.824146981627294</v>
      </c>
      <c r="G32" s="87">
        <v>500</v>
      </c>
      <c r="H32" s="87">
        <v>11</v>
      </c>
      <c r="I32" s="87">
        <f>+SUM(K32,+M32,O32+P32)</f>
        <v>1394</v>
      </c>
      <c r="J32" s="88">
        <f>IF(D32&gt;0,I32/D32*100,"-")</f>
        <v>73.175853018372706</v>
      </c>
      <c r="K32" s="87">
        <v>1081</v>
      </c>
      <c r="L32" s="88">
        <f>IF(D32&gt;0,K32/D32*100,"-")</f>
        <v>56.745406824146983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313</v>
      </c>
      <c r="Q32" s="87">
        <v>1</v>
      </c>
      <c r="R32" s="87">
        <v>312</v>
      </c>
      <c r="S32" s="87">
        <v>0</v>
      </c>
      <c r="T32" s="88">
        <f>IF(D32&gt;0,P32/D32*100,"-")</f>
        <v>16.430446194225723</v>
      </c>
      <c r="U32" s="87">
        <v>12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28</v>
      </c>
      <c r="B33" s="86" t="s">
        <v>312</v>
      </c>
      <c r="C33" s="85" t="s">
        <v>313</v>
      </c>
      <c r="D33" s="87">
        <f>+SUM(E33,+I33)</f>
        <v>19909</v>
      </c>
      <c r="E33" s="87">
        <f>+SUM(G33+H33)</f>
        <v>3472</v>
      </c>
      <c r="F33" s="106">
        <f>IF(D33&gt;0,E33/D33*100,"-")</f>
        <v>17.43934903812346</v>
      </c>
      <c r="G33" s="87">
        <v>3460</v>
      </c>
      <c r="H33" s="87">
        <v>12</v>
      </c>
      <c r="I33" s="87">
        <f>+SUM(K33,+M33,O33+P33)</f>
        <v>16437</v>
      </c>
      <c r="J33" s="88">
        <f>IF(D33&gt;0,I33/D33*100,"-")</f>
        <v>82.560650961876533</v>
      </c>
      <c r="K33" s="87">
        <v>15868</v>
      </c>
      <c r="L33" s="88">
        <f>IF(D33&gt;0,K33/D33*100,"-")</f>
        <v>79.702647044050437</v>
      </c>
      <c r="M33" s="87">
        <v>0</v>
      </c>
      <c r="N33" s="88">
        <f>IF(D33&gt;0,M33/D33*100,"-")</f>
        <v>0</v>
      </c>
      <c r="O33" s="87">
        <v>159</v>
      </c>
      <c r="P33" s="87">
        <f>SUM(Q33:S33)</f>
        <v>410</v>
      </c>
      <c r="Q33" s="87">
        <v>57</v>
      </c>
      <c r="R33" s="87">
        <v>353</v>
      </c>
      <c r="S33" s="87">
        <v>0</v>
      </c>
      <c r="T33" s="88">
        <f>IF(D33&gt;0,P33/D33*100,"-")</f>
        <v>2.0593701341102015</v>
      </c>
      <c r="U33" s="87">
        <v>114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3">
    <sortCondition ref="A8:A33"/>
    <sortCondition ref="B8:B33"/>
    <sortCondition ref="C8:C33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京都府</v>
      </c>
      <c r="B7" s="90" t="str">
        <f>水洗化人口等!B7</f>
        <v>26000</v>
      </c>
      <c r="C7" s="89" t="s">
        <v>198</v>
      </c>
      <c r="D7" s="91">
        <f>SUM(E7,+H7,+K7)</f>
        <v>173852</v>
      </c>
      <c r="E7" s="91">
        <f>SUM(F7:G7)</f>
        <v>10802</v>
      </c>
      <c r="F7" s="91">
        <f>SUM(F$8:F$207)</f>
        <v>10802</v>
      </c>
      <c r="G7" s="91">
        <f>SUM(G$8:G$207)</f>
        <v>0</v>
      </c>
      <c r="H7" s="91">
        <f>SUM(I7:J7)</f>
        <v>100338</v>
      </c>
      <c r="I7" s="91">
        <f>SUM(I$8:I$207)</f>
        <v>57400</v>
      </c>
      <c r="J7" s="91">
        <f>SUM(J$8:J$207)</f>
        <v>42938</v>
      </c>
      <c r="K7" s="91">
        <f>SUM(L7:M7)</f>
        <v>62712</v>
      </c>
      <c r="L7" s="91">
        <f>SUM(L$8:L$207)</f>
        <v>7375</v>
      </c>
      <c r="M7" s="91">
        <f>SUM(M$8:M$207)</f>
        <v>55337</v>
      </c>
      <c r="N7" s="91">
        <f>SUM(O7,+V7,+AC7)</f>
        <v>175036</v>
      </c>
      <c r="O7" s="91">
        <f>SUM(P7:U7)</f>
        <v>75577</v>
      </c>
      <c r="P7" s="91">
        <f t="shared" ref="P7:U7" si="0">SUM(P$8:P$207)</f>
        <v>54069</v>
      </c>
      <c r="Q7" s="91">
        <f t="shared" si="0"/>
        <v>0</v>
      </c>
      <c r="R7" s="91">
        <f t="shared" si="0"/>
        <v>0</v>
      </c>
      <c r="S7" s="91">
        <f t="shared" si="0"/>
        <v>21508</v>
      </c>
      <c r="T7" s="91">
        <f t="shared" si="0"/>
        <v>0</v>
      </c>
      <c r="U7" s="91">
        <f t="shared" si="0"/>
        <v>0</v>
      </c>
      <c r="V7" s="91">
        <f>SUM(W7:AB7)</f>
        <v>98275</v>
      </c>
      <c r="W7" s="91">
        <f t="shared" ref="W7:AB7" si="1">SUM(W$8:W$207)</f>
        <v>59487</v>
      </c>
      <c r="X7" s="91">
        <f t="shared" si="1"/>
        <v>0</v>
      </c>
      <c r="Y7" s="91">
        <f t="shared" si="1"/>
        <v>0</v>
      </c>
      <c r="Z7" s="91">
        <f t="shared" si="1"/>
        <v>38788</v>
      </c>
      <c r="AA7" s="91">
        <f t="shared" si="1"/>
        <v>0</v>
      </c>
      <c r="AB7" s="91">
        <f t="shared" si="1"/>
        <v>0</v>
      </c>
      <c r="AC7" s="91">
        <f>SUM(AD7:AE7)</f>
        <v>1184</v>
      </c>
      <c r="AD7" s="91">
        <f>SUM(AD$8:AD$207)</f>
        <v>1184</v>
      </c>
      <c r="AE7" s="91">
        <f>SUM(AE$8:AE$207)</f>
        <v>0</v>
      </c>
      <c r="AF7" s="91">
        <f>SUM(AG7:AI7)</f>
        <v>323</v>
      </c>
      <c r="AG7" s="91">
        <f>SUM(AG$8:AG$207)</f>
        <v>323</v>
      </c>
      <c r="AH7" s="91">
        <f>SUM(AH$8:AH$207)</f>
        <v>0</v>
      </c>
      <c r="AI7" s="91">
        <f>SUM(AI$8:AI$207)</f>
        <v>0</v>
      </c>
      <c r="AJ7" s="91">
        <f>SUM(AK7:AS7)</f>
        <v>21879</v>
      </c>
      <c r="AK7" s="91">
        <f t="shared" ref="AK7:AS7" si="2">SUM(AK$8:AK$207)</f>
        <v>21627</v>
      </c>
      <c r="AL7" s="91">
        <f t="shared" si="2"/>
        <v>6</v>
      </c>
      <c r="AM7" s="91">
        <f t="shared" si="2"/>
        <v>9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89</v>
      </c>
      <c r="AS7" s="91">
        <f t="shared" si="2"/>
        <v>148</v>
      </c>
      <c r="AT7" s="91">
        <f>SUM(AU7:AY7)</f>
        <v>77</v>
      </c>
      <c r="AU7" s="91">
        <f>SUM(AU$8:AU$207)</f>
        <v>77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6</v>
      </c>
      <c r="BA7" s="91">
        <f>SUM(BA$8:BA$207)</f>
        <v>6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28</v>
      </c>
      <c r="B8" s="96" t="s">
        <v>260</v>
      </c>
      <c r="C8" s="85" t="s">
        <v>261</v>
      </c>
      <c r="D8" s="87">
        <f>SUM(E8,+H8,+K8)</f>
        <v>13928</v>
      </c>
      <c r="E8" s="87">
        <f>SUM(F8:G8)</f>
        <v>874</v>
      </c>
      <c r="F8" s="87">
        <v>874</v>
      </c>
      <c r="G8" s="87">
        <v>0</v>
      </c>
      <c r="H8" s="87">
        <f>SUM(I8:J8)</f>
        <v>5412</v>
      </c>
      <c r="I8" s="87">
        <v>5412</v>
      </c>
      <c r="J8" s="87">
        <v>0</v>
      </c>
      <c r="K8" s="87">
        <f>SUM(L8:M8)</f>
        <v>7642</v>
      </c>
      <c r="L8" s="87">
        <v>0</v>
      </c>
      <c r="M8" s="87">
        <v>7642</v>
      </c>
      <c r="N8" s="87">
        <f>SUM(O8,+V8,+AC8)</f>
        <v>13928</v>
      </c>
      <c r="O8" s="87">
        <f>SUM(P8:U8)</f>
        <v>6286</v>
      </c>
      <c r="P8" s="87">
        <v>0</v>
      </c>
      <c r="Q8" s="87">
        <v>0</v>
      </c>
      <c r="R8" s="87">
        <v>0</v>
      </c>
      <c r="S8" s="87">
        <v>6286</v>
      </c>
      <c r="T8" s="87">
        <v>0</v>
      </c>
      <c r="U8" s="87">
        <v>0</v>
      </c>
      <c r="V8" s="87">
        <f>SUM(W8:AB8)</f>
        <v>7642</v>
      </c>
      <c r="W8" s="87">
        <v>0</v>
      </c>
      <c r="X8" s="87">
        <v>0</v>
      </c>
      <c r="Y8" s="87">
        <v>0</v>
      </c>
      <c r="Z8" s="87">
        <v>7642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28</v>
      </c>
      <c r="B9" s="96" t="s">
        <v>264</v>
      </c>
      <c r="C9" s="85" t="s">
        <v>265</v>
      </c>
      <c r="D9" s="87">
        <f>SUM(E9,+H9,+K9)</f>
        <v>9584</v>
      </c>
      <c r="E9" s="87">
        <f>SUM(F9:G9)</f>
        <v>0</v>
      </c>
      <c r="F9" s="87">
        <v>0</v>
      </c>
      <c r="G9" s="87">
        <v>0</v>
      </c>
      <c r="H9" s="87">
        <f>SUM(I9:J9)</f>
        <v>9584</v>
      </c>
      <c r="I9" s="87">
        <v>1856</v>
      </c>
      <c r="J9" s="87">
        <v>7728</v>
      </c>
      <c r="K9" s="87">
        <f>SUM(L9:M9)</f>
        <v>0</v>
      </c>
      <c r="L9" s="87">
        <v>0</v>
      </c>
      <c r="M9" s="87">
        <v>0</v>
      </c>
      <c r="N9" s="87">
        <f>SUM(O9,+V9,+AC9)</f>
        <v>9584</v>
      </c>
      <c r="O9" s="87">
        <f>SUM(P9:U9)</f>
        <v>1856</v>
      </c>
      <c r="P9" s="87">
        <v>0</v>
      </c>
      <c r="Q9" s="87">
        <v>0</v>
      </c>
      <c r="R9" s="87">
        <v>0</v>
      </c>
      <c r="S9" s="87">
        <v>1856</v>
      </c>
      <c r="T9" s="87">
        <v>0</v>
      </c>
      <c r="U9" s="87">
        <v>0</v>
      </c>
      <c r="V9" s="87">
        <f>SUM(W9:AB9)</f>
        <v>7728</v>
      </c>
      <c r="W9" s="87">
        <v>0</v>
      </c>
      <c r="X9" s="87">
        <v>0</v>
      </c>
      <c r="Y9" s="87">
        <v>0</v>
      </c>
      <c r="Z9" s="87">
        <v>7728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28</v>
      </c>
      <c r="B10" s="96" t="s">
        <v>266</v>
      </c>
      <c r="C10" s="85" t="s">
        <v>267</v>
      </c>
      <c r="D10" s="87">
        <f>SUM(E10,+H10,+K10)</f>
        <v>13422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13422</v>
      </c>
      <c r="L10" s="87">
        <v>7375</v>
      </c>
      <c r="M10" s="87">
        <v>6047</v>
      </c>
      <c r="N10" s="87">
        <f>SUM(O10,+V10,+AC10)</f>
        <v>14285</v>
      </c>
      <c r="O10" s="87">
        <f>SUM(P10:U10)</f>
        <v>7375</v>
      </c>
      <c r="P10" s="87">
        <v>7375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6047</v>
      </c>
      <c r="W10" s="87">
        <v>6047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863</v>
      </c>
      <c r="AD10" s="87">
        <v>863</v>
      </c>
      <c r="AE10" s="87">
        <v>0</v>
      </c>
      <c r="AF10" s="87">
        <f>SUM(AG10:AI10)</f>
        <v>9</v>
      </c>
      <c r="AG10" s="87">
        <v>9</v>
      </c>
      <c r="AH10" s="87">
        <v>0</v>
      </c>
      <c r="AI10" s="87">
        <v>0</v>
      </c>
      <c r="AJ10" s="87">
        <f>SUM(AK10:AS10)</f>
        <v>9</v>
      </c>
      <c r="AK10" s="87">
        <v>0</v>
      </c>
      <c r="AL10" s="87">
        <v>0</v>
      </c>
      <c r="AM10" s="87">
        <v>9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28</v>
      </c>
      <c r="B11" s="96" t="s">
        <v>268</v>
      </c>
      <c r="C11" s="85" t="s">
        <v>269</v>
      </c>
      <c r="D11" s="87">
        <f>SUM(E11,+H11,+K11)</f>
        <v>20831</v>
      </c>
      <c r="E11" s="87">
        <f>SUM(F11:G11)</f>
        <v>0</v>
      </c>
      <c r="F11" s="87">
        <v>0</v>
      </c>
      <c r="G11" s="87">
        <v>0</v>
      </c>
      <c r="H11" s="87">
        <f>SUM(I11:J11)</f>
        <v>20831</v>
      </c>
      <c r="I11" s="87">
        <v>5920</v>
      </c>
      <c r="J11" s="87">
        <v>14911</v>
      </c>
      <c r="K11" s="87">
        <f>SUM(L11:M11)</f>
        <v>0</v>
      </c>
      <c r="L11" s="87">
        <v>0</v>
      </c>
      <c r="M11" s="87">
        <v>0</v>
      </c>
      <c r="N11" s="87">
        <f>SUM(O11,+V11,+AC11)</f>
        <v>20845</v>
      </c>
      <c r="O11" s="87">
        <f>SUM(P11:U11)</f>
        <v>5920</v>
      </c>
      <c r="P11" s="87">
        <v>5920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14911</v>
      </c>
      <c r="W11" s="87">
        <v>14911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14</v>
      </c>
      <c r="AD11" s="87">
        <v>14</v>
      </c>
      <c r="AE11" s="87">
        <v>0</v>
      </c>
      <c r="AF11" s="87">
        <f>SUM(AG11:AI11)</f>
        <v>36</v>
      </c>
      <c r="AG11" s="87">
        <v>36</v>
      </c>
      <c r="AH11" s="87">
        <v>0</v>
      </c>
      <c r="AI11" s="87">
        <v>0</v>
      </c>
      <c r="AJ11" s="87">
        <f>SUM(AK11:AS11)</f>
        <v>20831</v>
      </c>
      <c r="AK11" s="87">
        <v>20831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36</v>
      </c>
      <c r="AU11" s="87">
        <v>36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28</v>
      </c>
      <c r="B12" s="96" t="s">
        <v>270</v>
      </c>
      <c r="C12" s="85" t="s">
        <v>271</v>
      </c>
      <c r="D12" s="87">
        <f>SUM(E12,+H12,+K12)</f>
        <v>14923</v>
      </c>
      <c r="E12" s="87">
        <f>SUM(F12:G12)</f>
        <v>0</v>
      </c>
      <c r="F12" s="87">
        <v>0</v>
      </c>
      <c r="G12" s="87">
        <v>0</v>
      </c>
      <c r="H12" s="87">
        <f>SUM(I12:J12)</f>
        <v>3877</v>
      </c>
      <c r="I12" s="87">
        <v>3877</v>
      </c>
      <c r="J12" s="87">
        <v>0</v>
      </c>
      <c r="K12" s="87">
        <f>SUM(L12:M12)</f>
        <v>11046</v>
      </c>
      <c r="L12" s="87">
        <v>0</v>
      </c>
      <c r="M12" s="87">
        <v>11046</v>
      </c>
      <c r="N12" s="87">
        <f>SUM(O12,+V12,+AC12)</f>
        <v>14925</v>
      </c>
      <c r="O12" s="87">
        <f>SUM(P12:U12)</f>
        <v>3877</v>
      </c>
      <c r="P12" s="87">
        <v>0</v>
      </c>
      <c r="Q12" s="87">
        <v>0</v>
      </c>
      <c r="R12" s="87">
        <v>0</v>
      </c>
      <c r="S12" s="87">
        <v>3877</v>
      </c>
      <c r="T12" s="87">
        <v>0</v>
      </c>
      <c r="U12" s="87">
        <v>0</v>
      </c>
      <c r="V12" s="87">
        <f>SUM(W12:AB12)</f>
        <v>11046</v>
      </c>
      <c r="W12" s="87">
        <v>0</v>
      </c>
      <c r="X12" s="87">
        <v>0</v>
      </c>
      <c r="Y12" s="87">
        <v>0</v>
      </c>
      <c r="Z12" s="87">
        <v>11046</v>
      </c>
      <c r="AA12" s="87">
        <v>0</v>
      </c>
      <c r="AB12" s="87">
        <v>0</v>
      </c>
      <c r="AC12" s="87">
        <f>SUM(AD12:AE12)</f>
        <v>2</v>
      </c>
      <c r="AD12" s="87">
        <v>2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28</v>
      </c>
      <c r="B13" s="96" t="s">
        <v>272</v>
      </c>
      <c r="C13" s="85" t="s">
        <v>273</v>
      </c>
      <c r="D13" s="87">
        <f>SUM(E13,+H13,+K13)</f>
        <v>10103</v>
      </c>
      <c r="E13" s="87">
        <f>SUM(F13:G13)</f>
        <v>0</v>
      </c>
      <c r="F13" s="87">
        <v>0</v>
      </c>
      <c r="G13" s="87">
        <v>0</v>
      </c>
      <c r="H13" s="87">
        <f>SUM(I13:J13)</f>
        <v>6249</v>
      </c>
      <c r="I13" s="87">
        <v>6249</v>
      </c>
      <c r="J13" s="87">
        <v>0</v>
      </c>
      <c r="K13" s="87">
        <f>SUM(L13:M13)</f>
        <v>3854</v>
      </c>
      <c r="L13" s="87">
        <v>0</v>
      </c>
      <c r="M13" s="87">
        <v>3854</v>
      </c>
      <c r="N13" s="87">
        <f>SUM(O13,+V13,+AC13)</f>
        <v>10103</v>
      </c>
      <c r="O13" s="87">
        <f>SUM(P13:U13)</f>
        <v>6249</v>
      </c>
      <c r="P13" s="87">
        <v>6249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3854</v>
      </c>
      <c r="W13" s="87">
        <v>3854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34</v>
      </c>
      <c r="AG13" s="87">
        <v>34</v>
      </c>
      <c r="AH13" s="87">
        <v>0</v>
      </c>
      <c r="AI13" s="87">
        <v>0</v>
      </c>
      <c r="AJ13" s="87">
        <f>SUM(AK13:AS13)</f>
        <v>22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22</v>
      </c>
      <c r="AT13" s="87">
        <f>SUM(AU13:AY13)</f>
        <v>12</v>
      </c>
      <c r="AU13" s="87">
        <v>12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28</v>
      </c>
      <c r="B14" s="96" t="s">
        <v>274</v>
      </c>
      <c r="C14" s="85" t="s">
        <v>275</v>
      </c>
      <c r="D14" s="87">
        <f>SUM(E14,+H14,+K14)</f>
        <v>8507</v>
      </c>
      <c r="E14" s="87">
        <f>SUM(F14:G14)</f>
        <v>0</v>
      </c>
      <c r="F14" s="87">
        <v>0</v>
      </c>
      <c r="G14" s="87">
        <v>0</v>
      </c>
      <c r="H14" s="87">
        <f>SUM(I14:J14)</f>
        <v>4394</v>
      </c>
      <c r="I14" s="87">
        <v>4394</v>
      </c>
      <c r="J14" s="87">
        <v>0</v>
      </c>
      <c r="K14" s="87">
        <f>SUM(L14:M14)</f>
        <v>4113</v>
      </c>
      <c r="L14" s="87">
        <v>0</v>
      </c>
      <c r="M14" s="87">
        <v>4113</v>
      </c>
      <c r="N14" s="87">
        <f>SUM(O14,+V14,+AC14)</f>
        <v>8507</v>
      </c>
      <c r="O14" s="87">
        <f>SUM(P14:U14)</f>
        <v>4394</v>
      </c>
      <c r="P14" s="87">
        <v>4394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4113</v>
      </c>
      <c r="W14" s="87">
        <v>4113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18</v>
      </c>
      <c r="AG14" s="87">
        <v>18</v>
      </c>
      <c r="AH14" s="87">
        <v>0</v>
      </c>
      <c r="AI14" s="87">
        <v>0</v>
      </c>
      <c r="AJ14" s="87">
        <f>SUM(AK14:AS14)</f>
        <v>18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18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28</v>
      </c>
      <c r="B15" s="96" t="s">
        <v>276</v>
      </c>
      <c r="C15" s="85" t="s">
        <v>277</v>
      </c>
      <c r="D15" s="87">
        <f>SUM(E15,+H15,+K15)</f>
        <v>4449</v>
      </c>
      <c r="E15" s="87">
        <f>SUM(F15:G15)</f>
        <v>0</v>
      </c>
      <c r="F15" s="87">
        <v>0</v>
      </c>
      <c r="G15" s="87">
        <v>0</v>
      </c>
      <c r="H15" s="87">
        <f>SUM(I15:J15)</f>
        <v>1885</v>
      </c>
      <c r="I15" s="87">
        <v>1885</v>
      </c>
      <c r="J15" s="87">
        <v>0</v>
      </c>
      <c r="K15" s="87">
        <f>SUM(L15:M15)</f>
        <v>2564</v>
      </c>
      <c r="L15" s="87">
        <v>0</v>
      </c>
      <c r="M15" s="87">
        <v>2564</v>
      </c>
      <c r="N15" s="87">
        <f>SUM(O15,+V15,+AC15)</f>
        <v>4449</v>
      </c>
      <c r="O15" s="87">
        <f>SUM(P15:U15)</f>
        <v>1885</v>
      </c>
      <c r="P15" s="87">
        <v>0</v>
      </c>
      <c r="Q15" s="87">
        <v>0</v>
      </c>
      <c r="R15" s="87">
        <v>0</v>
      </c>
      <c r="S15" s="87">
        <v>1885</v>
      </c>
      <c r="T15" s="87">
        <v>0</v>
      </c>
      <c r="U15" s="87">
        <v>0</v>
      </c>
      <c r="V15" s="87">
        <f>SUM(W15:AB15)</f>
        <v>2564</v>
      </c>
      <c r="W15" s="87">
        <v>0</v>
      </c>
      <c r="X15" s="87">
        <v>0</v>
      </c>
      <c r="Y15" s="87">
        <v>0</v>
      </c>
      <c r="Z15" s="87">
        <v>2564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28</v>
      </c>
      <c r="B16" s="96" t="s">
        <v>278</v>
      </c>
      <c r="C16" s="85" t="s">
        <v>279</v>
      </c>
      <c r="D16" s="87">
        <f>SUM(E16,+H16,+K16)</f>
        <v>300</v>
      </c>
      <c r="E16" s="87">
        <f>SUM(F16:G16)</f>
        <v>159</v>
      </c>
      <c r="F16" s="87">
        <v>159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141</v>
      </c>
      <c r="L16" s="87">
        <v>0</v>
      </c>
      <c r="M16" s="87">
        <v>141</v>
      </c>
      <c r="N16" s="87">
        <f>SUM(O16,+V16,+AC16)</f>
        <v>300</v>
      </c>
      <c r="O16" s="87">
        <f>SUM(P16:U16)</f>
        <v>159</v>
      </c>
      <c r="P16" s="87">
        <v>0</v>
      </c>
      <c r="Q16" s="87">
        <v>0</v>
      </c>
      <c r="R16" s="87">
        <v>0</v>
      </c>
      <c r="S16" s="87">
        <v>159</v>
      </c>
      <c r="T16" s="87">
        <v>0</v>
      </c>
      <c r="U16" s="87">
        <v>0</v>
      </c>
      <c r="V16" s="87">
        <f>SUM(W16:AB16)</f>
        <v>141</v>
      </c>
      <c r="W16" s="87">
        <v>0</v>
      </c>
      <c r="X16" s="87">
        <v>0</v>
      </c>
      <c r="Y16" s="87">
        <v>0</v>
      </c>
      <c r="Z16" s="87">
        <v>141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28</v>
      </c>
      <c r="B17" s="96" t="s">
        <v>280</v>
      </c>
      <c r="C17" s="85" t="s">
        <v>281</v>
      </c>
      <c r="D17" s="87">
        <f>SUM(E17,+H17,+K17)</f>
        <v>612</v>
      </c>
      <c r="E17" s="87">
        <f>SUM(F17:G17)</f>
        <v>0</v>
      </c>
      <c r="F17" s="87">
        <v>0</v>
      </c>
      <c r="G17" s="87">
        <v>0</v>
      </c>
      <c r="H17" s="87">
        <f>SUM(I17:J17)</f>
        <v>248</v>
      </c>
      <c r="I17" s="87">
        <v>248</v>
      </c>
      <c r="J17" s="87">
        <v>0</v>
      </c>
      <c r="K17" s="87">
        <f>SUM(L17:M17)</f>
        <v>364</v>
      </c>
      <c r="L17" s="87">
        <v>0</v>
      </c>
      <c r="M17" s="87">
        <v>364</v>
      </c>
      <c r="N17" s="87">
        <f>SUM(O17,+V17,+AC17)</f>
        <v>612</v>
      </c>
      <c r="O17" s="87">
        <f>SUM(P17:U17)</f>
        <v>248</v>
      </c>
      <c r="P17" s="87">
        <v>0</v>
      </c>
      <c r="Q17" s="87">
        <v>0</v>
      </c>
      <c r="R17" s="87">
        <v>0</v>
      </c>
      <c r="S17" s="87">
        <v>248</v>
      </c>
      <c r="T17" s="87">
        <v>0</v>
      </c>
      <c r="U17" s="87">
        <v>0</v>
      </c>
      <c r="V17" s="87">
        <f>SUM(W17:AB17)</f>
        <v>364</v>
      </c>
      <c r="W17" s="87">
        <v>0</v>
      </c>
      <c r="X17" s="87">
        <v>0</v>
      </c>
      <c r="Y17" s="87">
        <v>0</v>
      </c>
      <c r="Z17" s="87">
        <v>364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28</v>
      </c>
      <c r="B18" s="96" t="s">
        <v>282</v>
      </c>
      <c r="C18" s="85" t="s">
        <v>283</v>
      </c>
      <c r="D18" s="87">
        <f>SUM(E18,+H18,+K18)</f>
        <v>2059</v>
      </c>
      <c r="E18" s="87">
        <f>SUM(F18:G18)</f>
        <v>0</v>
      </c>
      <c r="F18" s="87">
        <v>0</v>
      </c>
      <c r="G18" s="87">
        <v>0</v>
      </c>
      <c r="H18" s="87">
        <f>SUM(I18:J18)</f>
        <v>809</v>
      </c>
      <c r="I18" s="87">
        <v>809</v>
      </c>
      <c r="J18" s="87">
        <v>0</v>
      </c>
      <c r="K18" s="87">
        <f>SUM(L18:M18)</f>
        <v>1250</v>
      </c>
      <c r="L18" s="87">
        <v>0</v>
      </c>
      <c r="M18" s="87">
        <v>1250</v>
      </c>
      <c r="N18" s="87">
        <f>SUM(O18,+V18,+AC18)</f>
        <v>2059</v>
      </c>
      <c r="O18" s="87">
        <f>SUM(P18:U18)</f>
        <v>809</v>
      </c>
      <c r="P18" s="87">
        <v>0</v>
      </c>
      <c r="Q18" s="87">
        <v>0</v>
      </c>
      <c r="R18" s="87">
        <v>0</v>
      </c>
      <c r="S18" s="87">
        <v>809</v>
      </c>
      <c r="T18" s="87">
        <v>0</v>
      </c>
      <c r="U18" s="87">
        <v>0</v>
      </c>
      <c r="V18" s="87">
        <f>SUM(W18:AB18)</f>
        <v>1250</v>
      </c>
      <c r="W18" s="87">
        <v>0</v>
      </c>
      <c r="X18" s="87">
        <v>0</v>
      </c>
      <c r="Y18" s="87">
        <v>0</v>
      </c>
      <c r="Z18" s="87">
        <v>1250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28</v>
      </c>
      <c r="B19" s="96" t="s">
        <v>284</v>
      </c>
      <c r="C19" s="85" t="s">
        <v>285</v>
      </c>
      <c r="D19" s="87">
        <f>SUM(E19,+H19,+K19)</f>
        <v>2237</v>
      </c>
      <c r="E19" s="87">
        <f>SUM(F19:G19)</f>
        <v>0</v>
      </c>
      <c r="F19" s="87">
        <v>0</v>
      </c>
      <c r="G19" s="87">
        <v>0</v>
      </c>
      <c r="H19" s="87">
        <f>SUM(I19:J19)</f>
        <v>1218</v>
      </c>
      <c r="I19" s="87">
        <v>1218</v>
      </c>
      <c r="J19" s="87">
        <v>0</v>
      </c>
      <c r="K19" s="87">
        <f>SUM(L19:M19)</f>
        <v>1019</v>
      </c>
      <c r="L19" s="87">
        <v>0</v>
      </c>
      <c r="M19" s="87">
        <v>1019</v>
      </c>
      <c r="N19" s="87">
        <f>SUM(O19,+V19,+AC19)</f>
        <v>2237</v>
      </c>
      <c r="O19" s="87">
        <f>SUM(P19:U19)</f>
        <v>1218</v>
      </c>
      <c r="P19" s="87">
        <v>0</v>
      </c>
      <c r="Q19" s="87">
        <v>0</v>
      </c>
      <c r="R19" s="87">
        <v>0</v>
      </c>
      <c r="S19" s="87">
        <v>1218</v>
      </c>
      <c r="T19" s="87">
        <v>0</v>
      </c>
      <c r="U19" s="87">
        <v>0</v>
      </c>
      <c r="V19" s="87">
        <f>SUM(W19:AB19)</f>
        <v>1019</v>
      </c>
      <c r="W19" s="87">
        <v>0</v>
      </c>
      <c r="X19" s="87">
        <v>0</v>
      </c>
      <c r="Y19" s="87">
        <v>0</v>
      </c>
      <c r="Z19" s="87">
        <v>1019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28</v>
      </c>
      <c r="B20" s="96" t="s">
        <v>286</v>
      </c>
      <c r="C20" s="85" t="s">
        <v>287</v>
      </c>
      <c r="D20" s="87">
        <f>SUM(E20,+H20,+K20)</f>
        <v>32877</v>
      </c>
      <c r="E20" s="87">
        <f>SUM(F20:G20)</f>
        <v>5236</v>
      </c>
      <c r="F20" s="87">
        <v>5236</v>
      </c>
      <c r="G20" s="87">
        <v>0</v>
      </c>
      <c r="H20" s="87">
        <f>SUM(I20:J20)</f>
        <v>27641</v>
      </c>
      <c r="I20" s="87">
        <v>15447</v>
      </c>
      <c r="J20" s="87">
        <v>12194</v>
      </c>
      <c r="K20" s="87">
        <f>SUM(L20:M20)</f>
        <v>0</v>
      </c>
      <c r="L20" s="87">
        <v>0</v>
      </c>
      <c r="M20" s="87">
        <v>0</v>
      </c>
      <c r="N20" s="87">
        <f>SUM(O20,+V20,+AC20)</f>
        <v>33133</v>
      </c>
      <c r="O20" s="87">
        <f>SUM(P20:U20)</f>
        <v>20683</v>
      </c>
      <c r="P20" s="87">
        <v>17988</v>
      </c>
      <c r="Q20" s="87">
        <v>0</v>
      </c>
      <c r="R20" s="87">
        <v>0</v>
      </c>
      <c r="S20" s="87">
        <v>2695</v>
      </c>
      <c r="T20" s="87">
        <v>0</v>
      </c>
      <c r="U20" s="87">
        <v>0</v>
      </c>
      <c r="V20" s="87">
        <f>SUM(W20:AB20)</f>
        <v>12194</v>
      </c>
      <c r="W20" s="87">
        <v>8173</v>
      </c>
      <c r="X20" s="87">
        <v>0</v>
      </c>
      <c r="Y20" s="87">
        <v>0</v>
      </c>
      <c r="Z20" s="87">
        <v>4021</v>
      </c>
      <c r="AA20" s="87">
        <v>0</v>
      </c>
      <c r="AB20" s="87">
        <v>0</v>
      </c>
      <c r="AC20" s="87">
        <f>SUM(AD20:AE20)</f>
        <v>256</v>
      </c>
      <c r="AD20" s="87">
        <v>256</v>
      </c>
      <c r="AE20" s="87">
        <v>0</v>
      </c>
      <c r="AF20" s="87">
        <f>SUM(AG20:AI20)</f>
        <v>89</v>
      </c>
      <c r="AG20" s="87">
        <v>89</v>
      </c>
      <c r="AH20" s="87">
        <v>0</v>
      </c>
      <c r="AI20" s="87">
        <v>0</v>
      </c>
      <c r="AJ20" s="87">
        <f>SUM(AK20:AS20)</f>
        <v>89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89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28</v>
      </c>
      <c r="B21" s="96" t="s">
        <v>288</v>
      </c>
      <c r="C21" s="85" t="s">
        <v>289</v>
      </c>
      <c r="D21" s="87">
        <f>SUM(E21,+H21,+K21)</f>
        <v>7424</v>
      </c>
      <c r="E21" s="87">
        <f>SUM(F21:G21)</f>
        <v>0</v>
      </c>
      <c r="F21" s="87">
        <v>0</v>
      </c>
      <c r="G21" s="87">
        <v>0</v>
      </c>
      <c r="H21" s="87">
        <f>SUM(I21:J21)</f>
        <v>5432</v>
      </c>
      <c r="I21" s="87">
        <v>1449</v>
      </c>
      <c r="J21" s="87">
        <v>3983</v>
      </c>
      <c r="K21" s="87">
        <f>SUM(L21:M21)</f>
        <v>1992</v>
      </c>
      <c r="L21" s="87">
        <v>0</v>
      </c>
      <c r="M21" s="87">
        <v>1992</v>
      </c>
      <c r="N21" s="87">
        <f>SUM(O21,+V21,+AC21)</f>
        <v>7424</v>
      </c>
      <c r="O21" s="87">
        <f>SUM(P21:U21)</f>
        <v>1449</v>
      </c>
      <c r="P21" s="87">
        <v>1449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5975</v>
      </c>
      <c r="W21" s="87">
        <v>5975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15</v>
      </c>
      <c r="AG21" s="87">
        <v>15</v>
      </c>
      <c r="AH21" s="87">
        <v>0</v>
      </c>
      <c r="AI21" s="87">
        <v>0</v>
      </c>
      <c r="AJ21" s="87">
        <f>SUM(AK21:AS21)</f>
        <v>251</v>
      </c>
      <c r="AK21" s="87">
        <v>251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15</v>
      </c>
      <c r="AU21" s="87">
        <v>15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28</v>
      </c>
      <c r="B22" s="96" t="s">
        <v>290</v>
      </c>
      <c r="C22" s="85" t="s">
        <v>291</v>
      </c>
      <c r="D22" s="87">
        <f>SUM(E22,+H22,+K22)</f>
        <v>6709</v>
      </c>
      <c r="E22" s="87">
        <f>SUM(F22:G22)</f>
        <v>0</v>
      </c>
      <c r="F22" s="87">
        <v>0</v>
      </c>
      <c r="G22" s="87">
        <v>0</v>
      </c>
      <c r="H22" s="87">
        <f>SUM(I22:J22)</f>
        <v>2153</v>
      </c>
      <c r="I22" s="87">
        <v>2153</v>
      </c>
      <c r="J22" s="87">
        <v>0</v>
      </c>
      <c r="K22" s="87">
        <f>SUM(L22:M22)</f>
        <v>4556</v>
      </c>
      <c r="L22" s="87">
        <v>0</v>
      </c>
      <c r="M22" s="87">
        <v>4556</v>
      </c>
      <c r="N22" s="87">
        <f>SUM(O22,+V22,+AC22)</f>
        <v>6719</v>
      </c>
      <c r="O22" s="87">
        <f>SUM(P22:U22)</f>
        <v>2153</v>
      </c>
      <c r="P22" s="87">
        <v>2153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4556</v>
      </c>
      <c r="W22" s="87">
        <v>4556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10</v>
      </c>
      <c r="AD22" s="87">
        <v>10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192</v>
      </c>
      <c r="AK22" s="87">
        <v>192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28</v>
      </c>
      <c r="B23" s="96" t="s">
        <v>292</v>
      </c>
      <c r="C23" s="85" t="s">
        <v>293</v>
      </c>
      <c r="D23" s="87">
        <f>SUM(E23,+H23,+K23)</f>
        <v>185</v>
      </c>
      <c r="E23" s="87">
        <f>SUM(F23:G23)</f>
        <v>87</v>
      </c>
      <c r="F23" s="87">
        <v>87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98</v>
      </c>
      <c r="L23" s="87">
        <v>0</v>
      </c>
      <c r="M23" s="87">
        <v>98</v>
      </c>
      <c r="N23" s="87">
        <f>SUM(O23,+V23,+AC23)</f>
        <v>185</v>
      </c>
      <c r="O23" s="87">
        <f>SUM(P23:U23)</f>
        <v>87</v>
      </c>
      <c r="P23" s="87">
        <v>0</v>
      </c>
      <c r="Q23" s="87">
        <v>0</v>
      </c>
      <c r="R23" s="87">
        <v>0</v>
      </c>
      <c r="S23" s="87">
        <v>87</v>
      </c>
      <c r="T23" s="87">
        <v>0</v>
      </c>
      <c r="U23" s="87">
        <v>0</v>
      </c>
      <c r="V23" s="87">
        <f>SUM(W23:AB23)</f>
        <v>98</v>
      </c>
      <c r="W23" s="87">
        <v>0</v>
      </c>
      <c r="X23" s="87">
        <v>0</v>
      </c>
      <c r="Y23" s="87">
        <v>0</v>
      </c>
      <c r="Z23" s="87">
        <v>98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28</v>
      </c>
      <c r="B24" s="96" t="s">
        <v>294</v>
      </c>
      <c r="C24" s="85" t="s">
        <v>295</v>
      </c>
      <c r="D24" s="87">
        <f>SUM(E24,+H24,+K24)</f>
        <v>1432</v>
      </c>
      <c r="E24" s="87">
        <f>SUM(F24:G24)</f>
        <v>0</v>
      </c>
      <c r="F24" s="87">
        <v>0</v>
      </c>
      <c r="G24" s="87">
        <v>0</v>
      </c>
      <c r="H24" s="87">
        <f>SUM(I24:J24)</f>
        <v>601</v>
      </c>
      <c r="I24" s="87">
        <v>601</v>
      </c>
      <c r="J24" s="87">
        <v>0</v>
      </c>
      <c r="K24" s="87">
        <f>SUM(L24:M24)</f>
        <v>831</v>
      </c>
      <c r="L24" s="87">
        <v>0</v>
      </c>
      <c r="M24" s="87">
        <v>831</v>
      </c>
      <c r="N24" s="87">
        <f>SUM(O24,+V24,+AC24)</f>
        <v>1438</v>
      </c>
      <c r="O24" s="87">
        <f>SUM(P24:U24)</f>
        <v>601</v>
      </c>
      <c r="P24" s="87">
        <v>0</v>
      </c>
      <c r="Q24" s="87">
        <v>0</v>
      </c>
      <c r="R24" s="87">
        <v>0</v>
      </c>
      <c r="S24" s="87">
        <v>601</v>
      </c>
      <c r="T24" s="87">
        <v>0</v>
      </c>
      <c r="U24" s="87">
        <v>0</v>
      </c>
      <c r="V24" s="87">
        <f>SUM(W24:AB24)</f>
        <v>831</v>
      </c>
      <c r="W24" s="87">
        <v>0</v>
      </c>
      <c r="X24" s="87">
        <v>0</v>
      </c>
      <c r="Y24" s="87">
        <v>0</v>
      </c>
      <c r="Z24" s="87">
        <v>831</v>
      </c>
      <c r="AA24" s="87">
        <v>0</v>
      </c>
      <c r="AB24" s="87">
        <v>0</v>
      </c>
      <c r="AC24" s="87">
        <f>SUM(AD24:AE24)</f>
        <v>6</v>
      </c>
      <c r="AD24" s="87">
        <v>6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28</v>
      </c>
      <c r="B25" s="96" t="s">
        <v>296</v>
      </c>
      <c r="C25" s="85" t="s">
        <v>297</v>
      </c>
      <c r="D25" s="87">
        <f>SUM(E25,+H25,+K25)</f>
        <v>647</v>
      </c>
      <c r="E25" s="87">
        <f>SUM(F25:G25)</f>
        <v>0</v>
      </c>
      <c r="F25" s="87">
        <v>0</v>
      </c>
      <c r="G25" s="87">
        <v>0</v>
      </c>
      <c r="H25" s="87">
        <f>SUM(I25:J25)</f>
        <v>390</v>
      </c>
      <c r="I25" s="87">
        <v>390</v>
      </c>
      <c r="J25" s="87">
        <v>0</v>
      </c>
      <c r="K25" s="87">
        <f>SUM(L25:M25)</f>
        <v>257</v>
      </c>
      <c r="L25" s="87">
        <v>0</v>
      </c>
      <c r="M25" s="87">
        <v>257</v>
      </c>
      <c r="N25" s="87">
        <f>SUM(O25,+V25,+AC25)</f>
        <v>647</v>
      </c>
      <c r="O25" s="87">
        <f>SUM(P25:U25)</f>
        <v>390</v>
      </c>
      <c r="P25" s="87">
        <v>0</v>
      </c>
      <c r="Q25" s="87">
        <v>0</v>
      </c>
      <c r="R25" s="87">
        <v>0</v>
      </c>
      <c r="S25" s="87">
        <v>390</v>
      </c>
      <c r="T25" s="87">
        <v>0</v>
      </c>
      <c r="U25" s="87">
        <v>0</v>
      </c>
      <c r="V25" s="87">
        <f>SUM(W25:AB25)</f>
        <v>257</v>
      </c>
      <c r="W25" s="87">
        <v>0</v>
      </c>
      <c r="X25" s="87">
        <v>0</v>
      </c>
      <c r="Y25" s="87">
        <v>0</v>
      </c>
      <c r="Z25" s="87">
        <v>257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28</v>
      </c>
      <c r="B26" s="96" t="s">
        <v>298</v>
      </c>
      <c r="C26" s="85" t="s">
        <v>299</v>
      </c>
      <c r="D26" s="87">
        <f>SUM(E26,+H26,+K26)</f>
        <v>3224</v>
      </c>
      <c r="E26" s="87">
        <f>SUM(F26:G26)</f>
        <v>0</v>
      </c>
      <c r="F26" s="87">
        <v>0</v>
      </c>
      <c r="G26" s="87">
        <v>0</v>
      </c>
      <c r="H26" s="87">
        <f>SUM(I26:J26)</f>
        <v>1397</v>
      </c>
      <c r="I26" s="87">
        <v>1397</v>
      </c>
      <c r="J26" s="87">
        <v>0</v>
      </c>
      <c r="K26" s="87">
        <f>SUM(L26:M26)</f>
        <v>1827</v>
      </c>
      <c r="L26" s="87">
        <v>0</v>
      </c>
      <c r="M26" s="87">
        <v>1827</v>
      </c>
      <c r="N26" s="87">
        <f>SUM(O26,+V26,+AC26)</f>
        <v>3224</v>
      </c>
      <c r="O26" s="87">
        <f>SUM(P26:U26)</f>
        <v>1397</v>
      </c>
      <c r="P26" s="87">
        <v>0</v>
      </c>
      <c r="Q26" s="87">
        <v>0</v>
      </c>
      <c r="R26" s="87">
        <v>0</v>
      </c>
      <c r="S26" s="87">
        <v>1397</v>
      </c>
      <c r="T26" s="87">
        <v>0</v>
      </c>
      <c r="U26" s="87">
        <v>0</v>
      </c>
      <c r="V26" s="87">
        <f>SUM(W26:AB26)</f>
        <v>1827</v>
      </c>
      <c r="W26" s="87">
        <v>0</v>
      </c>
      <c r="X26" s="87">
        <v>0</v>
      </c>
      <c r="Y26" s="87">
        <v>0</v>
      </c>
      <c r="Z26" s="87">
        <v>1827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28</v>
      </c>
      <c r="B27" s="96" t="s">
        <v>300</v>
      </c>
      <c r="C27" s="85" t="s">
        <v>301</v>
      </c>
      <c r="D27" s="87">
        <f>SUM(E27,+H27,+K27)</f>
        <v>1245</v>
      </c>
      <c r="E27" s="87">
        <f>SUM(F27:G27)</f>
        <v>0</v>
      </c>
      <c r="F27" s="87">
        <v>0</v>
      </c>
      <c r="G27" s="87">
        <v>0</v>
      </c>
      <c r="H27" s="87">
        <f>SUM(I27:J27)</f>
        <v>1245</v>
      </c>
      <c r="I27" s="87">
        <v>647</v>
      </c>
      <c r="J27" s="87">
        <v>598</v>
      </c>
      <c r="K27" s="87">
        <f>SUM(L27:M27)</f>
        <v>0</v>
      </c>
      <c r="L27" s="87">
        <v>0</v>
      </c>
      <c r="M27" s="87">
        <v>0</v>
      </c>
      <c r="N27" s="87">
        <f>SUM(O27,+V27,+AC27)</f>
        <v>1245</v>
      </c>
      <c r="O27" s="87">
        <f>SUM(P27:U27)</f>
        <v>647</v>
      </c>
      <c r="P27" s="87">
        <v>647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598</v>
      </c>
      <c r="W27" s="87">
        <v>598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36</v>
      </c>
      <c r="AK27" s="87">
        <v>36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28</v>
      </c>
      <c r="B28" s="96" t="s">
        <v>302</v>
      </c>
      <c r="C28" s="85" t="s">
        <v>303</v>
      </c>
      <c r="D28" s="87">
        <f>SUM(E28,+H28,+K28)</f>
        <v>2017</v>
      </c>
      <c r="E28" s="87">
        <f>SUM(F28:G28)</f>
        <v>0</v>
      </c>
      <c r="F28" s="87">
        <v>0</v>
      </c>
      <c r="G28" s="87">
        <v>0</v>
      </c>
      <c r="H28" s="87">
        <f>SUM(I28:J28)</f>
        <v>2017</v>
      </c>
      <c r="I28" s="87">
        <v>766</v>
      </c>
      <c r="J28" s="87">
        <v>1251</v>
      </c>
      <c r="K28" s="87">
        <f>SUM(L28:M28)</f>
        <v>0</v>
      </c>
      <c r="L28" s="87">
        <v>0</v>
      </c>
      <c r="M28" s="87">
        <v>0</v>
      </c>
      <c r="N28" s="87">
        <f>SUM(O28,+V28,+AC28)</f>
        <v>2017</v>
      </c>
      <c r="O28" s="87">
        <f>SUM(P28:U28)</f>
        <v>766</v>
      </c>
      <c r="P28" s="87">
        <v>766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1251</v>
      </c>
      <c r="W28" s="87">
        <v>1251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61</v>
      </c>
      <c r="AG28" s="87">
        <v>61</v>
      </c>
      <c r="AH28" s="87">
        <v>0</v>
      </c>
      <c r="AI28" s="87">
        <v>0</v>
      </c>
      <c r="AJ28" s="87">
        <f>SUM(AK28:AS28)</f>
        <v>61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61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28</v>
      </c>
      <c r="B29" s="96" t="s">
        <v>304</v>
      </c>
      <c r="C29" s="85" t="s">
        <v>305</v>
      </c>
      <c r="D29" s="87">
        <f>SUM(E29,+H29,+K29)</f>
        <v>988</v>
      </c>
      <c r="E29" s="87">
        <f>SUM(F29:G29)</f>
        <v>0</v>
      </c>
      <c r="F29" s="87">
        <v>0</v>
      </c>
      <c r="G29" s="87">
        <v>0</v>
      </c>
      <c r="H29" s="87">
        <f>SUM(I29:J29)</f>
        <v>466</v>
      </c>
      <c r="I29" s="87">
        <v>466</v>
      </c>
      <c r="J29" s="87">
        <v>0</v>
      </c>
      <c r="K29" s="87">
        <f>SUM(L29:M29)</f>
        <v>522</v>
      </c>
      <c r="L29" s="87">
        <v>0</v>
      </c>
      <c r="M29" s="87">
        <v>522</v>
      </c>
      <c r="N29" s="87">
        <f>SUM(O29,+V29,+AC29)</f>
        <v>990</v>
      </c>
      <c r="O29" s="87">
        <f>SUM(P29:U29)</f>
        <v>466</v>
      </c>
      <c r="P29" s="87">
        <v>466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522</v>
      </c>
      <c r="W29" s="87">
        <v>522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2</v>
      </c>
      <c r="AD29" s="87">
        <v>2</v>
      </c>
      <c r="AE29" s="87">
        <v>0</v>
      </c>
      <c r="AF29" s="87">
        <f>SUM(AG29:AI29)</f>
        <v>28</v>
      </c>
      <c r="AG29" s="87">
        <v>28</v>
      </c>
      <c r="AH29" s="87">
        <v>0</v>
      </c>
      <c r="AI29" s="87">
        <v>0</v>
      </c>
      <c r="AJ29" s="87">
        <f>SUM(AK29:AS29)</f>
        <v>28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28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28</v>
      </c>
      <c r="B30" s="96" t="s">
        <v>306</v>
      </c>
      <c r="C30" s="85" t="s">
        <v>307</v>
      </c>
      <c r="D30" s="87">
        <f>SUM(E30,+H30,+K30)</f>
        <v>1851</v>
      </c>
      <c r="E30" s="87">
        <f>SUM(F30:G30)</f>
        <v>0</v>
      </c>
      <c r="F30" s="87">
        <v>0</v>
      </c>
      <c r="G30" s="87">
        <v>0</v>
      </c>
      <c r="H30" s="87">
        <f>SUM(I30:J30)</f>
        <v>412</v>
      </c>
      <c r="I30" s="87">
        <v>412</v>
      </c>
      <c r="J30" s="87">
        <v>0</v>
      </c>
      <c r="K30" s="87">
        <f>SUM(L30:M30)</f>
        <v>1439</v>
      </c>
      <c r="L30" s="87">
        <v>0</v>
      </c>
      <c r="M30" s="87">
        <v>1439</v>
      </c>
      <c r="N30" s="87">
        <f>SUM(O30,+V30,+AC30)</f>
        <v>1851</v>
      </c>
      <c r="O30" s="87">
        <f>SUM(P30:U30)</f>
        <v>412</v>
      </c>
      <c r="P30" s="87">
        <v>412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1439</v>
      </c>
      <c r="W30" s="87">
        <v>1439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53</v>
      </c>
      <c r="AK30" s="87">
        <v>53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28</v>
      </c>
      <c r="B31" s="96" t="s">
        <v>308</v>
      </c>
      <c r="C31" s="85" t="s">
        <v>309</v>
      </c>
      <c r="D31" s="87">
        <f>SUM(E31,+H31,+K31)</f>
        <v>7823</v>
      </c>
      <c r="E31" s="87">
        <f>SUM(F31:G31)</f>
        <v>0</v>
      </c>
      <c r="F31" s="87">
        <v>0</v>
      </c>
      <c r="G31" s="87">
        <v>0</v>
      </c>
      <c r="H31" s="87">
        <f>SUM(I31:J31)</f>
        <v>3276</v>
      </c>
      <c r="I31" s="87">
        <v>1003</v>
      </c>
      <c r="J31" s="87">
        <v>2273</v>
      </c>
      <c r="K31" s="87">
        <f>SUM(L31:M31)</f>
        <v>4547</v>
      </c>
      <c r="L31" s="87">
        <v>0</v>
      </c>
      <c r="M31" s="87">
        <v>4547</v>
      </c>
      <c r="N31" s="87">
        <f>SUM(O31,+V31,+AC31)</f>
        <v>7823</v>
      </c>
      <c r="O31" s="87">
        <f>SUM(P31:U31)</f>
        <v>1003</v>
      </c>
      <c r="P31" s="87">
        <v>1003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6820</v>
      </c>
      <c r="W31" s="87">
        <v>6820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14</v>
      </c>
      <c r="AG31" s="87">
        <v>14</v>
      </c>
      <c r="AH31" s="87">
        <v>0</v>
      </c>
      <c r="AI31" s="87">
        <v>0</v>
      </c>
      <c r="AJ31" s="87">
        <f>SUM(AK31:AS31)</f>
        <v>264</v>
      </c>
      <c r="AK31" s="87">
        <v>264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14</v>
      </c>
      <c r="AU31" s="87">
        <v>14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28</v>
      </c>
      <c r="B32" s="96" t="s">
        <v>310</v>
      </c>
      <c r="C32" s="85" t="s">
        <v>311</v>
      </c>
      <c r="D32" s="87">
        <f>SUM(E32,+H32,+K32)</f>
        <v>1316</v>
      </c>
      <c r="E32" s="87">
        <f>SUM(F32:G32)</f>
        <v>0</v>
      </c>
      <c r="F32" s="87">
        <v>0</v>
      </c>
      <c r="G32" s="87">
        <v>0</v>
      </c>
      <c r="H32" s="87">
        <f>SUM(I32:J32)</f>
        <v>801</v>
      </c>
      <c r="I32" s="87">
        <v>801</v>
      </c>
      <c r="J32" s="87">
        <v>0</v>
      </c>
      <c r="K32" s="87">
        <f>SUM(L32:M32)</f>
        <v>515</v>
      </c>
      <c r="L32" s="87">
        <v>0</v>
      </c>
      <c r="M32" s="87">
        <v>515</v>
      </c>
      <c r="N32" s="87">
        <f>SUM(O32,+V32,+AC32)</f>
        <v>1332</v>
      </c>
      <c r="O32" s="87">
        <f>SUM(P32:U32)</f>
        <v>801</v>
      </c>
      <c r="P32" s="87">
        <v>801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515</v>
      </c>
      <c r="W32" s="87">
        <v>515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16</v>
      </c>
      <c r="AD32" s="87">
        <v>16</v>
      </c>
      <c r="AE32" s="87">
        <v>0</v>
      </c>
      <c r="AF32" s="87">
        <f>SUM(AG32:AI32)</f>
        <v>0</v>
      </c>
      <c r="AG32" s="87">
        <v>0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28</v>
      </c>
      <c r="B33" s="96" t="s">
        <v>312</v>
      </c>
      <c r="C33" s="85" t="s">
        <v>313</v>
      </c>
      <c r="D33" s="87">
        <f>SUM(E33,+H33,+K33)</f>
        <v>5159</v>
      </c>
      <c r="E33" s="87">
        <f>SUM(F33:G33)</f>
        <v>4446</v>
      </c>
      <c r="F33" s="87">
        <v>4446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713</v>
      </c>
      <c r="L33" s="87">
        <v>0</v>
      </c>
      <c r="M33" s="87">
        <v>713</v>
      </c>
      <c r="N33" s="87">
        <f>SUM(O33,+V33,+AC33)</f>
        <v>5174</v>
      </c>
      <c r="O33" s="87">
        <f>SUM(P33:U33)</f>
        <v>4446</v>
      </c>
      <c r="P33" s="87">
        <v>4446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713</v>
      </c>
      <c r="W33" s="87">
        <v>713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15</v>
      </c>
      <c r="AD33" s="87">
        <v>15</v>
      </c>
      <c r="AE33" s="87">
        <v>0</v>
      </c>
      <c r="AF33" s="87">
        <f>SUM(AG33:AI33)</f>
        <v>19</v>
      </c>
      <c r="AG33" s="87">
        <v>19</v>
      </c>
      <c r="AH33" s="87">
        <v>0</v>
      </c>
      <c r="AI33" s="87">
        <v>0</v>
      </c>
      <c r="AJ33" s="87">
        <f>SUM(AK33:AS33)</f>
        <v>25</v>
      </c>
      <c r="AK33" s="87">
        <v>0</v>
      </c>
      <c r="AL33" s="87">
        <v>6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19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6</v>
      </c>
      <c r="BA33" s="87">
        <v>6</v>
      </c>
      <c r="BB33" s="87">
        <v>0</v>
      </c>
      <c r="BC33" s="87">
        <v>0</v>
      </c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26100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26201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26202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26203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26204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26205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26206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26207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26208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26209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26210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26211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26212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26213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26214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26303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26322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26343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26344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26364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26365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26366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26367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26407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26463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26465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2025-01-16T01:32:31Z</dcterms:modified>
</cp:coreProperties>
</file>