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25滋賀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N12" i="2" s="1"/>
  <c r="AC13" i="2"/>
  <c r="AC14" i="2"/>
  <c r="N14" i="2" s="1"/>
  <c r="AC15" i="2"/>
  <c r="AC16" i="2"/>
  <c r="AC17" i="2"/>
  <c r="AC18" i="2"/>
  <c r="N18" i="2" s="1"/>
  <c r="AC19" i="2"/>
  <c r="AC20" i="2"/>
  <c r="N20" i="2" s="1"/>
  <c r="AC21" i="2"/>
  <c r="AC22" i="2"/>
  <c r="AC23" i="2"/>
  <c r="AC24" i="2"/>
  <c r="N24" i="2" s="1"/>
  <c r="AC25" i="2"/>
  <c r="AC26" i="2"/>
  <c r="N26" i="2" s="1"/>
  <c r="V8" i="2"/>
  <c r="V9" i="2"/>
  <c r="V10" i="2"/>
  <c r="N10" i="2" s="1"/>
  <c r="V11" i="2"/>
  <c r="N11" i="2" s="1"/>
  <c r="V12" i="2"/>
  <c r="V13" i="2"/>
  <c r="N13" i="2" s="1"/>
  <c r="V14" i="2"/>
  <c r="V15" i="2"/>
  <c r="V16" i="2"/>
  <c r="N16" i="2" s="1"/>
  <c r="V17" i="2"/>
  <c r="N17" i="2" s="1"/>
  <c r="V18" i="2"/>
  <c r="V19" i="2"/>
  <c r="N19" i="2" s="1"/>
  <c r="V20" i="2"/>
  <c r="V21" i="2"/>
  <c r="V22" i="2"/>
  <c r="N22" i="2" s="1"/>
  <c r="V23" i="2"/>
  <c r="N23" i="2" s="1"/>
  <c r="V24" i="2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5" i="2"/>
  <c r="N21" i="2"/>
  <c r="K8" i="2"/>
  <c r="D8" i="2" s="1"/>
  <c r="K9" i="2"/>
  <c r="K10" i="2"/>
  <c r="D10" i="2" s="1"/>
  <c r="K11" i="2"/>
  <c r="K12" i="2"/>
  <c r="K13" i="2"/>
  <c r="K14" i="2"/>
  <c r="D14" i="2" s="1"/>
  <c r="K15" i="2"/>
  <c r="K16" i="2"/>
  <c r="D16" i="2" s="1"/>
  <c r="K17" i="2"/>
  <c r="K18" i="2"/>
  <c r="K19" i="2"/>
  <c r="K20" i="2"/>
  <c r="D20" i="2" s="1"/>
  <c r="K21" i="2"/>
  <c r="K22" i="2"/>
  <c r="D22" i="2" s="1"/>
  <c r="K23" i="2"/>
  <c r="K24" i="2"/>
  <c r="K25" i="2"/>
  <c r="K26" i="2"/>
  <c r="D26" i="2" s="1"/>
  <c r="H8" i="2"/>
  <c r="H9" i="2"/>
  <c r="D9" i="2" s="1"/>
  <c r="H10" i="2"/>
  <c r="H11" i="2"/>
  <c r="H12" i="2"/>
  <c r="D12" i="2" s="1"/>
  <c r="H13" i="2"/>
  <c r="D13" i="2" s="1"/>
  <c r="H14" i="2"/>
  <c r="H15" i="2"/>
  <c r="D15" i="2" s="1"/>
  <c r="H16" i="2"/>
  <c r="H17" i="2"/>
  <c r="H18" i="2"/>
  <c r="D18" i="2" s="1"/>
  <c r="H19" i="2"/>
  <c r="D19" i="2" s="1"/>
  <c r="H20" i="2"/>
  <c r="H21" i="2"/>
  <c r="D21" i="2" s="1"/>
  <c r="H22" i="2"/>
  <c r="H23" i="2"/>
  <c r="H24" i="2"/>
  <c r="D24" i="2" s="1"/>
  <c r="H25" i="2"/>
  <c r="D25" i="2" s="1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7" i="2"/>
  <c r="D23" i="2"/>
  <c r="T10" i="1"/>
  <c r="T12" i="1"/>
  <c r="T16" i="1"/>
  <c r="T18" i="1"/>
  <c r="T22" i="1"/>
  <c r="T24" i="1"/>
  <c r="P8" i="1"/>
  <c r="I8" i="1" s="1"/>
  <c r="D8" i="1" s="1"/>
  <c r="P9" i="1"/>
  <c r="I9" i="1" s="1"/>
  <c r="D9" i="1" s="1"/>
  <c r="P10" i="1"/>
  <c r="P11" i="1"/>
  <c r="P12" i="1"/>
  <c r="P13" i="1"/>
  <c r="P14" i="1"/>
  <c r="I14" i="1" s="1"/>
  <c r="D14" i="1" s="1"/>
  <c r="P15" i="1"/>
  <c r="I15" i="1" s="1"/>
  <c r="D15" i="1" s="1"/>
  <c r="P16" i="1"/>
  <c r="P17" i="1"/>
  <c r="P18" i="1"/>
  <c r="P19" i="1"/>
  <c r="P20" i="1"/>
  <c r="I20" i="1" s="1"/>
  <c r="D20" i="1" s="1"/>
  <c r="P21" i="1"/>
  <c r="I21" i="1" s="1"/>
  <c r="D21" i="1" s="1"/>
  <c r="P22" i="1"/>
  <c r="P23" i="1"/>
  <c r="P24" i="1"/>
  <c r="P25" i="1"/>
  <c r="P26" i="1"/>
  <c r="I26" i="1" s="1"/>
  <c r="D26" i="1" s="1"/>
  <c r="L12" i="1"/>
  <c r="L18" i="1"/>
  <c r="L24" i="1"/>
  <c r="J12" i="1"/>
  <c r="J18" i="1"/>
  <c r="J24" i="1"/>
  <c r="I10" i="1"/>
  <c r="I11" i="1"/>
  <c r="D11" i="1" s="1"/>
  <c r="I12" i="1"/>
  <c r="I13" i="1"/>
  <c r="D13" i="1" s="1"/>
  <c r="I16" i="1"/>
  <c r="I17" i="1"/>
  <c r="D17" i="1" s="1"/>
  <c r="I18" i="1"/>
  <c r="I19" i="1"/>
  <c r="D19" i="1" s="1"/>
  <c r="I22" i="1"/>
  <c r="I23" i="1"/>
  <c r="D23" i="1" s="1"/>
  <c r="I24" i="1"/>
  <c r="I25" i="1"/>
  <c r="D25" i="1" s="1"/>
  <c r="F10" i="1"/>
  <c r="F12" i="1"/>
  <c r="F16" i="1"/>
  <c r="F18" i="1"/>
  <c r="F22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10" i="1"/>
  <c r="J10" i="1" s="1"/>
  <c r="D12" i="1"/>
  <c r="N12" i="1" s="1"/>
  <c r="D16" i="1"/>
  <c r="J16" i="1" s="1"/>
  <c r="D18" i="1"/>
  <c r="N18" i="1" s="1"/>
  <c r="D22" i="1"/>
  <c r="J22" i="1" s="1"/>
  <c r="D24" i="1"/>
  <c r="N24" i="1" s="1"/>
  <c r="N25" i="1" l="1"/>
  <c r="L25" i="1"/>
  <c r="J25" i="1"/>
  <c r="T25" i="1"/>
  <c r="F25" i="1"/>
  <c r="N19" i="1"/>
  <c r="J19" i="1"/>
  <c r="T19" i="1"/>
  <c r="F19" i="1"/>
  <c r="L19" i="1"/>
  <c r="L11" i="1"/>
  <c r="J11" i="1"/>
  <c r="T11" i="1"/>
  <c r="F11" i="1"/>
  <c r="N11" i="1"/>
  <c r="T21" i="1"/>
  <c r="F21" i="1"/>
  <c r="N21" i="1"/>
  <c r="L21" i="1"/>
  <c r="J21" i="1"/>
  <c r="N15" i="1"/>
  <c r="L15" i="1"/>
  <c r="J15" i="1"/>
  <c r="T15" i="1"/>
  <c r="F15" i="1"/>
  <c r="T9" i="1"/>
  <c r="F9" i="1"/>
  <c r="N9" i="1"/>
  <c r="L9" i="1"/>
  <c r="J9" i="1"/>
  <c r="L17" i="1"/>
  <c r="J17" i="1"/>
  <c r="T17" i="1"/>
  <c r="F17" i="1"/>
  <c r="N17" i="1"/>
  <c r="T26" i="1"/>
  <c r="F26" i="1"/>
  <c r="L26" i="1"/>
  <c r="J26" i="1"/>
  <c r="N26" i="1"/>
  <c r="T20" i="1"/>
  <c r="F20" i="1"/>
  <c r="N20" i="1"/>
  <c r="L20" i="1"/>
  <c r="J20" i="1"/>
  <c r="T14" i="1"/>
  <c r="F14" i="1"/>
  <c r="L14" i="1"/>
  <c r="J14" i="1"/>
  <c r="N14" i="1"/>
  <c r="T8" i="1"/>
  <c r="F8" i="1"/>
  <c r="N8" i="1"/>
  <c r="L8" i="1"/>
  <c r="J8" i="1"/>
  <c r="L23" i="1"/>
  <c r="J23" i="1"/>
  <c r="T23" i="1"/>
  <c r="F23" i="1"/>
  <c r="N23" i="1"/>
  <c r="L13" i="1"/>
  <c r="J13" i="1"/>
  <c r="T13" i="1"/>
  <c r="F13" i="1"/>
  <c r="N13" i="1"/>
  <c r="L22" i="1"/>
  <c r="L16" i="1"/>
  <c r="L10" i="1"/>
  <c r="N22" i="1"/>
  <c r="N16" i="1"/>
  <c r="N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E7" i="1" s="1"/>
  <c r="B7" i="2"/>
  <c r="L2" i="4"/>
  <c r="M2" i="4" s="1"/>
  <c r="AF5" i="4"/>
  <c r="AF6" i="4"/>
  <c r="AZ7" i="2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<sst xmlns="http://schemas.openxmlformats.org/spreadsheetml/2006/main" count="665" uniqueCount="300">
  <si>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</si>
  <si>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</si>
  <si>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</si>
  <si>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</si>
  <si>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</si>
  <si>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</si>
  <si>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</si>
  <si>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</si>
  <si>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</si>
  <si>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</si>
  <si>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</si>
  <si>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</si>
  <si>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</si>
  <si>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</si>
  <si>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</si>
  <si>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</si>
  <si>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</si>
  <si>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</si>
  <si>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</si>
  <si>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</si>
  <si>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</si>
  <si>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</si>
  <si>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</si>
  <si>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</si>
  <si>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</si>
  <si>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</si>
  <si>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</si>
  <si>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</si>
  <si>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</si>
  <si>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</si>
  <si>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</si>
  <si>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</si>
  <si>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</si>
  <si>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</si>
  <si>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</si>
  <si>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</si>
  <si>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</si>
  <si>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</si>
  <si>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</si>
  <si>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</si>
  <si>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</si>
  <si>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</si>
  <si>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</si>
  <si>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</si>
  <si>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</si>
  <si>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</si>
  <si>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</si>
  <si>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</si>
  <si>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</si>
  <si>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</si>
  <si>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</si>
  <si>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</si>
  <si>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</si>
  <si>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</si>
  <si>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</si>
  <si>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</si>
  <si>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</si>
  <si>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</si>
  <si>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</si>
  <si>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</si>
  <si>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</si>
  <si>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</si>
  <si>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</si>
  <si>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</si>
  <si>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</si>
  <si>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</si>
  <si>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</si>
  <si>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</si>
  <si>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</si>
  <si>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</si>
  <si>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</si>
  <si>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</si>
  <si>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</si>
  <si>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</si>
  <si>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</si>
  <si>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</si>
  <si>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</si>
  <si>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</si>
  <si>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</si>
  <si>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</si>
  <si>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</si>
  <si>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</si>
  <si>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</si>
  <si>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</si>
  <si>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</si>
  <si>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</si>
  <si>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</si>
  <si>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</si>
  <si>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</si>
  <si>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</si>
  <si>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</si>
  <si>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</si>
  <si>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</si>
  <si>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</si>
  <si>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</si>
  <si>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</si>
  <si>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</si>
  <si>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</si>
  <si>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</si>
  <si>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</si>
  <si>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</si>
  <si>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</si>
  <si>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</si>
  <si>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</si>
  <si>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</si>
  <si>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</si>
  <si>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</si>
  <si>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</si>
  <si>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</si>
  <si>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</si>
  <si>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</si>
  <si>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</si>
  <si>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</si>
  <si>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</si>
  <si>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</si>
  <si>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</si>
  <si>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</si>
  <si>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</si>
  <si>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</si>
  <si>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</si>
  <si>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</si>
  <si>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</si>
  <si>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</si>
  <si>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</si>
  <si>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</si>
  <si>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</si>
  <si>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</si>
  <si>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</si>
  <si>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</si>
  <si>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</si>
  <si>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</si>
  <si>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</si>
  <si>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</si>
  <si>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</si>
  <si>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</si>
  <si>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</si>
  <si>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</si>
  <si>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</si>
  <si>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</si>
  <si>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</si>
  <si>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</si>
  <si>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</si>
  <si>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</si>
  <si>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</si>
  <si>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</si>
  <si>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</si>
  <si>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</si>
  <si>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</si>
  <si>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</si>
  <si>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</si>
  <si>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</si>
  <si>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</si>
  <si>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</si>
  <si>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</si>
  <si>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</si>
  <si>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</si>
  <si>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</si>
  <si>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</si>
  <si>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</si>
  <si>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</si>
  <si>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</si>
  <si>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</si>
  <si>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</si>
  <si>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</si>
  <si>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</si>
  <si>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</si>
  <si>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</si>
  <si>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</si>
  <si>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</si>
  <si>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</si>
  <si>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</si>
  <si>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</si>
  <si>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</si>
  <si>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</si>
  <si>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</si>
  <si>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</si>
  <si>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</si>
  <si>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</si>
  <si>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</si>
  <si>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</si>
  <si>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</si>
  <si>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</si>
  <si>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</si>
  <si>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</si>
  <si>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</si>
  <si>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</si>
  <si>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</si>
  <si>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</si>
  <si>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</si>
  <si>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</si>
  <si>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</si>
  <si>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</si>
  <si>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</si>
  <si>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</si>
  <si>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</si>
  <si>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</si>
  <si>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</si>
  <si>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</si>
  <si>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</si>
  <si>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</si>
  <si>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</si>
  <si>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</si>
  <si>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</si>
  <si>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</si>
  <si>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</si>
  <si>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</si>
  <si>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</si>
  <si>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</si>
  <si>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</si>
  <si>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</si>
  <si>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</si>
  <si>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</si>
  <si>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</si>
  <si>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</si>
  <si>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</si>
  <si>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</si>
  <si>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</si>
  <si>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</si>
  <si>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</si>
  <si>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</si>
  <si>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</si>
  <si>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</si>
  <si>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</si>
  <si>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</si>
  <si>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</si>
  <si>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</si>
  <si>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</si>
  <si>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</si>
  <si>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</si>
  <si>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</si>
  <si>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</si>
  <si>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</si>
  <si>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</si>
  <si>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</si>
  <si>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</si>
  <si>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</si>
  <si>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</si>
  <si>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</si>
  <si>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</si>
  <si>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</si>
  <si>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</si>
  <si>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</si>
  <si>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</si>
  <si>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</si>
  <si>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</si>
  <si>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</si>
  <si>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</si>
  <si>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</si>
  <si>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</si>
  <si>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</si>
  <si>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</si>
  <si>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</si>
  <si>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</si>
  <si>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</si>
  <si>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</si>
  <si>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</si>
  <si>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</si>
  <si>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25000</t>
  </si>
  <si>
    <t>水洗化人口等（令和5年度実績）</t>
    <phoneticPr fontId="3"/>
  </si>
  <si>
    <t>し尿処理の状況（令和5年度実績）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</si>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</sst>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29</v>
      </c>
      <c r="B7" s="108" t="s">
        <v>257</v>
      </c>
      <c r="C7" s="92" t="s">
        <v>198</v>
      </c>
      <c r="D7" s="93">
        <f>+SUM(E7,+I7)</f>
        <v>1410904</v>
      </c>
      <c r="E7" s="93">
        <f>+SUM(G7+H7)</f>
        <v>35288</v>
      </c>
      <c r="F7" s="94">
        <f>IF(D7&gt;0,E7/D7*100,"-")</f>
        <v>2.5010914987837585</v>
      </c>
      <c r="G7" s="93">
        <f>SUM(G$8:G$207)</f>
        <v>34809</v>
      </c>
      <c r="H7" s="93">
        <f>SUM(H$8:H$207)</f>
        <v>479</v>
      </c>
      <c r="I7" s="93">
        <f>+SUM(K7,+M7,O7+P7)</f>
        <v>1375616</v>
      </c>
      <c r="J7" s="94">
        <f>IF(D7&gt;0,I7/D7*100,"-")</f>
        <v>97.498908501216235</v>
      </c>
      <c r="K7" s="93">
        <f>SUM(K$8:K$207)</f>
        <v>1245570</v>
      </c>
      <c r="L7" s="94">
        <f>IF(D7&gt;0,K7/D7*100,"-")</f>
        <v>88.281697408186517</v>
      </c>
      <c r="M7" s="93">
        <f>SUM(M$8:M$207)</f>
        <v>0</v>
      </c>
      <c r="N7" s="94">
        <f>IF(D7&gt;0,M7/D7*100,"-")</f>
        <v>0</v>
      </c>
      <c r="O7" s="91">
        <f>SUM(O$8:O$207)</f>
        <v>55243</v>
      </c>
      <c r="P7" s="93">
        <f>SUM(Q7:S7)</f>
        <v>74803</v>
      </c>
      <c r="Q7" s="93">
        <f>SUM(Q$8:Q$207)</f>
        <v>19524</v>
      </c>
      <c r="R7" s="93">
        <f>SUM(R$8:R$207)</f>
        <v>51686</v>
      </c>
      <c r="S7" s="93">
        <f>SUM(S$8:S$207)</f>
        <v>3593</v>
      </c>
      <c r="T7" s="94">
        <f>IF(D7&gt;0,P7/D7*100,"-")</f>
        <v>5.3017781507459043</v>
      </c>
      <c r="U7" s="93">
        <f>SUM(U$8:U$207)</f>
        <v>38946</v>
      </c>
      <c r="V7" s="95">
        <f t="shared" ref="V7:AC7" si="0">COUNTIF(V$8:V$207,"○")</f>
        <v>19</v>
      </c>
      <c r="W7" s="95">
        <f t="shared" si="0"/>
        <v>0</v>
      </c>
      <c r="X7" s="95">
        <f t="shared" si="0"/>
        <v>0</v>
      </c>
      <c r="Y7" s="95">
        <f t="shared" si="0"/>
        <v>0</v>
      </c>
      <c r="Z7" s="95">
        <f t="shared" si="0"/>
        <v>9</v>
      </c>
      <c r="AA7" s="95">
        <f t="shared" si="0"/>
        <v>0</v>
      </c>
      <c r="AB7" s="95">
        <f t="shared" si="0"/>
        <v>0</v>
      </c>
      <c r="AC7" s="95">
        <f t="shared" si="0"/>
        <v>10</v>
      </c>
    </row>
    <row r="8" spans="1:31" ht="13.5" customHeight="1">
      <c r="A8" s="85" t="s">
        <v>29</v>
      </c>
      <c r="B8" s="86" t="s">
        <v>260</v>
      </c>
      <c r="C8" s="85" t="s">
        <v>261</v>
      </c>
      <c r="D8" s="87">
        <f>+SUM(E8,+I8)</f>
        <v>343991</v>
      </c>
      <c r="E8" s="87">
        <f>+SUM(G8+H8)</f>
        <v>4774</v>
      </c>
      <c r="F8" s="106">
        <f>IF(D8&gt;0,E8/D8*100,"-")</f>
        <v>1.3878270071019299</v>
      </c>
      <c r="G8" s="87">
        <v>4708</v>
      </c>
      <c r="H8" s="87">
        <v>66</v>
      </c>
      <c r="I8" s="87">
        <f>+SUM(K8,+M8,O8+P8)</f>
        <v>339217</v>
      </c>
      <c r="J8" s="88">
        <f>IF(D8&gt;0,I8/D8*100,"-")</f>
        <v>98.612172992898067</v>
      </c>
      <c r="K8" s="87">
        <v>333187</v>
      </c>
      <c r="L8" s="88">
        <f>IF(D8&gt;0,K8/D8*100,"-")</f>
        <v>96.859220154015659</v>
      </c>
      <c r="M8" s="87">
        <v>0</v>
      </c>
      <c r="N8" s="88">
        <f>IF(D8&gt;0,M8/D8*100,"-")</f>
        <v>0</v>
      </c>
      <c r="O8" s="87">
        <v>0</v>
      </c>
      <c r="P8" s="87">
        <f>SUM(Q8:S8)</f>
        <v>6030</v>
      </c>
      <c r="Q8" s="87">
        <v>2803</v>
      </c>
      <c r="R8" s="87">
        <v>3227</v>
      </c>
      <c r="S8" s="87">
        <v>0</v>
      </c>
      <c r="T8" s="88">
        <f>IF(D8&gt;0,P8/D8*100,"-")</f>
        <v>1.7529528388824125</v>
      </c>
      <c r="U8" s="87">
        <v>5240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29</v>
      </c>
      <c r="B9" s="86" t="s">
        <v>264</v>
      </c>
      <c r="C9" s="85" t="s">
        <v>265</v>
      </c>
      <c r="D9" s="87">
        <f>+SUM(E9,+I9)</f>
        <v>111254</v>
      </c>
      <c r="E9" s="87">
        <f>+SUM(G9+H9)</f>
        <v>2859</v>
      </c>
      <c r="F9" s="106">
        <f>IF(D9&gt;0,E9/D9*100,"-")</f>
        <v>2.5697952433170945</v>
      </c>
      <c r="G9" s="87">
        <v>2859</v>
      </c>
      <c r="H9" s="87">
        <v>0</v>
      </c>
      <c r="I9" s="87">
        <f>+SUM(K9,+M9,O9+P9)</f>
        <v>108395</v>
      </c>
      <c r="J9" s="88">
        <f>IF(D9&gt;0,I9/D9*100,"-")</f>
        <v>97.430204756682897</v>
      </c>
      <c r="K9" s="87">
        <v>89785</v>
      </c>
      <c r="L9" s="88">
        <f>IF(D9&gt;0,K9/D9*100,"-")</f>
        <v>80.702716306829416</v>
      </c>
      <c r="M9" s="87">
        <v>0</v>
      </c>
      <c r="N9" s="88">
        <f>IF(D9&gt;0,M9/D9*100,"-")</f>
        <v>0</v>
      </c>
      <c r="O9" s="87">
        <v>3871</v>
      </c>
      <c r="P9" s="87">
        <f>SUM(Q9:S9)</f>
        <v>14739</v>
      </c>
      <c r="Q9" s="87">
        <v>6348</v>
      </c>
      <c r="R9" s="87">
        <v>8391</v>
      </c>
      <c r="S9" s="87">
        <v>0</v>
      </c>
      <c r="T9" s="88">
        <f>IF(D9&gt;0,P9/D9*100,"-")</f>
        <v>13.248062990993581</v>
      </c>
      <c r="U9" s="87">
        <v>3476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29</v>
      </c>
      <c r="B10" s="86" t="s">
        <v>266</v>
      </c>
      <c r="C10" s="85" t="s">
        <v>267</v>
      </c>
      <c r="D10" s="87">
        <f>+SUM(E10,+I10)</f>
        <v>114223</v>
      </c>
      <c r="E10" s="87">
        <f>+SUM(G10+H10)</f>
        <v>3634</v>
      </c>
      <c r="F10" s="106">
        <f>IF(D10&gt;0,E10/D10*100,"-")</f>
        <v>3.1814958458454079</v>
      </c>
      <c r="G10" s="87">
        <v>3343</v>
      </c>
      <c r="H10" s="87">
        <v>291</v>
      </c>
      <c r="I10" s="87">
        <f>+SUM(K10,+M10,O10+P10)</f>
        <v>110589</v>
      </c>
      <c r="J10" s="88">
        <f>IF(D10&gt;0,I10/D10*100,"-")</f>
        <v>96.818504154154596</v>
      </c>
      <c r="K10" s="87">
        <v>92153</v>
      </c>
      <c r="L10" s="88">
        <f>IF(D10&gt;0,K10/D10*100,"-")</f>
        <v>80.678147133239364</v>
      </c>
      <c r="M10" s="87">
        <v>0</v>
      </c>
      <c r="N10" s="88">
        <f>IF(D10&gt;0,M10/D10*100,"-")</f>
        <v>0</v>
      </c>
      <c r="O10" s="87">
        <v>15663</v>
      </c>
      <c r="P10" s="87">
        <f>SUM(Q10:S10)</f>
        <v>2773</v>
      </c>
      <c r="Q10" s="87">
        <v>1700</v>
      </c>
      <c r="R10" s="87">
        <v>1073</v>
      </c>
      <c r="S10" s="87">
        <v>0</v>
      </c>
      <c r="T10" s="88">
        <f>IF(D10&gt;0,P10/D10*100,"-")</f>
        <v>2.4277072043283754</v>
      </c>
      <c r="U10" s="87">
        <v>4115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29</v>
      </c>
      <c r="B11" s="86" t="s">
        <v>268</v>
      </c>
      <c r="C11" s="85" t="s">
        <v>269</v>
      </c>
      <c r="D11" s="87">
        <f>+SUM(E11,+I11)</f>
        <v>81801</v>
      </c>
      <c r="E11" s="87">
        <f>+SUM(G11+H11)</f>
        <v>3103</v>
      </c>
      <c r="F11" s="106">
        <f>IF(D11&gt;0,E11/D11*100,"-")</f>
        <v>3.7933521595090522</v>
      </c>
      <c r="G11" s="87">
        <v>3103</v>
      </c>
      <c r="H11" s="87">
        <v>0</v>
      </c>
      <c r="I11" s="87">
        <f>+SUM(K11,+M11,O11+P11)</f>
        <v>78698</v>
      </c>
      <c r="J11" s="88">
        <f>IF(D11&gt;0,I11/D11*100,"-")</f>
        <v>96.206647840490945</v>
      </c>
      <c r="K11" s="87">
        <v>62115</v>
      </c>
      <c r="L11" s="88">
        <f>IF(D11&gt;0,K11/D11*100,"-")</f>
        <v>75.934279532035063</v>
      </c>
      <c r="M11" s="87">
        <v>0</v>
      </c>
      <c r="N11" s="88">
        <f>IF(D11&gt;0,M11/D11*100,"-")</f>
        <v>0</v>
      </c>
      <c r="O11" s="87">
        <v>557</v>
      </c>
      <c r="P11" s="87">
        <f>SUM(Q11:S11)</f>
        <v>16026</v>
      </c>
      <c r="Q11" s="87">
        <v>1126</v>
      </c>
      <c r="R11" s="87">
        <v>14900</v>
      </c>
      <c r="S11" s="87">
        <v>0</v>
      </c>
      <c r="T11" s="88">
        <f>IF(D11&gt;0,P11/D11*100,"-")</f>
        <v>19.591447537316171</v>
      </c>
      <c r="U11" s="87">
        <v>1933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29</v>
      </c>
      <c r="B12" s="86" t="s">
        <v>270</v>
      </c>
      <c r="C12" s="85" t="s">
        <v>271</v>
      </c>
      <c r="D12" s="87">
        <f>+SUM(E12,+I12)</f>
        <v>139550</v>
      </c>
      <c r="E12" s="87">
        <f>+SUM(G12+H12)</f>
        <v>774</v>
      </c>
      <c r="F12" s="106">
        <f>IF(D12&gt;0,E12/D12*100,"-")</f>
        <v>0.55463991400931567</v>
      </c>
      <c r="G12" s="87">
        <v>774</v>
      </c>
      <c r="H12" s="87">
        <v>0</v>
      </c>
      <c r="I12" s="87">
        <f>+SUM(K12,+M12,O12+P12)</f>
        <v>138776</v>
      </c>
      <c r="J12" s="88">
        <f>IF(D12&gt;0,I12/D12*100,"-")</f>
        <v>99.445360085990686</v>
      </c>
      <c r="K12" s="87">
        <v>137345</v>
      </c>
      <c r="L12" s="88">
        <f>IF(D12&gt;0,K12/D12*100,"-")</f>
        <v>98.419921175206014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1431</v>
      </c>
      <c r="Q12" s="87">
        <v>412</v>
      </c>
      <c r="R12" s="87">
        <v>1019</v>
      </c>
      <c r="S12" s="87">
        <v>0</v>
      </c>
      <c r="T12" s="88">
        <f>IF(D12&gt;0,P12/D12*100,"-")</f>
        <v>1.0254389107846649</v>
      </c>
      <c r="U12" s="87">
        <v>3440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29</v>
      </c>
      <c r="B13" s="86" t="s">
        <v>272</v>
      </c>
      <c r="C13" s="85" t="s">
        <v>273</v>
      </c>
      <c r="D13" s="87">
        <f>+SUM(E13,+I13)</f>
        <v>85846</v>
      </c>
      <c r="E13" s="87">
        <f>+SUM(G13+H13)</f>
        <v>1331</v>
      </c>
      <c r="F13" s="106">
        <f>IF(D13&gt;0,E13/D13*100,"-")</f>
        <v>1.5504508072595113</v>
      </c>
      <c r="G13" s="87">
        <v>1319</v>
      </c>
      <c r="H13" s="87">
        <v>12</v>
      </c>
      <c r="I13" s="87">
        <f>+SUM(K13,+M13,O13+P13)</f>
        <v>84515</v>
      </c>
      <c r="J13" s="88">
        <f>IF(D13&gt;0,I13/D13*100,"-")</f>
        <v>98.449549192740491</v>
      </c>
      <c r="K13" s="87">
        <v>83527</v>
      </c>
      <c r="L13" s="88">
        <f>IF(D13&gt;0,K13/D13*100,"-")</f>
        <v>97.298651072851385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988</v>
      </c>
      <c r="Q13" s="87">
        <v>260</v>
      </c>
      <c r="R13" s="87">
        <v>430</v>
      </c>
      <c r="S13" s="87">
        <v>298</v>
      </c>
      <c r="T13" s="88">
        <f>IF(D13&gt;0,P13/D13*100,"-")</f>
        <v>1.1508981198891037</v>
      </c>
      <c r="U13" s="87">
        <v>1181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29</v>
      </c>
      <c r="B14" s="86" t="s">
        <v>274</v>
      </c>
      <c r="C14" s="85" t="s">
        <v>275</v>
      </c>
      <c r="D14" s="87">
        <f>+SUM(E14,+I14)</f>
        <v>70520</v>
      </c>
      <c r="E14" s="87">
        <f>+SUM(G14+H14)</f>
        <v>269</v>
      </c>
      <c r="F14" s="106">
        <f>IF(D14&gt;0,E14/D14*100,"-")</f>
        <v>0.38145207033465683</v>
      </c>
      <c r="G14" s="87">
        <v>269</v>
      </c>
      <c r="H14" s="87">
        <v>0</v>
      </c>
      <c r="I14" s="87">
        <f>+SUM(K14,+M14,O14+P14)</f>
        <v>70251</v>
      </c>
      <c r="J14" s="88">
        <f>IF(D14&gt;0,I14/D14*100,"-")</f>
        <v>99.61854792966534</v>
      </c>
      <c r="K14" s="87">
        <v>69603</v>
      </c>
      <c r="L14" s="88">
        <f>IF(D14&gt;0,K14/D14*100,"-")</f>
        <v>98.699659671015311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648</v>
      </c>
      <c r="Q14" s="87">
        <v>211</v>
      </c>
      <c r="R14" s="87">
        <v>437</v>
      </c>
      <c r="S14" s="87">
        <v>0</v>
      </c>
      <c r="T14" s="88">
        <f>IF(D14&gt;0,P14/D14*100,"-")</f>
        <v>0.91888825865002832</v>
      </c>
      <c r="U14" s="87">
        <v>1628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29</v>
      </c>
      <c r="B15" s="86" t="s">
        <v>276</v>
      </c>
      <c r="C15" s="85" t="s">
        <v>277</v>
      </c>
      <c r="D15" s="87">
        <f>+SUM(E15,+I15)</f>
        <v>88723</v>
      </c>
      <c r="E15" s="87">
        <f>+SUM(G15+H15)</f>
        <v>5584</v>
      </c>
      <c r="F15" s="106">
        <f>IF(D15&gt;0,E15/D15*100,"-")</f>
        <v>6.2937457029180699</v>
      </c>
      <c r="G15" s="87">
        <v>5584</v>
      </c>
      <c r="H15" s="87">
        <v>0</v>
      </c>
      <c r="I15" s="87">
        <f>+SUM(K15,+M15,O15+P15)</f>
        <v>83139</v>
      </c>
      <c r="J15" s="88">
        <f>IF(D15&gt;0,I15/D15*100,"-")</f>
        <v>93.706254297081927</v>
      </c>
      <c r="K15" s="87">
        <v>64350</v>
      </c>
      <c r="L15" s="88">
        <f>IF(D15&gt;0,K15/D15*100,"-")</f>
        <v>72.529107446772528</v>
      </c>
      <c r="M15" s="87">
        <v>0</v>
      </c>
      <c r="N15" s="88">
        <f>IF(D15&gt;0,M15/D15*100,"-")</f>
        <v>0</v>
      </c>
      <c r="O15" s="87">
        <v>6864</v>
      </c>
      <c r="P15" s="87">
        <f>SUM(Q15:S15)</f>
        <v>11925</v>
      </c>
      <c r="Q15" s="87">
        <v>1551</v>
      </c>
      <c r="R15" s="87">
        <v>7079</v>
      </c>
      <c r="S15" s="87">
        <v>3295</v>
      </c>
      <c r="T15" s="88">
        <f>IF(D15&gt;0,P15/D15*100,"-")</f>
        <v>13.440708722653651</v>
      </c>
      <c r="U15" s="87">
        <v>4502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29</v>
      </c>
      <c r="B16" s="86" t="s">
        <v>278</v>
      </c>
      <c r="C16" s="85" t="s">
        <v>279</v>
      </c>
      <c r="D16" s="87">
        <f>+SUM(E16,+I16)</f>
        <v>50658</v>
      </c>
      <c r="E16" s="87">
        <f>+SUM(G16+H16)</f>
        <v>531</v>
      </c>
      <c r="F16" s="106">
        <f>IF(D16&gt;0,E16/D16*100,"-")</f>
        <v>1.0482056141182043</v>
      </c>
      <c r="G16" s="87">
        <v>511</v>
      </c>
      <c r="H16" s="87">
        <v>20</v>
      </c>
      <c r="I16" s="87">
        <f>+SUM(K16,+M16,O16+P16)</f>
        <v>50127</v>
      </c>
      <c r="J16" s="88">
        <f>IF(D16&gt;0,I16/D16*100,"-")</f>
        <v>98.951794385881797</v>
      </c>
      <c r="K16" s="87">
        <v>49605</v>
      </c>
      <c r="L16" s="88">
        <f>IF(D16&gt;0,K16/D16*100,"-")</f>
        <v>97.921354968613045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522</v>
      </c>
      <c r="Q16" s="87">
        <v>315</v>
      </c>
      <c r="R16" s="87">
        <v>207</v>
      </c>
      <c r="S16" s="87">
        <v>0</v>
      </c>
      <c r="T16" s="88">
        <f>IF(D16&gt;0,P16/D16*100,"-")</f>
        <v>1.0304394172687434</v>
      </c>
      <c r="U16" s="87">
        <v>1056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29</v>
      </c>
      <c r="B17" s="86" t="s">
        <v>280</v>
      </c>
      <c r="C17" s="85" t="s">
        <v>281</v>
      </c>
      <c r="D17" s="87">
        <f>+SUM(E17,+I17)</f>
        <v>54069</v>
      </c>
      <c r="E17" s="87">
        <f>+SUM(G17+H17)</f>
        <v>567</v>
      </c>
      <c r="F17" s="106">
        <f>IF(D17&gt;0,E17/D17*100,"-")</f>
        <v>1.04866004549742</v>
      </c>
      <c r="G17" s="87">
        <v>567</v>
      </c>
      <c r="H17" s="87">
        <v>0</v>
      </c>
      <c r="I17" s="87">
        <f>+SUM(K17,+M17,O17+P17)</f>
        <v>53502</v>
      </c>
      <c r="J17" s="88">
        <f>IF(D17&gt;0,I17/D17*100,"-")</f>
        <v>98.951339954502586</v>
      </c>
      <c r="K17" s="87">
        <v>51736</v>
      </c>
      <c r="L17" s="88">
        <f>IF(D17&gt;0,K17/D17*100,"-")</f>
        <v>95.685143057944472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1766</v>
      </c>
      <c r="Q17" s="87">
        <v>512</v>
      </c>
      <c r="R17" s="87">
        <v>1254</v>
      </c>
      <c r="S17" s="87">
        <v>0</v>
      </c>
      <c r="T17" s="88">
        <f>IF(D17&gt;0,P17/D17*100,"-")</f>
        <v>3.2661968965581019</v>
      </c>
      <c r="U17" s="87">
        <v>3779</v>
      </c>
      <c r="V17" s="85" t="s">
        <v>263</v>
      </c>
      <c r="W17" s="85"/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29</v>
      </c>
      <c r="B18" s="86" t="s">
        <v>282</v>
      </c>
      <c r="C18" s="85" t="s">
        <v>283</v>
      </c>
      <c r="D18" s="87">
        <f>+SUM(E18,+I18)</f>
        <v>45909</v>
      </c>
      <c r="E18" s="87">
        <f>+SUM(G18+H18)</f>
        <v>2878</v>
      </c>
      <c r="F18" s="106">
        <f>IF(D18&gt;0,E18/D18*100,"-")</f>
        <v>6.2689233047986237</v>
      </c>
      <c r="G18" s="87">
        <v>2788</v>
      </c>
      <c r="H18" s="87">
        <v>90</v>
      </c>
      <c r="I18" s="87">
        <f>+SUM(K18,+M18,O18+P18)</f>
        <v>43031</v>
      </c>
      <c r="J18" s="88">
        <f>IF(D18&gt;0,I18/D18*100,"-")</f>
        <v>93.731076695201381</v>
      </c>
      <c r="K18" s="87">
        <v>34958</v>
      </c>
      <c r="L18" s="88">
        <f>IF(D18&gt;0,K18/D18*100,"-")</f>
        <v>76.14628939859287</v>
      </c>
      <c r="M18" s="87">
        <v>0</v>
      </c>
      <c r="N18" s="88">
        <f>IF(D18&gt;0,M18/D18*100,"-")</f>
        <v>0</v>
      </c>
      <c r="O18" s="87">
        <v>3055</v>
      </c>
      <c r="P18" s="87">
        <f>SUM(Q18:S18)</f>
        <v>5018</v>
      </c>
      <c r="Q18" s="87">
        <v>648</v>
      </c>
      <c r="R18" s="87">
        <v>4370</v>
      </c>
      <c r="S18" s="87">
        <v>0</v>
      </c>
      <c r="T18" s="88">
        <f>IF(D18&gt;0,P18/D18*100,"-")</f>
        <v>10.930318673898363</v>
      </c>
      <c r="U18" s="87">
        <v>699</v>
      </c>
      <c r="V18" s="85" t="s">
        <v>263</v>
      </c>
      <c r="W18" s="85"/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29</v>
      </c>
      <c r="B19" s="86" t="s">
        <v>284</v>
      </c>
      <c r="C19" s="85" t="s">
        <v>285</v>
      </c>
      <c r="D19" s="87">
        <f>+SUM(E19,+I19)</f>
        <v>112209</v>
      </c>
      <c r="E19" s="87">
        <f>+SUM(G19+H19)</f>
        <v>5515</v>
      </c>
      <c r="F19" s="106">
        <f>IF(D19&gt;0,E19/D19*100,"-")</f>
        <v>4.9149355221060693</v>
      </c>
      <c r="G19" s="87">
        <v>5515</v>
      </c>
      <c r="H19" s="87">
        <v>0</v>
      </c>
      <c r="I19" s="87">
        <f>+SUM(K19,+M19,O19+P19)</f>
        <v>106694</v>
      </c>
      <c r="J19" s="88">
        <f>IF(D19&gt;0,I19/D19*100,"-")</f>
        <v>95.085064477893937</v>
      </c>
      <c r="K19" s="87">
        <v>83205</v>
      </c>
      <c r="L19" s="88">
        <f>IF(D19&gt;0,K19/D19*100,"-")</f>
        <v>74.151806004865918</v>
      </c>
      <c r="M19" s="87">
        <v>0</v>
      </c>
      <c r="N19" s="88">
        <f>IF(D19&gt;0,M19/D19*100,"-")</f>
        <v>0</v>
      </c>
      <c r="O19" s="87">
        <v>17351</v>
      </c>
      <c r="P19" s="87">
        <f>SUM(Q19:S19)</f>
        <v>6138</v>
      </c>
      <c r="Q19" s="87">
        <v>1234</v>
      </c>
      <c r="R19" s="87">
        <v>4904</v>
      </c>
      <c r="S19" s="87">
        <v>0</v>
      </c>
      <c r="T19" s="88">
        <f>IF(D19&gt;0,P19/D19*100,"-")</f>
        <v>5.4701494532524135</v>
      </c>
      <c r="U19" s="87">
        <v>4630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29</v>
      </c>
      <c r="B20" s="86" t="s">
        <v>286</v>
      </c>
      <c r="C20" s="85" t="s">
        <v>287</v>
      </c>
      <c r="D20" s="87">
        <f>+SUM(E20,+I20)</f>
        <v>37455</v>
      </c>
      <c r="E20" s="87">
        <f>+SUM(G20+H20)</f>
        <v>213</v>
      </c>
      <c r="F20" s="106">
        <f>IF(D20&gt;0,E20/D20*100,"-")</f>
        <v>0.56868241890268323</v>
      </c>
      <c r="G20" s="87">
        <v>213</v>
      </c>
      <c r="H20" s="87">
        <v>0</v>
      </c>
      <c r="I20" s="87">
        <f>+SUM(K20,+M20,O20+P20)</f>
        <v>37242</v>
      </c>
      <c r="J20" s="88">
        <f>IF(D20&gt;0,I20/D20*100,"-")</f>
        <v>99.431317581097318</v>
      </c>
      <c r="K20" s="87">
        <v>32901</v>
      </c>
      <c r="L20" s="88">
        <f>IF(D20&gt;0,K20/D20*100,"-")</f>
        <v>87.841409691629963</v>
      </c>
      <c r="M20" s="87">
        <v>0</v>
      </c>
      <c r="N20" s="88">
        <f>IF(D20&gt;0,M20/D20*100,"-")</f>
        <v>0</v>
      </c>
      <c r="O20" s="87">
        <v>2898</v>
      </c>
      <c r="P20" s="87">
        <f>SUM(Q20:S20)</f>
        <v>1443</v>
      </c>
      <c r="Q20" s="87">
        <v>560</v>
      </c>
      <c r="R20" s="87">
        <v>883</v>
      </c>
      <c r="S20" s="87">
        <v>0</v>
      </c>
      <c r="T20" s="88">
        <f>IF(D20&gt;0,P20/D20*100,"-")</f>
        <v>3.8526231477773329</v>
      </c>
      <c r="U20" s="87">
        <v>656</v>
      </c>
      <c r="V20" s="85" t="s">
        <v>263</v>
      </c>
      <c r="W20" s="85"/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29</v>
      </c>
      <c r="B21" s="86" t="s">
        <v>288</v>
      </c>
      <c r="C21" s="85" t="s">
        <v>289</v>
      </c>
      <c r="D21" s="87">
        <f>+SUM(E21,+I21)</f>
        <v>20878</v>
      </c>
      <c r="E21" s="87">
        <f>+SUM(G21+H21)</f>
        <v>1297</v>
      </c>
      <c r="F21" s="106">
        <f>IF(D21&gt;0,E21/D21*100,"-")</f>
        <v>6.2122808698151166</v>
      </c>
      <c r="G21" s="87">
        <v>1297</v>
      </c>
      <c r="H21" s="87">
        <v>0</v>
      </c>
      <c r="I21" s="87">
        <f>+SUM(K21,+M21,O21+P21)</f>
        <v>19581</v>
      </c>
      <c r="J21" s="88">
        <f>IF(D21&gt;0,I21/D21*100,"-")</f>
        <v>93.787719130184882</v>
      </c>
      <c r="K21" s="87">
        <v>14254</v>
      </c>
      <c r="L21" s="88">
        <f>IF(D21&gt;0,K21/D21*100,"-")</f>
        <v>68.272823067343609</v>
      </c>
      <c r="M21" s="87">
        <v>0</v>
      </c>
      <c r="N21" s="88">
        <f>IF(D21&gt;0,M21/D21*100,"-")</f>
        <v>0</v>
      </c>
      <c r="O21" s="87">
        <v>3966</v>
      </c>
      <c r="P21" s="87">
        <f>SUM(Q21:S21)</f>
        <v>1361</v>
      </c>
      <c r="Q21" s="87">
        <v>224</v>
      </c>
      <c r="R21" s="87">
        <v>1137</v>
      </c>
      <c r="S21" s="87">
        <v>0</v>
      </c>
      <c r="T21" s="88">
        <f>IF(D21&gt;0,P21/D21*100,"-")</f>
        <v>6.5188236421113128</v>
      </c>
      <c r="U21" s="87">
        <v>898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29</v>
      </c>
      <c r="B22" s="86" t="s">
        <v>290</v>
      </c>
      <c r="C22" s="85" t="s">
        <v>291</v>
      </c>
      <c r="D22" s="87">
        <f>+SUM(E22,+I22)</f>
        <v>11470</v>
      </c>
      <c r="E22" s="87">
        <f>+SUM(G22+H22)</f>
        <v>383</v>
      </c>
      <c r="F22" s="106">
        <f>IF(D22&gt;0,E22/D22*100,"-")</f>
        <v>3.3391455972101136</v>
      </c>
      <c r="G22" s="87">
        <v>383</v>
      </c>
      <c r="H22" s="87">
        <v>0</v>
      </c>
      <c r="I22" s="87">
        <f>+SUM(K22,+M22,O22+P22)</f>
        <v>11087</v>
      </c>
      <c r="J22" s="88">
        <f>IF(D22&gt;0,I22/D22*100,"-")</f>
        <v>96.66085440278988</v>
      </c>
      <c r="K22" s="87">
        <v>8986</v>
      </c>
      <c r="L22" s="88">
        <f>IF(D22&gt;0,K22/D22*100,"-")</f>
        <v>78.343504795117695</v>
      </c>
      <c r="M22" s="87">
        <v>0</v>
      </c>
      <c r="N22" s="88">
        <f>IF(D22&gt;0,M22/D22*100,"-")</f>
        <v>0</v>
      </c>
      <c r="O22" s="87">
        <v>708</v>
      </c>
      <c r="P22" s="87">
        <f>SUM(Q22:S22)</f>
        <v>1393</v>
      </c>
      <c r="Q22" s="87">
        <v>165</v>
      </c>
      <c r="R22" s="87">
        <v>1228</v>
      </c>
      <c r="S22" s="87">
        <v>0</v>
      </c>
      <c r="T22" s="88">
        <f>IF(D22&gt;0,P22/D22*100,"-")</f>
        <v>12.144725370531823</v>
      </c>
      <c r="U22" s="87">
        <v>199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29</v>
      </c>
      <c r="B23" s="86" t="s">
        <v>292</v>
      </c>
      <c r="C23" s="85" t="s">
        <v>293</v>
      </c>
      <c r="D23" s="87">
        <f>+SUM(E23,+I23)</f>
        <v>21238</v>
      </c>
      <c r="E23" s="87">
        <f>+SUM(G23+H23)</f>
        <v>437</v>
      </c>
      <c r="F23" s="106">
        <f>IF(D23&gt;0,E23/D23*100,"-")</f>
        <v>2.0576325454374236</v>
      </c>
      <c r="G23" s="87">
        <v>437</v>
      </c>
      <c r="H23" s="87">
        <v>0</v>
      </c>
      <c r="I23" s="87">
        <f>+SUM(K23,+M23,O23+P23)</f>
        <v>20801</v>
      </c>
      <c r="J23" s="88">
        <f>IF(D23&gt;0,I23/D23*100,"-")</f>
        <v>97.942367454562572</v>
      </c>
      <c r="K23" s="87">
        <v>19311</v>
      </c>
      <c r="L23" s="88">
        <f>IF(D23&gt;0,K23/D23*100,"-")</f>
        <v>90.926640926640928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1490</v>
      </c>
      <c r="Q23" s="87">
        <v>805</v>
      </c>
      <c r="R23" s="87">
        <v>685</v>
      </c>
      <c r="S23" s="87">
        <v>0</v>
      </c>
      <c r="T23" s="88">
        <f>IF(D23&gt;0,P23/D23*100,"-")</f>
        <v>7.0157265279216494</v>
      </c>
      <c r="U23" s="87">
        <v>1120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29</v>
      </c>
      <c r="B24" s="86" t="s">
        <v>294</v>
      </c>
      <c r="C24" s="85" t="s">
        <v>295</v>
      </c>
      <c r="D24" s="87">
        <f>+SUM(E24,+I24)</f>
        <v>7139</v>
      </c>
      <c r="E24" s="87">
        <f>+SUM(G24+H24)</f>
        <v>60</v>
      </c>
      <c r="F24" s="106">
        <f>IF(D24&gt;0,E24/D24*100,"-")</f>
        <v>0.84045384507634124</v>
      </c>
      <c r="G24" s="87">
        <v>60</v>
      </c>
      <c r="H24" s="87">
        <v>0</v>
      </c>
      <c r="I24" s="87">
        <f>+SUM(K24,+M24,O24+P24)</f>
        <v>7079</v>
      </c>
      <c r="J24" s="88">
        <f>IF(D24&gt;0,I24/D24*100,"-")</f>
        <v>99.15954615492366</v>
      </c>
      <c r="K24" s="87">
        <v>6747</v>
      </c>
      <c r="L24" s="88">
        <f>IF(D24&gt;0,K24/D24*100,"-")</f>
        <v>94.509034878834569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332</v>
      </c>
      <c r="Q24" s="87">
        <v>256</v>
      </c>
      <c r="R24" s="87">
        <v>76</v>
      </c>
      <c r="S24" s="87">
        <v>0</v>
      </c>
      <c r="T24" s="88">
        <f>IF(D24&gt;0,P24/D24*100,"-")</f>
        <v>4.6505112760890883</v>
      </c>
      <c r="U24" s="87">
        <v>245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29</v>
      </c>
      <c r="B25" s="86" t="s">
        <v>296</v>
      </c>
      <c r="C25" s="85" t="s">
        <v>297</v>
      </c>
      <c r="D25" s="87">
        <f>+SUM(E25,+I25)</f>
        <v>6533</v>
      </c>
      <c r="E25" s="87">
        <f>+SUM(G25+H25)</f>
        <v>728</v>
      </c>
      <c r="F25" s="106">
        <f>IF(D25&gt;0,E25/D25*100,"-")</f>
        <v>11.143425684983928</v>
      </c>
      <c r="G25" s="87">
        <v>728</v>
      </c>
      <c r="H25" s="87">
        <v>0</v>
      </c>
      <c r="I25" s="87">
        <f>+SUM(K25,+M25,O25+P25)</f>
        <v>5805</v>
      </c>
      <c r="J25" s="88">
        <f>IF(D25&gt;0,I25/D25*100,"-")</f>
        <v>88.856574315016061</v>
      </c>
      <c r="K25" s="87">
        <v>5343</v>
      </c>
      <c r="L25" s="88">
        <f>IF(D25&gt;0,K25/D25*100,"-")</f>
        <v>81.784784938007036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462</v>
      </c>
      <c r="Q25" s="87">
        <v>359</v>
      </c>
      <c r="R25" s="87">
        <v>103</v>
      </c>
      <c r="S25" s="87">
        <v>0</v>
      </c>
      <c r="T25" s="88">
        <f>IF(D25&gt;0,P25/D25*100,"-")</f>
        <v>7.0717893770090319</v>
      </c>
      <c r="U25" s="87">
        <v>94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29</v>
      </c>
      <c r="B26" s="86" t="s">
        <v>298</v>
      </c>
      <c r="C26" s="85" t="s">
        <v>299</v>
      </c>
      <c r="D26" s="87">
        <f>+SUM(E26,+I26)</f>
        <v>7438</v>
      </c>
      <c r="E26" s="87">
        <f>+SUM(G26+H26)</f>
        <v>351</v>
      </c>
      <c r="F26" s="106">
        <f>IF(D26&gt;0,E26/D26*100,"-")</f>
        <v>4.71901048668997</v>
      </c>
      <c r="G26" s="87">
        <v>351</v>
      </c>
      <c r="H26" s="87">
        <v>0</v>
      </c>
      <c r="I26" s="87">
        <f>+SUM(K26,+M26,O26+P26)</f>
        <v>7087</v>
      </c>
      <c r="J26" s="88">
        <f>IF(D26&gt;0,I26/D26*100,"-")</f>
        <v>95.280989513310033</v>
      </c>
      <c r="K26" s="87">
        <v>6459</v>
      </c>
      <c r="L26" s="88">
        <f>IF(D26&gt;0,K26/D26*100,"-")</f>
        <v>86.837859639688091</v>
      </c>
      <c r="M26" s="87">
        <v>0</v>
      </c>
      <c r="N26" s="88">
        <f>IF(D26&gt;0,M26/D26*100,"-")</f>
        <v>0</v>
      </c>
      <c r="O26" s="87">
        <v>310</v>
      </c>
      <c r="P26" s="87">
        <f>SUM(Q26:S26)</f>
        <v>318</v>
      </c>
      <c r="Q26" s="87">
        <v>35</v>
      </c>
      <c r="R26" s="87">
        <v>283</v>
      </c>
      <c r="S26" s="87">
        <v>0</v>
      </c>
      <c r="T26" s="88">
        <f>IF(D26&gt;0,P26/D26*100,"-")</f>
        <v>4.2753428340951869</v>
      </c>
      <c r="U26" s="87">
        <v>55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滋賀県</v>
      </c>
      <c r="B7" s="90" t="str">
        <f>水洗化人口等!B7</f>
        <v>25000</v>
      </c>
      <c r="C7" s="89" t="s">
        <v>198</v>
      </c>
      <c r="D7" s="91">
        <f>SUM(E7,+H7,+K7)</f>
        <v>145816</v>
      </c>
      <c r="E7" s="91">
        <f>SUM(F7:G7)</f>
        <v>19777</v>
      </c>
      <c r="F7" s="91">
        <f>SUM(F$8:F$207)</f>
        <v>5232</v>
      </c>
      <c r="G7" s="91">
        <f>SUM(G$8:G$207)</f>
        <v>14545</v>
      </c>
      <c r="H7" s="91">
        <f>SUM(I7:J7)</f>
        <v>51404</v>
      </c>
      <c r="I7" s="91">
        <f>SUM(I$8:I$207)</f>
        <v>33981</v>
      </c>
      <c r="J7" s="91">
        <f>SUM(J$8:J$207)</f>
        <v>17423</v>
      </c>
      <c r="K7" s="91">
        <f>SUM(L7:M7)</f>
        <v>74635</v>
      </c>
      <c r="L7" s="91">
        <f>SUM(L$8:L$207)</f>
        <v>0</v>
      </c>
      <c r="M7" s="91">
        <f>SUM(M$8:M$207)</f>
        <v>74635</v>
      </c>
      <c r="N7" s="91">
        <f>SUM(O7,+V7,+AC7)</f>
        <v>146270</v>
      </c>
      <c r="O7" s="91">
        <f>SUM(P7:U7)</f>
        <v>39213</v>
      </c>
      <c r="P7" s="91">
        <f t="shared" ref="P7:U7" si="0">SUM(P$8:P$207)</f>
        <v>33921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5292</v>
      </c>
      <c r="V7" s="91">
        <f>SUM(W7:AB7)</f>
        <v>106603</v>
      </c>
      <c r="W7" s="91">
        <f t="shared" ref="W7:AB7" si="1">SUM(W$8:W$207)</f>
        <v>100151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6452</v>
      </c>
      <c r="AC7" s="91">
        <f>SUM(AD7:AE7)</f>
        <v>454</v>
      </c>
      <c r="AD7" s="91">
        <f>SUM(AD$8:AD$207)</f>
        <v>454</v>
      </c>
      <c r="AE7" s="91">
        <f>SUM(AE$8:AE$207)</f>
        <v>0</v>
      </c>
      <c r="AF7" s="91">
        <f>SUM(AG7:AI7)</f>
        <v>2426</v>
      </c>
      <c r="AG7" s="91">
        <f>SUM(AG$8:AG$207)</f>
        <v>2426</v>
      </c>
      <c r="AH7" s="91">
        <f>SUM(AH$8:AH$207)</f>
        <v>0</v>
      </c>
      <c r="AI7" s="91">
        <f>SUM(AI$8:AI$207)</f>
        <v>0</v>
      </c>
      <c r="AJ7" s="91">
        <f>SUM(AK7:AS7)</f>
        <v>2737</v>
      </c>
      <c r="AK7" s="91">
        <f t="shared" ref="AK7:AS7" si="2">SUM(AK$8:AK$207)</f>
        <v>321</v>
      </c>
      <c r="AL7" s="91">
        <f t="shared" si="2"/>
        <v>0</v>
      </c>
      <c r="AM7" s="91">
        <f t="shared" si="2"/>
        <v>777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83</v>
      </c>
      <c r="AR7" s="91">
        <f t="shared" si="2"/>
        <v>88</v>
      </c>
      <c r="AS7" s="91">
        <f t="shared" si="2"/>
        <v>1468</v>
      </c>
      <c r="AT7" s="91">
        <f>SUM(AU7:AY7)</f>
        <v>10</v>
      </c>
      <c r="AU7" s="91">
        <f>SUM(AU$8:AU$207)</f>
        <v>10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53</v>
      </c>
      <c r="BA7" s="91">
        <f>SUM(BA$8:BA$207)</f>
        <v>53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29</v>
      </c>
      <c r="B8" s="96" t="s">
        <v>260</v>
      </c>
      <c r="C8" s="85" t="s">
        <v>261</v>
      </c>
      <c r="D8" s="87">
        <f>SUM(E8,+H8,+K8)</f>
        <v>11121</v>
      </c>
      <c r="E8" s="87">
        <f>SUM(F8:G8)</f>
        <v>0</v>
      </c>
      <c r="F8" s="87">
        <v>0</v>
      </c>
      <c r="G8" s="87">
        <v>0</v>
      </c>
      <c r="H8" s="87">
        <f>SUM(I8:J8)</f>
        <v>4126</v>
      </c>
      <c r="I8" s="87">
        <v>4126</v>
      </c>
      <c r="J8" s="87">
        <v>0</v>
      </c>
      <c r="K8" s="87">
        <f>SUM(L8:M8)</f>
        <v>6995</v>
      </c>
      <c r="L8" s="87">
        <v>0</v>
      </c>
      <c r="M8" s="87">
        <v>6995</v>
      </c>
      <c r="N8" s="87">
        <f>SUM(O8,+V8,+AC8)</f>
        <v>11179</v>
      </c>
      <c r="O8" s="87">
        <f>SUM(P8:U8)</f>
        <v>4126</v>
      </c>
      <c r="P8" s="87">
        <v>4126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6995</v>
      </c>
      <c r="W8" s="87">
        <v>6995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58</v>
      </c>
      <c r="AD8" s="87">
        <v>58</v>
      </c>
      <c r="AE8" s="87">
        <v>0</v>
      </c>
      <c r="AF8" s="87">
        <f>SUM(AG8:AI8)</f>
        <v>40</v>
      </c>
      <c r="AG8" s="87">
        <v>40</v>
      </c>
      <c r="AH8" s="87">
        <v>0</v>
      </c>
      <c r="AI8" s="87">
        <v>0</v>
      </c>
      <c r="AJ8" s="87">
        <f>SUM(AK8:AS8)</f>
        <v>143</v>
      </c>
      <c r="AK8" s="87">
        <v>113</v>
      </c>
      <c r="AL8" s="87">
        <v>0</v>
      </c>
      <c r="AM8" s="87">
        <v>2</v>
      </c>
      <c r="AN8" s="87">
        <v>0</v>
      </c>
      <c r="AO8" s="87">
        <v>0</v>
      </c>
      <c r="AP8" s="87">
        <v>0</v>
      </c>
      <c r="AQ8" s="87">
        <v>0</v>
      </c>
      <c r="AR8" s="87">
        <v>1</v>
      </c>
      <c r="AS8" s="87">
        <v>27</v>
      </c>
      <c r="AT8" s="87">
        <f>SUM(AU8:AY8)</f>
        <v>10</v>
      </c>
      <c r="AU8" s="87">
        <v>10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29</v>
      </c>
      <c r="B9" s="96" t="s">
        <v>264</v>
      </c>
      <c r="C9" s="85" t="s">
        <v>265</v>
      </c>
      <c r="D9" s="87">
        <f>SUM(E9,+H9,+K9)</f>
        <v>18097</v>
      </c>
      <c r="E9" s="87">
        <f>SUM(F9:G9)</f>
        <v>0</v>
      </c>
      <c r="F9" s="87">
        <v>0</v>
      </c>
      <c r="G9" s="87">
        <v>0</v>
      </c>
      <c r="H9" s="87">
        <f>SUM(I9:J9)</f>
        <v>4404</v>
      </c>
      <c r="I9" s="87">
        <v>4404</v>
      </c>
      <c r="J9" s="87">
        <v>0</v>
      </c>
      <c r="K9" s="87">
        <f>SUM(L9:M9)</f>
        <v>13693</v>
      </c>
      <c r="L9" s="87">
        <v>0</v>
      </c>
      <c r="M9" s="87">
        <v>13693</v>
      </c>
      <c r="N9" s="87">
        <f>SUM(O9,+V9,+AC9)</f>
        <v>18097</v>
      </c>
      <c r="O9" s="87">
        <f>SUM(P9:U9)</f>
        <v>4404</v>
      </c>
      <c r="P9" s="87">
        <v>4404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13693</v>
      </c>
      <c r="W9" s="87">
        <v>13693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707</v>
      </c>
      <c r="AG9" s="87">
        <v>707</v>
      </c>
      <c r="AH9" s="87">
        <v>0</v>
      </c>
      <c r="AI9" s="87">
        <v>0</v>
      </c>
      <c r="AJ9" s="87">
        <f>SUM(AK9:AS9)</f>
        <v>707</v>
      </c>
      <c r="AK9" s="87">
        <v>0</v>
      </c>
      <c r="AL9" s="87">
        <v>0</v>
      </c>
      <c r="AM9" s="87">
        <v>707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29</v>
      </c>
      <c r="B10" s="96" t="s">
        <v>266</v>
      </c>
      <c r="C10" s="85" t="s">
        <v>267</v>
      </c>
      <c r="D10" s="87">
        <f>SUM(E10,+H10,+K10)</f>
        <v>17574</v>
      </c>
      <c r="E10" s="87">
        <f>SUM(F10:G10)</f>
        <v>0</v>
      </c>
      <c r="F10" s="87">
        <v>0</v>
      </c>
      <c r="G10" s="87">
        <v>0</v>
      </c>
      <c r="H10" s="87">
        <f>SUM(I10:J10)</f>
        <v>2123</v>
      </c>
      <c r="I10" s="87">
        <v>2123</v>
      </c>
      <c r="J10" s="87">
        <v>0</v>
      </c>
      <c r="K10" s="87">
        <f>SUM(L10:M10)</f>
        <v>15451</v>
      </c>
      <c r="L10" s="87">
        <v>0</v>
      </c>
      <c r="M10" s="87">
        <v>15451</v>
      </c>
      <c r="N10" s="87">
        <f>SUM(O10,+V10,+AC10)</f>
        <v>17759</v>
      </c>
      <c r="O10" s="87">
        <f>SUM(P10:U10)</f>
        <v>2123</v>
      </c>
      <c r="P10" s="87">
        <v>2123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15451</v>
      </c>
      <c r="W10" s="87">
        <v>15451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185</v>
      </c>
      <c r="AD10" s="87">
        <v>185</v>
      </c>
      <c r="AE10" s="87">
        <v>0</v>
      </c>
      <c r="AF10" s="87">
        <f>SUM(AG10:AI10)</f>
        <v>809</v>
      </c>
      <c r="AG10" s="87">
        <v>809</v>
      </c>
      <c r="AH10" s="87">
        <v>0</v>
      </c>
      <c r="AI10" s="87">
        <v>0</v>
      </c>
      <c r="AJ10" s="87">
        <f>SUM(AK10:AS10)</f>
        <v>809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83</v>
      </c>
      <c r="AS10" s="87">
        <v>726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29</v>
      </c>
      <c r="B11" s="96" t="s">
        <v>268</v>
      </c>
      <c r="C11" s="85" t="s">
        <v>269</v>
      </c>
      <c r="D11" s="87">
        <f>SUM(E11,+H11,+K11)</f>
        <v>20392</v>
      </c>
      <c r="E11" s="87">
        <f>SUM(F11:G11)</f>
        <v>0</v>
      </c>
      <c r="F11" s="87">
        <v>0</v>
      </c>
      <c r="G11" s="87">
        <v>0</v>
      </c>
      <c r="H11" s="87">
        <f>SUM(I11:J11)</f>
        <v>19896</v>
      </c>
      <c r="I11" s="87">
        <v>5074</v>
      </c>
      <c r="J11" s="87">
        <v>14822</v>
      </c>
      <c r="K11" s="87">
        <f>SUM(L11:M11)</f>
        <v>496</v>
      </c>
      <c r="L11" s="87">
        <v>0</v>
      </c>
      <c r="M11" s="87">
        <v>496</v>
      </c>
      <c r="N11" s="87">
        <f>SUM(O11,+V11,+AC11)</f>
        <v>20392</v>
      </c>
      <c r="O11" s="87">
        <f>SUM(P11:U11)</f>
        <v>5074</v>
      </c>
      <c r="P11" s="87">
        <v>5074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15318</v>
      </c>
      <c r="W11" s="87">
        <v>15318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511</v>
      </c>
      <c r="AG11" s="87">
        <v>511</v>
      </c>
      <c r="AH11" s="87">
        <v>0</v>
      </c>
      <c r="AI11" s="87">
        <v>0</v>
      </c>
      <c r="AJ11" s="87">
        <f>SUM(AK11:AS11)</f>
        <v>511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511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29</v>
      </c>
      <c r="B12" s="96" t="s">
        <v>270</v>
      </c>
      <c r="C12" s="85" t="s">
        <v>271</v>
      </c>
      <c r="D12" s="87">
        <f>SUM(E12,+H12,+K12)</f>
        <v>2890</v>
      </c>
      <c r="E12" s="87">
        <f>SUM(F12:G12)</f>
        <v>0</v>
      </c>
      <c r="F12" s="87">
        <v>0</v>
      </c>
      <c r="G12" s="87">
        <v>0</v>
      </c>
      <c r="H12" s="87">
        <f>SUM(I12:J12)</f>
        <v>1218</v>
      </c>
      <c r="I12" s="87">
        <v>1218</v>
      </c>
      <c r="J12" s="87">
        <v>0</v>
      </c>
      <c r="K12" s="87">
        <f>SUM(L12:M12)</f>
        <v>1672</v>
      </c>
      <c r="L12" s="87">
        <v>0</v>
      </c>
      <c r="M12" s="87">
        <v>1672</v>
      </c>
      <c r="N12" s="87">
        <f>SUM(O12,+V12,+AC12)</f>
        <v>2890</v>
      </c>
      <c r="O12" s="87">
        <f>SUM(P12:U12)</f>
        <v>1218</v>
      </c>
      <c r="P12" s="87">
        <v>1218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1672</v>
      </c>
      <c r="W12" s="87">
        <v>1672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68</v>
      </c>
      <c r="AG12" s="87">
        <v>68</v>
      </c>
      <c r="AH12" s="87">
        <v>0</v>
      </c>
      <c r="AI12" s="87">
        <v>0</v>
      </c>
      <c r="AJ12" s="87">
        <f>SUM(AK12:AS12)</f>
        <v>68</v>
      </c>
      <c r="AK12" s="87">
        <v>0</v>
      </c>
      <c r="AL12" s="87">
        <v>0</v>
      </c>
      <c r="AM12" s="87">
        <v>68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29</v>
      </c>
      <c r="B13" s="96" t="s">
        <v>272</v>
      </c>
      <c r="C13" s="85" t="s">
        <v>273</v>
      </c>
      <c r="D13" s="87">
        <f>SUM(E13,+H13,+K13)</f>
        <v>1921</v>
      </c>
      <c r="E13" s="87">
        <f>SUM(F13:G13)</f>
        <v>0</v>
      </c>
      <c r="F13" s="87">
        <v>0</v>
      </c>
      <c r="G13" s="87">
        <v>0</v>
      </c>
      <c r="H13" s="87">
        <f>SUM(I13:J13)</f>
        <v>831</v>
      </c>
      <c r="I13" s="87">
        <v>831</v>
      </c>
      <c r="J13" s="87">
        <v>0</v>
      </c>
      <c r="K13" s="87">
        <f>SUM(L13:M13)</f>
        <v>1090</v>
      </c>
      <c r="L13" s="87">
        <v>0</v>
      </c>
      <c r="M13" s="87">
        <v>1090</v>
      </c>
      <c r="N13" s="87">
        <f>SUM(O13,+V13,+AC13)</f>
        <v>1929</v>
      </c>
      <c r="O13" s="87">
        <f>SUM(P13:U13)</f>
        <v>831</v>
      </c>
      <c r="P13" s="87">
        <v>831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1090</v>
      </c>
      <c r="W13" s="87">
        <v>1090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8</v>
      </c>
      <c r="AD13" s="87">
        <v>8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29</v>
      </c>
      <c r="B14" s="96" t="s">
        <v>274</v>
      </c>
      <c r="C14" s="85" t="s">
        <v>275</v>
      </c>
      <c r="D14" s="87">
        <f>SUM(E14,+H14,+K14)</f>
        <v>1899</v>
      </c>
      <c r="E14" s="87">
        <f>SUM(F14:G14)</f>
        <v>0</v>
      </c>
      <c r="F14" s="87">
        <v>0</v>
      </c>
      <c r="G14" s="87">
        <v>0</v>
      </c>
      <c r="H14" s="87">
        <f>SUM(I14:J14)</f>
        <v>612</v>
      </c>
      <c r="I14" s="87">
        <v>612</v>
      </c>
      <c r="J14" s="87">
        <v>0</v>
      </c>
      <c r="K14" s="87">
        <f>SUM(L14:M14)</f>
        <v>1287</v>
      </c>
      <c r="L14" s="87">
        <v>0</v>
      </c>
      <c r="M14" s="87">
        <v>1287</v>
      </c>
      <c r="N14" s="87">
        <f>SUM(O14,+V14,+AC14)</f>
        <v>1899</v>
      </c>
      <c r="O14" s="87">
        <f>SUM(P14:U14)</f>
        <v>612</v>
      </c>
      <c r="P14" s="87">
        <v>612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1287</v>
      </c>
      <c r="W14" s="87">
        <v>1287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29</v>
      </c>
      <c r="B15" s="96" t="s">
        <v>276</v>
      </c>
      <c r="C15" s="85" t="s">
        <v>277</v>
      </c>
      <c r="D15" s="87">
        <f>SUM(E15,+H15,+K15)</f>
        <v>19777</v>
      </c>
      <c r="E15" s="87">
        <f>SUM(F15:G15)</f>
        <v>19777</v>
      </c>
      <c r="F15" s="87">
        <v>5232</v>
      </c>
      <c r="G15" s="87">
        <v>14545</v>
      </c>
      <c r="H15" s="87">
        <f>SUM(I15:J15)</f>
        <v>0</v>
      </c>
      <c r="I15" s="87">
        <v>0</v>
      </c>
      <c r="J15" s="87">
        <v>0</v>
      </c>
      <c r="K15" s="87">
        <f>SUM(L15:M15)</f>
        <v>0</v>
      </c>
      <c r="L15" s="87">
        <v>0</v>
      </c>
      <c r="M15" s="87">
        <v>0</v>
      </c>
      <c r="N15" s="87">
        <f>SUM(O15,+V15,+AC15)</f>
        <v>19777</v>
      </c>
      <c r="O15" s="87">
        <f>SUM(P15:U15)</f>
        <v>5232</v>
      </c>
      <c r="P15" s="87">
        <v>5232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14545</v>
      </c>
      <c r="W15" s="87">
        <v>14545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29</v>
      </c>
      <c r="B16" s="96" t="s">
        <v>278</v>
      </c>
      <c r="C16" s="85" t="s">
        <v>279</v>
      </c>
      <c r="D16" s="87">
        <f>SUM(E16,+H16,+K16)</f>
        <v>1498</v>
      </c>
      <c r="E16" s="87">
        <f>SUM(F16:G16)</f>
        <v>0</v>
      </c>
      <c r="F16" s="87">
        <v>0</v>
      </c>
      <c r="G16" s="87">
        <v>0</v>
      </c>
      <c r="H16" s="87">
        <f>SUM(I16:J16)</f>
        <v>732</v>
      </c>
      <c r="I16" s="87">
        <v>732</v>
      </c>
      <c r="J16" s="87">
        <v>0</v>
      </c>
      <c r="K16" s="87">
        <f>SUM(L16:M16)</f>
        <v>766</v>
      </c>
      <c r="L16" s="87">
        <v>0</v>
      </c>
      <c r="M16" s="87">
        <v>766</v>
      </c>
      <c r="N16" s="87">
        <f>SUM(O16,+V16,+AC16)</f>
        <v>1530</v>
      </c>
      <c r="O16" s="87">
        <f>SUM(P16:U16)</f>
        <v>732</v>
      </c>
      <c r="P16" s="87">
        <v>732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766</v>
      </c>
      <c r="W16" s="87">
        <v>766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32</v>
      </c>
      <c r="AD16" s="87">
        <v>32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29</v>
      </c>
      <c r="B17" s="96" t="s">
        <v>280</v>
      </c>
      <c r="C17" s="85" t="s">
        <v>281</v>
      </c>
      <c r="D17" s="87">
        <f>SUM(E17,+H17,+K17)</f>
        <v>3579</v>
      </c>
      <c r="E17" s="87">
        <f>SUM(F17:G17)</f>
        <v>0</v>
      </c>
      <c r="F17" s="87">
        <v>0</v>
      </c>
      <c r="G17" s="87">
        <v>0</v>
      </c>
      <c r="H17" s="87">
        <f>SUM(I17:J17)</f>
        <v>3579</v>
      </c>
      <c r="I17" s="87">
        <v>978</v>
      </c>
      <c r="J17" s="87">
        <v>2601</v>
      </c>
      <c r="K17" s="87">
        <f>SUM(L17:M17)</f>
        <v>0</v>
      </c>
      <c r="L17" s="87">
        <v>0</v>
      </c>
      <c r="M17" s="87">
        <v>0</v>
      </c>
      <c r="N17" s="87">
        <f>SUM(O17,+V17,+AC17)</f>
        <v>3579</v>
      </c>
      <c r="O17" s="87">
        <f>SUM(P17:U17)</f>
        <v>978</v>
      </c>
      <c r="P17" s="87">
        <v>978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2601</v>
      </c>
      <c r="W17" s="87">
        <v>2601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29</v>
      </c>
      <c r="B18" s="96" t="s">
        <v>282</v>
      </c>
      <c r="C18" s="85" t="s">
        <v>283</v>
      </c>
      <c r="D18" s="87">
        <f>SUM(E18,+H18,+K18)</f>
        <v>11744</v>
      </c>
      <c r="E18" s="87">
        <f>SUM(F18:G18)</f>
        <v>0</v>
      </c>
      <c r="F18" s="87">
        <v>0</v>
      </c>
      <c r="G18" s="87">
        <v>0</v>
      </c>
      <c r="H18" s="87">
        <f>SUM(I18:J18)</f>
        <v>5292</v>
      </c>
      <c r="I18" s="87">
        <v>5292</v>
      </c>
      <c r="J18" s="87">
        <v>0</v>
      </c>
      <c r="K18" s="87">
        <f>SUM(L18:M18)</f>
        <v>6452</v>
      </c>
      <c r="L18" s="87">
        <v>0</v>
      </c>
      <c r="M18" s="87">
        <v>6452</v>
      </c>
      <c r="N18" s="87">
        <f>SUM(O18,+V18,+AC18)</f>
        <v>11915</v>
      </c>
      <c r="O18" s="87">
        <f>SUM(P18:U18)</f>
        <v>5292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5292</v>
      </c>
      <c r="V18" s="87">
        <f>SUM(W18:AB18)</f>
        <v>6452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6452</v>
      </c>
      <c r="AC18" s="87">
        <f>SUM(AD18:AE18)</f>
        <v>171</v>
      </c>
      <c r="AD18" s="87">
        <v>171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29</v>
      </c>
      <c r="B19" s="96" t="s">
        <v>284</v>
      </c>
      <c r="C19" s="85" t="s">
        <v>285</v>
      </c>
      <c r="D19" s="87">
        <f>SUM(E19,+H19,+K19)</f>
        <v>19810</v>
      </c>
      <c r="E19" s="87">
        <f>SUM(F19:G19)</f>
        <v>0</v>
      </c>
      <c r="F19" s="87">
        <v>0</v>
      </c>
      <c r="G19" s="87">
        <v>0</v>
      </c>
      <c r="H19" s="87">
        <f>SUM(I19:J19)</f>
        <v>4153</v>
      </c>
      <c r="I19" s="87">
        <v>4153</v>
      </c>
      <c r="J19" s="87">
        <v>0</v>
      </c>
      <c r="K19" s="87">
        <f>SUM(L19:M19)</f>
        <v>15657</v>
      </c>
      <c r="L19" s="87">
        <v>0</v>
      </c>
      <c r="M19" s="87">
        <v>15657</v>
      </c>
      <c r="N19" s="87">
        <f>SUM(O19,+V19,+AC19)</f>
        <v>19810</v>
      </c>
      <c r="O19" s="87">
        <f>SUM(P19:U19)</f>
        <v>4153</v>
      </c>
      <c r="P19" s="87">
        <v>4153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15657</v>
      </c>
      <c r="W19" s="87">
        <v>15657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31</v>
      </c>
      <c r="AG19" s="87">
        <v>31</v>
      </c>
      <c r="AH19" s="87">
        <v>0</v>
      </c>
      <c r="AI19" s="87">
        <v>0</v>
      </c>
      <c r="AJ19" s="87">
        <f>SUM(AK19:AS19)</f>
        <v>178</v>
      </c>
      <c r="AK19" s="87">
        <v>147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31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38</v>
      </c>
      <c r="BA19" s="87">
        <v>38</v>
      </c>
      <c r="BB19" s="87">
        <v>0</v>
      </c>
      <c r="BC19" s="87">
        <v>0</v>
      </c>
    </row>
    <row r="20" spans="1:55" ht="13.5" customHeight="1">
      <c r="A20" s="98" t="s">
        <v>29</v>
      </c>
      <c r="B20" s="96" t="s">
        <v>286</v>
      </c>
      <c r="C20" s="85" t="s">
        <v>287</v>
      </c>
      <c r="D20" s="87">
        <f>SUM(E20,+H20,+K20)</f>
        <v>3552</v>
      </c>
      <c r="E20" s="87">
        <f>SUM(F20:G20)</f>
        <v>0</v>
      </c>
      <c r="F20" s="87">
        <v>0</v>
      </c>
      <c r="G20" s="87">
        <v>0</v>
      </c>
      <c r="H20" s="87">
        <f>SUM(I20:J20)</f>
        <v>1077</v>
      </c>
      <c r="I20" s="87">
        <v>1077</v>
      </c>
      <c r="J20" s="87">
        <v>0</v>
      </c>
      <c r="K20" s="87">
        <f>SUM(L20:M20)</f>
        <v>2475</v>
      </c>
      <c r="L20" s="87">
        <v>0</v>
      </c>
      <c r="M20" s="87">
        <v>2475</v>
      </c>
      <c r="N20" s="87">
        <f>SUM(O20,+V20,+AC20)</f>
        <v>3552</v>
      </c>
      <c r="O20" s="87">
        <f>SUM(P20:U20)</f>
        <v>1077</v>
      </c>
      <c r="P20" s="87">
        <v>1077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2475</v>
      </c>
      <c r="W20" s="87">
        <v>2475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164</v>
      </c>
      <c r="AG20" s="87">
        <v>164</v>
      </c>
      <c r="AH20" s="87">
        <v>0</v>
      </c>
      <c r="AI20" s="87">
        <v>0</v>
      </c>
      <c r="AJ20" s="87">
        <f>SUM(AK20:AS20)</f>
        <v>164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4</v>
      </c>
      <c r="AS20" s="87">
        <v>160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29</v>
      </c>
      <c r="B21" s="96" t="s">
        <v>288</v>
      </c>
      <c r="C21" s="85" t="s">
        <v>289</v>
      </c>
      <c r="D21" s="87">
        <f>SUM(E21,+H21,+K21)</f>
        <v>3889</v>
      </c>
      <c r="E21" s="87">
        <f>SUM(F21:G21)</f>
        <v>0</v>
      </c>
      <c r="F21" s="87">
        <v>0</v>
      </c>
      <c r="G21" s="87">
        <v>0</v>
      </c>
      <c r="H21" s="87">
        <f>SUM(I21:J21)</f>
        <v>1372</v>
      </c>
      <c r="I21" s="87">
        <v>1372</v>
      </c>
      <c r="J21" s="87">
        <v>0</v>
      </c>
      <c r="K21" s="87">
        <f>SUM(L21:M21)</f>
        <v>2517</v>
      </c>
      <c r="L21" s="87">
        <v>0</v>
      </c>
      <c r="M21" s="87">
        <v>2517</v>
      </c>
      <c r="N21" s="87">
        <f>SUM(O21,+V21,+AC21)</f>
        <v>3889</v>
      </c>
      <c r="O21" s="87">
        <f>SUM(P21:U21)</f>
        <v>1372</v>
      </c>
      <c r="P21" s="87">
        <v>1372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2517</v>
      </c>
      <c r="W21" s="87">
        <v>2517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6</v>
      </c>
      <c r="AG21" s="87">
        <v>6</v>
      </c>
      <c r="AH21" s="87">
        <v>0</v>
      </c>
      <c r="AI21" s="87">
        <v>0</v>
      </c>
      <c r="AJ21" s="87">
        <f>SUM(AK21:AS21)</f>
        <v>35</v>
      </c>
      <c r="AK21" s="87">
        <v>29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6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7</v>
      </c>
      <c r="BA21" s="87">
        <v>7</v>
      </c>
      <c r="BB21" s="87">
        <v>0</v>
      </c>
      <c r="BC21" s="87">
        <v>0</v>
      </c>
    </row>
    <row r="22" spans="1:55" ht="13.5" customHeight="1">
      <c r="A22" s="98" t="s">
        <v>29</v>
      </c>
      <c r="B22" s="96" t="s">
        <v>290</v>
      </c>
      <c r="C22" s="85" t="s">
        <v>291</v>
      </c>
      <c r="D22" s="87">
        <f>SUM(E22,+H22,+K22)</f>
        <v>4246</v>
      </c>
      <c r="E22" s="87">
        <f>SUM(F22:G22)</f>
        <v>0</v>
      </c>
      <c r="F22" s="87">
        <v>0</v>
      </c>
      <c r="G22" s="87">
        <v>0</v>
      </c>
      <c r="H22" s="87">
        <f>SUM(I22:J22)</f>
        <v>507</v>
      </c>
      <c r="I22" s="87">
        <v>507</v>
      </c>
      <c r="J22" s="87">
        <v>0</v>
      </c>
      <c r="K22" s="87">
        <f>SUM(L22:M22)</f>
        <v>3739</v>
      </c>
      <c r="L22" s="87">
        <v>0</v>
      </c>
      <c r="M22" s="87">
        <v>3739</v>
      </c>
      <c r="N22" s="87">
        <f>SUM(O22,+V22,+AC22)</f>
        <v>4246</v>
      </c>
      <c r="O22" s="87">
        <f>SUM(P22:U22)</f>
        <v>507</v>
      </c>
      <c r="P22" s="87">
        <v>507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3739</v>
      </c>
      <c r="W22" s="87">
        <v>3739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7</v>
      </c>
      <c r="AG22" s="87">
        <v>7</v>
      </c>
      <c r="AH22" s="87">
        <v>0</v>
      </c>
      <c r="AI22" s="87">
        <v>0</v>
      </c>
      <c r="AJ22" s="87">
        <f>SUM(AK22:AS22)</f>
        <v>39</v>
      </c>
      <c r="AK22" s="87">
        <v>32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7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8</v>
      </c>
      <c r="BA22" s="87">
        <v>8</v>
      </c>
      <c r="BB22" s="87">
        <v>0</v>
      </c>
      <c r="BC22" s="87">
        <v>0</v>
      </c>
    </row>
    <row r="23" spans="1:55" ht="13.5" customHeight="1">
      <c r="A23" s="98" t="s">
        <v>29</v>
      </c>
      <c r="B23" s="96" t="s">
        <v>292</v>
      </c>
      <c r="C23" s="85" t="s">
        <v>293</v>
      </c>
      <c r="D23" s="87">
        <f>SUM(E23,+H23,+K23)</f>
        <v>1346</v>
      </c>
      <c r="E23" s="87">
        <f>SUM(F23:G23)</f>
        <v>0</v>
      </c>
      <c r="F23" s="87">
        <v>0</v>
      </c>
      <c r="G23" s="87">
        <v>0</v>
      </c>
      <c r="H23" s="87">
        <f>SUM(I23:J23)</f>
        <v>508</v>
      </c>
      <c r="I23" s="87">
        <v>508</v>
      </c>
      <c r="J23" s="87">
        <v>0</v>
      </c>
      <c r="K23" s="87">
        <f>SUM(L23:M23)</f>
        <v>838</v>
      </c>
      <c r="L23" s="87">
        <v>0</v>
      </c>
      <c r="M23" s="87">
        <v>838</v>
      </c>
      <c r="N23" s="87">
        <f>SUM(O23,+V23,+AC23)</f>
        <v>1346</v>
      </c>
      <c r="O23" s="87">
        <f>SUM(P23:U23)</f>
        <v>508</v>
      </c>
      <c r="P23" s="87">
        <v>508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838</v>
      </c>
      <c r="W23" s="87">
        <v>838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33</v>
      </c>
      <c r="AG23" s="87">
        <v>33</v>
      </c>
      <c r="AH23" s="87">
        <v>0</v>
      </c>
      <c r="AI23" s="87">
        <v>0</v>
      </c>
      <c r="AJ23" s="87">
        <f>SUM(AK23:AS23)</f>
        <v>33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33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29</v>
      </c>
      <c r="B24" s="96" t="s">
        <v>294</v>
      </c>
      <c r="C24" s="85" t="s">
        <v>295</v>
      </c>
      <c r="D24" s="87">
        <f>SUM(E24,+H24,+K24)</f>
        <v>460</v>
      </c>
      <c r="E24" s="87">
        <f>SUM(F24:G24)</f>
        <v>0</v>
      </c>
      <c r="F24" s="87">
        <v>0</v>
      </c>
      <c r="G24" s="87">
        <v>0</v>
      </c>
      <c r="H24" s="87">
        <f>SUM(I24:J24)</f>
        <v>236</v>
      </c>
      <c r="I24" s="87">
        <v>236</v>
      </c>
      <c r="J24" s="87">
        <v>0</v>
      </c>
      <c r="K24" s="87">
        <f>SUM(L24:M24)</f>
        <v>224</v>
      </c>
      <c r="L24" s="87">
        <v>0</v>
      </c>
      <c r="M24" s="87">
        <v>224</v>
      </c>
      <c r="N24" s="87">
        <f>SUM(O24,+V24,+AC24)</f>
        <v>460</v>
      </c>
      <c r="O24" s="87">
        <f>SUM(P24:U24)</f>
        <v>236</v>
      </c>
      <c r="P24" s="87">
        <v>236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224</v>
      </c>
      <c r="W24" s="87">
        <v>224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29</v>
      </c>
      <c r="B25" s="96" t="s">
        <v>296</v>
      </c>
      <c r="C25" s="85" t="s">
        <v>297</v>
      </c>
      <c r="D25" s="87">
        <f>SUM(E25,+H25,+K25)</f>
        <v>711</v>
      </c>
      <c r="E25" s="87">
        <f>SUM(F25:G25)</f>
        <v>0</v>
      </c>
      <c r="F25" s="87">
        <v>0</v>
      </c>
      <c r="G25" s="87">
        <v>0</v>
      </c>
      <c r="H25" s="87">
        <f>SUM(I25:J25)</f>
        <v>370</v>
      </c>
      <c r="I25" s="87">
        <v>370</v>
      </c>
      <c r="J25" s="87">
        <v>0</v>
      </c>
      <c r="K25" s="87">
        <f>SUM(L25:M25)</f>
        <v>341</v>
      </c>
      <c r="L25" s="87">
        <v>0</v>
      </c>
      <c r="M25" s="87">
        <v>341</v>
      </c>
      <c r="N25" s="87">
        <f>SUM(O25,+V25,+AC25)</f>
        <v>711</v>
      </c>
      <c r="O25" s="87">
        <f>SUM(P25:U25)</f>
        <v>370</v>
      </c>
      <c r="P25" s="87">
        <v>370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341</v>
      </c>
      <c r="W25" s="87">
        <v>341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18</v>
      </c>
      <c r="AG25" s="87">
        <v>18</v>
      </c>
      <c r="AH25" s="87">
        <v>0</v>
      </c>
      <c r="AI25" s="87">
        <v>0</v>
      </c>
      <c r="AJ25" s="87">
        <f>SUM(AK25:AS25)</f>
        <v>18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18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29</v>
      </c>
      <c r="B26" s="96" t="s">
        <v>298</v>
      </c>
      <c r="C26" s="85" t="s">
        <v>299</v>
      </c>
      <c r="D26" s="87">
        <f>SUM(E26,+H26,+K26)</f>
        <v>1310</v>
      </c>
      <c r="E26" s="87">
        <f>SUM(F26:G26)</f>
        <v>0</v>
      </c>
      <c r="F26" s="87">
        <v>0</v>
      </c>
      <c r="G26" s="87">
        <v>0</v>
      </c>
      <c r="H26" s="87">
        <f>SUM(I26:J26)</f>
        <v>368</v>
      </c>
      <c r="I26" s="87">
        <v>368</v>
      </c>
      <c r="J26" s="87">
        <v>0</v>
      </c>
      <c r="K26" s="87">
        <f>SUM(L26:M26)</f>
        <v>942</v>
      </c>
      <c r="L26" s="87">
        <v>0</v>
      </c>
      <c r="M26" s="87">
        <v>942</v>
      </c>
      <c r="N26" s="87">
        <f>SUM(O26,+V26,+AC26)</f>
        <v>1310</v>
      </c>
      <c r="O26" s="87">
        <f>SUM(P26:U26)</f>
        <v>368</v>
      </c>
      <c r="P26" s="87">
        <v>368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942</v>
      </c>
      <c r="W26" s="87">
        <v>942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32</v>
      </c>
      <c r="AG26" s="87">
        <v>32</v>
      </c>
      <c r="AH26" s="87">
        <v>0</v>
      </c>
      <c r="AI26" s="87">
        <v>0</v>
      </c>
      <c r="AJ26" s="87">
        <f>SUM(AK26:AS26)</f>
        <v>32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32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25201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25203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25204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25206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25207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25208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25209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25210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25211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25212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25213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25214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25383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25384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25425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25441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25442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25443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2025-01-22T01:36:19Z</dcterms:modified>
</cp:coreProperties>
</file>