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 codeName="ThisWorkbook" defaultThemeVersion="124226"/>
  <xr:revisionPtr revIDLastSave="0" documentId="13_ncr:1_{0E7DEB2F-1CE1-4AC9-9609-5C3C7F0E5673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ごみ集計結果" sheetId="13" r:id="rId7"/>
    <sheet name="ごみフローシート" sheetId="14" r:id="rId8"/>
  </sheets>
  <definedNames>
    <definedName name="_xlnm._FilterDatabase" localSheetId="0" hidden="1">ごみ処理概要!$A$6:$AR$60</definedName>
    <definedName name="_xlnm.Print_Area" localSheetId="7">ごみフローシート!$A$1:$P$40</definedName>
    <definedName name="_xlnm.Print_Area" localSheetId="6">ごみ集計結果!$A$1:$Q$51</definedName>
    <definedName name="_xlnm.Print_Area" localSheetId="0">ごみ処理概要!$2:$61</definedName>
    <definedName name="_xlnm.Print_Area" localSheetId="3">ごみ処理量内訳!$2:$61</definedName>
    <definedName name="_xlnm.Print_Area" localSheetId="1">ごみ搬入量内訳!$2:$61</definedName>
    <definedName name="_xlnm.Print_Area" localSheetId="2">施設区分別搬入量内訳!$2:$61</definedName>
    <definedName name="_xlnm.Print_Area" localSheetId="5">施設資源化量内訳!$2:$61</definedName>
    <definedName name="_xlnm.Print_Area" localSheetId="4">資源化量内訳!$2:$61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B8" i="9" l="1"/>
  <c r="FB9" i="9"/>
  <c r="FB10" i="9"/>
  <c r="FB11" i="9"/>
  <c r="FB12" i="9"/>
  <c r="FB13" i="9"/>
  <c r="D13" i="9" s="1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FB27" i="9"/>
  <c r="FB28" i="9"/>
  <c r="FB29" i="9"/>
  <c r="FB30" i="9"/>
  <c r="FB31" i="9"/>
  <c r="FB32" i="9"/>
  <c r="FB33" i="9"/>
  <c r="FB34" i="9"/>
  <c r="FB35" i="9"/>
  <c r="FB36" i="9"/>
  <c r="FB37" i="9"/>
  <c r="FB38" i="9"/>
  <c r="FB39" i="9"/>
  <c r="FB40" i="9"/>
  <c r="FB41" i="9"/>
  <c r="FB42" i="9"/>
  <c r="FB43" i="9"/>
  <c r="FB44" i="9"/>
  <c r="FB45" i="9"/>
  <c r="FB46" i="9"/>
  <c r="FB47" i="9"/>
  <c r="FB48" i="9"/>
  <c r="FB49" i="9"/>
  <c r="FB50" i="9"/>
  <c r="FB51" i="9"/>
  <c r="FB52" i="9"/>
  <c r="FB53" i="9"/>
  <c r="FB54" i="9"/>
  <c r="FB55" i="9"/>
  <c r="FB56" i="9"/>
  <c r="FB57" i="9"/>
  <c r="FB58" i="9"/>
  <c r="FB59" i="9"/>
  <c r="FB60" i="9"/>
  <c r="FB61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EF22" i="9"/>
  <c r="EF23" i="9"/>
  <c r="EF24" i="9"/>
  <c r="EF25" i="9"/>
  <c r="EF26" i="9"/>
  <c r="EF27" i="9"/>
  <c r="EF28" i="9"/>
  <c r="EF29" i="9"/>
  <c r="EF30" i="9"/>
  <c r="EF31" i="9"/>
  <c r="EF32" i="9"/>
  <c r="EF33" i="9"/>
  <c r="EF34" i="9"/>
  <c r="EF35" i="9"/>
  <c r="EF36" i="9"/>
  <c r="EF37" i="9"/>
  <c r="EF38" i="9"/>
  <c r="EF39" i="9"/>
  <c r="D39" i="9" s="1"/>
  <c r="EF40" i="9"/>
  <c r="EF41" i="9"/>
  <c r="EF42" i="9"/>
  <c r="EF43" i="9"/>
  <c r="EF44" i="9"/>
  <c r="EF45" i="9"/>
  <c r="EF46" i="9"/>
  <c r="EF47" i="9"/>
  <c r="EF48" i="9"/>
  <c r="EF49" i="9"/>
  <c r="EF50" i="9"/>
  <c r="EF51" i="9"/>
  <c r="EF52" i="9"/>
  <c r="EF53" i="9"/>
  <c r="EF54" i="9"/>
  <c r="EF55" i="9"/>
  <c r="EF56" i="9"/>
  <c r="EF57" i="9"/>
  <c r="EF58" i="9"/>
  <c r="EF59" i="9"/>
  <c r="EF60" i="9"/>
  <c r="EF61" i="9"/>
  <c r="DJ8" i="9"/>
  <c r="DJ9" i="9"/>
  <c r="DJ10" i="9"/>
  <c r="DJ11" i="9"/>
  <c r="DJ12" i="9"/>
  <c r="DJ13" i="9"/>
  <c r="DJ14" i="9"/>
  <c r="DJ15" i="9"/>
  <c r="DJ16" i="9"/>
  <c r="DJ17" i="9"/>
  <c r="DJ18" i="9"/>
  <c r="DJ19" i="9"/>
  <c r="DJ20" i="9"/>
  <c r="DJ21" i="9"/>
  <c r="DJ22" i="9"/>
  <c r="DJ23" i="9"/>
  <c r="DJ24" i="9"/>
  <c r="DJ25" i="9"/>
  <c r="DJ26" i="9"/>
  <c r="DJ27" i="9"/>
  <c r="DJ28" i="9"/>
  <c r="DJ29" i="9"/>
  <c r="DJ30" i="9"/>
  <c r="DJ31" i="9"/>
  <c r="DJ32" i="9"/>
  <c r="DJ33" i="9"/>
  <c r="DJ34" i="9"/>
  <c r="DJ35" i="9"/>
  <c r="DJ36" i="9"/>
  <c r="DJ37" i="9"/>
  <c r="DJ38" i="9"/>
  <c r="DJ39" i="9"/>
  <c r="DJ40" i="9"/>
  <c r="DJ41" i="9"/>
  <c r="DJ42" i="9"/>
  <c r="DJ43" i="9"/>
  <c r="DJ44" i="9"/>
  <c r="DJ45" i="9"/>
  <c r="DJ46" i="9"/>
  <c r="DJ47" i="9"/>
  <c r="DJ48" i="9"/>
  <c r="DJ49" i="9"/>
  <c r="DJ50" i="9"/>
  <c r="DJ51" i="9"/>
  <c r="DJ52" i="9"/>
  <c r="DJ53" i="9"/>
  <c r="DJ54" i="9"/>
  <c r="DJ55" i="9"/>
  <c r="DJ56" i="9"/>
  <c r="DJ57" i="9"/>
  <c r="DJ58" i="9"/>
  <c r="DJ59" i="9"/>
  <c r="DJ60" i="9"/>
  <c r="DJ61" i="9"/>
  <c r="CN8" i="9"/>
  <c r="CN9" i="9"/>
  <c r="CN10" i="9"/>
  <c r="D10" i="9" s="1"/>
  <c r="CN11" i="9"/>
  <c r="D11" i="9" s="1"/>
  <c r="CN12" i="9"/>
  <c r="D12" i="9" s="1"/>
  <c r="CN13" i="9"/>
  <c r="CN14" i="9"/>
  <c r="CN15" i="9"/>
  <c r="CN16" i="9"/>
  <c r="CN17" i="9"/>
  <c r="CN18" i="9"/>
  <c r="CN19" i="9"/>
  <c r="CN20" i="9"/>
  <c r="CN21" i="9"/>
  <c r="CN22" i="9"/>
  <c r="CN23" i="9"/>
  <c r="CN24" i="9"/>
  <c r="CN25" i="9"/>
  <c r="CN26" i="9"/>
  <c r="D26" i="9" s="1"/>
  <c r="CN27" i="9"/>
  <c r="CN28" i="9"/>
  <c r="CN29" i="9"/>
  <c r="CN30" i="9"/>
  <c r="CN31" i="9"/>
  <c r="CN32" i="9"/>
  <c r="CN33" i="9"/>
  <c r="CN34" i="9"/>
  <c r="CN35" i="9"/>
  <c r="CN36" i="9"/>
  <c r="CN37" i="9"/>
  <c r="CN38" i="9"/>
  <c r="CN39" i="9"/>
  <c r="CN40" i="9"/>
  <c r="CN41" i="9"/>
  <c r="CN42" i="9"/>
  <c r="D42" i="9" s="1"/>
  <c r="CN43" i="9"/>
  <c r="D43" i="9" s="1"/>
  <c r="CN44" i="9"/>
  <c r="D44" i="9" s="1"/>
  <c r="CN45" i="9"/>
  <c r="CN46" i="9"/>
  <c r="CN47" i="9"/>
  <c r="CN48" i="9"/>
  <c r="CN49" i="9"/>
  <c r="CN50" i="9"/>
  <c r="CN51" i="9"/>
  <c r="CN52" i="9"/>
  <c r="CN53" i="9"/>
  <c r="CN54" i="9"/>
  <c r="CN55" i="9"/>
  <c r="CN56" i="9"/>
  <c r="CN57" i="9"/>
  <c r="CN58" i="9"/>
  <c r="D58" i="9" s="1"/>
  <c r="CN59" i="9"/>
  <c r="CN60" i="9"/>
  <c r="CN61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BR20" i="9"/>
  <c r="D20" i="9" s="1"/>
  <c r="BR21" i="9"/>
  <c r="BR22" i="9"/>
  <c r="BR23" i="9"/>
  <c r="BR24" i="9"/>
  <c r="BR25" i="9"/>
  <c r="BR26" i="9"/>
  <c r="BR27" i="9"/>
  <c r="BR28" i="9"/>
  <c r="BR29" i="9"/>
  <c r="BR30" i="9"/>
  <c r="BR31" i="9"/>
  <c r="BR32" i="9"/>
  <c r="BR33" i="9"/>
  <c r="BR34" i="9"/>
  <c r="BR35" i="9"/>
  <c r="BR36" i="9"/>
  <c r="D36" i="9" s="1"/>
  <c r="BR37" i="9"/>
  <c r="D37" i="9" s="1"/>
  <c r="BR38" i="9"/>
  <c r="BR39" i="9"/>
  <c r="BR40" i="9"/>
  <c r="BR41" i="9"/>
  <c r="BR42" i="9"/>
  <c r="BR43" i="9"/>
  <c r="BR44" i="9"/>
  <c r="BR45" i="9"/>
  <c r="BR46" i="9"/>
  <c r="BR47" i="9"/>
  <c r="BR48" i="9"/>
  <c r="BR49" i="9"/>
  <c r="BR50" i="9"/>
  <c r="BR51" i="9"/>
  <c r="BR52" i="9"/>
  <c r="D52" i="9" s="1"/>
  <c r="BR53" i="9"/>
  <c r="D53" i="9" s="1"/>
  <c r="BR54" i="9"/>
  <c r="BR55" i="9"/>
  <c r="BR56" i="9"/>
  <c r="BR57" i="9"/>
  <c r="BR58" i="9"/>
  <c r="BR59" i="9"/>
  <c r="BR60" i="9"/>
  <c r="BR61" i="9"/>
  <c r="AV8" i="9"/>
  <c r="AV9" i="9"/>
  <c r="AV10" i="9"/>
  <c r="AV11" i="9"/>
  <c r="AV12" i="9"/>
  <c r="AV13" i="9"/>
  <c r="AV14" i="9"/>
  <c r="D14" i="9" s="1"/>
  <c r="AV14" i="4" s="1"/>
  <c r="AV15" i="9"/>
  <c r="AV16" i="9"/>
  <c r="AV17" i="9"/>
  <c r="AV18" i="9"/>
  <c r="AV19" i="9"/>
  <c r="AV20" i="9"/>
  <c r="AV21" i="9"/>
  <c r="AV22" i="9"/>
  <c r="AV23" i="9"/>
  <c r="AV24" i="9"/>
  <c r="AV25" i="9"/>
  <c r="AV26" i="9"/>
  <c r="AV27" i="9"/>
  <c r="AV28" i="9"/>
  <c r="AV29" i="9"/>
  <c r="AV30" i="9"/>
  <c r="D30" i="9" s="1"/>
  <c r="AV31" i="9"/>
  <c r="AV32" i="9"/>
  <c r="AV33" i="9"/>
  <c r="AV34" i="9"/>
  <c r="AV35" i="9"/>
  <c r="AV36" i="9"/>
  <c r="AV37" i="9"/>
  <c r="AV38" i="9"/>
  <c r="AV39" i="9"/>
  <c r="AV40" i="9"/>
  <c r="AV41" i="9"/>
  <c r="AV42" i="9"/>
  <c r="AV43" i="9"/>
  <c r="AV44" i="9"/>
  <c r="AV45" i="9"/>
  <c r="AV46" i="9"/>
  <c r="D46" i="9" s="1"/>
  <c r="AV47" i="9"/>
  <c r="AV48" i="9"/>
  <c r="AV49" i="9"/>
  <c r="AV50" i="9"/>
  <c r="AV51" i="9"/>
  <c r="AV52" i="9"/>
  <c r="AV53" i="9"/>
  <c r="AV54" i="9"/>
  <c r="AV55" i="9"/>
  <c r="AV56" i="9"/>
  <c r="AV57" i="9"/>
  <c r="AV58" i="9"/>
  <c r="AV59" i="9"/>
  <c r="AV60" i="9"/>
  <c r="AV61" i="9"/>
  <c r="Z8" i="9"/>
  <c r="D8" i="9" s="1"/>
  <c r="Z9" i="9"/>
  <c r="D9" i="9" s="1"/>
  <c r="Z10" i="9"/>
  <c r="Z11" i="9"/>
  <c r="Z12" i="9"/>
  <c r="Z13" i="9"/>
  <c r="Z14" i="9"/>
  <c r="Z15" i="9"/>
  <c r="Z16" i="9"/>
  <c r="Z17" i="9"/>
  <c r="Z18" i="9"/>
  <c r="Z19" i="9"/>
  <c r="Z20" i="9"/>
  <c r="Z21" i="9"/>
  <c r="Z22" i="9"/>
  <c r="Z23" i="9"/>
  <c r="Z24" i="9"/>
  <c r="D24" i="9" s="1"/>
  <c r="Z25" i="9"/>
  <c r="D25" i="9" s="1"/>
  <c r="Z26" i="9"/>
  <c r="Z27" i="9"/>
  <c r="Z28" i="9"/>
  <c r="Z29" i="9"/>
  <c r="Z30" i="9"/>
  <c r="Z31" i="9"/>
  <c r="Z32" i="9"/>
  <c r="Z33" i="9"/>
  <c r="Z34" i="9"/>
  <c r="Z35" i="9"/>
  <c r="Z36" i="9"/>
  <c r="Z37" i="9"/>
  <c r="Z38" i="9"/>
  <c r="Z39" i="9"/>
  <c r="Z40" i="9"/>
  <c r="D40" i="9" s="1"/>
  <c r="AV40" i="4" s="1"/>
  <c r="Z41" i="9"/>
  <c r="D41" i="9" s="1"/>
  <c r="Z42" i="9"/>
  <c r="Z43" i="9"/>
  <c r="Z44" i="9"/>
  <c r="Z45" i="9"/>
  <c r="Z46" i="9"/>
  <c r="Z47" i="9"/>
  <c r="Z48" i="9"/>
  <c r="Z49" i="9"/>
  <c r="Z50" i="9"/>
  <c r="Z51" i="9"/>
  <c r="Z52" i="9"/>
  <c r="Z53" i="9"/>
  <c r="Z54" i="9"/>
  <c r="Z55" i="9"/>
  <c r="Z56" i="9"/>
  <c r="D56" i="9" s="1"/>
  <c r="AV56" i="4" s="1"/>
  <c r="Z57" i="9"/>
  <c r="Z58" i="9"/>
  <c r="Z59" i="9"/>
  <c r="Z60" i="9"/>
  <c r="Z61" i="9"/>
  <c r="Y8" i="9"/>
  <c r="Y9" i="9"/>
  <c r="Y10" i="9"/>
  <c r="BQ10" i="4" s="1"/>
  <c r="Y11" i="9"/>
  <c r="Y12" i="9"/>
  <c r="Y13" i="9"/>
  <c r="Y14" i="9"/>
  <c r="Y15" i="9"/>
  <c r="Y16" i="9"/>
  <c r="Y17" i="9"/>
  <c r="Y18" i="9"/>
  <c r="BQ18" i="4" s="1"/>
  <c r="Y19" i="9"/>
  <c r="Y20" i="9"/>
  <c r="Y21" i="9"/>
  <c r="Y22" i="9"/>
  <c r="Y23" i="9"/>
  <c r="Y24" i="9"/>
  <c r="Y25" i="9"/>
  <c r="Y26" i="9"/>
  <c r="BQ26" i="4" s="1"/>
  <c r="Y27" i="9"/>
  <c r="Y28" i="9"/>
  <c r="Y29" i="9"/>
  <c r="Y30" i="9"/>
  <c r="Y31" i="9"/>
  <c r="Y32" i="9"/>
  <c r="Y33" i="9"/>
  <c r="Y34" i="9"/>
  <c r="BQ34" i="4" s="1"/>
  <c r="Y35" i="9"/>
  <c r="Y36" i="9"/>
  <c r="Y37" i="9"/>
  <c r="Y38" i="9"/>
  <c r="Y39" i="9"/>
  <c r="Y40" i="9"/>
  <c r="Y41" i="9"/>
  <c r="Y42" i="9"/>
  <c r="BQ42" i="4" s="1"/>
  <c r="Y43" i="9"/>
  <c r="Y44" i="9"/>
  <c r="Y45" i="9"/>
  <c r="Y46" i="9"/>
  <c r="Y47" i="9"/>
  <c r="Y48" i="9"/>
  <c r="Y49" i="9"/>
  <c r="Y50" i="9"/>
  <c r="BQ50" i="4" s="1"/>
  <c r="Y51" i="9"/>
  <c r="BQ51" i="4" s="1"/>
  <c r="Y52" i="9"/>
  <c r="Y53" i="9"/>
  <c r="Y54" i="9"/>
  <c r="Y55" i="9"/>
  <c r="Y56" i="9"/>
  <c r="Y57" i="9"/>
  <c r="Y58" i="9"/>
  <c r="BQ58" i="4" s="1"/>
  <c r="Y59" i="9"/>
  <c r="Y60" i="9"/>
  <c r="Y61" i="9"/>
  <c r="X8" i="9"/>
  <c r="X9" i="9"/>
  <c r="X10" i="9"/>
  <c r="X11" i="9"/>
  <c r="X12" i="9"/>
  <c r="BP12" i="4" s="1"/>
  <c r="X12" i="4" s="1"/>
  <c r="X13" i="9"/>
  <c r="X14" i="9"/>
  <c r="X15" i="9"/>
  <c r="X16" i="9"/>
  <c r="X17" i="9"/>
  <c r="X18" i="9"/>
  <c r="X19" i="9"/>
  <c r="X20" i="9"/>
  <c r="BP20" i="4" s="1"/>
  <c r="X21" i="9"/>
  <c r="X22" i="9"/>
  <c r="X23" i="9"/>
  <c r="X24" i="9"/>
  <c r="X25" i="9"/>
  <c r="X26" i="9"/>
  <c r="X27" i="9"/>
  <c r="X28" i="9"/>
  <c r="BP28" i="4" s="1"/>
  <c r="X29" i="9"/>
  <c r="X30" i="9"/>
  <c r="X31" i="9"/>
  <c r="X32" i="9"/>
  <c r="X33" i="9"/>
  <c r="X34" i="9"/>
  <c r="X35" i="9"/>
  <c r="X36" i="9"/>
  <c r="BP36" i="4" s="1"/>
  <c r="X37" i="9"/>
  <c r="X38" i="9"/>
  <c r="X39" i="9"/>
  <c r="X40" i="9"/>
  <c r="X41" i="9"/>
  <c r="X42" i="9"/>
  <c r="X43" i="9"/>
  <c r="X44" i="9"/>
  <c r="BP44" i="4" s="1"/>
  <c r="X45" i="9"/>
  <c r="BP45" i="4" s="1"/>
  <c r="X46" i="9"/>
  <c r="BP46" i="4" s="1"/>
  <c r="X46" i="4" s="1"/>
  <c r="X47" i="9"/>
  <c r="X48" i="9"/>
  <c r="X49" i="9"/>
  <c r="X50" i="9"/>
  <c r="X51" i="9"/>
  <c r="X52" i="9"/>
  <c r="BP52" i="4" s="1"/>
  <c r="X53" i="9"/>
  <c r="X54" i="9"/>
  <c r="X55" i="9"/>
  <c r="X56" i="9"/>
  <c r="X57" i="9"/>
  <c r="X58" i="9"/>
  <c r="X59" i="9"/>
  <c r="X60" i="9"/>
  <c r="BP60" i="4" s="1"/>
  <c r="X60" i="4" s="1"/>
  <c r="X61" i="9"/>
  <c r="BP61" i="4" s="1"/>
  <c r="W8" i="9"/>
  <c r="BO8" i="4" s="1"/>
  <c r="W9" i="9"/>
  <c r="W10" i="9"/>
  <c r="W11" i="9"/>
  <c r="W12" i="9"/>
  <c r="W13" i="9"/>
  <c r="W14" i="9"/>
  <c r="BO14" i="4" s="1"/>
  <c r="W15" i="9"/>
  <c r="W16" i="9"/>
  <c r="W17" i="9"/>
  <c r="W18" i="9"/>
  <c r="W19" i="9"/>
  <c r="W20" i="9"/>
  <c r="W21" i="9"/>
  <c r="W22" i="9"/>
  <c r="BO22" i="4" s="1"/>
  <c r="W23" i="9"/>
  <c r="W24" i="9"/>
  <c r="BO24" i="4" s="1"/>
  <c r="W25" i="9"/>
  <c r="W26" i="9"/>
  <c r="W27" i="9"/>
  <c r="W28" i="9"/>
  <c r="W29" i="9"/>
  <c r="W30" i="9"/>
  <c r="BO30" i="4" s="1"/>
  <c r="W31" i="9"/>
  <c r="W32" i="9"/>
  <c r="W33" i="9"/>
  <c r="W34" i="9"/>
  <c r="W35" i="9"/>
  <c r="W36" i="9"/>
  <c r="W37" i="9"/>
  <c r="W38" i="9"/>
  <c r="BO38" i="4" s="1"/>
  <c r="W39" i="9"/>
  <c r="W40" i="9"/>
  <c r="W41" i="9"/>
  <c r="W42" i="9"/>
  <c r="W43" i="9"/>
  <c r="W44" i="9"/>
  <c r="W45" i="9"/>
  <c r="W46" i="9"/>
  <c r="BO46" i="4" s="1"/>
  <c r="W47" i="9"/>
  <c r="W48" i="9"/>
  <c r="W49" i="9"/>
  <c r="W50" i="9"/>
  <c r="W51" i="9"/>
  <c r="W52" i="9"/>
  <c r="W53" i="9"/>
  <c r="W54" i="9"/>
  <c r="BO54" i="4" s="1"/>
  <c r="W54" i="4" s="1"/>
  <c r="W55" i="9"/>
  <c r="W56" i="9"/>
  <c r="W57" i="9"/>
  <c r="W58" i="9"/>
  <c r="W59" i="9"/>
  <c r="W60" i="9"/>
  <c r="W61" i="9"/>
  <c r="V8" i="9"/>
  <c r="BN8" i="4" s="1"/>
  <c r="V9" i="9"/>
  <c r="V10" i="9"/>
  <c r="V11" i="9"/>
  <c r="V12" i="9"/>
  <c r="V13" i="9"/>
  <c r="V14" i="9"/>
  <c r="V15" i="9"/>
  <c r="V16" i="9"/>
  <c r="BN16" i="4" s="1"/>
  <c r="V17" i="9"/>
  <c r="BN17" i="4" s="1"/>
  <c r="V18" i="9"/>
  <c r="V19" i="9"/>
  <c r="V20" i="9"/>
  <c r="V21" i="9"/>
  <c r="V22" i="9"/>
  <c r="V23" i="9"/>
  <c r="V24" i="9"/>
  <c r="BN24" i="4" s="1"/>
  <c r="V24" i="4" s="1"/>
  <c r="V25" i="9"/>
  <c r="V26" i="9"/>
  <c r="V27" i="9"/>
  <c r="V28" i="9"/>
  <c r="V29" i="9"/>
  <c r="V30" i="9"/>
  <c r="V31" i="9"/>
  <c r="V32" i="9"/>
  <c r="BN32" i="4" s="1"/>
  <c r="V33" i="9"/>
  <c r="V34" i="9"/>
  <c r="V35" i="9"/>
  <c r="V36" i="9"/>
  <c r="V37" i="9"/>
  <c r="V38" i="9"/>
  <c r="V39" i="9"/>
  <c r="V40" i="9"/>
  <c r="BN40" i="4" s="1"/>
  <c r="V40" i="4" s="1"/>
  <c r="V41" i="9"/>
  <c r="V42" i="9"/>
  <c r="V43" i="9"/>
  <c r="V44" i="9"/>
  <c r="V45" i="9"/>
  <c r="V46" i="9"/>
  <c r="V47" i="9"/>
  <c r="V48" i="9"/>
  <c r="BN48" i="4" s="1"/>
  <c r="V49" i="9"/>
  <c r="V50" i="9"/>
  <c r="V51" i="9"/>
  <c r="V52" i="9"/>
  <c r="V53" i="9"/>
  <c r="V54" i="9"/>
  <c r="V55" i="9"/>
  <c r="V56" i="9"/>
  <c r="BN56" i="4" s="1"/>
  <c r="V56" i="4" s="1"/>
  <c r="V57" i="9"/>
  <c r="V58" i="9"/>
  <c r="V59" i="9"/>
  <c r="V60" i="9"/>
  <c r="V61" i="9"/>
  <c r="U8" i="9"/>
  <c r="U9" i="9"/>
  <c r="U10" i="9"/>
  <c r="BM10" i="4" s="1"/>
  <c r="U10" i="4" s="1"/>
  <c r="U11" i="9"/>
  <c r="BM11" i="4" s="1"/>
  <c r="U12" i="9"/>
  <c r="BM12" i="4" s="1"/>
  <c r="U13" i="9"/>
  <c r="U14" i="9"/>
  <c r="U15" i="9"/>
  <c r="U16" i="9"/>
  <c r="U17" i="9"/>
  <c r="U18" i="9"/>
  <c r="BM18" i="4" s="1"/>
  <c r="U18" i="4" s="1"/>
  <c r="U19" i="9"/>
  <c r="U20" i="9"/>
  <c r="U21" i="9"/>
  <c r="U22" i="9"/>
  <c r="U23" i="9"/>
  <c r="U24" i="9"/>
  <c r="U25" i="9"/>
  <c r="U26" i="9"/>
  <c r="BM26" i="4" s="1"/>
  <c r="U27" i="9"/>
  <c r="BM27" i="4" s="1"/>
  <c r="U28" i="9"/>
  <c r="BM28" i="4" s="1"/>
  <c r="U29" i="9"/>
  <c r="U30" i="9"/>
  <c r="U31" i="9"/>
  <c r="U32" i="9"/>
  <c r="U33" i="9"/>
  <c r="U34" i="9"/>
  <c r="BM34" i="4" s="1"/>
  <c r="U34" i="4" s="1"/>
  <c r="U35" i="9"/>
  <c r="U36" i="9"/>
  <c r="U37" i="9"/>
  <c r="U38" i="9"/>
  <c r="U39" i="9"/>
  <c r="U40" i="9"/>
  <c r="U41" i="9"/>
  <c r="U42" i="9"/>
  <c r="BM42" i="4" s="1"/>
  <c r="U43" i="9"/>
  <c r="U44" i="9"/>
  <c r="BM44" i="4" s="1"/>
  <c r="U45" i="9"/>
  <c r="U46" i="9"/>
  <c r="U47" i="9"/>
  <c r="U48" i="9"/>
  <c r="U49" i="9"/>
  <c r="U50" i="9"/>
  <c r="BM50" i="4" s="1"/>
  <c r="U50" i="4" s="1"/>
  <c r="U51" i="9"/>
  <c r="U52" i="9"/>
  <c r="U53" i="9"/>
  <c r="U54" i="9"/>
  <c r="U55" i="9"/>
  <c r="U56" i="9"/>
  <c r="U57" i="9"/>
  <c r="U58" i="9"/>
  <c r="BM58" i="4" s="1"/>
  <c r="U58" i="4" s="1"/>
  <c r="U59" i="9"/>
  <c r="U60" i="9"/>
  <c r="U61" i="9"/>
  <c r="T8" i="9"/>
  <c r="T9" i="9"/>
  <c r="T10" i="9"/>
  <c r="T11" i="9"/>
  <c r="T12" i="9"/>
  <c r="BL12" i="4" s="1"/>
  <c r="T12" i="4" s="1"/>
  <c r="T13" i="9"/>
  <c r="T14" i="9"/>
  <c r="T15" i="9"/>
  <c r="T16" i="9"/>
  <c r="T17" i="9"/>
  <c r="T18" i="9"/>
  <c r="T19" i="9"/>
  <c r="T20" i="9"/>
  <c r="BL20" i="4" s="1"/>
  <c r="T21" i="9"/>
  <c r="T22" i="9"/>
  <c r="T23" i="9"/>
  <c r="T24" i="9"/>
  <c r="T25" i="9"/>
  <c r="T26" i="9"/>
  <c r="T27" i="9"/>
  <c r="T28" i="9"/>
  <c r="BL28" i="4" s="1"/>
  <c r="T28" i="4" s="1"/>
  <c r="T29" i="9"/>
  <c r="T30" i="9"/>
  <c r="T31" i="9"/>
  <c r="T32" i="9"/>
  <c r="T33" i="9"/>
  <c r="T34" i="9"/>
  <c r="T35" i="9"/>
  <c r="T36" i="9"/>
  <c r="BL36" i="4" s="1"/>
  <c r="T37" i="9"/>
  <c r="BL37" i="4" s="1"/>
  <c r="T38" i="9"/>
  <c r="T39" i="9"/>
  <c r="T40" i="9"/>
  <c r="T41" i="9"/>
  <c r="T42" i="9"/>
  <c r="T43" i="9"/>
  <c r="T44" i="9"/>
  <c r="BL44" i="4" s="1"/>
  <c r="T44" i="4" s="1"/>
  <c r="T45" i="9"/>
  <c r="T46" i="9"/>
  <c r="T47" i="9"/>
  <c r="T48" i="9"/>
  <c r="T49" i="9"/>
  <c r="T50" i="9"/>
  <c r="T51" i="9"/>
  <c r="T52" i="9"/>
  <c r="BL52" i="4" s="1"/>
  <c r="T53" i="9"/>
  <c r="T54" i="9"/>
  <c r="T55" i="9"/>
  <c r="T56" i="9"/>
  <c r="T57" i="9"/>
  <c r="T58" i="9"/>
  <c r="T59" i="9"/>
  <c r="T60" i="9"/>
  <c r="BL60" i="4" s="1"/>
  <c r="T60" i="4" s="1"/>
  <c r="T61" i="9"/>
  <c r="S8" i="9"/>
  <c r="S9" i="9"/>
  <c r="S10" i="9"/>
  <c r="S11" i="9"/>
  <c r="S12" i="9"/>
  <c r="S13" i="9"/>
  <c r="S14" i="9"/>
  <c r="BK14" i="4" s="1"/>
  <c r="S14" i="4" s="1"/>
  <c r="S15" i="9"/>
  <c r="S16" i="9"/>
  <c r="S17" i="9"/>
  <c r="S18" i="9"/>
  <c r="S19" i="9"/>
  <c r="S20" i="9"/>
  <c r="S21" i="9"/>
  <c r="S22" i="9"/>
  <c r="BK22" i="4" s="1"/>
  <c r="S22" i="4" s="1"/>
  <c r="S23" i="9"/>
  <c r="S24" i="9"/>
  <c r="S25" i="9"/>
  <c r="S26" i="9"/>
  <c r="S27" i="9"/>
  <c r="S28" i="9"/>
  <c r="S29" i="9"/>
  <c r="S30" i="9"/>
  <c r="BK30" i="4" s="1"/>
  <c r="S31" i="9"/>
  <c r="BK31" i="4" s="1"/>
  <c r="S32" i="9"/>
  <c r="BK32" i="4" s="1"/>
  <c r="S33" i="9"/>
  <c r="S34" i="9"/>
  <c r="S35" i="9"/>
  <c r="S36" i="9"/>
  <c r="S37" i="9"/>
  <c r="S38" i="9"/>
  <c r="BK38" i="4" s="1"/>
  <c r="S38" i="4" s="1"/>
  <c r="S39" i="9"/>
  <c r="S40" i="9"/>
  <c r="S41" i="9"/>
  <c r="S42" i="9"/>
  <c r="S43" i="9"/>
  <c r="S44" i="9"/>
  <c r="S45" i="9"/>
  <c r="S46" i="9"/>
  <c r="BK46" i="4" s="1"/>
  <c r="S46" i="4" s="1"/>
  <c r="S47" i="9"/>
  <c r="BK47" i="4" s="1"/>
  <c r="S48" i="9"/>
  <c r="BK48" i="4" s="1"/>
  <c r="S49" i="9"/>
  <c r="S50" i="9"/>
  <c r="S51" i="9"/>
  <c r="S52" i="9"/>
  <c r="S53" i="9"/>
  <c r="S54" i="9"/>
  <c r="BK54" i="4" s="1"/>
  <c r="S54" i="4" s="1"/>
  <c r="S55" i="9"/>
  <c r="S56" i="9"/>
  <c r="S57" i="9"/>
  <c r="S58" i="9"/>
  <c r="S59" i="9"/>
  <c r="S60" i="9"/>
  <c r="S61" i="9"/>
  <c r="R8" i="9"/>
  <c r="BJ8" i="4" s="1"/>
  <c r="R8" i="4" s="1"/>
  <c r="R9" i="9"/>
  <c r="R10" i="9"/>
  <c r="BJ10" i="4" s="1"/>
  <c r="R11" i="9"/>
  <c r="R12" i="9"/>
  <c r="R13" i="9"/>
  <c r="R14" i="9"/>
  <c r="R15" i="9"/>
  <c r="R16" i="9"/>
  <c r="BJ16" i="4" s="1"/>
  <c r="R16" i="4" s="1"/>
  <c r="R17" i="9"/>
  <c r="R18" i="9"/>
  <c r="R19" i="9"/>
  <c r="R20" i="9"/>
  <c r="R21" i="9"/>
  <c r="R22" i="9"/>
  <c r="R23" i="9"/>
  <c r="R24" i="9"/>
  <c r="BJ24" i="4" s="1"/>
  <c r="R25" i="9"/>
  <c r="R26" i="9"/>
  <c r="R27" i="9"/>
  <c r="R28" i="9"/>
  <c r="R29" i="9"/>
  <c r="R30" i="9"/>
  <c r="R31" i="9"/>
  <c r="R32" i="9"/>
  <c r="BJ32" i="4" s="1"/>
  <c r="R32" i="4" s="1"/>
  <c r="R33" i="9"/>
  <c r="R34" i="9"/>
  <c r="R35" i="9"/>
  <c r="R36" i="9"/>
  <c r="R37" i="9"/>
  <c r="R38" i="9"/>
  <c r="R39" i="9"/>
  <c r="R40" i="9"/>
  <c r="BJ40" i="4" s="1"/>
  <c r="R40" i="4" s="1"/>
  <c r="R41" i="9"/>
  <c r="R42" i="9"/>
  <c r="R43" i="9"/>
  <c r="R44" i="9"/>
  <c r="R45" i="9"/>
  <c r="R46" i="9"/>
  <c r="R47" i="9"/>
  <c r="R48" i="9"/>
  <c r="BJ48" i="4" s="1"/>
  <c r="R49" i="9"/>
  <c r="R50" i="9"/>
  <c r="R51" i="9"/>
  <c r="R52" i="9"/>
  <c r="R53" i="9"/>
  <c r="R54" i="9"/>
  <c r="R55" i="9"/>
  <c r="R56" i="9"/>
  <c r="BJ56" i="4" s="1"/>
  <c r="R56" i="4" s="1"/>
  <c r="R57" i="9"/>
  <c r="BJ57" i="4" s="1"/>
  <c r="R58" i="9"/>
  <c r="R59" i="9"/>
  <c r="R60" i="9"/>
  <c r="R61" i="9"/>
  <c r="Q8" i="9"/>
  <c r="Q9" i="9"/>
  <c r="Q10" i="9"/>
  <c r="BI10" i="4" s="1"/>
  <c r="Q10" i="4" s="1"/>
  <c r="Q11" i="9"/>
  <c r="Q12" i="9"/>
  <c r="Q13" i="9"/>
  <c r="Q14" i="9"/>
  <c r="Q15" i="9"/>
  <c r="Q16" i="9"/>
  <c r="Q17" i="9"/>
  <c r="Q18" i="9"/>
  <c r="BI18" i="4" s="1"/>
  <c r="Q18" i="4" s="1"/>
  <c r="Q19" i="9"/>
  <c r="Q20" i="9"/>
  <c r="Q21" i="9"/>
  <c r="Q22" i="9"/>
  <c r="Q23" i="9"/>
  <c r="Q24" i="9"/>
  <c r="Q25" i="9"/>
  <c r="Q26" i="9"/>
  <c r="BI26" i="4" s="1"/>
  <c r="Q26" i="4" s="1"/>
  <c r="Q27" i="9"/>
  <c r="Q28" i="9"/>
  <c r="Q29" i="9"/>
  <c r="Q30" i="9"/>
  <c r="Q31" i="9"/>
  <c r="Q32" i="9"/>
  <c r="Q33" i="9"/>
  <c r="Q34" i="9"/>
  <c r="BI34" i="4" s="1"/>
  <c r="Q34" i="4" s="1"/>
  <c r="Q35" i="9"/>
  <c r="Q36" i="9"/>
  <c r="Q37" i="9"/>
  <c r="Q38" i="9"/>
  <c r="Q39" i="9"/>
  <c r="Q40" i="9"/>
  <c r="Q41" i="9"/>
  <c r="Q42" i="9"/>
  <c r="BI42" i="4" s="1"/>
  <c r="Q43" i="9"/>
  <c r="Q44" i="9"/>
  <c r="Q45" i="9"/>
  <c r="Q46" i="9"/>
  <c r="Q47" i="9"/>
  <c r="Q48" i="9"/>
  <c r="Q49" i="9"/>
  <c r="Q50" i="9"/>
  <c r="BI50" i="4" s="1"/>
  <c r="Q50" i="4" s="1"/>
  <c r="Q51" i="9"/>
  <c r="BI51" i="4" s="1"/>
  <c r="Q51" i="4" s="1"/>
  <c r="Q52" i="9"/>
  <c r="BI52" i="4" s="1"/>
  <c r="Q52" i="4" s="1"/>
  <c r="Q53" i="9"/>
  <c r="Q54" i="9"/>
  <c r="Q55" i="9"/>
  <c r="Q56" i="9"/>
  <c r="Q57" i="9"/>
  <c r="Q58" i="9"/>
  <c r="BI58" i="4" s="1"/>
  <c r="Q58" i="4" s="1"/>
  <c r="Q59" i="9"/>
  <c r="Q60" i="9"/>
  <c r="Q61" i="9"/>
  <c r="P8" i="9"/>
  <c r="P9" i="9"/>
  <c r="P10" i="9"/>
  <c r="P11" i="9"/>
  <c r="P12" i="9"/>
  <c r="BH12" i="4" s="1"/>
  <c r="P13" i="9"/>
  <c r="BH13" i="4" s="1"/>
  <c r="P13" i="4" s="1"/>
  <c r="P14" i="9"/>
  <c r="BH14" i="4" s="1"/>
  <c r="P14" i="4" s="1"/>
  <c r="P15" i="9"/>
  <c r="P16" i="9"/>
  <c r="P17" i="9"/>
  <c r="P18" i="9"/>
  <c r="P19" i="9"/>
  <c r="P20" i="9"/>
  <c r="BH20" i="4" s="1"/>
  <c r="P20" i="4" s="1"/>
  <c r="P21" i="9"/>
  <c r="P22" i="9"/>
  <c r="P23" i="9"/>
  <c r="P24" i="9"/>
  <c r="P25" i="9"/>
  <c r="P26" i="9"/>
  <c r="P27" i="9"/>
  <c r="P28" i="9"/>
  <c r="BH28" i="4" s="1"/>
  <c r="P29" i="9"/>
  <c r="P30" i="9"/>
  <c r="BH30" i="4" s="1"/>
  <c r="P30" i="4" s="1"/>
  <c r="P31" i="9"/>
  <c r="P32" i="9"/>
  <c r="P33" i="9"/>
  <c r="P34" i="9"/>
  <c r="P35" i="9"/>
  <c r="P36" i="9"/>
  <c r="BH36" i="4" s="1"/>
  <c r="P36" i="4" s="1"/>
  <c r="P37" i="9"/>
  <c r="P38" i="9"/>
  <c r="P39" i="9"/>
  <c r="P40" i="9"/>
  <c r="P41" i="9"/>
  <c r="P42" i="9"/>
  <c r="P43" i="9"/>
  <c r="P44" i="9"/>
  <c r="BH44" i="4" s="1"/>
  <c r="P44" i="4" s="1"/>
  <c r="P45" i="9"/>
  <c r="P46" i="9"/>
  <c r="P47" i="9"/>
  <c r="P48" i="9"/>
  <c r="P49" i="9"/>
  <c r="P50" i="9"/>
  <c r="P51" i="9"/>
  <c r="P52" i="9"/>
  <c r="BH52" i="4" s="1"/>
  <c r="P52" i="4" s="1"/>
  <c r="P53" i="9"/>
  <c r="P54" i="9"/>
  <c r="P55" i="9"/>
  <c r="P56" i="9"/>
  <c r="P57" i="9"/>
  <c r="P58" i="9"/>
  <c r="P59" i="9"/>
  <c r="P60" i="9"/>
  <c r="BH60" i="4" s="1"/>
  <c r="P60" i="4" s="1"/>
  <c r="P61" i="9"/>
  <c r="O8" i="9"/>
  <c r="O9" i="9"/>
  <c r="O10" i="9"/>
  <c r="O11" i="9"/>
  <c r="O12" i="9"/>
  <c r="O13" i="9"/>
  <c r="O14" i="9"/>
  <c r="BG14" i="4" s="1"/>
  <c r="O14" i="4" s="1"/>
  <c r="O15" i="9"/>
  <c r="O16" i="9"/>
  <c r="O17" i="9"/>
  <c r="O18" i="9"/>
  <c r="O19" i="9"/>
  <c r="O20" i="9"/>
  <c r="O21" i="9"/>
  <c r="O22" i="9"/>
  <c r="BG22" i="4" s="1"/>
  <c r="O23" i="9"/>
  <c r="BG23" i="4" s="1"/>
  <c r="O24" i="9"/>
  <c r="O25" i="9"/>
  <c r="O26" i="9"/>
  <c r="O27" i="9"/>
  <c r="O28" i="9"/>
  <c r="O29" i="9"/>
  <c r="O30" i="9"/>
  <c r="BG30" i="4" s="1"/>
  <c r="O30" i="4" s="1"/>
  <c r="O31" i="9"/>
  <c r="O32" i="9"/>
  <c r="O33" i="9"/>
  <c r="O34" i="9"/>
  <c r="O35" i="9"/>
  <c r="O36" i="9"/>
  <c r="O37" i="9"/>
  <c r="O38" i="9"/>
  <c r="BG38" i="4" s="1"/>
  <c r="O38" i="4" s="1"/>
  <c r="O39" i="9"/>
  <c r="O40" i="9"/>
  <c r="O41" i="9"/>
  <c r="O42" i="9"/>
  <c r="O43" i="9"/>
  <c r="O44" i="9"/>
  <c r="O45" i="9"/>
  <c r="O46" i="9"/>
  <c r="BG46" i="4" s="1"/>
  <c r="O46" i="4" s="1"/>
  <c r="O47" i="9"/>
  <c r="O48" i="9"/>
  <c r="O49" i="9"/>
  <c r="O50" i="9"/>
  <c r="O51" i="9"/>
  <c r="O52" i="9"/>
  <c r="O53" i="9"/>
  <c r="O54" i="9"/>
  <c r="BG54" i="4" s="1"/>
  <c r="O54" i="4" s="1"/>
  <c r="O55" i="9"/>
  <c r="O56" i="9"/>
  <c r="O57" i="9"/>
  <c r="O58" i="9"/>
  <c r="O59" i="9"/>
  <c r="O60" i="9"/>
  <c r="O61" i="9"/>
  <c r="N8" i="9"/>
  <c r="BF8" i="4" s="1"/>
  <c r="N8" i="4" s="1"/>
  <c r="N9" i="9"/>
  <c r="N10" i="9"/>
  <c r="N11" i="9"/>
  <c r="N12" i="9"/>
  <c r="N13" i="9"/>
  <c r="N14" i="9"/>
  <c r="N15" i="9"/>
  <c r="N16" i="9"/>
  <c r="BF16" i="4" s="1"/>
  <c r="N17" i="9"/>
  <c r="BF17" i="4" s="1"/>
  <c r="N17" i="4" s="1"/>
  <c r="N18" i="9"/>
  <c r="BF18" i="4" s="1"/>
  <c r="N19" i="9"/>
  <c r="N20" i="9"/>
  <c r="N21" i="9"/>
  <c r="N22" i="9"/>
  <c r="N23" i="9"/>
  <c r="N24" i="9"/>
  <c r="BF24" i="4" s="1"/>
  <c r="N24" i="4" s="1"/>
  <c r="N25" i="9"/>
  <c r="N26" i="9"/>
  <c r="N27" i="9"/>
  <c r="N28" i="9"/>
  <c r="N29" i="9"/>
  <c r="N30" i="9"/>
  <c r="N31" i="9"/>
  <c r="N32" i="9"/>
  <c r="BF32" i="4" s="1"/>
  <c r="N33" i="9"/>
  <c r="BF33" i="4" s="1"/>
  <c r="N34" i="9"/>
  <c r="BF34" i="4" s="1"/>
  <c r="N35" i="9"/>
  <c r="N36" i="9"/>
  <c r="N37" i="9"/>
  <c r="N38" i="9"/>
  <c r="N39" i="9"/>
  <c r="N40" i="9"/>
  <c r="BF40" i="4" s="1"/>
  <c r="N40" i="4" s="1"/>
  <c r="N41" i="9"/>
  <c r="N42" i="9"/>
  <c r="N43" i="9"/>
  <c r="N44" i="9"/>
  <c r="N45" i="9"/>
  <c r="N46" i="9"/>
  <c r="N47" i="9"/>
  <c r="N48" i="9"/>
  <c r="BF48" i="4" s="1"/>
  <c r="N48" i="4" s="1"/>
  <c r="N49" i="9"/>
  <c r="N50" i="9"/>
  <c r="BF50" i="4" s="1"/>
  <c r="N51" i="9"/>
  <c r="N52" i="9"/>
  <c r="N53" i="9"/>
  <c r="N54" i="9"/>
  <c r="N55" i="9"/>
  <c r="N56" i="9"/>
  <c r="BF56" i="4" s="1"/>
  <c r="N56" i="4" s="1"/>
  <c r="N57" i="9"/>
  <c r="N58" i="9"/>
  <c r="N59" i="9"/>
  <c r="N60" i="9"/>
  <c r="N61" i="9"/>
  <c r="M8" i="9"/>
  <c r="M9" i="9"/>
  <c r="M10" i="9"/>
  <c r="BE10" i="4" s="1"/>
  <c r="M11" i="9"/>
  <c r="M12" i="9"/>
  <c r="M13" i="9"/>
  <c r="M14" i="9"/>
  <c r="M15" i="9"/>
  <c r="M16" i="9"/>
  <c r="M17" i="9"/>
  <c r="M18" i="9"/>
  <c r="BE18" i="4" s="1"/>
  <c r="M18" i="4" s="1"/>
  <c r="M19" i="9"/>
  <c r="M20" i="9"/>
  <c r="M21" i="9"/>
  <c r="M22" i="9"/>
  <c r="M23" i="9"/>
  <c r="M24" i="9"/>
  <c r="M25" i="9"/>
  <c r="M26" i="9"/>
  <c r="BE26" i="4" s="1"/>
  <c r="M26" i="4" s="1"/>
  <c r="M27" i="9"/>
  <c r="M28" i="9"/>
  <c r="M29" i="9"/>
  <c r="M30" i="9"/>
  <c r="M31" i="9"/>
  <c r="M32" i="9"/>
  <c r="M33" i="9"/>
  <c r="M34" i="9"/>
  <c r="BE34" i="4" s="1"/>
  <c r="M34" i="4" s="1"/>
  <c r="M35" i="9"/>
  <c r="M36" i="9"/>
  <c r="M37" i="9"/>
  <c r="M38" i="9"/>
  <c r="M39" i="9"/>
  <c r="M40" i="9"/>
  <c r="M41" i="9"/>
  <c r="M42" i="9"/>
  <c r="BE42" i="4" s="1"/>
  <c r="M43" i="9"/>
  <c r="BE43" i="4" s="1"/>
  <c r="M43" i="4" s="1"/>
  <c r="M44" i="9"/>
  <c r="M45" i="9"/>
  <c r="M46" i="9"/>
  <c r="M47" i="9"/>
  <c r="M48" i="9"/>
  <c r="M49" i="9"/>
  <c r="M50" i="9"/>
  <c r="BE50" i="4" s="1"/>
  <c r="M50" i="4" s="1"/>
  <c r="M51" i="9"/>
  <c r="M52" i="9"/>
  <c r="M53" i="9"/>
  <c r="M54" i="9"/>
  <c r="M55" i="9"/>
  <c r="M56" i="9"/>
  <c r="M57" i="9"/>
  <c r="M58" i="9"/>
  <c r="BE58" i="4" s="1"/>
  <c r="M58" i="4" s="1"/>
  <c r="M59" i="9"/>
  <c r="M60" i="9"/>
  <c r="M61" i="9"/>
  <c r="L8" i="9"/>
  <c r="L9" i="9"/>
  <c r="L10" i="9"/>
  <c r="L11" i="9"/>
  <c r="L12" i="9"/>
  <c r="BD12" i="4" s="1"/>
  <c r="L12" i="4" s="1"/>
  <c r="L13" i="9"/>
  <c r="L14" i="9"/>
  <c r="L15" i="9"/>
  <c r="L16" i="9"/>
  <c r="L17" i="9"/>
  <c r="L18" i="9"/>
  <c r="L19" i="9"/>
  <c r="L20" i="9"/>
  <c r="BD20" i="4" s="1"/>
  <c r="L20" i="4" s="1"/>
  <c r="L21" i="9"/>
  <c r="BD21" i="4" s="1"/>
  <c r="L21" i="4" s="1"/>
  <c r="L22" i="9"/>
  <c r="L23" i="9"/>
  <c r="L24" i="9"/>
  <c r="L25" i="9"/>
  <c r="L26" i="9"/>
  <c r="L27" i="9"/>
  <c r="L28" i="9"/>
  <c r="BD28" i="4" s="1"/>
  <c r="L29" i="9"/>
  <c r="L30" i="9"/>
  <c r="L31" i="9"/>
  <c r="L32" i="9"/>
  <c r="L33" i="9"/>
  <c r="L34" i="9"/>
  <c r="L35" i="9"/>
  <c r="L36" i="9"/>
  <c r="BD36" i="4" s="1"/>
  <c r="L37" i="9"/>
  <c r="BD37" i="4" s="1"/>
  <c r="L38" i="9"/>
  <c r="BD38" i="4" s="1"/>
  <c r="L39" i="9"/>
  <c r="L40" i="9"/>
  <c r="L41" i="9"/>
  <c r="L42" i="9"/>
  <c r="L43" i="9"/>
  <c r="L44" i="9"/>
  <c r="BD44" i="4" s="1"/>
  <c r="L44" i="4" s="1"/>
  <c r="L45" i="9"/>
  <c r="L46" i="9"/>
  <c r="L47" i="9"/>
  <c r="L48" i="9"/>
  <c r="L49" i="9"/>
  <c r="L50" i="9"/>
  <c r="L51" i="9"/>
  <c r="L52" i="9"/>
  <c r="BD52" i="4" s="1"/>
  <c r="L53" i="9"/>
  <c r="BD53" i="4" s="1"/>
  <c r="L53" i="4" s="1"/>
  <c r="L54" i="9"/>
  <c r="BD54" i="4" s="1"/>
  <c r="L55" i="9"/>
  <c r="L56" i="9"/>
  <c r="L57" i="9"/>
  <c r="L58" i="9"/>
  <c r="L59" i="9"/>
  <c r="L60" i="9"/>
  <c r="BD60" i="4" s="1"/>
  <c r="L60" i="4" s="1"/>
  <c r="L61" i="9"/>
  <c r="K8" i="9"/>
  <c r="K9" i="9"/>
  <c r="K10" i="9"/>
  <c r="K11" i="9"/>
  <c r="K12" i="9"/>
  <c r="K13" i="9"/>
  <c r="K14" i="9"/>
  <c r="BC14" i="4" s="1"/>
  <c r="K15" i="9"/>
  <c r="K16" i="9"/>
  <c r="BC16" i="4" s="1"/>
  <c r="K16" i="4" s="1"/>
  <c r="K17" i="9"/>
  <c r="K18" i="9"/>
  <c r="K19" i="9"/>
  <c r="K20" i="9"/>
  <c r="K21" i="9"/>
  <c r="K22" i="9"/>
  <c r="BC22" i="4" s="1"/>
  <c r="K23" i="9"/>
  <c r="K24" i="9"/>
  <c r="K25" i="9"/>
  <c r="K26" i="9"/>
  <c r="K27" i="9"/>
  <c r="K28" i="9"/>
  <c r="K29" i="9"/>
  <c r="K30" i="9"/>
  <c r="BC30" i="4" s="1"/>
  <c r="K30" i="4" s="1"/>
  <c r="K31" i="9"/>
  <c r="K32" i="9"/>
  <c r="K33" i="9"/>
  <c r="K34" i="9"/>
  <c r="K35" i="9"/>
  <c r="K36" i="9"/>
  <c r="K37" i="9"/>
  <c r="K38" i="9"/>
  <c r="BC38" i="4" s="1"/>
  <c r="K38" i="4" s="1"/>
  <c r="K39" i="9"/>
  <c r="K40" i="9"/>
  <c r="K41" i="9"/>
  <c r="K42" i="9"/>
  <c r="K43" i="9"/>
  <c r="K44" i="9"/>
  <c r="K45" i="9"/>
  <c r="K46" i="9"/>
  <c r="BC46" i="4" s="1"/>
  <c r="K46" i="4" s="1"/>
  <c r="K47" i="9"/>
  <c r="BC47" i="4" s="1"/>
  <c r="K47" i="4" s="1"/>
  <c r="K48" i="9"/>
  <c r="K49" i="9"/>
  <c r="K50" i="9"/>
  <c r="K51" i="9"/>
  <c r="K52" i="9"/>
  <c r="K53" i="9"/>
  <c r="K54" i="9"/>
  <c r="BC54" i="4" s="1"/>
  <c r="K54" i="4" s="1"/>
  <c r="K55" i="9"/>
  <c r="K56" i="9"/>
  <c r="K57" i="9"/>
  <c r="K58" i="9"/>
  <c r="K59" i="9"/>
  <c r="K60" i="9"/>
  <c r="K61" i="9"/>
  <c r="J8" i="9"/>
  <c r="BB8" i="4" s="1"/>
  <c r="J9" i="9"/>
  <c r="BB9" i="4" s="1"/>
  <c r="J10" i="9"/>
  <c r="J11" i="9"/>
  <c r="J12" i="9"/>
  <c r="J13" i="9"/>
  <c r="J14" i="9"/>
  <c r="J15" i="9"/>
  <c r="J16" i="9"/>
  <c r="BB16" i="4" s="1"/>
  <c r="J16" i="4" s="1"/>
  <c r="J17" i="9"/>
  <c r="J18" i="9"/>
  <c r="J19" i="9"/>
  <c r="J20" i="9"/>
  <c r="J21" i="9"/>
  <c r="J22" i="9"/>
  <c r="J23" i="9"/>
  <c r="J24" i="9"/>
  <c r="BB24" i="4" s="1"/>
  <c r="J24" i="4" s="1"/>
  <c r="J25" i="9"/>
  <c r="J26" i="9"/>
  <c r="J27" i="9"/>
  <c r="J28" i="9"/>
  <c r="J29" i="9"/>
  <c r="J30" i="9"/>
  <c r="J31" i="9"/>
  <c r="J32" i="9"/>
  <c r="BB32" i="4" s="1"/>
  <c r="J32" i="4" s="1"/>
  <c r="J33" i="9"/>
  <c r="J34" i="9"/>
  <c r="J35" i="9"/>
  <c r="J36" i="9"/>
  <c r="J37" i="9"/>
  <c r="J38" i="9"/>
  <c r="J39" i="9"/>
  <c r="J40" i="9"/>
  <c r="BB40" i="4" s="1"/>
  <c r="J41" i="9"/>
  <c r="J42" i="9"/>
  <c r="J43" i="9"/>
  <c r="J44" i="9"/>
  <c r="J45" i="9"/>
  <c r="J46" i="9"/>
  <c r="J47" i="9"/>
  <c r="J48" i="9"/>
  <c r="BB48" i="4" s="1"/>
  <c r="J48" i="4" s="1"/>
  <c r="J49" i="9"/>
  <c r="J50" i="9"/>
  <c r="J51" i="9"/>
  <c r="J52" i="9"/>
  <c r="J53" i="9"/>
  <c r="J54" i="9"/>
  <c r="J55" i="9"/>
  <c r="J56" i="9"/>
  <c r="BB56" i="4" s="1"/>
  <c r="J57" i="9"/>
  <c r="BB57" i="4" s="1"/>
  <c r="J58" i="9"/>
  <c r="BB58" i="4" s="1"/>
  <c r="J59" i="9"/>
  <c r="J60" i="9"/>
  <c r="J61" i="9"/>
  <c r="I8" i="9"/>
  <c r="I9" i="9"/>
  <c r="I10" i="9"/>
  <c r="BA10" i="4" s="1"/>
  <c r="I10" i="4" s="1"/>
  <c r="I11" i="9"/>
  <c r="I12" i="9"/>
  <c r="I13" i="9"/>
  <c r="I14" i="9"/>
  <c r="I15" i="9"/>
  <c r="I16" i="9"/>
  <c r="I17" i="9"/>
  <c r="I18" i="9"/>
  <c r="BA18" i="4" s="1"/>
  <c r="I18" i="4" s="1"/>
  <c r="I19" i="9"/>
  <c r="BA19" i="4" s="1"/>
  <c r="I20" i="9"/>
  <c r="BA20" i="4" s="1"/>
  <c r="I21" i="9"/>
  <c r="I22" i="9"/>
  <c r="I23" i="9"/>
  <c r="I24" i="9"/>
  <c r="I25" i="9"/>
  <c r="I26" i="9"/>
  <c r="BA26" i="4" s="1"/>
  <c r="I26" i="4" s="1"/>
  <c r="I27" i="9"/>
  <c r="I28" i="9"/>
  <c r="I29" i="9"/>
  <c r="I30" i="9"/>
  <c r="I31" i="9"/>
  <c r="I32" i="9"/>
  <c r="I33" i="9"/>
  <c r="I34" i="9"/>
  <c r="BA34" i="4" s="1"/>
  <c r="I34" i="4" s="1"/>
  <c r="I35" i="9"/>
  <c r="BA35" i="4" s="1"/>
  <c r="I36" i="9"/>
  <c r="BA36" i="4" s="1"/>
  <c r="I37" i="9"/>
  <c r="I38" i="9"/>
  <c r="I39" i="9"/>
  <c r="I40" i="9"/>
  <c r="I41" i="9"/>
  <c r="I42" i="9"/>
  <c r="BA42" i="4" s="1"/>
  <c r="I42" i="4" s="1"/>
  <c r="I43" i="9"/>
  <c r="I44" i="9"/>
  <c r="I45" i="9"/>
  <c r="I46" i="9"/>
  <c r="I47" i="9"/>
  <c r="I48" i="9"/>
  <c r="I49" i="9"/>
  <c r="I50" i="9"/>
  <c r="BA50" i="4" s="1"/>
  <c r="I51" i="9"/>
  <c r="I52" i="9"/>
  <c r="BA52" i="4" s="1"/>
  <c r="I53" i="9"/>
  <c r="I54" i="9"/>
  <c r="I55" i="9"/>
  <c r="I56" i="9"/>
  <c r="I57" i="9"/>
  <c r="I58" i="9"/>
  <c r="BA58" i="4" s="1"/>
  <c r="I58" i="4" s="1"/>
  <c r="I59" i="9"/>
  <c r="I60" i="9"/>
  <c r="I61" i="9"/>
  <c r="H8" i="9"/>
  <c r="H9" i="9"/>
  <c r="H10" i="9"/>
  <c r="H11" i="9"/>
  <c r="H12" i="9"/>
  <c r="AZ12" i="4" s="1"/>
  <c r="H12" i="4" s="1"/>
  <c r="H13" i="9"/>
  <c r="H14" i="9"/>
  <c r="H15" i="9"/>
  <c r="H16" i="9"/>
  <c r="H17" i="9"/>
  <c r="H18" i="9"/>
  <c r="H19" i="9"/>
  <c r="H20" i="9"/>
  <c r="AZ20" i="4" s="1"/>
  <c r="H20" i="4" s="1"/>
  <c r="H21" i="9"/>
  <c r="H22" i="9"/>
  <c r="H23" i="9"/>
  <c r="H24" i="9"/>
  <c r="H25" i="9"/>
  <c r="H26" i="9"/>
  <c r="H27" i="9"/>
  <c r="H28" i="9"/>
  <c r="AZ28" i="4" s="1"/>
  <c r="H28" i="4" s="1"/>
  <c r="H29" i="9"/>
  <c r="AZ29" i="4" s="1"/>
  <c r="H29" i="4" s="1"/>
  <c r="H30" i="9"/>
  <c r="H31" i="9"/>
  <c r="H32" i="9"/>
  <c r="H33" i="9"/>
  <c r="H34" i="9"/>
  <c r="H35" i="9"/>
  <c r="H36" i="9"/>
  <c r="AZ36" i="4" s="1"/>
  <c r="H36" i="4" s="1"/>
  <c r="H37" i="9"/>
  <c r="H38" i="9"/>
  <c r="H39" i="9"/>
  <c r="H40" i="9"/>
  <c r="H41" i="9"/>
  <c r="H42" i="9"/>
  <c r="H43" i="9"/>
  <c r="H44" i="9"/>
  <c r="AZ44" i="4" s="1"/>
  <c r="H45" i="9"/>
  <c r="H46" i="9"/>
  <c r="H47" i="9"/>
  <c r="H48" i="9"/>
  <c r="H49" i="9"/>
  <c r="H50" i="9"/>
  <c r="H51" i="9"/>
  <c r="H52" i="9"/>
  <c r="AZ52" i="4" s="1"/>
  <c r="H52" i="4" s="1"/>
  <c r="H53" i="9"/>
  <c r="H54" i="9"/>
  <c r="H55" i="9"/>
  <c r="H56" i="9"/>
  <c r="H57" i="9"/>
  <c r="H58" i="9"/>
  <c r="H59" i="9"/>
  <c r="H60" i="9"/>
  <c r="AZ60" i="4" s="1"/>
  <c r="H60" i="4" s="1"/>
  <c r="H61" i="9"/>
  <c r="G8" i="9"/>
  <c r="G9" i="9"/>
  <c r="G10" i="9"/>
  <c r="G11" i="9"/>
  <c r="G12" i="9"/>
  <c r="G13" i="9"/>
  <c r="G14" i="9"/>
  <c r="AY14" i="4" s="1"/>
  <c r="G14" i="4" s="1"/>
  <c r="G15" i="9"/>
  <c r="G16" i="9"/>
  <c r="G17" i="9"/>
  <c r="G18" i="9"/>
  <c r="G19" i="9"/>
  <c r="G20" i="9"/>
  <c r="G21" i="9"/>
  <c r="G22" i="9"/>
  <c r="AY22" i="4" s="1"/>
  <c r="G22" i="4" s="1"/>
  <c r="G23" i="9"/>
  <c r="G24" i="9"/>
  <c r="G25" i="9"/>
  <c r="G26" i="9"/>
  <c r="G27" i="9"/>
  <c r="G28" i="9"/>
  <c r="G29" i="9"/>
  <c r="G30" i="9"/>
  <c r="AY30" i="4" s="1"/>
  <c r="G30" i="4" s="1"/>
  <c r="G31" i="9"/>
  <c r="G32" i="9"/>
  <c r="G33" i="9"/>
  <c r="G34" i="9"/>
  <c r="G35" i="9"/>
  <c r="G36" i="9"/>
  <c r="G37" i="9"/>
  <c r="G38" i="9"/>
  <c r="AY38" i="4" s="1"/>
  <c r="G38" i="4" s="1"/>
  <c r="G39" i="9"/>
  <c r="G40" i="9"/>
  <c r="G41" i="9"/>
  <c r="G42" i="9"/>
  <c r="G43" i="9"/>
  <c r="G44" i="9"/>
  <c r="G45" i="9"/>
  <c r="G46" i="9"/>
  <c r="AY46" i="4" s="1"/>
  <c r="G46" i="4" s="1"/>
  <c r="G47" i="9"/>
  <c r="G48" i="9"/>
  <c r="G49" i="9"/>
  <c r="G50" i="9"/>
  <c r="G51" i="9"/>
  <c r="G52" i="9"/>
  <c r="G53" i="9"/>
  <c r="G54" i="9"/>
  <c r="AY54" i="4" s="1"/>
  <c r="G54" i="4" s="1"/>
  <c r="G55" i="9"/>
  <c r="G56" i="9"/>
  <c r="G57" i="9"/>
  <c r="G58" i="9"/>
  <c r="G59" i="9"/>
  <c r="G60" i="9"/>
  <c r="G61" i="9"/>
  <c r="F8" i="9"/>
  <c r="AX8" i="4" s="1"/>
  <c r="F8" i="4" s="1"/>
  <c r="F9" i="9"/>
  <c r="F10" i="9"/>
  <c r="AX10" i="4" s="1"/>
  <c r="F11" i="9"/>
  <c r="F12" i="9"/>
  <c r="F13" i="9"/>
  <c r="AX13" i="4" s="1"/>
  <c r="F14" i="9"/>
  <c r="F15" i="9"/>
  <c r="F16" i="9"/>
  <c r="AX16" i="4" s="1"/>
  <c r="F16" i="4" s="1"/>
  <c r="F17" i="9"/>
  <c r="F18" i="9"/>
  <c r="AX18" i="4" s="1"/>
  <c r="F18" i="4" s="1"/>
  <c r="F19" i="9"/>
  <c r="F20" i="9"/>
  <c r="F21" i="9"/>
  <c r="F22" i="9"/>
  <c r="F23" i="9"/>
  <c r="F24" i="9"/>
  <c r="AX24" i="4" s="1"/>
  <c r="F24" i="4" s="1"/>
  <c r="F25" i="9"/>
  <c r="F26" i="9"/>
  <c r="AX26" i="4" s="1"/>
  <c r="F27" i="9"/>
  <c r="F28" i="9"/>
  <c r="F29" i="9"/>
  <c r="AX29" i="4" s="1"/>
  <c r="F30" i="9"/>
  <c r="F31" i="9"/>
  <c r="F32" i="9"/>
  <c r="AX32" i="4" s="1"/>
  <c r="F32" i="4" s="1"/>
  <c r="F33" i="9"/>
  <c r="F34" i="9"/>
  <c r="F35" i="9"/>
  <c r="F36" i="9"/>
  <c r="F37" i="9"/>
  <c r="F38" i="9"/>
  <c r="F39" i="9"/>
  <c r="F40" i="9"/>
  <c r="AX40" i="4" s="1"/>
  <c r="F40" i="4" s="1"/>
  <c r="F41" i="9"/>
  <c r="F42" i="9"/>
  <c r="AX42" i="4" s="1"/>
  <c r="F42" i="4" s="1"/>
  <c r="F43" i="9"/>
  <c r="F44" i="9"/>
  <c r="F45" i="9"/>
  <c r="AX45" i="4" s="1"/>
  <c r="F46" i="9"/>
  <c r="F47" i="9"/>
  <c r="F48" i="9"/>
  <c r="AX48" i="4" s="1"/>
  <c r="F48" i="4" s="1"/>
  <c r="F49" i="9"/>
  <c r="AX49" i="4" s="1"/>
  <c r="F49" i="4" s="1"/>
  <c r="F50" i="9"/>
  <c r="AX50" i="4" s="1"/>
  <c r="F50" i="4" s="1"/>
  <c r="F51" i="9"/>
  <c r="F52" i="9"/>
  <c r="F53" i="9"/>
  <c r="F54" i="9"/>
  <c r="F55" i="9"/>
  <c r="F56" i="9"/>
  <c r="AX56" i="4" s="1"/>
  <c r="F56" i="4" s="1"/>
  <c r="F57" i="9"/>
  <c r="F58" i="9"/>
  <c r="AX58" i="4" s="1"/>
  <c r="F58" i="4" s="1"/>
  <c r="F59" i="9"/>
  <c r="F60" i="9"/>
  <c r="F61" i="9"/>
  <c r="AX61" i="4" s="1"/>
  <c r="E8" i="9"/>
  <c r="E9" i="9"/>
  <c r="E10" i="9"/>
  <c r="E11" i="9"/>
  <c r="AW11" i="4" s="1"/>
  <c r="E12" i="9"/>
  <c r="E13" i="9"/>
  <c r="E14" i="9"/>
  <c r="E15" i="9"/>
  <c r="E16" i="9"/>
  <c r="E17" i="9"/>
  <c r="E18" i="9"/>
  <c r="AW18" i="4" s="1"/>
  <c r="E18" i="4" s="1"/>
  <c r="E19" i="9"/>
  <c r="E20" i="9"/>
  <c r="AW20" i="4" s="1"/>
  <c r="E20" i="4" s="1"/>
  <c r="E21" i="9"/>
  <c r="AW21" i="4" s="1"/>
  <c r="E21" i="4" s="1"/>
  <c r="E22" i="9"/>
  <c r="E23" i="9"/>
  <c r="AW23" i="4" s="1"/>
  <c r="E24" i="9"/>
  <c r="AW24" i="4" s="1"/>
  <c r="E25" i="9"/>
  <c r="E26" i="9"/>
  <c r="E27" i="9"/>
  <c r="E28" i="9"/>
  <c r="E29" i="9"/>
  <c r="E30" i="9"/>
  <c r="E31" i="9"/>
  <c r="E32" i="9"/>
  <c r="E33" i="9"/>
  <c r="E34" i="9"/>
  <c r="AW34" i="4" s="1"/>
  <c r="E34" i="4" s="1"/>
  <c r="E35" i="9"/>
  <c r="E36" i="9"/>
  <c r="AW36" i="4" s="1"/>
  <c r="E36" i="4" s="1"/>
  <c r="E37" i="9"/>
  <c r="AW37" i="4" s="1"/>
  <c r="E37" i="4" s="1"/>
  <c r="E38" i="9"/>
  <c r="E39" i="9"/>
  <c r="AW39" i="4" s="1"/>
  <c r="E40" i="9"/>
  <c r="AW40" i="4" s="1"/>
  <c r="E41" i="9"/>
  <c r="E42" i="9"/>
  <c r="AW42" i="4" s="1"/>
  <c r="E42" i="4" s="1"/>
  <c r="E43" i="9"/>
  <c r="E44" i="9"/>
  <c r="E45" i="9"/>
  <c r="E46" i="9"/>
  <c r="E47" i="9"/>
  <c r="E48" i="9"/>
  <c r="E49" i="9"/>
  <c r="E50" i="9"/>
  <c r="AW50" i="4" s="1"/>
  <c r="E50" i="4" s="1"/>
  <c r="E51" i="9"/>
  <c r="E52" i="9"/>
  <c r="AW52" i="4" s="1"/>
  <c r="E53" i="9"/>
  <c r="AW53" i="4" s="1"/>
  <c r="E53" i="4" s="1"/>
  <c r="E54" i="9"/>
  <c r="E55" i="9"/>
  <c r="AW55" i="4" s="1"/>
  <c r="E56" i="9"/>
  <c r="AW56" i="4" s="1"/>
  <c r="E57" i="9"/>
  <c r="E58" i="9"/>
  <c r="AW58" i="4" s="1"/>
  <c r="E58" i="4" s="1"/>
  <c r="E59" i="9"/>
  <c r="E60" i="9"/>
  <c r="E61" i="9"/>
  <c r="D15" i="9"/>
  <c r="AV15" i="4" s="1"/>
  <c r="D15" i="4" s="1"/>
  <c r="D19" i="9"/>
  <c r="D21" i="9"/>
  <c r="D23" i="9"/>
  <c r="AV23" i="4" s="1"/>
  <c r="D27" i="9"/>
  <c r="D28" i="9"/>
  <c r="AV28" i="4" s="1"/>
  <c r="D28" i="4" s="1"/>
  <c r="D29" i="9"/>
  <c r="AV29" i="4" s="1"/>
  <c r="D29" i="4" s="1"/>
  <c r="D31" i="9"/>
  <c r="AV31" i="4" s="1"/>
  <c r="D33" i="9"/>
  <c r="AV33" i="4" s="1"/>
  <c r="D35" i="9"/>
  <c r="AV35" i="4" s="1"/>
  <c r="D45" i="9"/>
  <c r="D47" i="9"/>
  <c r="AV47" i="4" s="1"/>
  <c r="D49" i="9"/>
  <c r="AV49" i="4" s="1"/>
  <c r="D49" i="4" s="1"/>
  <c r="D51" i="9"/>
  <c r="AV51" i="4" s="1"/>
  <c r="D55" i="9"/>
  <c r="D57" i="9"/>
  <c r="D59" i="9"/>
  <c r="AV59" i="4" s="1"/>
  <c r="D59" i="4" s="1"/>
  <c r="D61" i="9"/>
  <c r="BR8" i="4"/>
  <c r="BR9" i="4"/>
  <c r="D9" i="4" s="1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D25" i="4" s="1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D57" i="4" s="1"/>
  <c r="BR58" i="4"/>
  <c r="BR59" i="4"/>
  <c r="BR60" i="4"/>
  <c r="BR61" i="4"/>
  <c r="BQ8" i="4"/>
  <c r="BQ9" i="4"/>
  <c r="BQ11" i="4"/>
  <c r="BQ12" i="4"/>
  <c r="Y12" i="4" s="1"/>
  <c r="BQ13" i="4"/>
  <c r="BQ14" i="4"/>
  <c r="BQ15" i="4"/>
  <c r="BQ16" i="4"/>
  <c r="BQ17" i="4"/>
  <c r="BQ19" i="4"/>
  <c r="Y19" i="4" s="1"/>
  <c r="BQ20" i="4"/>
  <c r="Y20" i="4" s="1"/>
  <c r="BQ21" i="4"/>
  <c r="Y21" i="4" s="1"/>
  <c r="BQ22" i="4"/>
  <c r="BQ23" i="4"/>
  <c r="BQ24" i="4"/>
  <c r="BQ25" i="4"/>
  <c r="BQ27" i="4"/>
  <c r="BQ28" i="4"/>
  <c r="Y28" i="4" s="1"/>
  <c r="BQ29" i="4"/>
  <c r="BQ30" i="4"/>
  <c r="BQ31" i="4"/>
  <c r="Y31" i="4" s="1"/>
  <c r="BQ32" i="4"/>
  <c r="BQ33" i="4"/>
  <c r="BQ35" i="4"/>
  <c r="Y35" i="4" s="1"/>
  <c r="BQ36" i="4"/>
  <c r="Y36" i="4" s="1"/>
  <c r="BQ37" i="4"/>
  <c r="Y37" i="4" s="1"/>
  <c r="BQ38" i="4"/>
  <c r="Y38" i="4" s="1"/>
  <c r="BQ39" i="4"/>
  <c r="Y39" i="4" s="1"/>
  <c r="BQ40" i="4"/>
  <c r="BQ41" i="4"/>
  <c r="BQ43" i="4"/>
  <c r="BQ44" i="4"/>
  <c r="BQ45" i="4"/>
  <c r="BQ46" i="4"/>
  <c r="BQ47" i="4"/>
  <c r="BQ48" i="4"/>
  <c r="BQ49" i="4"/>
  <c r="Y49" i="4" s="1"/>
  <c r="BQ52" i="4"/>
  <c r="Y52" i="4" s="1"/>
  <c r="BQ53" i="4"/>
  <c r="Y53" i="4" s="1"/>
  <c r="BQ54" i="4"/>
  <c r="Y54" i="4" s="1"/>
  <c r="BQ55" i="4"/>
  <c r="Y55" i="4" s="1"/>
  <c r="BQ56" i="4"/>
  <c r="Y56" i="4" s="1"/>
  <c r="BQ57" i="4"/>
  <c r="BQ59" i="4"/>
  <c r="BQ60" i="4"/>
  <c r="BQ61" i="4"/>
  <c r="BP8" i="4"/>
  <c r="BP9" i="4"/>
  <c r="BP10" i="4"/>
  <c r="BP11" i="4"/>
  <c r="BP13" i="4"/>
  <c r="BP14" i="4"/>
  <c r="X14" i="4" s="1"/>
  <c r="BP15" i="4"/>
  <c r="BP16" i="4"/>
  <c r="X16" i="4" s="1"/>
  <c r="BP17" i="4"/>
  <c r="X17" i="4" s="1"/>
  <c r="BP18" i="4"/>
  <c r="X18" i="4" s="1"/>
  <c r="BP19" i="4"/>
  <c r="BP21" i="4"/>
  <c r="BP22" i="4"/>
  <c r="BP23" i="4"/>
  <c r="BP24" i="4"/>
  <c r="BP25" i="4"/>
  <c r="BP26" i="4"/>
  <c r="BP27" i="4"/>
  <c r="BP29" i="4"/>
  <c r="BP30" i="4"/>
  <c r="X30" i="4" s="1"/>
  <c r="BP31" i="4"/>
  <c r="X31" i="4" s="1"/>
  <c r="BP32" i="4"/>
  <c r="X32" i="4" s="1"/>
  <c r="BP33" i="4"/>
  <c r="BP34" i="4"/>
  <c r="X34" i="4" s="1"/>
  <c r="BP35" i="4"/>
  <c r="BP37" i="4"/>
  <c r="BP38" i="4"/>
  <c r="BP39" i="4"/>
  <c r="X39" i="4" s="1"/>
  <c r="BP40" i="4"/>
  <c r="BP41" i="4"/>
  <c r="BP42" i="4"/>
  <c r="BP43" i="4"/>
  <c r="BP47" i="4"/>
  <c r="X47" i="4" s="1"/>
  <c r="BP48" i="4"/>
  <c r="X48" i="4" s="1"/>
  <c r="BP49" i="4"/>
  <c r="X49" i="4" s="1"/>
  <c r="BP50" i="4"/>
  <c r="X50" i="4" s="1"/>
  <c r="BP51" i="4"/>
  <c r="BP53" i="4"/>
  <c r="BP54" i="4"/>
  <c r="X54" i="4" s="1"/>
  <c r="BP55" i="4"/>
  <c r="X55" i="4" s="1"/>
  <c r="BP56" i="4"/>
  <c r="X56" i="4" s="1"/>
  <c r="BP57" i="4"/>
  <c r="BP58" i="4"/>
  <c r="BP59" i="4"/>
  <c r="X59" i="4" s="1"/>
  <c r="BO9" i="4"/>
  <c r="BO10" i="4"/>
  <c r="BO11" i="4"/>
  <c r="W11" i="4" s="1"/>
  <c r="BO12" i="4"/>
  <c r="W12" i="4" s="1"/>
  <c r="BO13" i="4"/>
  <c r="W13" i="4" s="1"/>
  <c r="BO15" i="4"/>
  <c r="W15" i="4" s="1"/>
  <c r="BO16" i="4"/>
  <c r="BO17" i="4"/>
  <c r="BO18" i="4"/>
  <c r="W18" i="4" s="1"/>
  <c r="BO19" i="4"/>
  <c r="BO20" i="4"/>
  <c r="BO21" i="4"/>
  <c r="BO23" i="4"/>
  <c r="W23" i="4" s="1"/>
  <c r="BO25" i="4"/>
  <c r="BO26" i="4"/>
  <c r="BO27" i="4"/>
  <c r="BO28" i="4"/>
  <c r="BO29" i="4"/>
  <c r="W29" i="4" s="1"/>
  <c r="BO31" i="4"/>
  <c r="W31" i="4" s="1"/>
  <c r="BO32" i="4"/>
  <c r="W32" i="4" s="1"/>
  <c r="BO33" i="4"/>
  <c r="W33" i="4" s="1"/>
  <c r="BO34" i="4"/>
  <c r="BO35" i="4"/>
  <c r="BO36" i="4"/>
  <c r="W36" i="4" s="1"/>
  <c r="BO37" i="4"/>
  <c r="BO39" i="4"/>
  <c r="BO40" i="4"/>
  <c r="W40" i="4" s="1"/>
  <c r="BO41" i="4"/>
  <c r="W41" i="4" s="1"/>
  <c r="BO42" i="4"/>
  <c r="BO43" i="4"/>
  <c r="BO44" i="4"/>
  <c r="BO45" i="4"/>
  <c r="BO47" i="4"/>
  <c r="BO48" i="4"/>
  <c r="BO49" i="4"/>
  <c r="W49" i="4" s="1"/>
  <c r="BO50" i="4"/>
  <c r="W50" i="4" s="1"/>
  <c r="BO51" i="4"/>
  <c r="W51" i="4" s="1"/>
  <c r="BO52" i="4"/>
  <c r="BO53" i="4"/>
  <c r="BO55" i="4"/>
  <c r="BO56" i="4"/>
  <c r="BO57" i="4"/>
  <c r="W57" i="4" s="1"/>
  <c r="BO58" i="4"/>
  <c r="W58" i="4" s="1"/>
  <c r="BO59" i="4"/>
  <c r="W59" i="4" s="1"/>
  <c r="BO60" i="4"/>
  <c r="BO61" i="4"/>
  <c r="BN9" i="4"/>
  <c r="BN10" i="4"/>
  <c r="BN11" i="4"/>
  <c r="BN12" i="4"/>
  <c r="V12" i="4" s="1"/>
  <c r="BN13" i="4"/>
  <c r="V13" i="4" s="1"/>
  <c r="BN14" i="4"/>
  <c r="V14" i="4" s="1"/>
  <c r="BN15" i="4"/>
  <c r="V15" i="4" s="1"/>
  <c r="BN18" i="4"/>
  <c r="BN19" i="4"/>
  <c r="BN20" i="4"/>
  <c r="V20" i="4" s="1"/>
  <c r="BN21" i="4"/>
  <c r="V21" i="4" s="1"/>
  <c r="BN22" i="4"/>
  <c r="V22" i="4" s="1"/>
  <c r="BN23" i="4"/>
  <c r="V23" i="4" s="1"/>
  <c r="BN25" i="4"/>
  <c r="BN26" i="4"/>
  <c r="BN27" i="4"/>
  <c r="BN28" i="4"/>
  <c r="BN29" i="4"/>
  <c r="BN30" i="4"/>
  <c r="BN31" i="4"/>
  <c r="V31" i="4" s="1"/>
  <c r="BN33" i="4"/>
  <c r="V33" i="4" s="1"/>
  <c r="BN34" i="4"/>
  <c r="V34" i="4" s="1"/>
  <c r="BN35" i="4"/>
  <c r="BN36" i="4"/>
  <c r="V36" i="4" s="1"/>
  <c r="BN37" i="4"/>
  <c r="V37" i="4" s="1"/>
  <c r="BN38" i="4"/>
  <c r="V38" i="4" s="1"/>
  <c r="BN39" i="4"/>
  <c r="V39" i="4" s="1"/>
  <c r="BN41" i="4"/>
  <c r="BN42" i="4"/>
  <c r="V42" i="4" s="1"/>
  <c r="BN43" i="4"/>
  <c r="BN44" i="4"/>
  <c r="BN45" i="4"/>
  <c r="BN46" i="4"/>
  <c r="BN47" i="4"/>
  <c r="BN49" i="4"/>
  <c r="BN50" i="4"/>
  <c r="V50" i="4" s="1"/>
  <c r="BN51" i="4"/>
  <c r="V51" i="4" s="1"/>
  <c r="BN52" i="4"/>
  <c r="V52" i="4" s="1"/>
  <c r="BN53" i="4"/>
  <c r="BN54" i="4"/>
  <c r="V54" i="4" s="1"/>
  <c r="BN55" i="4"/>
  <c r="V55" i="4" s="1"/>
  <c r="BN57" i="4"/>
  <c r="BN58" i="4"/>
  <c r="BN59" i="4"/>
  <c r="BN60" i="4"/>
  <c r="V60" i="4" s="1"/>
  <c r="BN61" i="4"/>
  <c r="BM8" i="4"/>
  <c r="BM9" i="4"/>
  <c r="BM13" i="4"/>
  <c r="U13" i="4" s="1"/>
  <c r="BM14" i="4"/>
  <c r="U14" i="4" s="1"/>
  <c r="BM15" i="4"/>
  <c r="U15" i="4" s="1"/>
  <c r="BM16" i="4"/>
  <c r="U16" i="4" s="1"/>
  <c r="BM17" i="4"/>
  <c r="BM19" i="4"/>
  <c r="BM20" i="4"/>
  <c r="U20" i="4" s="1"/>
  <c r="BM21" i="4"/>
  <c r="U21" i="4" s="1"/>
  <c r="BM22" i="4"/>
  <c r="BM23" i="4"/>
  <c r="U23" i="4" s="1"/>
  <c r="BM24" i="4"/>
  <c r="BM25" i="4"/>
  <c r="BM29" i="4"/>
  <c r="BM30" i="4"/>
  <c r="BM31" i="4"/>
  <c r="U31" i="4" s="1"/>
  <c r="BM32" i="4"/>
  <c r="U32" i="4" s="1"/>
  <c r="BM33" i="4"/>
  <c r="U33" i="4" s="1"/>
  <c r="BM35" i="4"/>
  <c r="U35" i="4" s="1"/>
  <c r="BM36" i="4"/>
  <c r="BM37" i="4"/>
  <c r="BM38" i="4"/>
  <c r="U38" i="4" s="1"/>
  <c r="BM39" i="4"/>
  <c r="U39" i="4" s="1"/>
  <c r="BM40" i="4"/>
  <c r="BM41" i="4"/>
  <c r="U41" i="4" s="1"/>
  <c r="BM43" i="4"/>
  <c r="BM45" i="4"/>
  <c r="BM46" i="4"/>
  <c r="BM47" i="4"/>
  <c r="BM48" i="4"/>
  <c r="BM49" i="4"/>
  <c r="U49" i="4" s="1"/>
  <c r="BM51" i="4"/>
  <c r="BM52" i="4"/>
  <c r="BM53" i="4"/>
  <c r="BM54" i="4"/>
  <c r="BM55" i="4"/>
  <c r="U55" i="4" s="1"/>
  <c r="BM56" i="4"/>
  <c r="U56" i="4" s="1"/>
  <c r="BM57" i="4"/>
  <c r="U57" i="4" s="1"/>
  <c r="BM59" i="4"/>
  <c r="U59" i="4" s="1"/>
  <c r="BM60" i="4"/>
  <c r="U60" i="4" s="1"/>
  <c r="BM61" i="4"/>
  <c r="U61" i="4" s="1"/>
  <c r="BL8" i="4"/>
  <c r="BL9" i="4"/>
  <c r="BL10" i="4"/>
  <c r="BL11" i="4"/>
  <c r="BL13" i="4"/>
  <c r="BL14" i="4"/>
  <c r="BL15" i="4"/>
  <c r="BL16" i="4"/>
  <c r="BL17" i="4"/>
  <c r="T17" i="4" s="1"/>
  <c r="BL18" i="4"/>
  <c r="BL19" i="4"/>
  <c r="BL21" i="4"/>
  <c r="T21" i="4" s="1"/>
  <c r="BL22" i="4"/>
  <c r="T22" i="4" s="1"/>
  <c r="BL23" i="4"/>
  <c r="T23" i="4" s="1"/>
  <c r="BL24" i="4"/>
  <c r="T24" i="4" s="1"/>
  <c r="BL25" i="4"/>
  <c r="T25" i="4" s="1"/>
  <c r="BL26" i="4"/>
  <c r="BL27" i="4"/>
  <c r="BL29" i="4"/>
  <c r="BL30" i="4"/>
  <c r="BL31" i="4"/>
  <c r="BL32" i="4"/>
  <c r="T32" i="4" s="1"/>
  <c r="BL33" i="4"/>
  <c r="T33" i="4" s="1"/>
  <c r="BL34" i="4"/>
  <c r="BL35" i="4"/>
  <c r="T35" i="4" s="1"/>
  <c r="BL38" i="4"/>
  <c r="BL39" i="4"/>
  <c r="BL40" i="4"/>
  <c r="T40" i="4" s="1"/>
  <c r="BL41" i="4"/>
  <c r="T41" i="4" s="1"/>
  <c r="BL42" i="4"/>
  <c r="T42" i="4" s="1"/>
  <c r="BL43" i="4"/>
  <c r="T43" i="4" s="1"/>
  <c r="BL45" i="4"/>
  <c r="BL46" i="4"/>
  <c r="BL47" i="4"/>
  <c r="BL48" i="4"/>
  <c r="BL49" i="4"/>
  <c r="BL50" i="4"/>
  <c r="T50" i="4" s="1"/>
  <c r="BL51" i="4"/>
  <c r="T51" i="4" s="1"/>
  <c r="BL53" i="4"/>
  <c r="BL54" i="4"/>
  <c r="BL55" i="4"/>
  <c r="BL56" i="4"/>
  <c r="T56" i="4" s="1"/>
  <c r="BL57" i="4"/>
  <c r="T57" i="4" s="1"/>
  <c r="BL58" i="4"/>
  <c r="T58" i="4" s="1"/>
  <c r="BL59" i="4"/>
  <c r="T59" i="4" s="1"/>
  <c r="BL61" i="4"/>
  <c r="T61" i="4" s="1"/>
  <c r="BK8" i="4"/>
  <c r="S8" i="4" s="1"/>
  <c r="BK9" i="4"/>
  <c r="BK10" i="4"/>
  <c r="BK11" i="4"/>
  <c r="BK12" i="4"/>
  <c r="BK13" i="4"/>
  <c r="BK15" i="4"/>
  <c r="BK16" i="4"/>
  <c r="BK17" i="4"/>
  <c r="BK18" i="4"/>
  <c r="S18" i="4" s="1"/>
  <c r="BK19" i="4"/>
  <c r="BK20" i="4"/>
  <c r="S20" i="4" s="1"/>
  <c r="BK21" i="4"/>
  <c r="S21" i="4" s="1"/>
  <c r="BK23" i="4"/>
  <c r="S23" i="4" s="1"/>
  <c r="BK24" i="4"/>
  <c r="S24" i="4" s="1"/>
  <c r="BK25" i="4"/>
  <c r="S25" i="4" s="1"/>
  <c r="BK26" i="4"/>
  <c r="BK27" i="4"/>
  <c r="BK28" i="4"/>
  <c r="BK29" i="4"/>
  <c r="BK33" i="4"/>
  <c r="BK34" i="4"/>
  <c r="S34" i="4" s="1"/>
  <c r="BK35" i="4"/>
  <c r="S35" i="4" s="1"/>
  <c r="BK36" i="4"/>
  <c r="S36" i="4" s="1"/>
  <c r="BK37" i="4"/>
  <c r="BK39" i="4"/>
  <c r="S39" i="4" s="1"/>
  <c r="BK40" i="4"/>
  <c r="BK41" i="4"/>
  <c r="S41" i="4" s="1"/>
  <c r="BK42" i="4"/>
  <c r="BK43" i="4"/>
  <c r="S43" i="4" s="1"/>
  <c r="BK44" i="4"/>
  <c r="S44" i="4" s="1"/>
  <c r="BK45" i="4"/>
  <c r="BK49" i="4"/>
  <c r="BK50" i="4"/>
  <c r="BK51" i="4"/>
  <c r="BK52" i="4"/>
  <c r="BK53" i="4"/>
  <c r="S53" i="4" s="1"/>
  <c r="BK55" i="4"/>
  <c r="S55" i="4" s="1"/>
  <c r="BK56" i="4"/>
  <c r="BK57" i="4"/>
  <c r="S57" i="4" s="1"/>
  <c r="BK58" i="4"/>
  <c r="BK59" i="4"/>
  <c r="S59" i="4" s="1"/>
  <c r="BK60" i="4"/>
  <c r="S60" i="4" s="1"/>
  <c r="BK61" i="4"/>
  <c r="S61" i="4" s="1"/>
  <c r="BJ9" i="4"/>
  <c r="R9" i="4" s="1"/>
  <c r="BJ11" i="4"/>
  <c r="BJ12" i="4"/>
  <c r="BJ13" i="4"/>
  <c r="BJ14" i="4"/>
  <c r="BJ15" i="4"/>
  <c r="BJ17" i="4"/>
  <c r="R17" i="4" s="1"/>
  <c r="BJ18" i="4"/>
  <c r="R18" i="4" s="1"/>
  <c r="BJ19" i="4"/>
  <c r="R19" i="4" s="1"/>
  <c r="BJ20" i="4"/>
  <c r="BJ21" i="4"/>
  <c r="BJ22" i="4"/>
  <c r="BJ23" i="4"/>
  <c r="BJ25" i="4"/>
  <c r="R25" i="4" s="1"/>
  <c r="BJ26" i="4"/>
  <c r="BJ27" i="4"/>
  <c r="BJ28" i="4"/>
  <c r="BJ29" i="4"/>
  <c r="BJ30" i="4"/>
  <c r="BJ31" i="4"/>
  <c r="BJ33" i="4"/>
  <c r="BJ34" i="4"/>
  <c r="R34" i="4" s="1"/>
  <c r="BJ35" i="4"/>
  <c r="R35" i="4" s="1"/>
  <c r="BJ36" i="4"/>
  <c r="R36" i="4" s="1"/>
  <c r="BJ37" i="4"/>
  <c r="R37" i="4" s="1"/>
  <c r="BJ38" i="4"/>
  <c r="BJ39" i="4"/>
  <c r="BJ41" i="4"/>
  <c r="BJ42" i="4"/>
  <c r="R42" i="4" s="1"/>
  <c r="BJ43" i="4"/>
  <c r="BJ44" i="4"/>
  <c r="R44" i="4" s="1"/>
  <c r="BJ45" i="4"/>
  <c r="R45" i="4" s="1"/>
  <c r="BJ46" i="4"/>
  <c r="BJ47" i="4"/>
  <c r="BJ49" i="4"/>
  <c r="BJ50" i="4"/>
  <c r="BJ51" i="4"/>
  <c r="R51" i="4" s="1"/>
  <c r="BJ52" i="4"/>
  <c r="R52" i="4" s="1"/>
  <c r="BJ53" i="4"/>
  <c r="R53" i="4" s="1"/>
  <c r="BJ54" i="4"/>
  <c r="R54" i="4" s="1"/>
  <c r="BJ55" i="4"/>
  <c r="R55" i="4" s="1"/>
  <c r="BJ58" i="4"/>
  <c r="BJ59" i="4"/>
  <c r="R59" i="4" s="1"/>
  <c r="BJ60" i="4"/>
  <c r="R60" i="4" s="1"/>
  <c r="BJ61" i="4"/>
  <c r="R61" i="4" s="1"/>
  <c r="BI8" i="4"/>
  <c r="BI9" i="4"/>
  <c r="Q9" i="4" s="1"/>
  <c r="BI11" i="4"/>
  <c r="BI12" i="4"/>
  <c r="BI13" i="4"/>
  <c r="BI14" i="4"/>
  <c r="BI15" i="4"/>
  <c r="Q15" i="4" s="1"/>
  <c r="BI16" i="4"/>
  <c r="Q16" i="4" s="1"/>
  <c r="BI17" i="4"/>
  <c r="Q17" i="4" s="1"/>
  <c r="BI19" i="4"/>
  <c r="Q19" i="4" s="1"/>
  <c r="BI20" i="4"/>
  <c r="BI21" i="4"/>
  <c r="BI22" i="4"/>
  <c r="BI23" i="4"/>
  <c r="BI24" i="4"/>
  <c r="Q24" i="4" s="1"/>
  <c r="BI25" i="4"/>
  <c r="BI27" i="4"/>
  <c r="BI28" i="4"/>
  <c r="Q28" i="4" s="1"/>
  <c r="BI29" i="4"/>
  <c r="BI30" i="4"/>
  <c r="BI31" i="4"/>
  <c r="BI32" i="4"/>
  <c r="BI33" i="4"/>
  <c r="BI35" i="4"/>
  <c r="Q35" i="4" s="1"/>
  <c r="BI36" i="4"/>
  <c r="BI37" i="4"/>
  <c r="BI38" i="4"/>
  <c r="Q38" i="4" s="1"/>
  <c r="BI39" i="4"/>
  <c r="BI40" i="4"/>
  <c r="Q40" i="4" s="1"/>
  <c r="BI41" i="4"/>
  <c r="Q41" i="4" s="1"/>
  <c r="BI43" i="4"/>
  <c r="BI44" i="4"/>
  <c r="BI45" i="4"/>
  <c r="Q45" i="4" s="1"/>
  <c r="BI46" i="4"/>
  <c r="Q46" i="4" s="1"/>
  <c r="BI47" i="4"/>
  <c r="BI48" i="4"/>
  <c r="BI49" i="4"/>
  <c r="BI53" i="4"/>
  <c r="Q53" i="4" s="1"/>
  <c r="BI54" i="4"/>
  <c r="Q54" i="4" s="1"/>
  <c r="BI55" i="4"/>
  <c r="Q55" i="4" s="1"/>
  <c r="BI56" i="4"/>
  <c r="Q56" i="4" s="1"/>
  <c r="BI57" i="4"/>
  <c r="BI59" i="4"/>
  <c r="BI60" i="4"/>
  <c r="BI61" i="4"/>
  <c r="Q61" i="4" s="1"/>
  <c r="BH8" i="4"/>
  <c r="P8" i="4" s="1"/>
  <c r="BH9" i="4"/>
  <c r="P9" i="4" s="1"/>
  <c r="BH10" i="4"/>
  <c r="BH11" i="4"/>
  <c r="BH15" i="4"/>
  <c r="BH16" i="4"/>
  <c r="BH17" i="4"/>
  <c r="P17" i="4" s="1"/>
  <c r="BH18" i="4"/>
  <c r="P18" i="4" s="1"/>
  <c r="BH19" i="4"/>
  <c r="P19" i="4" s="1"/>
  <c r="BH21" i="4"/>
  <c r="P21" i="4" s="1"/>
  <c r="BH22" i="4"/>
  <c r="BH23" i="4"/>
  <c r="BH24" i="4"/>
  <c r="BH25" i="4"/>
  <c r="P25" i="4" s="1"/>
  <c r="BH26" i="4"/>
  <c r="BH27" i="4"/>
  <c r="BH29" i="4"/>
  <c r="P29" i="4" s="1"/>
  <c r="BH31" i="4"/>
  <c r="BH32" i="4"/>
  <c r="BH33" i="4"/>
  <c r="BH34" i="4"/>
  <c r="BH35" i="4"/>
  <c r="BH37" i="4"/>
  <c r="BH38" i="4"/>
  <c r="P38" i="4" s="1"/>
  <c r="BH39" i="4"/>
  <c r="P39" i="4" s="1"/>
  <c r="BH40" i="4"/>
  <c r="BH41" i="4"/>
  <c r="BH42" i="4"/>
  <c r="P42" i="4" s="1"/>
  <c r="BH43" i="4"/>
  <c r="BH45" i="4"/>
  <c r="BH46" i="4"/>
  <c r="P46" i="4" s="1"/>
  <c r="BH47" i="4"/>
  <c r="P47" i="4" s="1"/>
  <c r="BH48" i="4"/>
  <c r="BH49" i="4"/>
  <c r="BH50" i="4"/>
  <c r="BH51" i="4"/>
  <c r="BH53" i="4"/>
  <c r="BH54" i="4"/>
  <c r="BH55" i="4"/>
  <c r="P55" i="4" s="1"/>
  <c r="BH56" i="4"/>
  <c r="P56" i="4" s="1"/>
  <c r="BH57" i="4"/>
  <c r="P57" i="4" s="1"/>
  <c r="BH58" i="4"/>
  <c r="BH59" i="4"/>
  <c r="BH61" i="4"/>
  <c r="BG8" i="4"/>
  <c r="BG9" i="4"/>
  <c r="O9" i="4" s="1"/>
  <c r="BG10" i="4"/>
  <c r="O10" i="4" s="1"/>
  <c r="BG11" i="4"/>
  <c r="O11" i="4" s="1"/>
  <c r="BG12" i="4"/>
  <c r="BG13" i="4"/>
  <c r="BG15" i="4"/>
  <c r="BG16" i="4"/>
  <c r="BG17" i="4"/>
  <c r="O17" i="4" s="1"/>
  <c r="BG18" i="4"/>
  <c r="O18" i="4" s="1"/>
  <c r="BG19" i="4"/>
  <c r="O19" i="4" s="1"/>
  <c r="BG20" i="4"/>
  <c r="O20" i="4" s="1"/>
  <c r="BG21" i="4"/>
  <c r="O21" i="4" s="1"/>
  <c r="BG24" i="4"/>
  <c r="BG25" i="4"/>
  <c r="O25" i="4" s="1"/>
  <c r="BG26" i="4"/>
  <c r="O26" i="4" s="1"/>
  <c r="BG27" i="4"/>
  <c r="BG28" i="4"/>
  <c r="O28" i="4" s="1"/>
  <c r="BG29" i="4"/>
  <c r="O29" i="4" s="1"/>
  <c r="BG31" i="4"/>
  <c r="BG32" i="4"/>
  <c r="BG33" i="4"/>
  <c r="BG34" i="4"/>
  <c r="BG35" i="4"/>
  <c r="O35" i="4" s="1"/>
  <c r="BG36" i="4"/>
  <c r="O36" i="4" s="1"/>
  <c r="BG37" i="4"/>
  <c r="O37" i="4" s="1"/>
  <c r="BG39" i="4"/>
  <c r="BG40" i="4"/>
  <c r="O40" i="4" s="1"/>
  <c r="BG41" i="4"/>
  <c r="BG42" i="4"/>
  <c r="BG43" i="4"/>
  <c r="BG44" i="4"/>
  <c r="BG45" i="4"/>
  <c r="O45" i="4" s="1"/>
  <c r="BG47" i="4"/>
  <c r="O47" i="4" s="1"/>
  <c r="BG48" i="4"/>
  <c r="O48" i="4" s="1"/>
  <c r="BG49" i="4"/>
  <c r="BG50" i="4"/>
  <c r="BG51" i="4"/>
  <c r="BG52" i="4"/>
  <c r="BG53" i="4"/>
  <c r="BG55" i="4"/>
  <c r="O55" i="4" s="1"/>
  <c r="BG56" i="4"/>
  <c r="BG57" i="4"/>
  <c r="BG58" i="4"/>
  <c r="O58" i="4" s="1"/>
  <c r="BG59" i="4"/>
  <c r="BG60" i="4"/>
  <c r="BG61" i="4"/>
  <c r="O61" i="4" s="1"/>
  <c r="BF9" i="4"/>
  <c r="N9" i="4" s="1"/>
  <c r="BF10" i="4"/>
  <c r="N10" i="4" s="1"/>
  <c r="BF11" i="4"/>
  <c r="N11" i="4" s="1"/>
  <c r="BF12" i="4"/>
  <c r="N12" i="4" s="1"/>
  <c r="BF13" i="4"/>
  <c r="BF14" i="4"/>
  <c r="BF15" i="4"/>
  <c r="BF19" i="4"/>
  <c r="BF20" i="4"/>
  <c r="N20" i="4" s="1"/>
  <c r="BF21" i="4"/>
  <c r="BF22" i="4"/>
  <c r="N22" i="4" s="1"/>
  <c r="BF23" i="4"/>
  <c r="BF25" i="4"/>
  <c r="N25" i="4" s="1"/>
  <c r="BF26" i="4"/>
  <c r="N26" i="4" s="1"/>
  <c r="BF27" i="4"/>
  <c r="N27" i="4" s="1"/>
  <c r="BF28" i="4"/>
  <c r="N28" i="4" s="1"/>
  <c r="BF29" i="4"/>
  <c r="N29" i="4" s="1"/>
  <c r="BF30" i="4"/>
  <c r="N30" i="4" s="1"/>
  <c r="BF31" i="4"/>
  <c r="BF35" i="4"/>
  <c r="BF36" i="4"/>
  <c r="BF37" i="4"/>
  <c r="BF38" i="4"/>
  <c r="N38" i="4" s="1"/>
  <c r="BF39" i="4"/>
  <c r="BF41" i="4"/>
  <c r="BF42" i="4"/>
  <c r="BF43" i="4"/>
  <c r="N43" i="4" s="1"/>
  <c r="BF44" i="4"/>
  <c r="BF45" i="4"/>
  <c r="N45" i="4" s="1"/>
  <c r="BF46" i="4"/>
  <c r="N46" i="4" s="1"/>
  <c r="BF47" i="4"/>
  <c r="N47" i="4" s="1"/>
  <c r="BF49" i="4"/>
  <c r="N49" i="4" s="1"/>
  <c r="BF51" i="4"/>
  <c r="BF52" i="4"/>
  <c r="BF53" i="4"/>
  <c r="BF54" i="4"/>
  <c r="BF55" i="4"/>
  <c r="BF57" i="4"/>
  <c r="N57" i="4" s="1"/>
  <c r="BF58" i="4"/>
  <c r="N58" i="4" s="1"/>
  <c r="BF59" i="4"/>
  <c r="BF60" i="4"/>
  <c r="BF61" i="4"/>
  <c r="BE8" i="4"/>
  <c r="M8" i="4" s="1"/>
  <c r="BE9" i="4"/>
  <c r="BE11" i="4"/>
  <c r="M11" i="4" s="1"/>
  <c r="BE12" i="4"/>
  <c r="M12" i="4" s="1"/>
  <c r="BE13" i="4"/>
  <c r="M13" i="4" s="1"/>
  <c r="BE14" i="4"/>
  <c r="BE15" i="4"/>
  <c r="BE16" i="4"/>
  <c r="BE17" i="4"/>
  <c r="BE19" i="4"/>
  <c r="M19" i="4" s="1"/>
  <c r="BE20" i="4"/>
  <c r="BE21" i="4"/>
  <c r="M21" i="4" s="1"/>
  <c r="BE22" i="4"/>
  <c r="BE23" i="4"/>
  <c r="M23" i="4" s="1"/>
  <c r="BE24" i="4"/>
  <c r="BE25" i="4"/>
  <c r="M25" i="4" s="1"/>
  <c r="BE27" i="4"/>
  <c r="BE28" i="4"/>
  <c r="BE29" i="4"/>
  <c r="M29" i="4" s="1"/>
  <c r="BE30" i="4"/>
  <c r="M30" i="4" s="1"/>
  <c r="BE31" i="4"/>
  <c r="M31" i="4" s="1"/>
  <c r="BE32" i="4"/>
  <c r="BE33" i="4"/>
  <c r="BE35" i="4"/>
  <c r="BE36" i="4"/>
  <c r="BE37" i="4"/>
  <c r="M37" i="4" s="1"/>
  <c r="BE38" i="4"/>
  <c r="BE39" i="4"/>
  <c r="M39" i="4" s="1"/>
  <c r="BE40" i="4"/>
  <c r="BE41" i="4"/>
  <c r="M41" i="4" s="1"/>
  <c r="BE44" i="4"/>
  <c r="BE45" i="4"/>
  <c r="M45" i="4" s="1"/>
  <c r="BE46" i="4"/>
  <c r="M46" i="4" s="1"/>
  <c r="BE47" i="4"/>
  <c r="BE48" i="4"/>
  <c r="M48" i="4" s="1"/>
  <c r="BE49" i="4"/>
  <c r="M49" i="4" s="1"/>
  <c r="BE51" i="4"/>
  <c r="BE52" i="4"/>
  <c r="BE53" i="4"/>
  <c r="BE54" i="4"/>
  <c r="BE55" i="4"/>
  <c r="M55" i="4" s="1"/>
  <c r="BE56" i="4"/>
  <c r="BE57" i="4"/>
  <c r="BE59" i="4"/>
  <c r="M59" i="4" s="1"/>
  <c r="BE60" i="4"/>
  <c r="M60" i="4" s="1"/>
  <c r="BE61" i="4"/>
  <c r="BD8" i="4"/>
  <c r="L8" i="4" s="1"/>
  <c r="BD9" i="4"/>
  <c r="BD10" i="4"/>
  <c r="BD11" i="4"/>
  <c r="BD13" i="4"/>
  <c r="L13" i="4" s="1"/>
  <c r="BD14" i="4"/>
  <c r="L14" i="4" s="1"/>
  <c r="BD15" i="4"/>
  <c r="BD16" i="4"/>
  <c r="BD17" i="4"/>
  <c r="BD18" i="4"/>
  <c r="BD19" i="4"/>
  <c r="BD22" i="4"/>
  <c r="BD23" i="4"/>
  <c r="L23" i="4" s="1"/>
  <c r="BD24" i="4"/>
  <c r="BD25" i="4"/>
  <c r="BD26" i="4"/>
  <c r="BD27" i="4"/>
  <c r="BD29" i="4"/>
  <c r="L29" i="4" s="1"/>
  <c r="BD30" i="4"/>
  <c r="BD31" i="4"/>
  <c r="L31" i="4" s="1"/>
  <c r="BD32" i="4"/>
  <c r="L32" i="4" s="1"/>
  <c r="BD33" i="4"/>
  <c r="BD34" i="4"/>
  <c r="BD35" i="4"/>
  <c r="BD39" i="4"/>
  <c r="BD40" i="4"/>
  <c r="L40" i="4" s="1"/>
  <c r="BD41" i="4"/>
  <c r="BD42" i="4"/>
  <c r="L42" i="4" s="1"/>
  <c r="BD43" i="4"/>
  <c r="BD45" i="4"/>
  <c r="BD46" i="4"/>
  <c r="L46" i="4" s="1"/>
  <c r="BD47" i="4"/>
  <c r="L47" i="4" s="1"/>
  <c r="BD48" i="4"/>
  <c r="BD49" i="4"/>
  <c r="L49" i="4" s="1"/>
  <c r="BD50" i="4"/>
  <c r="BD51" i="4"/>
  <c r="BD55" i="4"/>
  <c r="BD56" i="4"/>
  <c r="BD57" i="4"/>
  <c r="L57" i="4" s="1"/>
  <c r="BD58" i="4"/>
  <c r="L58" i="4" s="1"/>
  <c r="BD59" i="4"/>
  <c r="BD61" i="4"/>
  <c r="L61" i="4" s="1"/>
  <c r="BC8" i="4"/>
  <c r="BC9" i="4"/>
  <c r="BC10" i="4"/>
  <c r="K10" i="4" s="1"/>
  <c r="BC11" i="4"/>
  <c r="K11" i="4" s="1"/>
  <c r="BC12" i="4"/>
  <c r="BC13" i="4"/>
  <c r="BC15" i="4"/>
  <c r="BC17" i="4"/>
  <c r="BC18" i="4"/>
  <c r="BC19" i="4"/>
  <c r="BC20" i="4"/>
  <c r="BC21" i="4"/>
  <c r="K21" i="4" s="1"/>
  <c r="BC23" i="4"/>
  <c r="K23" i="4" s="1"/>
  <c r="BC24" i="4"/>
  <c r="K24" i="4" s="1"/>
  <c r="BC25" i="4"/>
  <c r="BC26" i="4"/>
  <c r="BC27" i="4"/>
  <c r="BC28" i="4"/>
  <c r="BC29" i="4"/>
  <c r="BC31" i="4"/>
  <c r="BC32" i="4"/>
  <c r="K32" i="4" s="1"/>
  <c r="BC33" i="4"/>
  <c r="K33" i="4" s="1"/>
  <c r="BC34" i="4"/>
  <c r="BC35" i="4"/>
  <c r="BC36" i="4"/>
  <c r="BC37" i="4"/>
  <c r="BC39" i="4"/>
  <c r="K39" i="4" s="1"/>
  <c r="BC40" i="4"/>
  <c r="K40" i="4" s="1"/>
  <c r="BC41" i="4"/>
  <c r="K41" i="4" s="1"/>
  <c r="BC42" i="4"/>
  <c r="K42" i="4" s="1"/>
  <c r="BC43" i="4"/>
  <c r="BC44" i="4"/>
  <c r="BC45" i="4"/>
  <c r="BC48" i="4"/>
  <c r="K48" i="4" s="1"/>
  <c r="BC49" i="4"/>
  <c r="BC50" i="4"/>
  <c r="K50" i="4" s="1"/>
  <c r="BC51" i="4"/>
  <c r="BC52" i="4"/>
  <c r="BC53" i="4"/>
  <c r="BC55" i="4"/>
  <c r="BC56" i="4"/>
  <c r="BC57" i="4"/>
  <c r="K57" i="4" s="1"/>
  <c r="BC58" i="4"/>
  <c r="K58" i="4" s="1"/>
  <c r="BC59" i="4"/>
  <c r="K59" i="4" s="1"/>
  <c r="BC60" i="4"/>
  <c r="K60" i="4" s="1"/>
  <c r="BC61" i="4"/>
  <c r="K61" i="4" s="1"/>
  <c r="BB10" i="4"/>
  <c r="BB11" i="4"/>
  <c r="BB12" i="4"/>
  <c r="BB13" i="4"/>
  <c r="J13" i="4" s="1"/>
  <c r="BB14" i="4"/>
  <c r="J14" i="4" s="1"/>
  <c r="BB15" i="4"/>
  <c r="BB17" i="4"/>
  <c r="BB18" i="4"/>
  <c r="BB19" i="4"/>
  <c r="BB20" i="4"/>
  <c r="BB21" i="4"/>
  <c r="J21" i="4" s="1"/>
  <c r="BB22" i="4"/>
  <c r="BB23" i="4"/>
  <c r="J23" i="4" s="1"/>
  <c r="BB25" i="4"/>
  <c r="J25" i="4" s="1"/>
  <c r="BB26" i="4"/>
  <c r="J26" i="4" s="1"/>
  <c r="BB27" i="4"/>
  <c r="BB28" i="4"/>
  <c r="BB29" i="4"/>
  <c r="BB30" i="4"/>
  <c r="BB31" i="4"/>
  <c r="J31" i="4" s="1"/>
  <c r="BB33" i="4"/>
  <c r="J33" i="4" s="1"/>
  <c r="BB34" i="4"/>
  <c r="J34" i="4" s="1"/>
  <c r="BB35" i="4"/>
  <c r="BB36" i="4"/>
  <c r="BB37" i="4"/>
  <c r="BB38" i="4"/>
  <c r="BB39" i="4"/>
  <c r="BB41" i="4"/>
  <c r="J41" i="4" s="1"/>
  <c r="BB42" i="4"/>
  <c r="BB43" i="4"/>
  <c r="J43" i="4" s="1"/>
  <c r="BB44" i="4"/>
  <c r="J44" i="4" s="1"/>
  <c r="BB45" i="4"/>
  <c r="BB46" i="4"/>
  <c r="BB47" i="4"/>
  <c r="BB49" i="4"/>
  <c r="J49" i="4" s="1"/>
  <c r="BB50" i="4"/>
  <c r="J50" i="4" s="1"/>
  <c r="BB51" i="4"/>
  <c r="J51" i="4" s="1"/>
  <c r="BB52" i="4"/>
  <c r="J52" i="4" s="1"/>
  <c r="BB53" i="4"/>
  <c r="BB54" i="4"/>
  <c r="BB55" i="4"/>
  <c r="BB59" i="4"/>
  <c r="J59" i="4" s="1"/>
  <c r="BB60" i="4"/>
  <c r="J60" i="4" s="1"/>
  <c r="BB61" i="4"/>
  <c r="J61" i="4" s="1"/>
  <c r="BA8" i="4"/>
  <c r="I8" i="4" s="1"/>
  <c r="BA9" i="4"/>
  <c r="BA11" i="4"/>
  <c r="I11" i="4" s="1"/>
  <c r="BA12" i="4"/>
  <c r="BA13" i="4"/>
  <c r="I13" i="4" s="1"/>
  <c r="BA14" i="4"/>
  <c r="BA15" i="4"/>
  <c r="I15" i="4" s="1"/>
  <c r="BA16" i="4"/>
  <c r="BA17" i="4"/>
  <c r="BA21" i="4"/>
  <c r="BA22" i="4"/>
  <c r="BA23" i="4"/>
  <c r="I23" i="4" s="1"/>
  <c r="BA24" i="4"/>
  <c r="I24" i="4" s="1"/>
  <c r="BA25" i="4"/>
  <c r="BA27" i="4"/>
  <c r="BA28" i="4"/>
  <c r="BA29" i="4"/>
  <c r="I29" i="4" s="1"/>
  <c r="BA30" i="4"/>
  <c r="I30" i="4" s="1"/>
  <c r="BA31" i="4"/>
  <c r="I31" i="4" s="1"/>
  <c r="BA32" i="4"/>
  <c r="BA33" i="4"/>
  <c r="BA37" i="4"/>
  <c r="BA38" i="4"/>
  <c r="BA39" i="4"/>
  <c r="BA40" i="4"/>
  <c r="BA41" i="4"/>
  <c r="I41" i="4" s="1"/>
  <c r="BA43" i="4"/>
  <c r="I43" i="4" s="1"/>
  <c r="BA44" i="4"/>
  <c r="I44" i="4" s="1"/>
  <c r="BA45" i="4"/>
  <c r="BA46" i="4"/>
  <c r="BA47" i="4"/>
  <c r="BA48" i="4"/>
  <c r="BA49" i="4"/>
  <c r="I49" i="4" s="1"/>
  <c r="BA51" i="4"/>
  <c r="I51" i="4" s="1"/>
  <c r="BA53" i="4"/>
  <c r="BA54" i="4"/>
  <c r="BA55" i="4"/>
  <c r="BA56" i="4"/>
  <c r="BA57" i="4"/>
  <c r="BA59" i="4"/>
  <c r="I59" i="4" s="1"/>
  <c r="BA60" i="4"/>
  <c r="BA61" i="4"/>
  <c r="I61" i="4" s="1"/>
  <c r="AZ8" i="4"/>
  <c r="H8" i="4" s="1"/>
  <c r="AZ9" i="4"/>
  <c r="AZ10" i="4"/>
  <c r="AZ11" i="4"/>
  <c r="H11" i="4" s="1"/>
  <c r="AZ13" i="4"/>
  <c r="AZ14" i="4"/>
  <c r="AZ15" i="4"/>
  <c r="H15" i="4" s="1"/>
  <c r="AZ16" i="4"/>
  <c r="H16" i="4" s="1"/>
  <c r="AZ17" i="4"/>
  <c r="H17" i="4" s="1"/>
  <c r="AZ18" i="4"/>
  <c r="AZ19" i="4"/>
  <c r="AZ21" i="4"/>
  <c r="AZ22" i="4"/>
  <c r="AZ23" i="4"/>
  <c r="H23" i="4" s="1"/>
  <c r="AZ24" i="4"/>
  <c r="H24" i="4" s="1"/>
  <c r="AZ25" i="4"/>
  <c r="H25" i="4" s="1"/>
  <c r="AZ26" i="4"/>
  <c r="H26" i="4" s="1"/>
  <c r="AZ27" i="4"/>
  <c r="AZ30" i="4"/>
  <c r="AZ31" i="4"/>
  <c r="H31" i="4" s="1"/>
  <c r="AZ32" i="4"/>
  <c r="H32" i="4" s="1"/>
  <c r="AZ33" i="4"/>
  <c r="H33" i="4" s="1"/>
  <c r="AZ34" i="4"/>
  <c r="H34" i="4" s="1"/>
  <c r="AZ35" i="4"/>
  <c r="AZ37" i="4"/>
  <c r="AZ38" i="4"/>
  <c r="AZ39" i="4"/>
  <c r="AZ40" i="4"/>
  <c r="AZ41" i="4"/>
  <c r="H41" i="4" s="1"/>
  <c r="AZ42" i="4"/>
  <c r="H42" i="4" s="1"/>
  <c r="AZ43" i="4"/>
  <c r="AZ45" i="4"/>
  <c r="H45" i="4" s="1"/>
  <c r="AZ46" i="4"/>
  <c r="H46" i="4" s="1"/>
  <c r="AZ47" i="4"/>
  <c r="AZ48" i="4"/>
  <c r="H48" i="4" s="1"/>
  <c r="AZ49" i="4"/>
  <c r="AZ50" i="4"/>
  <c r="H50" i="4" s="1"/>
  <c r="AZ51" i="4"/>
  <c r="H51" i="4" s="1"/>
  <c r="AZ53" i="4"/>
  <c r="AZ54" i="4"/>
  <c r="AZ55" i="4"/>
  <c r="AZ56" i="4"/>
  <c r="AZ57" i="4"/>
  <c r="AZ58" i="4"/>
  <c r="AZ59" i="4"/>
  <c r="AZ61" i="4"/>
  <c r="H61" i="4" s="1"/>
  <c r="AY8" i="4"/>
  <c r="G8" i="4" s="1"/>
  <c r="AY9" i="4"/>
  <c r="AY10" i="4"/>
  <c r="G10" i="4" s="1"/>
  <c r="AY11" i="4"/>
  <c r="G11" i="4" s="1"/>
  <c r="AY12" i="4"/>
  <c r="G12" i="4" s="1"/>
  <c r="AY13" i="4"/>
  <c r="G13" i="4" s="1"/>
  <c r="AY15" i="4"/>
  <c r="AY16" i="4"/>
  <c r="AY17" i="4"/>
  <c r="AY18" i="4"/>
  <c r="AY19" i="4"/>
  <c r="AY20" i="4"/>
  <c r="AY21" i="4"/>
  <c r="G21" i="4" s="1"/>
  <c r="AY23" i="4"/>
  <c r="AY24" i="4"/>
  <c r="AY25" i="4"/>
  <c r="AY26" i="4"/>
  <c r="AY27" i="4"/>
  <c r="AY28" i="4"/>
  <c r="G28" i="4" s="1"/>
  <c r="AY29" i="4"/>
  <c r="G29" i="4" s="1"/>
  <c r="AY31" i="4"/>
  <c r="AY32" i="4"/>
  <c r="AY33" i="4"/>
  <c r="AY34" i="4"/>
  <c r="AY35" i="4"/>
  <c r="AY36" i="4"/>
  <c r="AY37" i="4"/>
  <c r="AY39" i="4"/>
  <c r="G39" i="4" s="1"/>
  <c r="AY40" i="4"/>
  <c r="G40" i="4" s="1"/>
  <c r="AY41" i="4"/>
  <c r="AY42" i="4"/>
  <c r="G42" i="4" s="1"/>
  <c r="AY43" i="4"/>
  <c r="AY44" i="4"/>
  <c r="AY45" i="4"/>
  <c r="AY47" i="4"/>
  <c r="AY48" i="4"/>
  <c r="AY49" i="4"/>
  <c r="AY50" i="4"/>
  <c r="AY51" i="4"/>
  <c r="AY52" i="4"/>
  <c r="AY53" i="4"/>
  <c r="AY55" i="4"/>
  <c r="G55" i="4" s="1"/>
  <c r="AY56" i="4"/>
  <c r="AY57" i="4"/>
  <c r="AY58" i="4"/>
  <c r="G58" i="4" s="1"/>
  <c r="AY59" i="4"/>
  <c r="AY60" i="4"/>
  <c r="AY61" i="4"/>
  <c r="AX9" i="4"/>
  <c r="AX11" i="4"/>
  <c r="AX12" i="4"/>
  <c r="AX14" i="4"/>
  <c r="AX15" i="4"/>
  <c r="F15" i="4" s="1"/>
  <c r="AX17" i="4"/>
  <c r="F17" i="4" s="1"/>
  <c r="AX19" i="4"/>
  <c r="AX20" i="4"/>
  <c r="F20" i="4" s="1"/>
  <c r="AX21" i="4"/>
  <c r="AX22" i="4"/>
  <c r="F22" i="4" s="1"/>
  <c r="AX23" i="4"/>
  <c r="F23" i="4" s="1"/>
  <c r="AX25" i="4"/>
  <c r="F25" i="4" s="1"/>
  <c r="AX27" i="4"/>
  <c r="AX28" i="4"/>
  <c r="AX30" i="4"/>
  <c r="AX31" i="4"/>
  <c r="AX33" i="4"/>
  <c r="F33" i="4" s="1"/>
  <c r="AX34" i="4"/>
  <c r="F34" i="4" s="1"/>
  <c r="AX35" i="4"/>
  <c r="AX36" i="4"/>
  <c r="AX37" i="4"/>
  <c r="F37" i="4" s="1"/>
  <c r="AX38" i="4"/>
  <c r="F38" i="4" s="1"/>
  <c r="AX39" i="4"/>
  <c r="AX41" i="4"/>
  <c r="AX43" i="4"/>
  <c r="AX44" i="4"/>
  <c r="AX46" i="4"/>
  <c r="AX47" i="4"/>
  <c r="AX51" i="4"/>
  <c r="AX52" i="4"/>
  <c r="F52" i="4" s="1"/>
  <c r="AX53" i="4"/>
  <c r="F53" i="4" s="1"/>
  <c r="AX54" i="4"/>
  <c r="AX55" i="4"/>
  <c r="F55" i="4" s="1"/>
  <c r="AX57" i="4"/>
  <c r="AX59" i="4"/>
  <c r="AX60" i="4"/>
  <c r="AW8" i="4"/>
  <c r="AW9" i="4"/>
  <c r="AW10" i="4"/>
  <c r="E10" i="4" s="1"/>
  <c r="AW12" i="4"/>
  <c r="AW13" i="4"/>
  <c r="AW14" i="4"/>
  <c r="AW15" i="4"/>
  <c r="E15" i="4" s="1"/>
  <c r="AW16" i="4"/>
  <c r="E16" i="4" s="1"/>
  <c r="AW17" i="4"/>
  <c r="E17" i="4" s="1"/>
  <c r="AW19" i="4"/>
  <c r="E19" i="4" s="1"/>
  <c r="AW22" i="4"/>
  <c r="AW25" i="4"/>
  <c r="AW26" i="4"/>
  <c r="E26" i="4" s="1"/>
  <c r="AW27" i="4"/>
  <c r="E27" i="4" s="1"/>
  <c r="AW28" i="4"/>
  <c r="AW29" i="4"/>
  <c r="AW30" i="4"/>
  <c r="AW31" i="4"/>
  <c r="AW32" i="4"/>
  <c r="AW33" i="4"/>
  <c r="AW35" i="4"/>
  <c r="E35" i="4" s="1"/>
  <c r="AW38" i="4"/>
  <c r="AW41" i="4"/>
  <c r="AW43" i="4"/>
  <c r="E43" i="4" s="1"/>
  <c r="AW44" i="4"/>
  <c r="AW45" i="4"/>
  <c r="AW46" i="4"/>
  <c r="E46" i="4" s="1"/>
  <c r="AW47" i="4"/>
  <c r="E47" i="4" s="1"/>
  <c r="AW48" i="4"/>
  <c r="E48" i="4" s="1"/>
  <c r="AW49" i="4"/>
  <c r="E49" i="4" s="1"/>
  <c r="AW51" i="4"/>
  <c r="AW54" i="4"/>
  <c r="AW57" i="4"/>
  <c r="AW59" i="4"/>
  <c r="E59" i="4" s="1"/>
  <c r="AW60" i="4"/>
  <c r="AW61" i="4"/>
  <c r="AV8" i="4"/>
  <c r="AV9" i="4"/>
  <c r="AV10" i="4"/>
  <c r="D10" i="4" s="1"/>
  <c r="AV11" i="4"/>
  <c r="AV12" i="4"/>
  <c r="D12" i="4" s="1"/>
  <c r="AV13" i="4"/>
  <c r="AV19" i="4"/>
  <c r="D19" i="4" s="1"/>
  <c r="AV20" i="4"/>
  <c r="D20" i="4" s="1"/>
  <c r="AV21" i="4"/>
  <c r="D21" i="4" s="1"/>
  <c r="AV24" i="4"/>
  <c r="AV25" i="4"/>
  <c r="AV26" i="4"/>
  <c r="AV27" i="4"/>
  <c r="D27" i="4" s="1"/>
  <c r="AV30" i="4"/>
  <c r="AV36" i="4"/>
  <c r="AV37" i="4"/>
  <c r="AV39" i="4"/>
  <c r="AV41" i="4"/>
  <c r="AV42" i="4"/>
  <c r="D42" i="4" s="1"/>
  <c r="AV43" i="4"/>
  <c r="D43" i="4" s="1"/>
  <c r="AV44" i="4"/>
  <c r="D44" i="4" s="1"/>
  <c r="AV45" i="4"/>
  <c r="D45" i="4" s="1"/>
  <c r="AV46" i="4"/>
  <c r="AV52" i="4"/>
  <c r="AV53" i="4"/>
  <c r="AV55" i="4"/>
  <c r="AV57" i="4"/>
  <c r="AV58" i="4"/>
  <c r="AV61" i="4"/>
  <c r="D61" i="4" s="1"/>
  <c r="Z8" i="4"/>
  <c r="Z9" i="4"/>
  <c r="Z10" i="4"/>
  <c r="Z11" i="4"/>
  <c r="Z12" i="4"/>
  <c r="Z13" i="4"/>
  <c r="Z14" i="4"/>
  <c r="D14" i="4" s="1"/>
  <c r="Z15" i="4"/>
  <c r="Z16" i="4"/>
  <c r="Z17" i="4"/>
  <c r="Z18" i="4"/>
  <c r="Z19" i="4"/>
  <c r="O19" i="3" s="1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O35" i="3" s="1"/>
  <c r="Z36" i="4"/>
  <c r="Z37" i="4"/>
  <c r="Z38" i="4"/>
  <c r="Z39" i="4"/>
  <c r="O39" i="3" s="1"/>
  <c r="Z40" i="4"/>
  <c r="Z41" i="4"/>
  <c r="Z42" i="4"/>
  <c r="Z43" i="4"/>
  <c r="Z44" i="4"/>
  <c r="Z45" i="4"/>
  <c r="Z46" i="4"/>
  <c r="D46" i="4" s="1"/>
  <c r="Z47" i="4"/>
  <c r="Z48" i="4"/>
  <c r="Z49" i="4"/>
  <c r="Z50" i="4"/>
  <c r="Z51" i="4"/>
  <c r="O51" i="3" s="1"/>
  <c r="Z52" i="4"/>
  <c r="Z53" i="4"/>
  <c r="Z54" i="4"/>
  <c r="Z55" i="4"/>
  <c r="Z56" i="4"/>
  <c r="Z57" i="4"/>
  <c r="Z58" i="4"/>
  <c r="Z59" i="4"/>
  <c r="Z60" i="4"/>
  <c r="Z61" i="4"/>
  <c r="Y8" i="4"/>
  <c r="Y9" i="4"/>
  <c r="Y10" i="4"/>
  <c r="Y11" i="4"/>
  <c r="Y13" i="4"/>
  <c r="Y14" i="4"/>
  <c r="Y15" i="4"/>
  <c r="Y16" i="4"/>
  <c r="Y17" i="4"/>
  <c r="Y18" i="4"/>
  <c r="Y22" i="4"/>
  <c r="Y23" i="4"/>
  <c r="Y24" i="4"/>
  <c r="Y25" i="4"/>
  <c r="Y26" i="4"/>
  <c r="Y27" i="4"/>
  <c r="Y29" i="4"/>
  <c r="Y30" i="4"/>
  <c r="Y32" i="4"/>
  <c r="Y33" i="4"/>
  <c r="Y34" i="4"/>
  <c r="Y40" i="4"/>
  <c r="Y41" i="4"/>
  <c r="Y42" i="4"/>
  <c r="Y43" i="4"/>
  <c r="Y44" i="4"/>
  <c r="Y45" i="4"/>
  <c r="Y46" i="4"/>
  <c r="Y47" i="4"/>
  <c r="Y48" i="4"/>
  <c r="Y50" i="4"/>
  <c r="Y51" i="4"/>
  <c r="Y57" i="4"/>
  <c r="Y58" i="4"/>
  <c r="Y59" i="4"/>
  <c r="Y60" i="4"/>
  <c r="Y61" i="4"/>
  <c r="X8" i="4"/>
  <c r="X9" i="4"/>
  <c r="X10" i="4"/>
  <c r="X11" i="4"/>
  <c r="X13" i="4"/>
  <c r="X15" i="4"/>
  <c r="X19" i="4"/>
  <c r="X20" i="4"/>
  <c r="X21" i="4"/>
  <c r="X22" i="4"/>
  <c r="X23" i="4"/>
  <c r="X24" i="4"/>
  <c r="X25" i="4"/>
  <c r="X26" i="4"/>
  <c r="X27" i="4"/>
  <c r="X28" i="4"/>
  <c r="X29" i="4"/>
  <c r="X33" i="4"/>
  <c r="X35" i="4"/>
  <c r="X36" i="4"/>
  <c r="X37" i="4"/>
  <c r="X38" i="4"/>
  <c r="X40" i="4"/>
  <c r="X41" i="4"/>
  <c r="X42" i="4"/>
  <c r="X43" i="4"/>
  <c r="X44" i="4"/>
  <c r="X45" i="4"/>
  <c r="X51" i="4"/>
  <c r="X52" i="4"/>
  <c r="X53" i="4"/>
  <c r="X57" i="4"/>
  <c r="X58" i="4"/>
  <c r="X61" i="4"/>
  <c r="W8" i="4"/>
  <c r="W9" i="4"/>
  <c r="W10" i="4"/>
  <c r="W14" i="4"/>
  <c r="W16" i="4"/>
  <c r="W17" i="4"/>
  <c r="W19" i="4"/>
  <c r="W20" i="4"/>
  <c r="W21" i="4"/>
  <c r="W22" i="4"/>
  <c r="W24" i="4"/>
  <c r="W25" i="4"/>
  <c r="W26" i="4"/>
  <c r="W27" i="4"/>
  <c r="W28" i="4"/>
  <c r="W30" i="4"/>
  <c r="W34" i="4"/>
  <c r="W35" i="4"/>
  <c r="W37" i="4"/>
  <c r="W38" i="4"/>
  <c r="W39" i="4"/>
  <c r="W42" i="4"/>
  <c r="W43" i="4"/>
  <c r="W44" i="4"/>
  <c r="W45" i="4"/>
  <c r="W46" i="4"/>
  <c r="W47" i="4"/>
  <c r="W48" i="4"/>
  <c r="W52" i="4"/>
  <c r="W53" i="4"/>
  <c r="W55" i="4"/>
  <c r="W56" i="4"/>
  <c r="W60" i="4"/>
  <c r="W61" i="4"/>
  <c r="V8" i="4"/>
  <c r="V9" i="4"/>
  <c r="V10" i="4"/>
  <c r="V11" i="4"/>
  <c r="V16" i="4"/>
  <c r="V17" i="4"/>
  <c r="V18" i="4"/>
  <c r="V19" i="4"/>
  <c r="V25" i="4"/>
  <c r="V26" i="4"/>
  <c r="V27" i="4"/>
  <c r="V28" i="4"/>
  <c r="V29" i="4"/>
  <c r="V30" i="4"/>
  <c r="V32" i="4"/>
  <c r="V35" i="4"/>
  <c r="V41" i="4"/>
  <c r="V43" i="4"/>
  <c r="V44" i="4"/>
  <c r="V45" i="4"/>
  <c r="V46" i="4"/>
  <c r="V47" i="4"/>
  <c r="V48" i="4"/>
  <c r="V49" i="4"/>
  <c r="V53" i="4"/>
  <c r="V57" i="4"/>
  <c r="V58" i="4"/>
  <c r="V59" i="4"/>
  <c r="V61" i="4"/>
  <c r="U8" i="4"/>
  <c r="U9" i="4"/>
  <c r="U11" i="4"/>
  <c r="U12" i="4"/>
  <c r="U17" i="4"/>
  <c r="U19" i="4"/>
  <c r="U22" i="4"/>
  <c r="U24" i="4"/>
  <c r="U25" i="4"/>
  <c r="U26" i="4"/>
  <c r="U27" i="4"/>
  <c r="U28" i="4"/>
  <c r="U29" i="4"/>
  <c r="U30" i="4"/>
  <c r="U36" i="4"/>
  <c r="U37" i="4"/>
  <c r="U40" i="4"/>
  <c r="U42" i="4"/>
  <c r="U43" i="4"/>
  <c r="U44" i="4"/>
  <c r="U45" i="4"/>
  <c r="U46" i="4"/>
  <c r="U47" i="4"/>
  <c r="U48" i="4"/>
  <c r="U51" i="4"/>
  <c r="U52" i="4"/>
  <c r="U53" i="4"/>
  <c r="U54" i="4"/>
  <c r="T8" i="4"/>
  <c r="T9" i="4"/>
  <c r="T10" i="4"/>
  <c r="T11" i="4"/>
  <c r="T13" i="4"/>
  <c r="T14" i="4"/>
  <c r="T15" i="4"/>
  <c r="T16" i="4"/>
  <c r="T18" i="4"/>
  <c r="T19" i="4"/>
  <c r="T20" i="4"/>
  <c r="T26" i="4"/>
  <c r="T27" i="4"/>
  <c r="T29" i="4"/>
  <c r="T30" i="4"/>
  <c r="T31" i="4"/>
  <c r="T34" i="4"/>
  <c r="T36" i="4"/>
  <c r="T37" i="4"/>
  <c r="T38" i="4"/>
  <c r="T39" i="4"/>
  <c r="T45" i="4"/>
  <c r="T46" i="4"/>
  <c r="T47" i="4"/>
  <c r="T48" i="4"/>
  <c r="T49" i="4"/>
  <c r="T52" i="4"/>
  <c r="T53" i="4"/>
  <c r="T54" i="4"/>
  <c r="T55" i="4"/>
  <c r="S9" i="4"/>
  <c r="S10" i="4"/>
  <c r="S11" i="4"/>
  <c r="S12" i="4"/>
  <c r="S13" i="4"/>
  <c r="S15" i="4"/>
  <c r="S16" i="4"/>
  <c r="S17" i="4"/>
  <c r="S19" i="4"/>
  <c r="S26" i="4"/>
  <c r="S27" i="4"/>
  <c r="S28" i="4"/>
  <c r="S29" i="4"/>
  <c r="S30" i="4"/>
  <c r="S31" i="4"/>
  <c r="S32" i="4"/>
  <c r="S33" i="4"/>
  <c r="S37" i="4"/>
  <c r="S40" i="4"/>
  <c r="S42" i="4"/>
  <c r="S45" i="4"/>
  <c r="S47" i="4"/>
  <c r="S48" i="4"/>
  <c r="S49" i="4"/>
  <c r="S50" i="4"/>
  <c r="S51" i="4"/>
  <c r="S52" i="4"/>
  <c r="S56" i="4"/>
  <c r="S58" i="4"/>
  <c r="R10" i="4"/>
  <c r="R11" i="4"/>
  <c r="R12" i="4"/>
  <c r="R13" i="4"/>
  <c r="R14" i="4"/>
  <c r="R15" i="4"/>
  <c r="R20" i="4"/>
  <c r="R21" i="4"/>
  <c r="R22" i="4"/>
  <c r="R23" i="4"/>
  <c r="R24" i="4"/>
  <c r="R26" i="4"/>
  <c r="R27" i="4"/>
  <c r="R28" i="4"/>
  <c r="R29" i="4"/>
  <c r="R30" i="4"/>
  <c r="R31" i="4"/>
  <c r="R33" i="4"/>
  <c r="R38" i="4"/>
  <c r="R39" i="4"/>
  <c r="R41" i="4"/>
  <c r="R43" i="4"/>
  <c r="R46" i="4"/>
  <c r="R47" i="4"/>
  <c r="R48" i="4"/>
  <c r="R49" i="4"/>
  <c r="R50" i="4"/>
  <c r="R57" i="4"/>
  <c r="R58" i="4"/>
  <c r="Q8" i="4"/>
  <c r="Q11" i="4"/>
  <c r="Q12" i="4"/>
  <c r="Q13" i="4"/>
  <c r="Q14" i="4"/>
  <c r="Q20" i="4"/>
  <c r="Q21" i="4"/>
  <c r="Q22" i="4"/>
  <c r="Q23" i="4"/>
  <c r="Q25" i="4"/>
  <c r="Q27" i="4"/>
  <c r="Q29" i="4"/>
  <c r="Q30" i="4"/>
  <c r="Q31" i="4"/>
  <c r="Q32" i="4"/>
  <c r="Q33" i="4"/>
  <c r="Q36" i="4"/>
  <c r="Q37" i="4"/>
  <c r="Q39" i="4"/>
  <c r="Q42" i="4"/>
  <c r="Q43" i="4"/>
  <c r="Q44" i="4"/>
  <c r="Q47" i="4"/>
  <c r="Q48" i="4"/>
  <c r="Q49" i="4"/>
  <c r="Q57" i="4"/>
  <c r="Q59" i="4"/>
  <c r="Q60" i="4"/>
  <c r="P10" i="4"/>
  <c r="P11" i="4"/>
  <c r="P12" i="4"/>
  <c r="P15" i="4"/>
  <c r="P16" i="4"/>
  <c r="P22" i="4"/>
  <c r="P23" i="4"/>
  <c r="P24" i="4"/>
  <c r="P26" i="4"/>
  <c r="P27" i="4"/>
  <c r="P28" i="4"/>
  <c r="P31" i="4"/>
  <c r="P32" i="4"/>
  <c r="P33" i="4"/>
  <c r="P34" i="4"/>
  <c r="P35" i="4"/>
  <c r="P37" i="4"/>
  <c r="P40" i="4"/>
  <c r="P41" i="4"/>
  <c r="P43" i="4"/>
  <c r="P45" i="4"/>
  <c r="P48" i="4"/>
  <c r="P49" i="4"/>
  <c r="P50" i="4"/>
  <c r="P51" i="4"/>
  <c r="P53" i="4"/>
  <c r="P54" i="4"/>
  <c r="P58" i="4"/>
  <c r="P59" i="4"/>
  <c r="P61" i="4"/>
  <c r="O8" i="4"/>
  <c r="O12" i="4"/>
  <c r="O13" i="4"/>
  <c r="O15" i="4"/>
  <c r="O16" i="4"/>
  <c r="O22" i="4"/>
  <c r="O23" i="4"/>
  <c r="O24" i="4"/>
  <c r="O27" i="4"/>
  <c r="O31" i="4"/>
  <c r="O32" i="4"/>
  <c r="O33" i="4"/>
  <c r="O34" i="4"/>
  <c r="O39" i="4"/>
  <c r="O41" i="4"/>
  <c r="O42" i="4"/>
  <c r="O43" i="4"/>
  <c r="O44" i="4"/>
  <c r="O49" i="4"/>
  <c r="O50" i="4"/>
  <c r="O51" i="4"/>
  <c r="O52" i="4"/>
  <c r="O53" i="4"/>
  <c r="O56" i="4"/>
  <c r="O57" i="4"/>
  <c r="O59" i="4"/>
  <c r="O60" i="4"/>
  <c r="N13" i="4"/>
  <c r="N14" i="4"/>
  <c r="N15" i="4"/>
  <c r="N16" i="4"/>
  <c r="N18" i="4"/>
  <c r="N19" i="4"/>
  <c r="N21" i="4"/>
  <c r="N23" i="4"/>
  <c r="N31" i="4"/>
  <c r="N32" i="4"/>
  <c r="N33" i="4"/>
  <c r="N34" i="4"/>
  <c r="N35" i="4"/>
  <c r="N36" i="4"/>
  <c r="N37" i="4"/>
  <c r="N39" i="4"/>
  <c r="N41" i="4"/>
  <c r="N42" i="4"/>
  <c r="N44" i="4"/>
  <c r="N50" i="4"/>
  <c r="N51" i="4"/>
  <c r="N52" i="4"/>
  <c r="N53" i="4"/>
  <c r="N54" i="4"/>
  <c r="N55" i="4"/>
  <c r="N59" i="4"/>
  <c r="N60" i="4"/>
  <c r="N61" i="4"/>
  <c r="M9" i="4"/>
  <c r="M10" i="4"/>
  <c r="M14" i="4"/>
  <c r="M15" i="4"/>
  <c r="M16" i="4"/>
  <c r="M17" i="4"/>
  <c r="M20" i="4"/>
  <c r="M22" i="4"/>
  <c r="M24" i="4"/>
  <c r="M27" i="4"/>
  <c r="M28" i="4"/>
  <c r="M32" i="4"/>
  <c r="M33" i="4"/>
  <c r="M35" i="4"/>
  <c r="M36" i="4"/>
  <c r="M38" i="4"/>
  <c r="M40" i="4"/>
  <c r="M42" i="4"/>
  <c r="M44" i="4"/>
  <c r="M47" i="4"/>
  <c r="M51" i="4"/>
  <c r="M52" i="4"/>
  <c r="M53" i="4"/>
  <c r="M54" i="4"/>
  <c r="M56" i="4"/>
  <c r="M57" i="4"/>
  <c r="M61" i="4"/>
  <c r="L9" i="4"/>
  <c r="L10" i="4"/>
  <c r="L11" i="4"/>
  <c r="L15" i="4"/>
  <c r="L16" i="4"/>
  <c r="L17" i="4"/>
  <c r="L18" i="4"/>
  <c r="L19" i="4"/>
  <c r="L22" i="4"/>
  <c r="L24" i="4"/>
  <c r="L25" i="4"/>
  <c r="L26" i="4"/>
  <c r="L27" i="4"/>
  <c r="L28" i="4"/>
  <c r="L30" i="4"/>
  <c r="L33" i="4"/>
  <c r="L34" i="4"/>
  <c r="L35" i="4"/>
  <c r="L36" i="4"/>
  <c r="L37" i="4"/>
  <c r="L38" i="4"/>
  <c r="L39" i="4"/>
  <c r="L41" i="4"/>
  <c r="L43" i="4"/>
  <c r="L45" i="4"/>
  <c r="L48" i="4"/>
  <c r="L50" i="4"/>
  <c r="L51" i="4"/>
  <c r="L52" i="4"/>
  <c r="L54" i="4"/>
  <c r="L55" i="4"/>
  <c r="L56" i="4"/>
  <c r="L59" i="4"/>
  <c r="K8" i="4"/>
  <c r="K9" i="4"/>
  <c r="K12" i="4"/>
  <c r="K13" i="4"/>
  <c r="K14" i="4"/>
  <c r="K15" i="4"/>
  <c r="K17" i="4"/>
  <c r="K18" i="4"/>
  <c r="K19" i="4"/>
  <c r="K20" i="4"/>
  <c r="K22" i="4"/>
  <c r="K25" i="4"/>
  <c r="K26" i="4"/>
  <c r="K27" i="4"/>
  <c r="K28" i="4"/>
  <c r="K29" i="4"/>
  <c r="K31" i="4"/>
  <c r="K34" i="4"/>
  <c r="K35" i="4"/>
  <c r="K36" i="4"/>
  <c r="K37" i="4"/>
  <c r="K43" i="4"/>
  <c r="K44" i="4"/>
  <c r="K45" i="4"/>
  <c r="K49" i="4"/>
  <c r="K51" i="4"/>
  <c r="K52" i="4"/>
  <c r="K53" i="4"/>
  <c r="K55" i="4"/>
  <c r="K56" i="4"/>
  <c r="J8" i="4"/>
  <c r="J9" i="4"/>
  <c r="J10" i="4"/>
  <c r="J11" i="4"/>
  <c r="J12" i="4"/>
  <c r="J15" i="4"/>
  <c r="J17" i="4"/>
  <c r="J18" i="4"/>
  <c r="J19" i="4"/>
  <c r="J20" i="4"/>
  <c r="J22" i="4"/>
  <c r="J27" i="4"/>
  <c r="J28" i="4"/>
  <c r="J29" i="4"/>
  <c r="J30" i="4"/>
  <c r="J35" i="4"/>
  <c r="J36" i="4"/>
  <c r="J37" i="4"/>
  <c r="J38" i="4"/>
  <c r="J39" i="4"/>
  <c r="J40" i="4"/>
  <c r="J42" i="4"/>
  <c r="J45" i="4"/>
  <c r="J46" i="4"/>
  <c r="J47" i="4"/>
  <c r="J53" i="4"/>
  <c r="J54" i="4"/>
  <c r="J55" i="4"/>
  <c r="J56" i="4"/>
  <c r="J57" i="4"/>
  <c r="J58" i="4"/>
  <c r="I9" i="4"/>
  <c r="I12" i="4"/>
  <c r="I14" i="4"/>
  <c r="I16" i="4"/>
  <c r="I17" i="4"/>
  <c r="I19" i="4"/>
  <c r="I20" i="4"/>
  <c r="I21" i="4"/>
  <c r="I22" i="4"/>
  <c r="I25" i="4"/>
  <c r="I27" i="4"/>
  <c r="I28" i="4"/>
  <c r="I32" i="4"/>
  <c r="I33" i="4"/>
  <c r="I35" i="4"/>
  <c r="I36" i="4"/>
  <c r="I37" i="4"/>
  <c r="I38" i="4"/>
  <c r="I39" i="4"/>
  <c r="I40" i="4"/>
  <c r="I45" i="4"/>
  <c r="I46" i="4"/>
  <c r="I47" i="4"/>
  <c r="I48" i="4"/>
  <c r="I50" i="4"/>
  <c r="I52" i="4"/>
  <c r="I53" i="4"/>
  <c r="I54" i="4"/>
  <c r="I55" i="4"/>
  <c r="I56" i="4"/>
  <c r="I57" i="4"/>
  <c r="I60" i="4"/>
  <c r="H9" i="4"/>
  <c r="H10" i="4"/>
  <c r="H13" i="4"/>
  <c r="H14" i="4"/>
  <c r="H18" i="4"/>
  <c r="H19" i="4"/>
  <c r="H21" i="4"/>
  <c r="H22" i="4"/>
  <c r="H27" i="4"/>
  <c r="H30" i="4"/>
  <c r="H35" i="4"/>
  <c r="H37" i="4"/>
  <c r="H38" i="4"/>
  <c r="H39" i="4"/>
  <c r="H40" i="4"/>
  <c r="H43" i="4"/>
  <c r="H44" i="4"/>
  <c r="H47" i="4"/>
  <c r="H49" i="4"/>
  <c r="H53" i="4"/>
  <c r="H54" i="4"/>
  <c r="H55" i="4"/>
  <c r="H56" i="4"/>
  <c r="H57" i="4"/>
  <c r="H58" i="4"/>
  <c r="H59" i="4"/>
  <c r="G9" i="4"/>
  <c r="G15" i="4"/>
  <c r="G16" i="4"/>
  <c r="G17" i="4"/>
  <c r="G18" i="4"/>
  <c r="G19" i="4"/>
  <c r="G20" i="4"/>
  <c r="G23" i="4"/>
  <c r="G24" i="4"/>
  <c r="G25" i="4"/>
  <c r="G26" i="4"/>
  <c r="G27" i="4"/>
  <c r="G31" i="4"/>
  <c r="G32" i="4"/>
  <c r="G33" i="4"/>
  <c r="G34" i="4"/>
  <c r="G35" i="4"/>
  <c r="G36" i="4"/>
  <c r="G37" i="4"/>
  <c r="G41" i="4"/>
  <c r="G43" i="4"/>
  <c r="G44" i="4"/>
  <c r="G45" i="4"/>
  <c r="G47" i="4"/>
  <c r="G48" i="4"/>
  <c r="G49" i="4"/>
  <c r="G50" i="4"/>
  <c r="G51" i="4"/>
  <c r="G52" i="4"/>
  <c r="G53" i="4"/>
  <c r="G56" i="4"/>
  <c r="G57" i="4"/>
  <c r="G59" i="4"/>
  <c r="G60" i="4"/>
  <c r="G61" i="4"/>
  <c r="F9" i="4"/>
  <c r="F10" i="4"/>
  <c r="F11" i="4"/>
  <c r="F12" i="4"/>
  <c r="F13" i="4"/>
  <c r="F14" i="4"/>
  <c r="F19" i="4"/>
  <c r="F21" i="4"/>
  <c r="F26" i="4"/>
  <c r="F27" i="4"/>
  <c r="F28" i="4"/>
  <c r="F29" i="4"/>
  <c r="F30" i="4"/>
  <c r="F31" i="4"/>
  <c r="F35" i="4"/>
  <c r="F36" i="4"/>
  <c r="F39" i="4"/>
  <c r="F41" i="4"/>
  <c r="F43" i="4"/>
  <c r="F44" i="4"/>
  <c r="F45" i="4"/>
  <c r="F46" i="4"/>
  <c r="F47" i="4"/>
  <c r="F51" i="4"/>
  <c r="F54" i="4"/>
  <c r="F57" i="4"/>
  <c r="F59" i="4"/>
  <c r="F60" i="4"/>
  <c r="F61" i="4"/>
  <c r="E8" i="4"/>
  <c r="E9" i="4"/>
  <c r="E11" i="4"/>
  <c r="E12" i="4"/>
  <c r="E13" i="4"/>
  <c r="E14" i="4"/>
  <c r="E22" i="4"/>
  <c r="E23" i="4"/>
  <c r="E24" i="4"/>
  <c r="E25" i="4"/>
  <c r="E28" i="4"/>
  <c r="E29" i="4"/>
  <c r="E30" i="4"/>
  <c r="E31" i="4"/>
  <c r="E32" i="4"/>
  <c r="E33" i="4"/>
  <c r="E38" i="4"/>
  <c r="E39" i="4"/>
  <c r="E40" i="4"/>
  <c r="E41" i="4"/>
  <c r="E44" i="4"/>
  <c r="E45" i="4"/>
  <c r="E51" i="4"/>
  <c r="E52" i="4"/>
  <c r="E54" i="4"/>
  <c r="E55" i="4"/>
  <c r="E56" i="4"/>
  <c r="E57" i="4"/>
  <c r="E60" i="4"/>
  <c r="E61" i="4"/>
  <c r="D8" i="4"/>
  <c r="D11" i="4"/>
  <c r="D13" i="4"/>
  <c r="D24" i="4"/>
  <c r="D26" i="4"/>
  <c r="D31" i="4"/>
  <c r="D33" i="4"/>
  <c r="D35" i="4"/>
  <c r="D37" i="4"/>
  <c r="D39" i="4"/>
  <c r="D40" i="4"/>
  <c r="D47" i="4"/>
  <c r="D51" i="4"/>
  <c r="D53" i="4"/>
  <c r="D56" i="4"/>
  <c r="D58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C8" i="3"/>
  <c r="AC9" i="3"/>
  <c r="AC10" i="3"/>
  <c r="Z10" i="3" s="1"/>
  <c r="AC11" i="3"/>
  <c r="Z11" i="3" s="1"/>
  <c r="AC12" i="3"/>
  <c r="Z12" i="3" s="1"/>
  <c r="AC13" i="3"/>
  <c r="AC14" i="3"/>
  <c r="Z14" i="3" s="1"/>
  <c r="AC15" i="3"/>
  <c r="Z15" i="3" s="1"/>
  <c r="AC16" i="3"/>
  <c r="Z16" i="3" s="1"/>
  <c r="AC17" i="3"/>
  <c r="Z17" i="3" s="1"/>
  <c r="AC18" i="3"/>
  <c r="Z18" i="3" s="1"/>
  <c r="AC19" i="3"/>
  <c r="Z19" i="3" s="1"/>
  <c r="AC20" i="3"/>
  <c r="Z20" i="3" s="1"/>
  <c r="AC21" i="3"/>
  <c r="AC22" i="3"/>
  <c r="Z22" i="3" s="1"/>
  <c r="AC23" i="3"/>
  <c r="Z23" i="3" s="1"/>
  <c r="AC24" i="3"/>
  <c r="AC25" i="3"/>
  <c r="AC26" i="3"/>
  <c r="Z26" i="3" s="1"/>
  <c r="AC27" i="3"/>
  <c r="Z27" i="3" s="1"/>
  <c r="AC28" i="3"/>
  <c r="Z28" i="3" s="1"/>
  <c r="AC29" i="3"/>
  <c r="Z29" i="3" s="1"/>
  <c r="AC30" i="3"/>
  <c r="Z30" i="3" s="1"/>
  <c r="AC31" i="3"/>
  <c r="Z31" i="3" s="1"/>
  <c r="AC32" i="3"/>
  <c r="AC33" i="3"/>
  <c r="AC34" i="3"/>
  <c r="Z34" i="3" s="1"/>
  <c r="AC35" i="3"/>
  <c r="Z35" i="3" s="1"/>
  <c r="AC36" i="3"/>
  <c r="Z36" i="3" s="1"/>
  <c r="AC37" i="3"/>
  <c r="AC38" i="3"/>
  <c r="AC39" i="3"/>
  <c r="Z39" i="3" s="1"/>
  <c r="AC40" i="3"/>
  <c r="AC41" i="3"/>
  <c r="AC42" i="3"/>
  <c r="AC43" i="3"/>
  <c r="Z43" i="3" s="1"/>
  <c r="AC44" i="3"/>
  <c r="Z44" i="3" s="1"/>
  <c r="AC45" i="3"/>
  <c r="Z45" i="3" s="1"/>
  <c r="AC46" i="3"/>
  <c r="Z46" i="3" s="1"/>
  <c r="AC47" i="3"/>
  <c r="Z47" i="3" s="1"/>
  <c r="AC48" i="3"/>
  <c r="Z48" i="3" s="1"/>
  <c r="AC49" i="3"/>
  <c r="Z49" i="3" s="1"/>
  <c r="AC50" i="3"/>
  <c r="AC51" i="3"/>
  <c r="Z51" i="3" s="1"/>
  <c r="AC52" i="3"/>
  <c r="Z52" i="3" s="1"/>
  <c r="AC53" i="3"/>
  <c r="AC54" i="3"/>
  <c r="Z54" i="3" s="1"/>
  <c r="AC55" i="3"/>
  <c r="Z55" i="3" s="1"/>
  <c r="AC56" i="3"/>
  <c r="AC57" i="3"/>
  <c r="AC58" i="3"/>
  <c r="Z58" i="3" s="1"/>
  <c r="AC59" i="3"/>
  <c r="Z59" i="3" s="1"/>
  <c r="AC60" i="3"/>
  <c r="Z60" i="3" s="1"/>
  <c r="AC61" i="3"/>
  <c r="Z8" i="3"/>
  <c r="Z9" i="3"/>
  <c r="Z13" i="3"/>
  <c r="Z21" i="3"/>
  <c r="Z24" i="3"/>
  <c r="Z25" i="3"/>
  <c r="Z32" i="3"/>
  <c r="Z33" i="3"/>
  <c r="Z37" i="3"/>
  <c r="Z38" i="3"/>
  <c r="Z40" i="3"/>
  <c r="Z41" i="3"/>
  <c r="Z42" i="3"/>
  <c r="Z50" i="3"/>
  <c r="Z53" i="3"/>
  <c r="Z56" i="3"/>
  <c r="Z57" i="3"/>
  <c r="Z61" i="3"/>
  <c r="R8" i="3"/>
  <c r="P8" i="3" s="1"/>
  <c r="R9" i="3"/>
  <c r="P9" i="3" s="1"/>
  <c r="R10" i="3"/>
  <c r="P10" i="3" s="1"/>
  <c r="R11" i="3"/>
  <c r="P11" i="3" s="1"/>
  <c r="R12" i="3"/>
  <c r="P12" i="3" s="1"/>
  <c r="R13" i="3"/>
  <c r="R14" i="3"/>
  <c r="R15" i="3"/>
  <c r="P15" i="3" s="1"/>
  <c r="R16" i="3"/>
  <c r="P16" i="3" s="1"/>
  <c r="R17" i="3"/>
  <c r="R18" i="3"/>
  <c r="P18" i="3" s="1"/>
  <c r="R19" i="3"/>
  <c r="R20" i="3"/>
  <c r="R21" i="3"/>
  <c r="P21" i="3" s="1"/>
  <c r="R22" i="3"/>
  <c r="R23" i="3"/>
  <c r="P23" i="3" s="1"/>
  <c r="R24" i="3"/>
  <c r="P24" i="3" s="1"/>
  <c r="R25" i="3"/>
  <c r="P25" i="3" s="1"/>
  <c r="R26" i="3"/>
  <c r="P26" i="3" s="1"/>
  <c r="R27" i="3"/>
  <c r="P27" i="3" s="1"/>
  <c r="R28" i="3"/>
  <c r="P28" i="3" s="1"/>
  <c r="R29" i="3"/>
  <c r="P29" i="3" s="1"/>
  <c r="R30" i="3"/>
  <c r="R31" i="3"/>
  <c r="P31" i="3" s="1"/>
  <c r="R32" i="3"/>
  <c r="P32" i="3" s="1"/>
  <c r="R33" i="3"/>
  <c r="R34" i="3"/>
  <c r="P34" i="3" s="1"/>
  <c r="R35" i="3"/>
  <c r="R36" i="3"/>
  <c r="P36" i="3" s="1"/>
  <c r="R37" i="3"/>
  <c r="R38" i="3"/>
  <c r="P38" i="3" s="1"/>
  <c r="R39" i="3"/>
  <c r="P39" i="3" s="1"/>
  <c r="R40" i="3"/>
  <c r="P40" i="3" s="1"/>
  <c r="R41" i="3"/>
  <c r="P41" i="3" s="1"/>
  <c r="R42" i="3"/>
  <c r="P42" i="3" s="1"/>
  <c r="R43" i="3"/>
  <c r="P43" i="3" s="1"/>
  <c r="R44" i="3"/>
  <c r="R45" i="3"/>
  <c r="R46" i="3"/>
  <c r="R47" i="3"/>
  <c r="P47" i="3" s="1"/>
  <c r="R48" i="3"/>
  <c r="P48" i="3" s="1"/>
  <c r="R49" i="3"/>
  <c r="R50" i="3"/>
  <c r="R51" i="3"/>
  <c r="P51" i="3" s="1"/>
  <c r="R52" i="3"/>
  <c r="P52" i="3" s="1"/>
  <c r="R53" i="3"/>
  <c r="R54" i="3"/>
  <c r="P54" i="3" s="1"/>
  <c r="R55" i="3"/>
  <c r="P55" i="3" s="1"/>
  <c r="R56" i="3"/>
  <c r="P56" i="3" s="1"/>
  <c r="R57" i="3"/>
  <c r="P57" i="3" s="1"/>
  <c r="R58" i="3"/>
  <c r="P58" i="3" s="1"/>
  <c r="R59" i="3"/>
  <c r="P59" i="3" s="1"/>
  <c r="R60" i="3"/>
  <c r="P60" i="3" s="1"/>
  <c r="R61" i="3"/>
  <c r="P61" i="3" s="1"/>
  <c r="P13" i="3"/>
  <c r="P14" i="3"/>
  <c r="P17" i="3"/>
  <c r="P19" i="3"/>
  <c r="P20" i="3"/>
  <c r="P22" i="3"/>
  <c r="P30" i="3"/>
  <c r="P33" i="3"/>
  <c r="P35" i="3"/>
  <c r="P37" i="3"/>
  <c r="P44" i="3"/>
  <c r="P45" i="3"/>
  <c r="P46" i="3"/>
  <c r="P49" i="3"/>
  <c r="P50" i="3"/>
  <c r="P53" i="3"/>
  <c r="O8" i="3"/>
  <c r="O9" i="3"/>
  <c r="O10" i="3"/>
  <c r="O11" i="3"/>
  <c r="O12" i="3"/>
  <c r="O13" i="3"/>
  <c r="O14" i="3"/>
  <c r="O15" i="3"/>
  <c r="O16" i="3"/>
  <c r="O17" i="3"/>
  <c r="O18" i="3"/>
  <c r="O20" i="3"/>
  <c r="D20" i="3" s="1"/>
  <c r="O21" i="3"/>
  <c r="O24" i="3"/>
  <c r="O25" i="3"/>
  <c r="O26" i="3"/>
  <c r="O27" i="3"/>
  <c r="O28" i="3"/>
  <c r="O29" i="3"/>
  <c r="O30" i="3"/>
  <c r="O31" i="3"/>
  <c r="O32" i="3"/>
  <c r="O33" i="3"/>
  <c r="O34" i="3"/>
  <c r="O36" i="3"/>
  <c r="D36" i="3" s="1"/>
  <c r="O37" i="3"/>
  <c r="O40" i="3"/>
  <c r="O41" i="3"/>
  <c r="O42" i="3"/>
  <c r="O43" i="3"/>
  <c r="O44" i="3"/>
  <c r="O45" i="3"/>
  <c r="O46" i="3"/>
  <c r="O47" i="3"/>
  <c r="O48" i="3"/>
  <c r="O49" i="3"/>
  <c r="O50" i="3"/>
  <c r="O52" i="3"/>
  <c r="O53" i="3"/>
  <c r="O56" i="3"/>
  <c r="O57" i="3"/>
  <c r="O58" i="3"/>
  <c r="O59" i="3"/>
  <c r="O60" i="3"/>
  <c r="O61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D21" i="3" s="1"/>
  <c r="N22" i="3"/>
  <c r="N23" i="3"/>
  <c r="N24" i="3"/>
  <c r="N25" i="3"/>
  <c r="N26" i="3"/>
  <c r="N27" i="3"/>
  <c r="N28" i="3"/>
  <c r="N29" i="3"/>
  <c r="N30" i="3"/>
  <c r="D30" i="3" s="1"/>
  <c r="N31" i="3"/>
  <c r="N32" i="3"/>
  <c r="N33" i="3"/>
  <c r="N34" i="3"/>
  <c r="N35" i="3"/>
  <c r="N36" i="3"/>
  <c r="N37" i="3"/>
  <c r="D37" i="3" s="1"/>
  <c r="N38" i="3"/>
  <c r="N39" i="3"/>
  <c r="N40" i="3"/>
  <c r="N41" i="3"/>
  <c r="N42" i="3"/>
  <c r="N43" i="3"/>
  <c r="N44" i="3"/>
  <c r="N45" i="3"/>
  <c r="N46" i="3"/>
  <c r="D46" i="3" s="1"/>
  <c r="N47" i="3"/>
  <c r="N48" i="3"/>
  <c r="N49" i="3"/>
  <c r="N50" i="3"/>
  <c r="N51" i="3"/>
  <c r="N52" i="3"/>
  <c r="N53" i="3"/>
  <c r="D53" i="3" s="1"/>
  <c r="N54" i="3"/>
  <c r="N55" i="3"/>
  <c r="N56" i="3"/>
  <c r="N57" i="3"/>
  <c r="N58" i="3"/>
  <c r="N59" i="3"/>
  <c r="N60" i="3"/>
  <c r="N61" i="3"/>
  <c r="F8" i="3"/>
  <c r="D8" i="3" s="1"/>
  <c r="F9" i="3"/>
  <c r="F10" i="3"/>
  <c r="F11" i="3"/>
  <c r="F12" i="3"/>
  <c r="F13" i="3"/>
  <c r="F14" i="3"/>
  <c r="F15" i="3"/>
  <c r="D15" i="3" s="1"/>
  <c r="F16" i="3"/>
  <c r="D16" i="3" s="1"/>
  <c r="F17" i="3"/>
  <c r="F18" i="3"/>
  <c r="F19" i="3"/>
  <c r="F20" i="3"/>
  <c r="F21" i="3"/>
  <c r="F22" i="3"/>
  <c r="F23" i="3"/>
  <c r="F24" i="3"/>
  <c r="D24" i="3" s="1"/>
  <c r="F25" i="3"/>
  <c r="F26" i="3"/>
  <c r="F27" i="3"/>
  <c r="F28" i="3"/>
  <c r="F29" i="3"/>
  <c r="F30" i="3"/>
  <c r="F31" i="3"/>
  <c r="F32" i="3"/>
  <c r="D32" i="3" s="1"/>
  <c r="F33" i="3"/>
  <c r="F34" i="3"/>
  <c r="F35" i="3"/>
  <c r="F36" i="3"/>
  <c r="F37" i="3"/>
  <c r="F38" i="3"/>
  <c r="F39" i="3"/>
  <c r="F40" i="3"/>
  <c r="F41" i="3"/>
  <c r="F42" i="3"/>
  <c r="F43" i="3"/>
  <c r="F44" i="3"/>
  <c r="D44" i="3" s="1"/>
  <c r="F45" i="3"/>
  <c r="F46" i="3"/>
  <c r="F47" i="3"/>
  <c r="D47" i="3" s="1"/>
  <c r="F48" i="3"/>
  <c r="D48" i="3" s="1"/>
  <c r="F49" i="3"/>
  <c r="F50" i="3"/>
  <c r="F51" i="3"/>
  <c r="F52" i="3"/>
  <c r="F53" i="3"/>
  <c r="F54" i="3"/>
  <c r="F55" i="3"/>
  <c r="F56" i="3"/>
  <c r="D56" i="3" s="1"/>
  <c r="F57" i="3"/>
  <c r="F58" i="3"/>
  <c r="F59" i="3"/>
  <c r="F60" i="3"/>
  <c r="F61" i="3"/>
  <c r="E8" i="3"/>
  <c r="E9" i="3"/>
  <c r="D9" i="3" s="1"/>
  <c r="E10" i="3"/>
  <c r="D10" i="3" s="1"/>
  <c r="E11" i="3"/>
  <c r="E12" i="3"/>
  <c r="E13" i="3"/>
  <c r="E14" i="3"/>
  <c r="E15" i="3"/>
  <c r="E16" i="3"/>
  <c r="E17" i="3"/>
  <c r="E18" i="3"/>
  <c r="D18" i="3" s="1"/>
  <c r="E19" i="3"/>
  <c r="D19" i="3" s="1"/>
  <c r="E20" i="3"/>
  <c r="E21" i="3"/>
  <c r="E22" i="3"/>
  <c r="E23" i="3"/>
  <c r="E24" i="3"/>
  <c r="E25" i="3"/>
  <c r="D25" i="3" s="1"/>
  <c r="E26" i="3"/>
  <c r="D26" i="3" s="1"/>
  <c r="E27" i="3"/>
  <c r="D27" i="3" s="1"/>
  <c r="E28" i="3"/>
  <c r="E29" i="3"/>
  <c r="E30" i="3"/>
  <c r="E31" i="3"/>
  <c r="E32" i="3"/>
  <c r="E33" i="3"/>
  <c r="E34" i="3"/>
  <c r="D34" i="3" s="1"/>
  <c r="E35" i="3"/>
  <c r="D35" i="3" s="1"/>
  <c r="E36" i="3"/>
  <c r="E37" i="3"/>
  <c r="E38" i="3"/>
  <c r="E39" i="3"/>
  <c r="E40" i="3"/>
  <c r="E41" i="3"/>
  <c r="D41" i="3" s="1"/>
  <c r="E42" i="3"/>
  <c r="D42" i="3" s="1"/>
  <c r="E43" i="3"/>
  <c r="E44" i="3"/>
  <c r="E45" i="3"/>
  <c r="E46" i="3"/>
  <c r="E47" i="3"/>
  <c r="E48" i="3"/>
  <c r="E49" i="3"/>
  <c r="E50" i="3"/>
  <c r="D50" i="3" s="1"/>
  <c r="E51" i="3"/>
  <c r="D51" i="3" s="1"/>
  <c r="E52" i="3"/>
  <c r="E53" i="3"/>
  <c r="E54" i="3"/>
  <c r="E55" i="3"/>
  <c r="E56" i="3"/>
  <c r="E57" i="3"/>
  <c r="D57" i="3" s="1"/>
  <c r="E58" i="3"/>
  <c r="D58" i="3" s="1"/>
  <c r="E59" i="3"/>
  <c r="D59" i="3" s="1"/>
  <c r="E60" i="3"/>
  <c r="E61" i="3"/>
  <c r="D40" i="3"/>
  <c r="D43" i="3"/>
  <c r="EH8" i="8"/>
  <c r="EH9" i="8"/>
  <c r="EH10" i="8"/>
  <c r="EH11" i="8"/>
  <c r="DZ11" i="8" s="1"/>
  <c r="EH12" i="8"/>
  <c r="EH13" i="8"/>
  <c r="DZ13" i="8" s="1"/>
  <c r="EH14" i="8"/>
  <c r="EH15" i="8"/>
  <c r="EH16" i="8"/>
  <c r="EH17" i="8"/>
  <c r="DZ17" i="8" s="1"/>
  <c r="EH18" i="8"/>
  <c r="EH19" i="8"/>
  <c r="EH20" i="8"/>
  <c r="EH21" i="8"/>
  <c r="EH22" i="8"/>
  <c r="EH23" i="8"/>
  <c r="EH24" i="8"/>
  <c r="EH25" i="8"/>
  <c r="DZ25" i="8" s="1"/>
  <c r="EH26" i="8"/>
  <c r="EH27" i="8"/>
  <c r="EH28" i="8"/>
  <c r="EH29" i="8"/>
  <c r="DZ29" i="8" s="1"/>
  <c r="EH30" i="8"/>
  <c r="EH31" i="8"/>
  <c r="EH32" i="8"/>
  <c r="EH33" i="8"/>
  <c r="EH34" i="8"/>
  <c r="EH35" i="8"/>
  <c r="EH36" i="8"/>
  <c r="EH37" i="8"/>
  <c r="EH38" i="8"/>
  <c r="EH39" i="8"/>
  <c r="EH40" i="8"/>
  <c r="EH41" i="8"/>
  <c r="EH42" i="8"/>
  <c r="EH43" i="8"/>
  <c r="EH44" i="8"/>
  <c r="EH45" i="8"/>
  <c r="DZ45" i="8" s="1"/>
  <c r="EH46" i="8"/>
  <c r="EH47" i="8"/>
  <c r="EH48" i="8"/>
  <c r="EH49" i="8"/>
  <c r="EH50" i="8"/>
  <c r="EH51" i="8"/>
  <c r="EH52" i="8"/>
  <c r="EH53" i="8"/>
  <c r="EH54" i="8"/>
  <c r="EH55" i="8"/>
  <c r="EH56" i="8"/>
  <c r="EH57" i="8"/>
  <c r="EH58" i="8"/>
  <c r="EH59" i="8"/>
  <c r="DZ59" i="8" s="1"/>
  <c r="EH60" i="8"/>
  <c r="EH61" i="8"/>
  <c r="DZ61" i="8" s="1"/>
  <c r="EA8" i="8"/>
  <c r="EA9" i="8"/>
  <c r="EA10" i="8"/>
  <c r="DZ10" i="8" s="1"/>
  <c r="EA11" i="8"/>
  <c r="EA12" i="8"/>
  <c r="EA13" i="8"/>
  <c r="EA14" i="8"/>
  <c r="EA15" i="8"/>
  <c r="EA16" i="8"/>
  <c r="EA17" i="8"/>
  <c r="EA18" i="8"/>
  <c r="DZ18" i="8" s="1"/>
  <c r="EA19" i="8"/>
  <c r="DZ19" i="8" s="1"/>
  <c r="EA20" i="8"/>
  <c r="EA21" i="8"/>
  <c r="EA22" i="8"/>
  <c r="DZ22" i="8" s="1"/>
  <c r="EA23" i="8"/>
  <c r="DZ23" i="8" s="1"/>
  <c r="EA24" i="8"/>
  <c r="EA25" i="8"/>
  <c r="EA26" i="8"/>
  <c r="EA27" i="8"/>
  <c r="EA28" i="8"/>
  <c r="EA29" i="8"/>
  <c r="EA30" i="8"/>
  <c r="DZ30" i="8" s="1"/>
  <c r="EA31" i="8"/>
  <c r="EA32" i="8"/>
  <c r="EA33" i="8"/>
  <c r="EA34" i="8"/>
  <c r="DZ34" i="8" s="1"/>
  <c r="EA35" i="8"/>
  <c r="DZ35" i="8" s="1"/>
  <c r="EA36" i="8"/>
  <c r="EA37" i="8"/>
  <c r="EA38" i="8"/>
  <c r="DZ38" i="8" s="1"/>
  <c r="EA39" i="8"/>
  <c r="DZ39" i="8" s="1"/>
  <c r="EA40" i="8"/>
  <c r="EA41" i="8"/>
  <c r="EA42" i="8"/>
  <c r="EA43" i="8"/>
  <c r="EA44" i="8"/>
  <c r="EA45" i="8"/>
  <c r="EA46" i="8"/>
  <c r="DZ46" i="8" s="1"/>
  <c r="EA47" i="8"/>
  <c r="EA48" i="8"/>
  <c r="EA49" i="8"/>
  <c r="EA50" i="8"/>
  <c r="DZ50" i="8" s="1"/>
  <c r="EA51" i="8"/>
  <c r="DZ51" i="8" s="1"/>
  <c r="EA52" i="8"/>
  <c r="EA53" i="8"/>
  <c r="EA54" i="8"/>
  <c r="DZ54" i="8" s="1"/>
  <c r="EA55" i="8"/>
  <c r="DZ55" i="8" s="1"/>
  <c r="EA56" i="8"/>
  <c r="EA57" i="8"/>
  <c r="EA58" i="8"/>
  <c r="DZ58" i="8" s="1"/>
  <c r="EA59" i="8"/>
  <c r="EA60" i="8"/>
  <c r="EA61" i="8"/>
  <c r="DZ9" i="8"/>
  <c r="DZ14" i="8"/>
  <c r="DZ27" i="8"/>
  <c r="DZ33" i="8"/>
  <c r="DZ49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N8" i="8"/>
  <c r="DN9" i="8"/>
  <c r="DN10" i="8"/>
  <c r="DN11" i="8"/>
  <c r="DN12" i="8"/>
  <c r="DN13" i="8"/>
  <c r="DF13" i="8" s="1"/>
  <c r="DN14" i="8"/>
  <c r="DN15" i="8"/>
  <c r="DN16" i="8"/>
  <c r="DN17" i="8"/>
  <c r="DN18" i="8"/>
  <c r="DN19" i="8"/>
  <c r="DN20" i="8"/>
  <c r="DN21" i="8"/>
  <c r="DF21" i="8" s="1"/>
  <c r="DN22" i="8"/>
  <c r="DF22" i="8" s="1"/>
  <c r="DN23" i="8"/>
  <c r="DN24" i="8"/>
  <c r="DN25" i="8"/>
  <c r="DN26" i="8"/>
  <c r="DN27" i="8"/>
  <c r="DN28" i="8"/>
  <c r="DN29" i="8"/>
  <c r="DF29" i="8" s="1"/>
  <c r="DN30" i="8"/>
  <c r="DN31" i="8"/>
  <c r="DN32" i="8"/>
  <c r="DN33" i="8"/>
  <c r="DN34" i="8"/>
  <c r="DN35" i="8"/>
  <c r="DN36" i="8"/>
  <c r="DN37" i="8"/>
  <c r="DF37" i="8" s="1"/>
  <c r="DN38" i="8"/>
  <c r="DF38" i="8" s="1"/>
  <c r="DN39" i="8"/>
  <c r="DN40" i="8"/>
  <c r="DN41" i="8"/>
  <c r="DN42" i="8"/>
  <c r="DN43" i="8"/>
  <c r="DN44" i="8"/>
  <c r="DN45" i="8"/>
  <c r="DF45" i="8" s="1"/>
  <c r="DN46" i="8"/>
  <c r="DN47" i="8"/>
  <c r="DN48" i="8"/>
  <c r="DN49" i="8"/>
  <c r="DN50" i="8"/>
  <c r="DN51" i="8"/>
  <c r="DN52" i="8"/>
  <c r="DN53" i="8"/>
  <c r="DF53" i="8" s="1"/>
  <c r="DN54" i="8"/>
  <c r="DF54" i="8" s="1"/>
  <c r="DN55" i="8"/>
  <c r="DN56" i="8"/>
  <c r="DN57" i="8"/>
  <c r="DN58" i="8"/>
  <c r="DN59" i="8"/>
  <c r="DN60" i="8"/>
  <c r="DN61" i="8"/>
  <c r="DF61" i="8" s="1"/>
  <c r="DG8" i="8"/>
  <c r="DG9" i="8"/>
  <c r="DG10" i="8"/>
  <c r="DG11" i="8"/>
  <c r="DG12" i="8"/>
  <c r="DF12" i="8" s="1"/>
  <c r="DG13" i="8"/>
  <c r="DG14" i="8"/>
  <c r="DG15" i="8"/>
  <c r="DF15" i="8" s="1"/>
  <c r="DG16" i="8"/>
  <c r="DF16" i="8" s="1"/>
  <c r="DG17" i="8"/>
  <c r="DG18" i="8"/>
  <c r="DG19" i="8"/>
  <c r="DG20" i="8"/>
  <c r="DG21" i="8"/>
  <c r="DG22" i="8"/>
  <c r="DG23" i="8"/>
  <c r="DG24" i="8"/>
  <c r="DG25" i="8"/>
  <c r="DF25" i="8" s="1"/>
  <c r="DG26" i="8"/>
  <c r="DG27" i="8"/>
  <c r="DF27" i="8" s="1"/>
  <c r="DG28" i="8"/>
  <c r="DF28" i="8" s="1"/>
  <c r="DG29" i="8"/>
  <c r="DG30" i="8"/>
  <c r="DG31" i="8"/>
  <c r="DF31" i="8" s="1"/>
  <c r="DG32" i="8"/>
  <c r="DF32" i="8" s="1"/>
  <c r="DG33" i="8"/>
  <c r="DF33" i="8" s="1"/>
  <c r="DG34" i="8"/>
  <c r="DG35" i="8"/>
  <c r="DG36" i="8"/>
  <c r="DG37" i="8"/>
  <c r="DG38" i="8"/>
  <c r="DG39" i="8"/>
  <c r="DG40" i="8"/>
  <c r="DG41" i="8"/>
  <c r="DF41" i="8" s="1"/>
  <c r="DG42" i="8"/>
  <c r="DG43" i="8"/>
  <c r="DG44" i="8"/>
  <c r="DF44" i="8" s="1"/>
  <c r="DG45" i="8"/>
  <c r="DG46" i="8"/>
  <c r="DG47" i="8"/>
  <c r="DF47" i="8" s="1"/>
  <c r="DG48" i="8"/>
  <c r="DF48" i="8" s="1"/>
  <c r="DG49" i="8"/>
  <c r="DF49" i="8" s="1"/>
  <c r="DG50" i="8"/>
  <c r="DF50" i="8" s="1"/>
  <c r="DG51" i="8"/>
  <c r="DG52" i="8"/>
  <c r="DG53" i="8"/>
  <c r="DG54" i="8"/>
  <c r="DG55" i="8"/>
  <c r="DG56" i="8"/>
  <c r="DG57" i="8"/>
  <c r="DF57" i="8" s="1"/>
  <c r="DG58" i="8"/>
  <c r="DG59" i="8"/>
  <c r="DG60" i="8"/>
  <c r="DF60" i="8" s="1"/>
  <c r="DG61" i="8"/>
  <c r="DF9" i="8"/>
  <c r="DF10" i="8"/>
  <c r="DF11" i="8"/>
  <c r="DF17" i="8"/>
  <c r="DF18" i="8"/>
  <c r="DF19" i="8"/>
  <c r="DF34" i="8"/>
  <c r="DF35" i="8"/>
  <c r="DF36" i="8"/>
  <c r="DF43" i="8"/>
  <c r="DF51" i="8"/>
  <c r="DF58" i="8"/>
  <c r="DF59" i="8"/>
  <c r="CY8" i="8"/>
  <c r="CY9" i="8"/>
  <c r="CY10" i="8"/>
  <c r="CY11" i="8"/>
  <c r="CY12" i="8"/>
  <c r="CQ12" i="8" s="1"/>
  <c r="CY13" i="8"/>
  <c r="CY14" i="8"/>
  <c r="CY15" i="8"/>
  <c r="CY16" i="8"/>
  <c r="CY17" i="8"/>
  <c r="CQ17" i="8" s="1"/>
  <c r="CY18" i="8"/>
  <c r="CY19" i="8"/>
  <c r="CQ19" i="8" s="1"/>
  <c r="CY20" i="8"/>
  <c r="CQ20" i="8" s="1"/>
  <c r="CY21" i="8"/>
  <c r="CY22" i="8"/>
  <c r="CY23" i="8"/>
  <c r="CY24" i="8"/>
  <c r="CY25" i="8"/>
  <c r="CQ25" i="8" s="1"/>
  <c r="CY26" i="8"/>
  <c r="CY27" i="8"/>
  <c r="CY28" i="8"/>
  <c r="CQ28" i="8" s="1"/>
  <c r="CY29" i="8"/>
  <c r="CY30" i="8"/>
  <c r="CY31" i="8"/>
  <c r="CY32" i="8"/>
  <c r="CQ32" i="8" s="1"/>
  <c r="CY33" i="8"/>
  <c r="CY34" i="8"/>
  <c r="CY35" i="8"/>
  <c r="CQ35" i="8" s="1"/>
  <c r="CY36" i="8"/>
  <c r="CY37" i="8"/>
  <c r="CY38" i="8"/>
  <c r="CY39" i="8"/>
  <c r="CY40" i="8"/>
  <c r="CY41" i="8"/>
  <c r="CY42" i="8"/>
  <c r="CY43" i="8"/>
  <c r="CY44" i="8"/>
  <c r="CQ44" i="8" s="1"/>
  <c r="CY45" i="8"/>
  <c r="CY46" i="8"/>
  <c r="CY47" i="8"/>
  <c r="CY48" i="8"/>
  <c r="CY49" i="8"/>
  <c r="CQ49" i="8" s="1"/>
  <c r="CY50" i="8"/>
  <c r="CY51" i="8"/>
  <c r="CQ51" i="8" s="1"/>
  <c r="CY52" i="8"/>
  <c r="CY53" i="8"/>
  <c r="CY54" i="8"/>
  <c r="CY55" i="8"/>
  <c r="CY56" i="8"/>
  <c r="CY57" i="8"/>
  <c r="CY58" i="8"/>
  <c r="CY59" i="8"/>
  <c r="CY60" i="8"/>
  <c r="CQ60" i="8" s="1"/>
  <c r="CY61" i="8"/>
  <c r="CR8" i="8"/>
  <c r="CR9" i="8"/>
  <c r="CR10" i="8"/>
  <c r="CQ10" i="8" s="1"/>
  <c r="CR11" i="8"/>
  <c r="CR12" i="8"/>
  <c r="CR13" i="8"/>
  <c r="CQ13" i="8" s="1"/>
  <c r="CR14" i="8"/>
  <c r="CR15" i="8"/>
  <c r="CR16" i="8"/>
  <c r="CR17" i="8"/>
  <c r="CR18" i="8"/>
  <c r="CQ18" i="8" s="1"/>
  <c r="CR19" i="8"/>
  <c r="CR20" i="8"/>
  <c r="CR21" i="8"/>
  <c r="CR22" i="8"/>
  <c r="CQ22" i="8" s="1"/>
  <c r="CR23" i="8"/>
  <c r="CQ23" i="8" s="1"/>
  <c r="CR24" i="8"/>
  <c r="CR25" i="8"/>
  <c r="CR26" i="8"/>
  <c r="CQ26" i="8" s="1"/>
  <c r="CR27" i="8"/>
  <c r="CR28" i="8"/>
  <c r="CR29" i="8"/>
  <c r="CQ29" i="8" s="1"/>
  <c r="CR30" i="8"/>
  <c r="CR31" i="8"/>
  <c r="CR32" i="8"/>
  <c r="CR33" i="8"/>
  <c r="CR34" i="8"/>
  <c r="CQ34" i="8" s="1"/>
  <c r="CR35" i="8"/>
  <c r="CR36" i="8"/>
  <c r="CR37" i="8"/>
  <c r="CR38" i="8"/>
  <c r="CQ38" i="8" s="1"/>
  <c r="CR39" i="8"/>
  <c r="CQ39" i="8" s="1"/>
  <c r="CR40" i="8"/>
  <c r="CR41" i="8"/>
  <c r="CR42" i="8"/>
  <c r="CQ42" i="8" s="1"/>
  <c r="CR43" i="8"/>
  <c r="CR44" i="8"/>
  <c r="CR45" i="8"/>
  <c r="CQ45" i="8" s="1"/>
  <c r="CR46" i="8"/>
  <c r="CR47" i="8"/>
  <c r="CQ47" i="8" s="1"/>
  <c r="CR48" i="8"/>
  <c r="CR49" i="8"/>
  <c r="CR50" i="8"/>
  <c r="CR51" i="8"/>
  <c r="CR52" i="8"/>
  <c r="CR53" i="8"/>
  <c r="CR54" i="8"/>
  <c r="CQ54" i="8" s="1"/>
  <c r="CR55" i="8"/>
  <c r="CR56" i="8"/>
  <c r="CQ56" i="8" s="1"/>
  <c r="CR57" i="8"/>
  <c r="CR58" i="8"/>
  <c r="CQ58" i="8" s="1"/>
  <c r="CR59" i="8"/>
  <c r="CR60" i="8"/>
  <c r="CR61" i="8"/>
  <c r="CQ61" i="8" s="1"/>
  <c r="CQ9" i="8"/>
  <c r="CQ15" i="8"/>
  <c r="CQ31" i="8"/>
  <c r="CQ36" i="8"/>
  <c r="CQ40" i="8"/>
  <c r="CQ41" i="8"/>
  <c r="CQ50" i="8"/>
  <c r="CQ52" i="8"/>
  <c r="CQ55" i="8"/>
  <c r="CQ57" i="8"/>
  <c r="CJ8" i="8"/>
  <c r="CJ9" i="8"/>
  <c r="CB9" i="8" s="1"/>
  <c r="CJ10" i="8"/>
  <c r="CJ11" i="8"/>
  <c r="CJ12" i="8"/>
  <c r="CJ13" i="8"/>
  <c r="CJ14" i="8"/>
  <c r="CJ15" i="8"/>
  <c r="CJ16" i="8"/>
  <c r="CB16" i="8" s="1"/>
  <c r="CJ17" i="8"/>
  <c r="CB17" i="8" s="1"/>
  <c r="CJ18" i="8"/>
  <c r="CJ19" i="8"/>
  <c r="CJ20" i="8"/>
  <c r="CJ21" i="8"/>
  <c r="CB21" i="8" s="1"/>
  <c r="CJ22" i="8"/>
  <c r="CB22" i="8" s="1"/>
  <c r="CJ23" i="8"/>
  <c r="CJ24" i="8"/>
  <c r="CJ25" i="8"/>
  <c r="CB25" i="8" s="1"/>
  <c r="CJ26" i="8"/>
  <c r="CJ27" i="8"/>
  <c r="CJ28" i="8"/>
  <c r="CJ29" i="8"/>
  <c r="CJ30" i="8"/>
  <c r="CJ31" i="8"/>
  <c r="CJ32" i="8"/>
  <c r="CJ33" i="8"/>
  <c r="CB33" i="8" s="1"/>
  <c r="CJ34" i="8"/>
  <c r="CJ35" i="8"/>
  <c r="CJ36" i="8"/>
  <c r="CJ37" i="8"/>
  <c r="CJ38" i="8"/>
  <c r="CJ39" i="8"/>
  <c r="CB39" i="8" s="1"/>
  <c r="CJ40" i="8"/>
  <c r="CJ41" i="8"/>
  <c r="CB41" i="8" s="1"/>
  <c r="CJ42" i="8"/>
  <c r="CJ43" i="8"/>
  <c r="CJ44" i="8"/>
  <c r="CJ45" i="8"/>
  <c r="CJ46" i="8"/>
  <c r="CJ47" i="8"/>
  <c r="CJ48" i="8"/>
  <c r="CJ49" i="8"/>
  <c r="CB49" i="8" s="1"/>
  <c r="CJ50" i="8"/>
  <c r="CJ51" i="8"/>
  <c r="CJ52" i="8"/>
  <c r="CJ53" i="8"/>
  <c r="CB53" i="8" s="1"/>
  <c r="CJ54" i="8"/>
  <c r="CB54" i="8" s="1"/>
  <c r="CJ55" i="8"/>
  <c r="CB55" i="8" s="1"/>
  <c r="CJ56" i="8"/>
  <c r="CJ57" i="8"/>
  <c r="CB57" i="8" s="1"/>
  <c r="CJ58" i="8"/>
  <c r="CJ59" i="8"/>
  <c r="CJ60" i="8"/>
  <c r="CJ61" i="8"/>
  <c r="CC8" i="8"/>
  <c r="CB8" i="8" s="1"/>
  <c r="CC9" i="8"/>
  <c r="CC10" i="8"/>
  <c r="CC11" i="8"/>
  <c r="CB11" i="8" s="1"/>
  <c r="CC12" i="8"/>
  <c r="CC13" i="8"/>
  <c r="CC14" i="8"/>
  <c r="CC15" i="8"/>
  <c r="CC16" i="8"/>
  <c r="CC17" i="8"/>
  <c r="CC18" i="8"/>
  <c r="CC19" i="8"/>
  <c r="CC20" i="8"/>
  <c r="CC21" i="8"/>
  <c r="CC22" i="8"/>
  <c r="CC23" i="8"/>
  <c r="CC24" i="8"/>
  <c r="CB24" i="8" s="1"/>
  <c r="CC25" i="8"/>
  <c r="CC26" i="8"/>
  <c r="CC27" i="8"/>
  <c r="CB27" i="8" s="1"/>
  <c r="CC28" i="8"/>
  <c r="CC29" i="8"/>
  <c r="CB29" i="8" s="1"/>
  <c r="CC30" i="8"/>
  <c r="CC31" i="8"/>
  <c r="CB31" i="8" s="1"/>
  <c r="CC32" i="8"/>
  <c r="CC33" i="8"/>
  <c r="CC34" i="8"/>
  <c r="CC35" i="8"/>
  <c r="CC36" i="8"/>
  <c r="CC37" i="8"/>
  <c r="CC38" i="8"/>
  <c r="CC39" i="8"/>
  <c r="CC40" i="8"/>
  <c r="CB40" i="8" s="1"/>
  <c r="CC41" i="8"/>
  <c r="CC42" i="8"/>
  <c r="CB42" i="8" s="1"/>
  <c r="CC43" i="8"/>
  <c r="CB43" i="8" s="1"/>
  <c r="CC44" i="8"/>
  <c r="CC45" i="8"/>
  <c r="CB45" i="8" s="1"/>
  <c r="CC46" i="8"/>
  <c r="CB46" i="8" s="1"/>
  <c r="CC47" i="8"/>
  <c r="CB47" i="8" s="1"/>
  <c r="CC48" i="8"/>
  <c r="CC49" i="8"/>
  <c r="CC50" i="8"/>
  <c r="CC51" i="8"/>
  <c r="CC52" i="8"/>
  <c r="CC53" i="8"/>
  <c r="CC54" i="8"/>
  <c r="CC55" i="8"/>
  <c r="CC56" i="8"/>
  <c r="CC57" i="8"/>
  <c r="CC58" i="8"/>
  <c r="CC59" i="8"/>
  <c r="CB59" i="8" s="1"/>
  <c r="CC60" i="8"/>
  <c r="CC61" i="8"/>
  <c r="CB13" i="8"/>
  <c r="CB15" i="8"/>
  <c r="CB18" i="8"/>
  <c r="CB30" i="8"/>
  <c r="CB37" i="8"/>
  <c r="CB56" i="8"/>
  <c r="CB61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U20" i="8"/>
  <c r="BU21" i="8"/>
  <c r="BM21" i="8" s="1"/>
  <c r="BU22" i="8"/>
  <c r="BU23" i="8"/>
  <c r="BM23" i="8" s="1"/>
  <c r="BU24" i="8"/>
  <c r="BU25" i="8"/>
  <c r="BU26" i="8"/>
  <c r="BU27" i="8"/>
  <c r="BU28" i="8"/>
  <c r="BM28" i="8" s="1"/>
  <c r="BU29" i="8"/>
  <c r="BU30" i="8"/>
  <c r="BU31" i="8"/>
  <c r="BU32" i="8"/>
  <c r="BU33" i="8"/>
  <c r="BU34" i="8"/>
  <c r="BU35" i="8"/>
  <c r="BU36" i="8"/>
  <c r="BM36" i="8" s="1"/>
  <c r="BU37" i="8"/>
  <c r="BU38" i="8"/>
  <c r="BU39" i="8"/>
  <c r="BU40" i="8"/>
  <c r="BU41" i="8"/>
  <c r="BU42" i="8"/>
  <c r="BU43" i="8"/>
  <c r="BU44" i="8"/>
  <c r="BM44" i="8" s="1"/>
  <c r="BU45" i="8"/>
  <c r="BU46" i="8"/>
  <c r="BU47" i="8"/>
  <c r="BU48" i="8"/>
  <c r="BU49" i="8"/>
  <c r="BU50" i="8"/>
  <c r="BU51" i="8"/>
  <c r="BU52" i="8"/>
  <c r="BM52" i="8" s="1"/>
  <c r="BU53" i="8"/>
  <c r="BU54" i="8"/>
  <c r="BU55" i="8"/>
  <c r="BU56" i="8"/>
  <c r="BU57" i="8"/>
  <c r="BU58" i="8"/>
  <c r="BU59" i="8"/>
  <c r="BU60" i="8"/>
  <c r="BM60" i="8" s="1"/>
  <c r="BU61" i="8"/>
  <c r="BN8" i="8"/>
  <c r="BM8" i="8" s="1"/>
  <c r="BN9" i="8"/>
  <c r="BN10" i="8"/>
  <c r="BM10" i="8" s="1"/>
  <c r="BN11" i="8"/>
  <c r="BM11" i="8" s="1"/>
  <c r="BN12" i="8"/>
  <c r="BN13" i="8"/>
  <c r="BN14" i="8"/>
  <c r="BN15" i="8"/>
  <c r="BN16" i="8"/>
  <c r="BN17" i="8"/>
  <c r="BM17" i="8" s="1"/>
  <c r="BN18" i="8"/>
  <c r="BM18" i="8" s="1"/>
  <c r="BN19" i="8"/>
  <c r="BM19" i="8" s="1"/>
  <c r="BN20" i="8"/>
  <c r="BN21" i="8"/>
  <c r="BN22" i="8"/>
  <c r="BM22" i="8" s="1"/>
  <c r="BN23" i="8"/>
  <c r="BN24" i="8"/>
  <c r="BN25" i="8"/>
  <c r="BN26" i="8"/>
  <c r="BM26" i="8" s="1"/>
  <c r="BN27" i="8"/>
  <c r="BM27" i="8" s="1"/>
  <c r="BN28" i="8"/>
  <c r="BN29" i="8"/>
  <c r="BM29" i="8" s="1"/>
  <c r="BN30" i="8"/>
  <c r="BN31" i="8"/>
  <c r="BN32" i="8"/>
  <c r="BN33" i="8"/>
  <c r="BM33" i="8" s="1"/>
  <c r="BN34" i="8"/>
  <c r="BM34" i="8" s="1"/>
  <c r="BN35" i="8"/>
  <c r="BN36" i="8"/>
  <c r="BN37" i="8"/>
  <c r="BN38" i="8"/>
  <c r="BM38" i="8" s="1"/>
  <c r="BN39" i="8"/>
  <c r="BN40" i="8"/>
  <c r="BM40" i="8" s="1"/>
  <c r="BN41" i="8"/>
  <c r="BN42" i="8"/>
  <c r="BM42" i="8" s="1"/>
  <c r="BN43" i="8"/>
  <c r="BN44" i="8"/>
  <c r="BN45" i="8"/>
  <c r="BN46" i="8"/>
  <c r="BN47" i="8"/>
  <c r="BN48" i="8"/>
  <c r="BN49" i="8"/>
  <c r="BM49" i="8" s="1"/>
  <c r="BN50" i="8"/>
  <c r="BM50" i="8" s="1"/>
  <c r="BN51" i="8"/>
  <c r="BN52" i="8"/>
  <c r="BN53" i="8"/>
  <c r="BN54" i="8"/>
  <c r="BM54" i="8" s="1"/>
  <c r="BN55" i="8"/>
  <c r="BN56" i="8"/>
  <c r="BN57" i="8"/>
  <c r="BN58" i="8"/>
  <c r="BM58" i="8" s="1"/>
  <c r="BN59" i="8"/>
  <c r="BN60" i="8"/>
  <c r="BN61" i="8"/>
  <c r="BM61" i="8" s="1"/>
  <c r="BM13" i="8"/>
  <c r="BM16" i="8"/>
  <c r="BM32" i="8"/>
  <c r="BM35" i="8"/>
  <c r="BM37" i="8"/>
  <c r="BM43" i="8"/>
  <c r="BM45" i="8"/>
  <c r="BM48" i="8"/>
  <c r="BM51" i="8"/>
  <c r="BM53" i="8"/>
  <c r="BM56" i="8"/>
  <c r="BM59" i="8"/>
  <c r="BF8" i="8"/>
  <c r="BF9" i="8"/>
  <c r="BF10" i="8"/>
  <c r="BF11" i="8"/>
  <c r="BF12" i="8"/>
  <c r="BF13" i="8"/>
  <c r="BF14" i="8"/>
  <c r="BF15" i="8"/>
  <c r="BF16" i="8"/>
  <c r="BF17" i="8"/>
  <c r="BF18" i="8"/>
  <c r="AX18" i="8" s="1"/>
  <c r="BF19" i="8"/>
  <c r="AX19" i="8" s="1"/>
  <c r="BF20" i="8"/>
  <c r="BF21" i="8"/>
  <c r="AX21" i="8" s="1"/>
  <c r="BF22" i="8"/>
  <c r="AX22" i="8" s="1"/>
  <c r="BF23" i="8"/>
  <c r="BF24" i="8"/>
  <c r="BF25" i="8"/>
  <c r="BF26" i="8"/>
  <c r="BF27" i="8"/>
  <c r="BF28" i="8"/>
  <c r="BF29" i="8"/>
  <c r="BF30" i="8"/>
  <c r="BF31" i="8"/>
  <c r="BF32" i="8"/>
  <c r="BF33" i="8"/>
  <c r="BF34" i="8"/>
  <c r="AX34" i="8" s="1"/>
  <c r="BF35" i="8"/>
  <c r="AX35" i="8" s="1"/>
  <c r="BF36" i="8"/>
  <c r="AX36" i="8" s="1"/>
  <c r="BF37" i="8"/>
  <c r="AX37" i="8" s="1"/>
  <c r="BF38" i="8"/>
  <c r="BF39" i="8"/>
  <c r="BF40" i="8"/>
  <c r="BF41" i="8"/>
  <c r="BF42" i="8"/>
  <c r="BF43" i="8"/>
  <c r="BF44" i="8"/>
  <c r="BF45" i="8"/>
  <c r="BF46" i="8"/>
  <c r="BF47" i="8"/>
  <c r="BF48" i="8"/>
  <c r="BF49" i="8"/>
  <c r="BF50" i="8"/>
  <c r="AX50" i="8" s="1"/>
  <c r="BF51" i="8"/>
  <c r="AX51" i="8" s="1"/>
  <c r="BF52" i="8"/>
  <c r="BF53" i="8"/>
  <c r="AX53" i="8" s="1"/>
  <c r="BF54" i="8"/>
  <c r="AX54" i="8" s="1"/>
  <c r="BF55" i="8"/>
  <c r="BF56" i="8"/>
  <c r="BF57" i="8"/>
  <c r="BF58" i="8"/>
  <c r="BF59" i="8"/>
  <c r="AX59" i="8" s="1"/>
  <c r="BF60" i="8"/>
  <c r="BF61" i="8"/>
  <c r="AY8" i="8"/>
  <c r="AY9" i="8"/>
  <c r="AX9" i="8" s="1"/>
  <c r="AY10" i="8"/>
  <c r="AY11" i="8"/>
  <c r="AY12" i="8"/>
  <c r="AY13" i="8"/>
  <c r="AY14" i="8"/>
  <c r="AY15" i="8"/>
  <c r="AY16" i="8"/>
  <c r="AX16" i="8" s="1"/>
  <c r="AY17" i="8"/>
  <c r="AY18" i="8"/>
  <c r="AY19" i="8"/>
  <c r="AY20" i="8"/>
  <c r="AY21" i="8"/>
  <c r="AY22" i="8"/>
  <c r="AY23" i="8"/>
  <c r="AX23" i="8" s="1"/>
  <c r="AY24" i="8"/>
  <c r="AY25" i="8"/>
  <c r="AX25" i="8" s="1"/>
  <c r="AY26" i="8"/>
  <c r="AX26" i="8" s="1"/>
  <c r="AY27" i="8"/>
  <c r="AY28" i="8"/>
  <c r="AX28" i="8" s="1"/>
  <c r="AY29" i="8"/>
  <c r="AY30" i="8"/>
  <c r="AY31" i="8"/>
  <c r="AY32" i="8"/>
  <c r="AX32" i="8" s="1"/>
  <c r="AY33" i="8"/>
  <c r="AY34" i="8"/>
  <c r="AY35" i="8"/>
  <c r="AY36" i="8"/>
  <c r="AY37" i="8"/>
  <c r="AY38" i="8"/>
  <c r="AY39" i="8"/>
  <c r="AX39" i="8" s="1"/>
  <c r="AY40" i="8"/>
  <c r="AY41" i="8"/>
  <c r="AX41" i="8" s="1"/>
  <c r="AY42" i="8"/>
  <c r="AY43" i="8"/>
  <c r="AY44" i="8"/>
  <c r="AY45" i="8"/>
  <c r="AY46" i="8"/>
  <c r="AY47" i="8"/>
  <c r="AY48" i="8"/>
  <c r="AX48" i="8" s="1"/>
  <c r="AY49" i="8"/>
  <c r="AY50" i="8"/>
  <c r="AY51" i="8"/>
  <c r="AY52" i="8"/>
  <c r="AY53" i="8"/>
  <c r="AY54" i="8"/>
  <c r="AY55" i="8"/>
  <c r="AX55" i="8" s="1"/>
  <c r="AY56" i="8"/>
  <c r="AY57" i="8"/>
  <c r="AX57" i="8" s="1"/>
  <c r="AY58" i="8"/>
  <c r="AY59" i="8"/>
  <c r="AY60" i="8"/>
  <c r="AX60" i="8" s="1"/>
  <c r="AY61" i="8"/>
  <c r="AX11" i="8"/>
  <c r="AX12" i="8"/>
  <c r="AX17" i="8"/>
  <c r="AX27" i="8"/>
  <c r="AX33" i="8"/>
  <c r="AX38" i="8"/>
  <c r="AX43" i="8"/>
  <c r="AX44" i="8"/>
  <c r="AX49" i="8"/>
  <c r="AX58" i="8"/>
  <c r="AQ8" i="8"/>
  <c r="AQ9" i="8"/>
  <c r="AI9" i="8" s="1"/>
  <c r="AQ10" i="8"/>
  <c r="AQ11" i="8"/>
  <c r="AQ12" i="8"/>
  <c r="AQ13" i="8"/>
  <c r="AQ14" i="8"/>
  <c r="AQ15" i="8"/>
  <c r="AQ16" i="8"/>
  <c r="AQ17" i="8"/>
  <c r="AI17" i="8" s="1"/>
  <c r="AQ18" i="8"/>
  <c r="AQ19" i="8"/>
  <c r="AI19" i="8" s="1"/>
  <c r="AQ20" i="8"/>
  <c r="AQ21" i="8"/>
  <c r="AQ22" i="8"/>
  <c r="AQ23" i="8"/>
  <c r="AQ24" i="8"/>
  <c r="AQ25" i="8"/>
  <c r="AQ26" i="8"/>
  <c r="AQ27" i="8"/>
  <c r="AQ28" i="8"/>
  <c r="AQ29" i="8"/>
  <c r="AQ30" i="8"/>
  <c r="AQ31" i="8"/>
  <c r="AQ32" i="8"/>
  <c r="AQ33" i="8"/>
  <c r="AI33" i="8" s="1"/>
  <c r="AQ34" i="8"/>
  <c r="AQ35" i="8"/>
  <c r="AI35" i="8" s="1"/>
  <c r="AQ36" i="8"/>
  <c r="AQ37" i="8"/>
  <c r="AQ38" i="8"/>
  <c r="AQ39" i="8"/>
  <c r="AQ40" i="8"/>
  <c r="AQ41" i="8"/>
  <c r="AI41" i="8" s="1"/>
  <c r="AQ42" i="8"/>
  <c r="AQ43" i="8"/>
  <c r="AQ44" i="8"/>
  <c r="AQ45" i="8"/>
  <c r="AQ46" i="8"/>
  <c r="AQ47" i="8"/>
  <c r="AQ48" i="8"/>
  <c r="AQ49" i="8"/>
  <c r="AI49" i="8" s="1"/>
  <c r="AQ50" i="8"/>
  <c r="AQ51" i="8"/>
  <c r="AI51" i="8" s="1"/>
  <c r="AQ52" i="8"/>
  <c r="AQ53" i="8"/>
  <c r="AQ54" i="8"/>
  <c r="AQ55" i="8"/>
  <c r="AQ56" i="8"/>
  <c r="AQ57" i="8"/>
  <c r="AI57" i="8" s="1"/>
  <c r="AQ58" i="8"/>
  <c r="AQ59" i="8"/>
  <c r="AQ60" i="8"/>
  <c r="AQ61" i="8"/>
  <c r="AJ8" i="8"/>
  <c r="AJ9" i="8"/>
  <c r="AJ10" i="8"/>
  <c r="AJ11" i="8"/>
  <c r="AJ12" i="8"/>
  <c r="AJ13" i="8"/>
  <c r="AI13" i="8" s="1"/>
  <c r="AJ14" i="8"/>
  <c r="AI14" i="8" s="1"/>
  <c r="AJ15" i="8"/>
  <c r="AJ16" i="8"/>
  <c r="AJ17" i="8"/>
  <c r="AJ18" i="8"/>
  <c r="AJ19" i="8"/>
  <c r="AJ20" i="8"/>
  <c r="AI20" i="8" s="1"/>
  <c r="AJ21" i="8"/>
  <c r="AI21" i="8" s="1"/>
  <c r="AJ22" i="8"/>
  <c r="AJ23" i="8"/>
  <c r="AI23" i="8" s="1"/>
  <c r="AJ24" i="8"/>
  <c r="AJ25" i="8"/>
  <c r="AJ26" i="8"/>
  <c r="AJ27" i="8"/>
  <c r="AJ28" i="8"/>
  <c r="AI28" i="8" s="1"/>
  <c r="AJ29" i="8"/>
  <c r="AI29" i="8" s="1"/>
  <c r="AJ30" i="8"/>
  <c r="AI30" i="8" s="1"/>
  <c r="AJ31" i="8"/>
  <c r="AJ32" i="8"/>
  <c r="AJ33" i="8"/>
  <c r="AJ34" i="8"/>
  <c r="AJ35" i="8"/>
  <c r="AJ36" i="8"/>
  <c r="AI36" i="8" s="1"/>
  <c r="AJ37" i="8"/>
  <c r="AI37" i="8" s="1"/>
  <c r="AJ38" i="8"/>
  <c r="AJ39" i="8"/>
  <c r="AJ40" i="8"/>
  <c r="AJ41" i="8"/>
  <c r="AJ42" i="8"/>
  <c r="AJ43" i="8"/>
  <c r="AJ44" i="8"/>
  <c r="AI44" i="8" s="1"/>
  <c r="AJ45" i="8"/>
  <c r="AI45" i="8" s="1"/>
  <c r="AJ46" i="8"/>
  <c r="AI46" i="8" s="1"/>
  <c r="AJ47" i="8"/>
  <c r="AJ48" i="8"/>
  <c r="AJ49" i="8"/>
  <c r="AJ50" i="8"/>
  <c r="AJ51" i="8"/>
  <c r="AJ52" i="8"/>
  <c r="AI52" i="8" s="1"/>
  <c r="AJ53" i="8"/>
  <c r="AI53" i="8" s="1"/>
  <c r="AJ54" i="8"/>
  <c r="AJ55" i="8"/>
  <c r="AJ56" i="8"/>
  <c r="AJ57" i="8"/>
  <c r="AJ58" i="8"/>
  <c r="AJ59" i="8"/>
  <c r="AJ60" i="8"/>
  <c r="AJ61" i="8"/>
  <c r="AI61" i="8" s="1"/>
  <c r="AI15" i="8"/>
  <c r="AI25" i="8"/>
  <c r="AI31" i="8"/>
  <c r="AI39" i="8"/>
  <c r="AI47" i="8"/>
  <c r="AI55" i="8"/>
  <c r="AB8" i="8"/>
  <c r="AB9" i="8"/>
  <c r="AB10" i="8"/>
  <c r="AB11" i="8"/>
  <c r="AB12" i="8"/>
  <c r="AB13" i="8"/>
  <c r="T13" i="8" s="1"/>
  <c r="AB14" i="8"/>
  <c r="AB15" i="8"/>
  <c r="T15" i="8" s="1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AB38" i="8"/>
  <c r="AB39" i="8"/>
  <c r="AB40" i="8"/>
  <c r="AB41" i="8"/>
  <c r="AB42" i="8"/>
  <c r="AB43" i="8"/>
  <c r="AB44" i="8"/>
  <c r="AB45" i="8"/>
  <c r="T45" i="8" s="1"/>
  <c r="AB46" i="8"/>
  <c r="AB47" i="8"/>
  <c r="T47" i="8" s="1"/>
  <c r="AB48" i="8"/>
  <c r="AB49" i="8"/>
  <c r="AB50" i="8"/>
  <c r="AB51" i="8"/>
  <c r="AB52" i="8"/>
  <c r="AB53" i="8"/>
  <c r="AB54" i="8"/>
  <c r="AB55" i="8"/>
  <c r="AB56" i="8"/>
  <c r="T56" i="8" s="1"/>
  <c r="AB57" i="8"/>
  <c r="AB58" i="8"/>
  <c r="AB59" i="8"/>
  <c r="AB60" i="8"/>
  <c r="AB61" i="8"/>
  <c r="U8" i="8"/>
  <c r="U9" i="8"/>
  <c r="U10" i="8"/>
  <c r="U11" i="8"/>
  <c r="U12" i="8"/>
  <c r="U13" i="8"/>
  <c r="U14" i="8"/>
  <c r="U15" i="8"/>
  <c r="U16" i="8"/>
  <c r="U17" i="8"/>
  <c r="U18" i="8"/>
  <c r="T18" i="8" s="1"/>
  <c r="U19" i="8"/>
  <c r="U20" i="8"/>
  <c r="U21" i="8"/>
  <c r="T21" i="8" s="1"/>
  <c r="U22" i="8"/>
  <c r="U23" i="8"/>
  <c r="T23" i="8" s="1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T38" i="8" s="1"/>
  <c r="U39" i="8"/>
  <c r="T39" i="8" s="1"/>
  <c r="U40" i="8"/>
  <c r="U41" i="8"/>
  <c r="U42" i="8"/>
  <c r="U43" i="8"/>
  <c r="U44" i="8"/>
  <c r="U45" i="8"/>
  <c r="U46" i="8"/>
  <c r="T46" i="8" s="1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T31" i="8"/>
  <c r="T32" i="8"/>
  <c r="T37" i="8"/>
  <c r="T53" i="8"/>
  <c r="T55" i="8"/>
  <c r="T58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E24" i="8" s="1"/>
  <c r="M25" i="8"/>
  <c r="M26" i="8"/>
  <c r="M27" i="8"/>
  <c r="E27" i="8" s="1"/>
  <c r="M28" i="8"/>
  <c r="M29" i="8"/>
  <c r="M30" i="8"/>
  <c r="M31" i="8"/>
  <c r="M32" i="8"/>
  <c r="M33" i="8"/>
  <c r="M34" i="8"/>
  <c r="M35" i="8"/>
  <c r="E35" i="8" s="1"/>
  <c r="M36" i="8"/>
  <c r="M37" i="8"/>
  <c r="E37" i="8" s="1"/>
  <c r="M38" i="8"/>
  <c r="M39" i="8"/>
  <c r="M40" i="8"/>
  <c r="M41" i="8"/>
  <c r="M42" i="8"/>
  <c r="M43" i="8"/>
  <c r="E43" i="8" s="1"/>
  <c r="M44" i="8"/>
  <c r="M45" i="8"/>
  <c r="M46" i="8"/>
  <c r="M47" i="8"/>
  <c r="M48" i="8"/>
  <c r="M49" i="8"/>
  <c r="M50" i="8"/>
  <c r="M51" i="8"/>
  <c r="E51" i="8" s="1"/>
  <c r="M52" i="8"/>
  <c r="M53" i="8"/>
  <c r="E53" i="8" s="1"/>
  <c r="M54" i="8"/>
  <c r="M55" i="8"/>
  <c r="M56" i="8"/>
  <c r="E56" i="8" s="1"/>
  <c r="M57" i="8"/>
  <c r="M58" i="8"/>
  <c r="M59" i="8"/>
  <c r="M60" i="8"/>
  <c r="M61" i="8"/>
  <c r="F8" i="8"/>
  <c r="F9" i="8"/>
  <c r="E9" i="8" s="1"/>
  <c r="F10" i="8"/>
  <c r="E10" i="8" s="1"/>
  <c r="F11" i="8"/>
  <c r="F12" i="8"/>
  <c r="F13" i="8"/>
  <c r="E13" i="8" s="1"/>
  <c r="F14" i="8"/>
  <c r="F15" i="8"/>
  <c r="F16" i="8"/>
  <c r="E16" i="8" s="1"/>
  <c r="F17" i="8"/>
  <c r="E17" i="8" s="1"/>
  <c r="F18" i="8"/>
  <c r="F19" i="8"/>
  <c r="F20" i="8"/>
  <c r="F21" i="8"/>
  <c r="E21" i="8" s="1"/>
  <c r="F22" i="8"/>
  <c r="E22" i="8" s="1"/>
  <c r="F23" i="8"/>
  <c r="F24" i="8"/>
  <c r="F25" i="8"/>
  <c r="E25" i="8" s="1"/>
  <c r="F26" i="8"/>
  <c r="E26" i="8" s="1"/>
  <c r="F27" i="8"/>
  <c r="F28" i="8"/>
  <c r="E28" i="8" s="1"/>
  <c r="F29" i="8"/>
  <c r="E29" i="8" s="1"/>
  <c r="F30" i="8"/>
  <c r="E30" i="8" s="1"/>
  <c r="F31" i="8"/>
  <c r="F32" i="8"/>
  <c r="F33" i="8"/>
  <c r="E33" i="8" s="1"/>
  <c r="F34" i="8"/>
  <c r="F35" i="8"/>
  <c r="F36" i="8"/>
  <c r="F37" i="8"/>
  <c r="F38" i="8"/>
  <c r="F39" i="8"/>
  <c r="F40" i="8"/>
  <c r="F41" i="8"/>
  <c r="E41" i="8" s="1"/>
  <c r="F42" i="8"/>
  <c r="E42" i="8" s="1"/>
  <c r="F43" i="8"/>
  <c r="F44" i="8"/>
  <c r="F45" i="8"/>
  <c r="E45" i="8" s="1"/>
  <c r="F46" i="8"/>
  <c r="E46" i="8" s="1"/>
  <c r="F47" i="8"/>
  <c r="E47" i="8" s="1"/>
  <c r="F48" i="8"/>
  <c r="E48" i="8" s="1"/>
  <c r="F49" i="8"/>
  <c r="F50" i="8"/>
  <c r="F51" i="8"/>
  <c r="F52" i="8"/>
  <c r="F53" i="8"/>
  <c r="F54" i="8"/>
  <c r="F55" i="8"/>
  <c r="E55" i="8" s="1"/>
  <c r="F56" i="8"/>
  <c r="F57" i="8"/>
  <c r="E57" i="8" s="1"/>
  <c r="F58" i="8"/>
  <c r="E58" i="8" s="1"/>
  <c r="F59" i="8"/>
  <c r="F60" i="8"/>
  <c r="E60" i="8" s="1"/>
  <c r="F61" i="8"/>
  <c r="E61" i="8" s="1"/>
  <c r="E8" i="8"/>
  <c r="E11" i="8"/>
  <c r="E12" i="8"/>
  <c r="E14" i="8"/>
  <c r="E36" i="8"/>
  <c r="E40" i="8"/>
  <c r="E44" i="8"/>
  <c r="E49" i="8"/>
  <c r="E52" i="8"/>
  <c r="E59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G56" i="10"/>
  <c r="DG57" i="10"/>
  <c r="DG58" i="10"/>
  <c r="DG59" i="10"/>
  <c r="DG60" i="10"/>
  <c r="DG61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DE54" i="10"/>
  <c r="DE55" i="10"/>
  <c r="DE56" i="10"/>
  <c r="DE57" i="10"/>
  <c r="DE58" i="10"/>
  <c r="DE59" i="10"/>
  <c r="DE60" i="10"/>
  <c r="DE61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D47" i="10"/>
  <c r="DD48" i="10"/>
  <c r="DD49" i="10"/>
  <c r="DD50" i="10"/>
  <c r="DD51" i="10"/>
  <c r="DD52" i="10"/>
  <c r="DD53" i="10"/>
  <c r="DD54" i="10"/>
  <c r="DD55" i="10"/>
  <c r="DD56" i="10"/>
  <c r="DD57" i="10"/>
  <c r="DD58" i="10"/>
  <c r="DD59" i="10"/>
  <c r="DD60" i="10"/>
  <c r="DD61" i="10"/>
  <c r="DC8" i="10"/>
  <c r="DC9" i="10"/>
  <c r="DC10" i="10"/>
  <c r="DC11" i="10"/>
  <c r="DA11" i="10" s="1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C27" i="10"/>
  <c r="DC28" i="10"/>
  <c r="DC29" i="10"/>
  <c r="DC30" i="10"/>
  <c r="DC31" i="10"/>
  <c r="DC32" i="10"/>
  <c r="DC33" i="10"/>
  <c r="DC34" i="10"/>
  <c r="DC35" i="10"/>
  <c r="DC36" i="10"/>
  <c r="DC37" i="10"/>
  <c r="DC38" i="10"/>
  <c r="DC39" i="10"/>
  <c r="DC40" i="10"/>
  <c r="DC41" i="10"/>
  <c r="DC42" i="10"/>
  <c r="DC43" i="10"/>
  <c r="DC44" i="10"/>
  <c r="DC45" i="10"/>
  <c r="DC46" i="10"/>
  <c r="DC47" i="10"/>
  <c r="DC48" i="10"/>
  <c r="DC49" i="10"/>
  <c r="DC50" i="10"/>
  <c r="DC51" i="10"/>
  <c r="DC52" i="10"/>
  <c r="DC53" i="10"/>
  <c r="DC54" i="10"/>
  <c r="DC55" i="10"/>
  <c r="DC56" i="10"/>
  <c r="DC57" i="10"/>
  <c r="DC58" i="10"/>
  <c r="DC59" i="10"/>
  <c r="DC60" i="10"/>
  <c r="DC61" i="10"/>
  <c r="DB8" i="10"/>
  <c r="DB9" i="10"/>
  <c r="DB10" i="10"/>
  <c r="DB11" i="10"/>
  <c r="DB12" i="10"/>
  <c r="DB13" i="10"/>
  <c r="DB14" i="10"/>
  <c r="DB15" i="10"/>
  <c r="DB16" i="10"/>
  <c r="DB17" i="10"/>
  <c r="DB18" i="10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B32" i="10"/>
  <c r="DB33" i="10"/>
  <c r="DB34" i="10"/>
  <c r="DB35" i="10"/>
  <c r="DB36" i="10"/>
  <c r="DB37" i="10"/>
  <c r="DB38" i="10"/>
  <c r="DB39" i="10"/>
  <c r="DB40" i="10"/>
  <c r="DB41" i="10"/>
  <c r="DB42" i="10"/>
  <c r="DB43" i="10"/>
  <c r="DB44" i="10"/>
  <c r="DB45" i="10"/>
  <c r="DB46" i="10"/>
  <c r="DB47" i="10"/>
  <c r="DB48" i="10"/>
  <c r="DB49" i="10"/>
  <c r="DB50" i="10"/>
  <c r="DB51" i="10"/>
  <c r="DB52" i="10"/>
  <c r="DB53" i="10"/>
  <c r="DB54" i="10"/>
  <c r="DB55" i="10"/>
  <c r="DB56" i="10"/>
  <c r="DB57" i="10"/>
  <c r="DB58" i="10"/>
  <c r="DB59" i="10"/>
  <c r="DB60" i="10"/>
  <c r="DB61" i="10"/>
  <c r="CX29" i="10"/>
  <c r="CQ29" i="10" s="1"/>
  <c r="CX61" i="10"/>
  <c r="CQ61" i="10" s="1"/>
  <c r="CW23" i="10"/>
  <c r="CP23" i="10" s="1"/>
  <c r="CW39" i="10"/>
  <c r="CP39" i="10" s="1"/>
  <c r="CR54" i="10"/>
  <c r="CQ49" i="10"/>
  <c r="CP10" i="10"/>
  <c r="CO31" i="10"/>
  <c r="CN30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BW25" i="10" s="1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K55" i="10"/>
  <c r="CK56" i="10"/>
  <c r="CK57" i="10"/>
  <c r="CK58" i="10"/>
  <c r="CK59" i="10"/>
  <c r="CK60" i="10"/>
  <c r="CK61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F25" i="10" s="1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J52" i="10"/>
  <c r="CJ53" i="10"/>
  <c r="CJ54" i="10"/>
  <c r="CJ55" i="10"/>
  <c r="CJ56" i="10"/>
  <c r="CJ57" i="10"/>
  <c r="CF57" i="10" s="1"/>
  <c r="CJ58" i="10"/>
  <c r="CJ59" i="10"/>
  <c r="CJ60" i="10"/>
  <c r="CJ61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F31" i="10" s="1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I45" i="10"/>
  <c r="CI46" i="10"/>
  <c r="CI47" i="10"/>
  <c r="CF47" i="10" s="1"/>
  <c r="CI48" i="10"/>
  <c r="CI49" i="10"/>
  <c r="CI50" i="10"/>
  <c r="CI51" i="10"/>
  <c r="CI52" i="10"/>
  <c r="CI53" i="10"/>
  <c r="CI54" i="10"/>
  <c r="CI55" i="10"/>
  <c r="CI56" i="10"/>
  <c r="CI57" i="10"/>
  <c r="CI58" i="10"/>
  <c r="CI59" i="10"/>
  <c r="CI60" i="10"/>
  <c r="CI6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H28" i="10"/>
  <c r="CH29" i="10"/>
  <c r="CH30" i="10"/>
  <c r="CH31" i="10"/>
  <c r="CH32" i="10"/>
  <c r="CH33" i="10"/>
  <c r="CH34" i="10"/>
  <c r="CH35" i="10"/>
  <c r="CH36" i="10"/>
  <c r="CH37" i="10"/>
  <c r="CH38" i="10"/>
  <c r="CH39" i="10"/>
  <c r="BT39" i="10" s="1"/>
  <c r="CH40" i="10"/>
  <c r="CH41" i="10"/>
  <c r="CH42" i="10"/>
  <c r="CH43" i="10"/>
  <c r="CH44" i="10"/>
  <c r="CH45" i="10"/>
  <c r="CH46" i="10"/>
  <c r="CH47" i="10"/>
  <c r="CH48" i="10"/>
  <c r="CH49" i="10"/>
  <c r="CH50" i="10"/>
  <c r="CH51" i="10"/>
  <c r="CH52" i="10"/>
  <c r="CH53" i="10"/>
  <c r="CH54" i="10"/>
  <c r="CH55" i="10"/>
  <c r="CH56" i="10"/>
  <c r="CH57" i="10"/>
  <c r="CH58" i="10"/>
  <c r="CH59" i="10"/>
  <c r="CH60" i="10"/>
  <c r="CH61" i="10"/>
  <c r="CG8" i="10"/>
  <c r="CG9" i="10"/>
  <c r="CG10" i="10"/>
  <c r="CG11" i="10"/>
  <c r="CG12" i="10"/>
  <c r="CG13" i="10"/>
  <c r="CG14" i="10"/>
  <c r="CG15" i="10"/>
  <c r="CG16" i="10"/>
  <c r="CG17" i="10"/>
  <c r="CG18" i="10"/>
  <c r="CG19" i="10"/>
  <c r="CG20" i="10"/>
  <c r="CG21" i="10"/>
  <c r="CG22" i="10"/>
  <c r="CG23" i="10"/>
  <c r="CF23" i="10" s="1"/>
  <c r="CG24" i="10"/>
  <c r="CG25" i="10"/>
  <c r="CG26" i="10"/>
  <c r="CG27" i="10"/>
  <c r="CG28" i="10"/>
  <c r="CG29" i="10"/>
  <c r="CG30" i="10"/>
  <c r="CG31" i="10"/>
  <c r="CG32" i="10"/>
  <c r="CG33" i="10"/>
  <c r="CF33" i="10" s="1"/>
  <c r="CG34" i="10"/>
  <c r="CG35" i="10"/>
  <c r="CG36" i="10"/>
  <c r="CG37" i="10"/>
  <c r="CG38" i="10"/>
  <c r="CG39" i="10"/>
  <c r="CF39" i="10" s="1"/>
  <c r="CG40" i="10"/>
  <c r="CG41" i="10"/>
  <c r="CG42" i="10"/>
  <c r="CG43" i="10"/>
  <c r="CG44" i="10"/>
  <c r="CG45" i="10"/>
  <c r="CG46" i="10"/>
  <c r="CG47" i="10"/>
  <c r="CG48" i="10"/>
  <c r="CG49" i="10"/>
  <c r="CG50" i="10"/>
  <c r="CG51" i="10"/>
  <c r="CG52" i="10"/>
  <c r="CG53" i="10"/>
  <c r="CG54" i="10"/>
  <c r="CG55" i="10"/>
  <c r="CF55" i="10" s="1"/>
  <c r="CG56" i="10"/>
  <c r="CG57" i="10"/>
  <c r="CG58" i="10"/>
  <c r="CG59" i="10"/>
  <c r="CG60" i="10"/>
  <c r="CG61" i="10"/>
  <c r="CF41" i="10"/>
  <c r="CF49" i="10"/>
  <c r="CE14" i="10"/>
  <c r="BX14" i="10" s="1"/>
  <c r="CD12" i="10"/>
  <c r="CD44" i="10"/>
  <c r="BW44" i="10" s="1"/>
  <c r="CC22" i="10"/>
  <c r="CC34" i="10"/>
  <c r="BV34" i="10" s="1"/>
  <c r="CC54" i="10"/>
  <c r="CB17" i="10"/>
  <c r="BU17" i="10" s="1"/>
  <c r="CA42" i="10"/>
  <c r="CA54" i="10"/>
  <c r="BT54" i="10" s="1"/>
  <c r="BZ20" i="10"/>
  <c r="BZ51" i="10"/>
  <c r="BW41" i="10"/>
  <c r="BV19" i="10"/>
  <c r="BU29" i="10"/>
  <c r="BK8" i="10"/>
  <c r="BC8" i="10" s="1"/>
  <c r="I8" i="1" s="1"/>
  <c r="BK9" i="10"/>
  <c r="BC9" i="10" s="1"/>
  <c r="I9" i="1" s="1"/>
  <c r="BK10" i="10"/>
  <c r="BK11" i="10"/>
  <c r="BK12" i="10"/>
  <c r="BK13" i="10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C25" i="10" s="1"/>
  <c r="I25" i="1" s="1"/>
  <c r="BK26" i="10"/>
  <c r="BK27" i="10"/>
  <c r="BK28" i="10"/>
  <c r="BK29" i="10"/>
  <c r="BK30" i="10"/>
  <c r="BK31" i="10"/>
  <c r="BK32" i="10"/>
  <c r="BK33" i="10"/>
  <c r="BK34" i="10"/>
  <c r="BK35" i="10"/>
  <c r="BK36" i="10"/>
  <c r="BK37" i="10"/>
  <c r="BC37" i="10" s="1"/>
  <c r="BK38" i="10"/>
  <c r="BK39" i="10"/>
  <c r="BK40" i="10"/>
  <c r="BK41" i="10"/>
  <c r="BC41" i="10" s="1"/>
  <c r="I41" i="1" s="1"/>
  <c r="BK42" i="10"/>
  <c r="BK43" i="10"/>
  <c r="BK44" i="10"/>
  <c r="BK45" i="10"/>
  <c r="BK46" i="10"/>
  <c r="BK47" i="10"/>
  <c r="BK48" i="10"/>
  <c r="BK49" i="10"/>
  <c r="BC49" i="10" s="1"/>
  <c r="I49" i="1" s="1"/>
  <c r="BK50" i="10"/>
  <c r="BK51" i="10"/>
  <c r="BK52" i="10"/>
  <c r="BK53" i="10"/>
  <c r="BC53" i="10" s="1"/>
  <c r="I53" i="1" s="1"/>
  <c r="BK54" i="10"/>
  <c r="BK55" i="10"/>
  <c r="BK56" i="10"/>
  <c r="BK57" i="10"/>
  <c r="BK58" i="10"/>
  <c r="BK59" i="10"/>
  <c r="BK60" i="10"/>
  <c r="BK61" i="10"/>
  <c r="BD8" i="10"/>
  <c r="BD9" i="10"/>
  <c r="BD10" i="10"/>
  <c r="BD11" i="10"/>
  <c r="BC11" i="10" s="1"/>
  <c r="I11" i="1" s="1"/>
  <c r="BD12" i="10"/>
  <c r="BD13" i="10"/>
  <c r="BC13" i="10" s="1"/>
  <c r="I13" i="1" s="1"/>
  <c r="BD14" i="10"/>
  <c r="BC14" i="10" s="1"/>
  <c r="BD15" i="10"/>
  <c r="BC15" i="10" s="1"/>
  <c r="BD16" i="10"/>
  <c r="BD17" i="10"/>
  <c r="BC17" i="10" s="1"/>
  <c r="I17" i="1" s="1"/>
  <c r="BD18" i="10"/>
  <c r="BC18" i="10" s="1"/>
  <c r="BD19" i="10"/>
  <c r="BC19" i="10" s="1"/>
  <c r="BD20" i="10"/>
  <c r="BD21" i="10"/>
  <c r="BD22" i="10"/>
  <c r="BD23" i="10"/>
  <c r="BD24" i="10"/>
  <c r="BD25" i="10"/>
  <c r="BD26" i="10"/>
  <c r="BD27" i="10"/>
  <c r="BC27" i="10" s="1"/>
  <c r="I27" i="1" s="1"/>
  <c r="BD28" i="10"/>
  <c r="BD29" i="10"/>
  <c r="BC29" i="10" s="1"/>
  <c r="I29" i="1" s="1"/>
  <c r="BD30" i="10"/>
  <c r="BD31" i="10"/>
  <c r="BC31" i="10" s="1"/>
  <c r="BD32" i="10"/>
  <c r="BC32" i="10" s="1"/>
  <c r="BD33" i="10"/>
  <c r="BD34" i="10"/>
  <c r="BC34" i="10" s="1"/>
  <c r="BD35" i="10"/>
  <c r="BC35" i="10" s="1"/>
  <c r="BD36" i="10"/>
  <c r="BD37" i="10"/>
  <c r="BD38" i="10"/>
  <c r="BD39" i="10"/>
  <c r="BD40" i="10"/>
  <c r="BC40" i="10" s="1"/>
  <c r="BD41" i="10"/>
  <c r="BD42" i="10"/>
  <c r="BD43" i="10"/>
  <c r="BC43" i="10" s="1"/>
  <c r="I43" i="1" s="1"/>
  <c r="BD44" i="10"/>
  <c r="BD45" i="10"/>
  <c r="BD46" i="10"/>
  <c r="BC46" i="10" s="1"/>
  <c r="BD47" i="10"/>
  <c r="BC47" i="10" s="1"/>
  <c r="I47" i="1" s="1"/>
  <c r="BD48" i="10"/>
  <c r="BD49" i="10"/>
  <c r="BD50" i="10"/>
  <c r="BC50" i="10" s="1"/>
  <c r="BD51" i="10"/>
  <c r="BC51" i="10" s="1"/>
  <c r="I51" i="1" s="1"/>
  <c r="BD52" i="10"/>
  <c r="BD53" i="10"/>
  <c r="BD54" i="10"/>
  <c r="BD55" i="10"/>
  <c r="BD56" i="10"/>
  <c r="BD57" i="10"/>
  <c r="BD58" i="10"/>
  <c r="BD59" i="10"/>
  <c r="BC59" i="10" s="1"/>
  <c r="I59" i="1" s="1"/>
  <c r="BD60" i="10"/>
  <c r="BD61" i="10"/>
  <c r="BC61" i="10" s="1"/>
  <c r="I61" i="1" s="1"/>
  <c r="BC16" i="10"/>
  <c r="BC21" i="10"/>
  <c r="BC24" i="10"/>
  <c r="I24" i="1" s="1"/>
  <c r="BC45" i="10"/>
  <c r="I45" i="1" s="1"/>
  <c r="BC48" i="10"/>
  <c r="I48" i="1" s="1"/>
  <c r="BC56" i="10"/>
  <c r="BC57" i="10"/>
  <c r="AY8" i="10"/>
  <c r="CZ8" i="10" s="1"/>
  <c r="AY9" i="10"/>
  <c r="CZ9" i="10" s="1"/>
  <c r="CS9" i="10" s="1"/>
  <c r="AY10" i="10"/>
  <c r="CZ10" i="10" s="1"/>
  <c r="AY11" i="10"/>
  <c r="CZ11" i="10" s="1"/>
  <c r="AY12" i="10"/>
  <c r="CZ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AY21" i="10"/>
  <c r="CZ21" i="10" s="1"/>
  <c r="CS21" i="10" s="1"/>
  <c r="AY22" i="10"/>
  <c r="CZ22" i="10" s="1"/>
  <c r="CS22" i="10" s="1"/>
  <c r="AY23" i="10"/>
  <c r="CZ23" i="10" s="1"/>
  <c r="AY24" i="10"/>
  <c r="CZ24" i="10" s="1"/>
  <c r="AY25" i="10"/>
  <c r="CZ25" i="10" s="1"/>
  <c r="CS25" i="10" s="1"/>
  <c r="AY26" i="10"/>
  <c r="CZ26" i="10" s="1"/>
  <c r="AY27" i="10"/>
  <c r="CZ27" i="10" s="1"/>
  <c r="AY28" i="10"/>
  <c r="CZ28" i="10" s="1"/>
  <c r="AY29" i="10"/>
  <c r="CZ29" i="10" s="1"/>
  <c r="CS29" i="10" s="1"/>
  <c r="AY30" i="10"/>
  <c r="CZ30" i="10" s="1"/>
  <c r="CS30" i="10" s="1"/>
  <c r="AY31" i="10"/>
  <c r="CZ31" i="10" s="1"/>
  <c r="CS31" i="10" s="1"/>
  <c r="AY32" i="10"/>
  <c r="CZ32" i="10" s="1"/>
  <c r="CS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AY37" i="10"/>
  <c r="CZ37" i="10" s="1"/>
  <c r="CS37" i="10" s="1"/>
  <c r="AY38" i="10"/>
  <c r="CZ38" i="10" s="1"/>
  <c r="CS38" i="10" s="1"/>
  <c r="AY39" i="10"/>
  <c r="CZ39" i="10" s="1"/>
  <c r="AY40" i="10"/>
  <c r="CZ40" i="10" s="1"/>
  <c r="AY41" i="10"/>
  <c r="CZ41" i="10" s="1"/>
  <c r="CS41" i="10" s="1"/>
  <c r="AY42" i="10"/>
  <c r="CZ42" i="10" s="1"/>
  <c r="AY43" i="10"/>
  <c r="CZ43" i="10" s="1"/>
  <c r="AY44" i="10"/>
  <c r="CZ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CS49" i="10" s="1"/>
  <c r="AY50" i="10"/>
  <c r="CZ50" i="10" s="1"/>
  <c r="CS50" i="10" s="1"/>
  <c r="AY51" i="10"/>
  <c r="CZ51" i="10" s="1"/>
  <c r="CS51" i="10" s="1"/>
  <c r="AY52" i="10"/>
  <c r="CZ52" i="10" s="1"/>
  <c r="AY53" i="10"/>
  <c r="CZ53" i="10" s="1"/>
  <c r="CS53" i="10" s="1"/>
  <c r="AY54" i="10"/>
  <c r="CZ54" i="10" s="1"/>
  <c r="CS54" i="10" s="1"/>
  <c r="AY55" i="10"/>
  <c r="CZ55" i="10" s="1"/>
  <c r="AY56" i="10"/>
  <c r="CZ56" i="10" s="1"/>
  <c r="AY57" i="10"/>
  <c r="CZ57" i="10" s="1"/>
  <c r="CS57" i="10" s="1"/>
  <c r="AY58" i="10"/>
  <c r="CZ58" i="10" s="1"/>
  <c r="AY59" i="10"/>
  <c r="CZ59" i="10" s="1"/>
  <c r="AY60" i="10"/>
  <c r="CZ60" i="10" s="1"/>
  <c r="AY61" i="10"/>
  <c r="CZ61" i="10" s="1"/>
  <c r="CS61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AU18" i="10"/>
  <c r="CY18" i="10" s="1"/>
  <c r="AU19" i="10"/>
  <c r="CY19" i="10" s="1"/>
  <c r="CR19" i="10" s="1"/>
  <c r="AU20" i="10"/>
  <c r="CY20" i="10" s="1"/>
  <c r="AU21" i="10"/>
  <c r="CY21" i="10" s="1"/>
  <c r="AU22" i="10"/>
  <c r="CY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CR29" i="10" s="1"/>
  <c r="AU30" i="10"/>
  <c r="CY30" i="10" s="1"/>
  <c r="CR30" i="10" s="1"/>
  <c r="AU31" i="10"/>
  <c r="CY31" i="10" s="1"/>
  <c r="CR31" i="10" s="1"/>
  <c r="AU32" i="10"/>
  <c r="CY32" i="10" s="1"/>
  <c r="CR32" i="10" s="1"/>
  <c r="AU33" i="10"/>
  <c r="CY33" i="10" s="1"/>
  <c r="AU34" i="10"/>
  <c r="CY34" i="10" s="1"/>
  <c r="AU35" i="10"/>
  <c r="CY35" i="10" s="1"/>
  <c r="CR35" i="10" s="1"/>
  <c r="AU36" i="10"/>
  <c r="CY36" i="10" s="1"/>
  <c r="AU37" i="10"/>
  <c r="CY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CY41" i="10" s="1"/>
  <c r="CR41" i="10" s="1"/>
  <c r="AU42" i="10"/>
  <c r="CY42" i="10" s="1"/>
  <c r="CR42" i="10" s="1"/>
  <c r="AU43" i="10"/>
  <c r="CY43" i="10" s="1"/>
  <c r="CR43" i="10" s="1"/>
  <c r="AU44" i="10"/>
  <c r="CY44" i="10" s="1"/>
  <c r="CR44" i="10" s="1"/>
  <c r="AU45" i="10"/>
  <c r="CY45" i="10" s="1"/>
  <c r="CR45" i="10" s="1"/>
  <c r="AU46" i="10"/>
  <c r="CY46" i="10" s="1"/>
  <c r="CR46" i="10" s="1"/>
  <c r="AU47" i="10"/>
  <c r="CY47" i="10" s="1"/>
  <c r="CR47" i="10" s="1"/>
  <c r="AU48" i="10"/>
  <c r="CY48" i="10" s="1"/>
  <c r="CR48" i="10" s="1"/>
  <c r="AU49" i="10"/>
  <c r="CY49" i="10" s="1"/>
  <c r="AU50" i="10"/>
  <c r="CY50" i="10" s="1"/>
  <c r="AU51" i="10"/>
  <c r="CY51" i="10" s="1"/>
  <c r="CR51" i="10" s="1"/>
  <c r="AU52" i="10"/>
  <c r="CY52" i="10" s="1"/>
  <c r="AU53" i="10"/>
  <c r="CY53" i="10" s="1"/>
  <c r="AU54" i="10"/>
  <c r="CY54" i="10" s="1"/>
  <c r="AU55" i="10"/>
  <c r="CY55" i="10" s="1"/>
  <c r="CR55" i="10" s="1"/>
  <c r="AU56" i="10"/>
  <c r="CY56" i="10" s="1"/>
  <c r="CR56" i="10" s="1"/>
  <c r="AU57" i="10"/>
  <c r="CY57" i="10" s="1"/>
  <c r="CR57" i="10" s="1"/>
  <c r="AU58" i="10"/>
  <c r="CY58" i="10" s="1"/>
  <c r="CR58" i="10" s="1"/>
  <c r="AU59" i="10"/>
  <c r="CY59" i="10" s="1"/>
  <c r="CR59" i="10" s="1"/>
  <c r="AU60" i="10"/>
  <c r="CY60" i="10" s="1"/>
  <c r="CR60" i="10" s="1"/>
  <c r="AU61" i="10"/>
  <c r="CY61" i="10" s="1"/>
  <c r="CR61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AQ12" i="10"/>
  <c r="CX12" i="10" s="1"/>
  <c r="AQ13" i="10"/>
  <c r="CX13" i="10" s="1"/>
  <c r="CQ13" i="10" s="1"/>
  <c r="AQ14" i="10"/>
  <c r="CX14" i="10" s="1"/>
  <c r="AQ15" i="10"/>
  <c r="CX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CQ25" i="10" s="1"/>
  <c r="AQ26" i="10"/>
  <c r="CX26" i="10" s="1"/>
  <c r="CQ26" i="10" s="1"/>
  <c r="AQ27" i="10"/>
  <c r="CX27" i="10" s="1"/>
  <c r="AQ28" i="10"/>
  <c r="CX28" i="10" s="1"/>
  <c r="AQ29" i="10"/>
  <c r="AQ30" i="10"/>
  <c r="CX30" i="10" s="1"/>
  <c r="AQ31" i="10"/>
  <c r="CX31" i="10" s="1"/>
  <c r="AQ32" i="10"/>
  <c r="CX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CQ38" i="10" s="1"/>
  <c r="AQ39" i="10"/>
  <c r="CX39" i="10" s="1"/>
  <c r="CQ39" i="10" s="1"/>
  <c r="AQ40" i="10"/>
  <c r="CX40" i="10" s="1"/>
  <c r="CQ40" i="10" s="1"/>
  <c r="AQ41" i="10"/>
  <c r="CX41" i="10" s="1"/>
  <c r="CQ41" i="10" s="1"/>
  <c r="AQ42" i="10"/>
  <c r="CX42" i="10" s="1"/>
  <c r="CQ42" i="10" s="1"/>
  <c r="AQ43" i="10"/>
  <c r="CX43" i="10" s="1"/>
  <c r="AQ44" i="10"/>
  <c r="CX44" i="10" s="1"/>
  <c r="AQ45" i="10"/>
  <c r="CX45" i="10" s="1"/>
  <c r="CQ45" i="10" s="1"/>
  <c r="AQ46" i="10"/>
  <c r="CX46" i="10" s="1"/>
  <c r="AQ47" i="10"/>
  <c r="CX47" i="10" s="1"/>
  <c r="AQ48" i="10"/>
  <c r="CX48" i="10" s="1"/>
  <c r="CQ48" i="10" s="1"/>
  <c r="AQ49" i="10"/>
  <c r="CX49" i="10" s="1"/>
  <c r="AQ50" i="10"/>
  <c r="CX50" i="10" s="1"/>
  <c r="CQ50" i="10" s="1"/>
  <c r="AQ51" i="10"/>
  <c r="CX51" i="10" s="1"/>
  <c r="CQ51" i="10" s="1"/>
  <c r="AQ52" i="10"/>
  <c r="CX52" i="10" s="1"/>
  <c r="CQ52" i="10" s="1"/>
  <c r="AQ53" i="10"/>
  <c r="CX53" i="10" s="1"/>
  <c r="CQ53" i="10" s="1"/>
  <c r="AQ54" i="10"/>
  <c r="CX54" i="10" s="1"/>
  <c r="CQ54" i="10" s="1"/>
  <c r="AQ55" i="10"/>
  <c r="CX55" i="10" s="1"/>
  <c r="CQ55" i="10" s="1"/>
  <c r="AQ56" i="10"/>
  <c r="CX56" i="10" s="1"/>
  <c r="CQ56" i="10" s="1"/>
  <c r="AQ57" i="10"/>
  <c r="CX57" i="10" s="1"/>
  <c r="CQ57" i="10" s="1"/>
  <c r="AQ58" i="10"/>
  <c r="CX58" i="10" s="1"/>
  <c r="CQ58" i="10" s="1"/>
  <c r="AQ59" i="10"/>
  <c r="CX59" i="10" s="1"/>
  <c r="AQ60" i="10"/>
  <c r="CX60" i="10" s="1"/>
  <c r="AQ61" i="10"/>
  <c r="AM8" i="10"/>
  <c r="CW8" i="10" s="1"/>
  <c r="AM9" i="10"/>
  <c r="CW9" i="10" s="1"/>
  <c r="AM10" i="10"/>
  <c r="CW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AM22" i="10"/>
  <c r="CW22" i="10" s="1"/>
  <c r="AM23" i="10"/>
  <c r="AM24" i="10"/>
  <c r="CW24" i="10" s="1"/>
  <c r="AM25" i="10"/>
  <c r="CW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CP35" i="10" s="1"/>
  <c r="AM36" i="10"/>
  <c r="CW36" i="10" s="1"/>
  <c r="CP36" i="10" s="1"/>
  <c r="AM37" i="10"/>
  <c r="CW37" i="10" s="1"/>
  <c r="AM38" i="10"/>
  <c r="CW38" i="10" s="1"/>
  <c r="AM39" i="10"/>
  <c r="AM40" i="10"/>
  <c r="CW40" i="10" s="1"/>
  <c r="AM41" i="10"/>
  <c r="CW41" i="10" s="1"/>
  <c r="AM42" i="10"/>
  <c r="CW42" i="10" s="1"/>
  <c r="AM43" i="10"/>
  <c r="CW43" i="10" s="1"/>
  <c r="CP43" i="10" s="1"/>
  <c r="AM44" i="10"/>
  <c r="CW44" i="10" s="1"/>
  <c r="CP44" i="10" s="1"/>
  <c r="AM45" i="10"/>
  <c r="CW45" i="10" s="1"/>
  <c r="CP45" i="10" s="1"/>
  <c r="AM46" i="10"/>
  <c r="CW46" i="10" s="1"/>
  <c r="CP46" i="10" s="1"/>
  <c r="AM47" i="10"/>
  <c r="CW47" i="10" s="1"/>
  <c r="CP47" i="10" s="1"/>
  <c r="AM48" i="10"/>
  <c r="CW48" i="10" s="1"/>
  <c r="CP48" i="10" s="1"/>
  <c r="AM49" i="10"/>
  <c r="CW49" i="10" s="1"/>
  <c r="CP49" i="10" s="1"/>
  <c r="AM50" i="10"/>
  <c r="CW50" i="10" s="1"/>
  <c r="CP50" i="10" s="1"/>
  <c r="AM51" i="10"/>
  <c r="CW51" i="10" s="1"/>
  <c r="CP51" i="10" s="1"/>
  <c r="AM52" i="10"/>
  <c r="CW52" i="10" s="1"/>
  <c r="CP52" i="10" s="1"/>
  <c r="AM53" i="10"/>
  <c r="CW53" i="10" s="1"/>
  <c r="AM54" i="10"/>
  <c r="CW54" i="10" s="1"/>
  <c r="AM55" i="10"/>
  <c r="CW55" i="10" s="1"/>
  <c r="CP55" i="10" s="1"/>
  <c r="AM56" i="10"/>
  <c r="CW56" i="10" s="1"/>
  <c r="AM57" i="10"/>
  <c r="CW57" i="10" s="1"/>
  <c r="AM58" i="10"/>
  <c r="CW58" i="10" s="1"/>
  <c r="CP58" i="10" s="1"/>
  <c r="AM59" i="10"/>
  <c r="CW59" i="10" s="1"/>
  <c r="CP59" i="10" s="1"/>
  <c r="AM60" i="10"/>
  <c r="CW60" i="10" s="1"/>
  <c r="CP60" i="10" s="1"/>
  <c r="AM61" i="10"/>
  <c r="CW61" i="10" s="1"/>
  <c r="CP61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CO14" i="10" s="1"/>
  <c r="AI15" i="10"/>
  <c r="CV15" i="10" s="1"/>
  <c r="AI16" i="10"/>
  <c r="CV16" i="10" s="1"/>
  <c r="AI17" i="10"/>
  <c r="CV17" i="10" s="1"/>
  <c r="CO17" i="10" s="1"/>
  <c r="AI18" i="10"/>
  <c r="CV18" i="10" s="1"/>
  <c r="AI19" i="10"/>
  <c r="CV19" i="10" s="1"/>
  <c r="AI20" i="10"/>
  <c r="CV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CO25" i="10" s="1"/>
  <c r="AI26" i="10"/>
  <c r="CV26" i="10" s="1"/>
  <c r="CO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AI32" i="10"/>
  <c r="CV32" i="10" s="1"/>
  <c r="AI33" i="10"/>
  <c r="CV33" i="10" s="1"/>
  <c r="CO33" i="10" s="1"/>
  <c r="AI34" i="10"/>
  <c r="CV34" i="10" s="1"/>
  <c r="AI35" i="10"/>
  <c r="CV35" i="10" s="1"/>
  <c r="AI36" i="10"/>
  <c r="CV36" i="10" s="1"/>
  <c r="CO36" i="10" s="1"/>
  <c r="AI37" i="10"/>
  <c r="CV37" i="10" s="1"/>
  <c r="CO37" i="10" s="1"/>
  <c r="AI38" i="10"/>
  <c r="CV38" i="10" s="1"/>
  <c r="CO38" i="10" s="1"/>
  <c r="AI39" i="10"/>
  <c r="CV39" i="10" s="1"/>
  <c r="CO39" i="10" s="1"/>
  <c r="AI40" i="10"/>
  <c r="CV40" i="10" s="1"/>
  <c r="CO40" i="10" s="1"/>
  <c r="AI41" i="10"/>
  <c r="CV41" i="10" s="1"/>
  <c r="CO41" i="10" s="1"/>
  <c r="AI42" i="10"/>
  <c r="CV42" i="10" s="1"/>
  <c r="CO42" i="10" s="1"/>
  <c r="AI43" i="10"/>
  <c r="CV43" i="10" s="1"/>
  <c r="CO43" i="10" s="1"/>
  <c r="AI44" i="10"/>
  <c r="CV44" i="10" s="1"/>
  <c r="AI45" i="10"/>
  <c r="CV45" i="10" s="1"/>
  <c r="CO45" i="10" s="1"/>
  <c r="AI46" i="10"/>
  <c r="CV46" i="10" s="1"/>
  <c r="CO46" i="10" s="1"/>
  <c r="AI47" i="10"/>
  <c r="CV47" i="10" s="1"/>
  <c r="AI48" i="10"/>
  <c r="CV48" i="10" s="1"/>
  <c r="AI49" i="10"/>
  <c r="CV49" i="10" s="1"/>
  <c r="CO49" i="10" s="1"/>
  <c r="AI50" i="10"/>
  <c r="CV50" i="10" s="1"/>
  <c r="AI51" i="10"/>
  <c r="CV51" i="10" s="1"/>
  <c r="AI52" i="10"/>
  <c r="CV52" i="10" s="1"/>
  <c r="AI53" i="10"/>
  <c r="CV53" i="10" s="1"/>
  <c r="CO53" i="10" s="1"/>
  <c r="AI54" i="10"/>
  <c r="CV54" i="10" s="1"/>
  <c r="CO54" i="10" s="1"/>
  <c r="AI55" i="10"/>
  <c r="CV55" i="10" s="1"/>
  <c r="CO55" i="10" s="1"/>
  <c r="AI56" i="10"/>
  <c r="CV56" i="10" s="1"/>
  <c r="CO56" i="10" s="1"/>
  <c r="AI57" i="10"/>
  <c r="CV57" i="10" s="1"/>
  <c r="CO57" i="10" s="1"/>
  <c r="AI58" i="10"/>
  <c r="CV58" i="10" s="1"/>
  <c r="CO58" i="10" s="1"/>
  <c r="AI59" i="10"/>
  <c r="CV59" i="10" s="1"/>
  <c r="CO59" i="10" s="1"/>
  <c r="AI60" i="10"/>
  <c r="CV60" i="10" s="1"/>
  <c r="CO60" i="10" s="1"/>
  <c r="AI61" i="10"/>
  <c r="CV61" i="10" s="1"/>
  <c r="CO61" i="10" s="1"/>
  <c r="AE8" i="10"/>
  <c r="AE9" i="10"/>
  <c r="CU9" i="10" s="1"/>
  <c r="AE10" i="10"/>
  <c r="CU10" i="10" s="1"/>
  <c r="AE11" i="10"/>
  <c r="CU11" i="10" s="1"/>
  <c r="AE12" i="10"/>
  <c r="AE13" i="10"/>
  <c r="AE14" i="10"/>
  <c r="CU14" i="10" s="1"/>
  <c r="CN14" i="10" s="1"/>
  <c r="AE15" i="10"/>
  <c r="CU15" i="10" s="1"/>
  <c r="CN15" i="10" s="1"/>
  <c r="AE16" i="10"/>
  <c r="AE17" i="10"/>
  <c r="CU17" i="10" s="1"/>
  <c r="AE18" i="10"/>
  <c r="CU18" i="10" s="1"/>
  <c r="AE19" i="10"/>
  <c r="AE20" i="10"/>
  <c r="AE21" i="10"/>
  <c r="AE22" i="10"/>
  <c r="CU22" i="10" s="1"/>
  <c r="CN22" i="10" s="1"/>
  <c r="AE23" i="10"/>
  <c r="CU23" i="10" s="1"/>
  <c r="AE24" i="10"/>
  <c r="AE25" i="10"/>
  <c r="CU25" i="10" s="1"/>
  <c r="AE26" i="10"/>
  <c r="CU26" i="10" s="1"/>
  <c r="AE27" i="10"/>
  <c r="CU27" i="10" s="1"/>
  <c r="AE28" i="10"/>
  <c r="AE29" i="10"/>
  <c r="AE30" i="10"/>
  <c r="CU30" i="10" s="1"/>
  <c r="AE31" i="10"/>
  <c r="AE32" i="10"/>
  <c r="AE33" i="10"/>
  <c r="CU33" i="10" s="1"/>
  <c r="AE34" i="10"/>
  <c r="CU34" i="10" s="1"/>
  <c r="AE35" i="10"/>
  <c r="CU35" i="10" s="1"/>
  <c r="AE36" i="10"/>
  <c r="AE37" i="10"/>
  <c r="AE38" i="10"/>
  <c r="CU38" i="10" s="1"/>
  <c r="CN38" i="10" s="1"/>
  <c r="AE39" i="10"/>
  <c r="CU39" i="10" s="1"/>
  <c r="AE40" i="10"/>
  <c r="AE41" i="10"/>
  <c r="CU41" i="10" s="1"/>
  <c r="AE42" i="10"/>
  <c r="CU42" i="10" s="1"/>
  <c r="AE43" i="10"/>
  <c r="CU43" i="10" s="1"/>
  <c r="AE44" i="10"/>
  <c r="AE45" i="10"/>
  <c r="AE46" i="10"/>
  <c r="CU46" i="10" s="1"/>
  <c r="AE47" i="10"/>
  <c r="CU47" i="10" s="1"/>
  <c r="AE48" i="10"/>
  <c r="AE49" i="10"/>
  <c r="CU49" i="10" s="1"/>
  <c r="AE50" i="10"/>
  <c r="CU50" i="10" s="1"/>
  <c r="AE51" i="10"/>
  <c r="CU51" i="10" s="1"/>
  <c r="AE52" i="10"/>
  <c r="AE53" i="10"/>
  <c r="AE54" i="10"/>
  <c r="CU54" i="10" s="1"/>
  <c r="AE55" i="10"/>
  <c r="CU55" i="10" s="1"/>
  <c r="CN55" i="10" s="1"/>
  <c r="AE56" i="10"/>
  <c r="AE57" i="10"/>
  <c r="CU57" i="10" s="1"/>
  <c r="AE58" i="10"/>
  <c r="CU58" i="10" s="1"/>
  <c r="AE59" i="10"/>
  <c r="CU59" i="10" s="1"/>
  <c r="AE60" i="10"/>
  <c r="AE61" i="10"/>
  <c r="AD43" i="10"/>
  <c r="AD57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Z15" i="10"/>
  <c r="CE15" i="10" s="1"/>
  <c r="Z16" i="10"/>
  <c r="CE16" i="10" s="1"/>
  <c r="BX16" i="10" s="1"/>
  <c r="Z17" i="10"/>
  <c r="CE17" i="10" s="1"/>
  <c r="BX17" i="10" s="1"/>
  <c r="Z18" i="10"/>
  <c r="CE18" i="10" s="1"/>
  <c r="Z19" i="10"/>
  <c r="CE19" i="10" s="1"/>
  <c r="BX19" i="10" s="1"/>
  <c r="Z20" i="10"/>
  <c r="CE20" i="10" s="1"/>
  <c r="BX20" i="10" s="1"/>
  <c r="Z21" i="10"/>
  <c r="CE21" i="10" s="1"/>
  <c r="Z22" i="10"/>
  <c r="CE22" i="10" s="1"/>
  <c r="BX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CE31" i="10" s="1"/>
  <c r="Z32" i="10"/>
  <c r="CE32" i="10" s="1"/>
  <c r="BX32" i="10" s="1"/>
  <c r="Z33" i="10"/>
  <c r="CE33" i="10" s="1"/>
  <c r="Z34" i="10"/>
  <c r="CE34" i="10" s="1"/>
  <c r="Z35" i="10"/>
  <c r="CE35" i="10" s="1"/>
  <c r="Z36" i="10"/>
  <c r="CE36" i="10" s="1"/>
  <c r="BX36" i="10" s="1"/>
  <c r="Z37" i="10"/>
  <c r="CE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CE43" i="10" s="1"/>
  <c r="BX43" i="10" s="1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Z48" i="10"/>
  <c r="CE48" i="10" s="1"/>
  <c r="BX48" i="10" s="1"/>
  <c r="Z49" i="10"/>
  <c r="CE49" i="10" s="1"/>
  <c r="Z50" i="10"/>
  <c r="CE50" i="10" s="1"/>
  <c r="Z51" i="10"/>
  <c r="CE51" i="10" s="1"/>
  <c r="Z52" i="10"/>
  <c r="CE52" i="10" s="1"/>
  <c r="BX52" i="10" s="1"/>
  <c r="Z53" i="10"/>
  <c r="CE53" i="10" s="1"/>
  <c r="Z54" i="10"/>
  <c r="CE54" i="10" s="1"/>
  <c r="BX54" i="10" s="1"/>
  <c r="Z55" i="10"/>
  <c r="CE55" i="10" s="1"/>
  <c r="BX55" i="10" s="1"/>
  <c r="Z56" i="10"/>
  <c r="CE56" i="10" s="1"/>
  <c r="BX56" i="10" s="1"/>
  <c r="Z57" i="10"/>
  <c r="CE57" i="10" s="1"/>
  <c r="BX57" i="10" s="1"/>
  <c r="Z58" i="10"/>
  <c r="CE58" i="10" s="1"/>
  <c r="BX58" i="10" s="1"/>
  <c r="Z59" i="10"/>
  <c r="CE59" i="10" s="1"/>
  <c r="BX59" i="10" s="1"/>
  <c r="Z60" i="10"/>
  <c r="CE60" i="10" s="1"/>
  <c r="BX60" i="10" s="1"/>
  <c r="Z61" i="10"/>
  <c r="CE61" i="10" s="1"/>
  <c r="BX61" i="10" s="1"/>
  <c r="V8" i="10"/>
  <c r="CD8" i="10" s="1"/>
  <c r="BW8" i="10" s="1"/>
  <c r="V9" i="10"/>
  <c r="CD9" i="10" s="1"/>
  <c r="V10" i="10"/>
  <c r="CD10" i="10" s="1"/>
  <c r="BW10" i="10" s="1"/>
  <c r="V11" i="10"/>
  <c r="CD11" i="10" s="1"/>
  <c r="V12" i="10"/>
  <c r="V13" i="10"/>
  <c r="CD13" i="10" s="1"/>
  <c r="V14" i="10"/>
  <c r="CD14" i="10" s="1"/>
  <c r="BW14" i="10" s="1"/>
  <c r="V15" i="10"/>
  <c r="CD15" i="10" s="1"/>
  <c r="V16" i="10"/>
  <c r="CD16" i="10" s="1"/>
  <c r="BW16" i="10" s="1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BW26" i="10" s="1"/>
  <c r="V27" i="10"/>
  <c r="CD27" i="10" s="1"/>
  <c r="V28" i="10"/>
  <c r="CD28" i="10" s="1"/>
  <c r="V29" i="10"/>
  <c r="CD29" i="10" s="1"/>
  <c r="V30" i="10"/>
  <c r="CD30" i="10" s="1"/>
  <c r="BW30" i="10" s="1"/>
  <c r="V31" i="10"/>
  <c r="CD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BW37" i="10" s="1"/>
  <c r="V38" i="10"/>
  <c r="CD38" i="10" s="1"/>
  <c r="BW38" i="10" s="1"/>
  <c r="V39" i="10"/>
  <c r="CD39" i="10" s="1"/>
  <c r="BW39" i="10" s="1"/>
  <c r="V40" i="10"/>
  <c r="CD40" i="10" s="1"/>
  <c r="BW40" i="10" s="1"/>
  <c r="V41" i="10"/>
  <c r="CD41" i="10" s="1"/>
  <c r="V42" i="10"/>
  <c r="CD42" i="10" s="1"/>
  <c r="BW42" i="10" s="1"/>
  <c r="V43" i="10"/>
  <c r="CD43" i="10" s="1"/>
  <c r="V44" i="10"/>
  <c r="V45" i="10"/>
  <c r="CD45" i="10" s="1"/>
  <c r="V46" i="10"/>
  <c r="CD46" i="10" s="1"/>
  <c r="BW46" i="10" s="1"/>
  <c r="V47" i="10"/>
  <c r="CD47" i="10" s="1"/>
  <c r="V48" i="10"/>
  <c r="CD48" i="10" s="1"/>
  <c r="BW48" i="10" s="1"/>
  <c r="V49" i="10"/>
  <c r="CD49" i="10" s="1"/>
  <c r="BW49" i="10" s="1"/>
  <c r="V50" i="10"/>
  <c r="CD50" i="10" s="1"/>
  <c r="BW50" i="10" s="1"/>
  <c r="V51" i="10"/>
  <c r="CD51" i="10" s="1"/>
  <c r="BW51" i="10" s="1"/>
  <c r="V52" i="10"/>
  <c r="CD52" i="10" s="1"/>
  <c r="BW52" i="10" s="1"/>
  <c r="V53" i="10"/>
  <c r="CD53" i="10" s="1"/>
  <c r="BW53" i="10" s="1"/>
  <c r="V54" i="10"/>
  <c r="CD54" i="10" s="1"/>
  <c r="BW54" i="10" s="1"/>
  <c r="V55" i="10"/>
  <c r="CD55" i="10" s="1"/>
  <c r="BW55" i="10" s="1"/>
  <c r="V56" i="10"/>
  <c r="CD56" i="10" s="1"/>
  <c r="BW56" i="10" s="1"/>
  <c r="V57" i="10"/>
  <c r="CD57" i="10" s="1"/>
  <c r="V58" i="10"/>
  <c r="CD58" i="10" s="1"/>
  <c r="BW58" i="10" s="1"/>
  <c r="V59" i="10"/>
  <c r="CD59" i="10" s="1"/>
  <c r="V60" i="10"/>
  <c r="CD60" i="10" s="1"/>
  <c r="V61" i="10"/>
  <c r="CD61" i="10" s="1"/>
  <c r="R8" i="10"/>
  <c r="CC8" i="10" s="1"/>
  <c r="BV8" i="10" s="1"/>
  <c r="R9" i="10"/>
  <c r="CC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CC19" i="10" s="1"/>
  <c r="R20" i="10"/>
  <c r="CC20" i="10" s="1"/>
  <c r="BV20" i="10" s="1"/>
  <c r="R21" i="10"/>
  <c r="CC21" i="10" s="1"/>
  <c r="R22" i="10"/>
  <c r="R23" i="10"/>
  <c r="CC23" i="10" s="1"/>
  <c r="R24" i="10"/>
  <c r="CC24" i="10" s="1"/>
  <c r="BV24" i="10" s="1"/>
  <c r="R25" i="10"/>
  <c r="CC25" i="10" s="1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BV33" i="10" s="1"/>
  <c r="R34" i="10"/>
  <c r="R35" i="10"/>
  <c r="CC35" i="10" s="1"/>
  <c r="R36" i="10"/>
  <c r="CC36" i="10" s="1"/>
  <c r="BV36" i="10" s="1"/>
  <c r="R37" i="10"/>
  <c r="CC37" i="10" s="1"/>
  <c r="R38" i="10"/>
  <c r="CC38" i="10" s="1"/>
  <c r="R39" i="10"/>
  <c r="CC39" i="10" s="1"/>
  <c r="R40" i="10"/>
  <c r="CC40" i="10" s="1"/>
  <c r="BV40" i="10" s="1"/>
  <c r="R41" i="10"/>
  <c r="CC41" i="10" s="1"/>
  <c r="R42" i="10"/>
  <c r="CC42" i="10" s="1"/>
  <c r="BV42" i="10" s="1"/>
  <c r="R43" i="10"/>
  <c r="CC43" i="10" s="1"/>
  <c r="BV43" i="10" s="1"/>
  <c r="R44" i="10"/>
  <c r="CC44" i="10" s="1"/>
  <c r="BV44" i="10" s="1"/>
  <c r="R45" i="10"/>
  <c r="CC45" i="10" s="1"/>
  <c r="BV45" i="10" s="1"/>
  <c r="R46" i="10"/>
  <c r="CC46" i="10" s="1"/>
  <c r="R47" i="10"/>
  <c r="CC47" i="10" s="1"/>
  <c r="BV47" i="10" s="1"/>
  <c r="R48" i="10"/>
  <c r="CC48" i="10" s="1"/>
  <c r="BV48" i="10" s="1"/>
  <c r="R49" i="10"/>
  <c r="CC49" i="10" s="1"/>
  <c r="BV49" i="10" s="1"/>
  <c r="R50" i="10"/>
  <c r="CC50" i="10" s="1"/>
  <c r="BV50" i="10" s="1"/>
  <c r="R51" i="10"/>
  <c r="CC51" i="10" s="1"/>
  <c r="R52" i="10"/>
  <c r="CC52" i="10" s="1"/>
  <c r="BV52" i="10" s="1"/>
  <c r="R53" i="10"/>
  <c r="CC53" i="10" s="1"/>
  <c r="R54" i="10"/>
  <c r="R55" i="10"/>
  <c r="CC55" i="10" s="1"/>
  <c r="R56" i="10"/>
  <c r="CC56" i="10" s="1"/>
  <c r="BV56" i="10" s="1"/>
  <c r="R57" i="10"/>
  <c r="CC57" i="10" s="1"/>
  <c r="R58" i="10"/>
  <c r="CC58" i="10" s="1"/>
  <c r="BV58" i="10" s="1"/>
  <c r="R59" i="10"/>
  <c r="CC59" i="10" s="1"/>
  <c r="BV59" i="10" s="1"/>
  <c r="R60" i="10"/>
  <c r="CC60" i="10" s="1"/>
  <c r="BV60" i="10" s="1"/>
  <c r="R61" i="10"/>
  <c r="CC61" i="10" s="1"/>
  <c r="BV61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N14" i="10"/>
  <c r="CB14" i="10" s="1"/>
  <c r="BU14" i="10" s="1"/>
  <c r="N15" i="10"/>
  <c r="CB15" i="10" s="1"/>
  <c r="N16" i="10"/>
  <c r="CB16" i="10" s="1"/>
  <c r="N17" i="10"/>
  <c r="N18" i="10"/>
  <c r="CB18" i="10" s="1"/>
  <c r="BU18" i="10" s="1"/>
  <c r="N19" i="10"/>
  <c r="CB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BU27" i="10" s="1"/>
  <c r="N28" i="10"/>
  <c r="CB28" i="10" s="1"/>
  <c r="BU28" i="10" s="1"/>
  <c r="N29" i="10"/>
  <c r="CB29" i="10" s="1"/>
  <c r="N30" i="10"/>
  <c r="CB30" i="10" s="1"/>
  <c r="BU30" i="10" s="1"/>
  <c r="N31" i="10"/>
  <c r="CB31" i="10" s="1"/>
  <c r="N32" i="10"/>
  <c r="CB32" i="10" s="1"/>
  <c r="N33" i="10"/>
  <c r="CB33" i="10" s="1"/>
  <c r="N34" i="10"/>
  <c r="CB34" i="10" s="1"/>
  <c r="BU34" i="10" s="1"/>
  <c r="N35" i="10"/>
  <c r="CB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BU40" i="10" s="1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BU44" i="10" s="1"/>
  <c r="N45" i="10"/>
  <c r="CB45" i="10" s="1"/>
  <c r="N46" i="10"/>
  <c r="CB46" i="10" s="1"/>
  <c r="BU46" i="10" s="1"/>
  <c r="N47" i="10"/>
  <c r="CB47" i="10" s="1"/>
  <c r="N48" i="10"/>
  <c r="CB48" i="10" s="1"/>
  <c r="N49" i="10"/>
  <c r="CB49" i="10" s="1"/>
  <c r="N50" i="10"/>
  <c r="CB50" i="10" s="1"/>
  <c r="BU50" i="10" s="1"/>
  <c r="N51" i="10"/>
  <c r="CB51" i="10" s="1"/>
  <c r="N52" i="10"/>
  <c r="CB52" i="10" s="1"/>
  <c r="BU52" i="10" s="1"/>
  <c r="N53" i="10"/>
  <c r="CB53" i="10" s="1"/>
  <c r="BU53" i="10" s="1"/>
  <c r="N54" i="10"/>
  <c r="CB54" i="10" s="1"/>
  <c r="BU54" i="10" s="1"/>
  <c r="N55" i="10"/>
  <c r="CB55" i="10" s="1"/>
  <c r="BU55" i="10" s="1"/>
  <c r="N56" i="10"/>
  <c r="CB56" i="10" s="1"/>
  <c r="BU56" i="10" s="1"/>
  <c r="N57" i="10"/>
  <c r="CB57" i="10" s="1"/>
  <c r="BU57" i="10" s="1"/>
  <c r="N58" i="10"/>
  <c r="CB58" i="10" s="1"/>
  <c r="BU58" i="10" s="1"/>
  <c r="N59" i="10"/>
  <c r="CB59" i="10" s="1"/>
  <c r="BU59" i="10" s="1"/>
  <c r="N60" i="10"/>
  <c r="CB60" i="10" s="1"/>
  <c r="BU60" i="10" s="1"/>
  <c r="N61" i="10"/>
  <c r="CB61" i="10" s="1"/>
  <c r="J8" i="10"/>
  <c r="CA8" i="10" s="1"/>
  <c r="BT8" i="10" s="1"/>
  <c r="J9" i="10"/>
  <c r="CA9" i="10" s="1"/>
  <c r="J10" i="10"/>
  <c r="CA10" i="10" s="1"/>
  <c r="J11" i="10"/>
  <c r="CA11" i="10" s="1"/>
  <c r="J12" i="10"/>
  <c r="CA12" i="10" s="1"/>
  <c r="BT12" i="10" s="1"/>
  <c r="J13" i="10"/>
  <c r="CA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CA19" i="10" s="1"/>
  <c r="BT19" i="10" s="1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J24" i="10"/>
  <c r="CA24" i="10" s="1"/>
  <c r="BT24" i="10" s="1"/>
  <c r="J25" i="10"/>
  <c r="CA25" i="10" s="1"/>
  <c r="J26" i="10"/>
  <c r="CA26" i="10" s="1"/>
  <c r="J27" i="10"/>
  <c r="CA27" i="10" s="1"/>
  <c r="J28" i="10"/>
  <c r="CA28" i="10" s="1"/>
  <c r="BT28" i="10" s="1"/>
  <c r="J29" i="10"/>
  <c r="CA29" i="10" s="1"/>
  <c r="J30" i="10"/>
  <c r="CA30" i="10" s="1"/>
  <c r="BT30" i="10" s="1"/>
  <c r="J31" i="10"/>
  <c r="J32" i="10"/>
  <c r="CA32" i="10" s="1"/>
  <c r="BT32" i="10" s="1"/>
  <c r="J33" i="10"/>
  <c r="CA33" i="10" s="1"/>
  <c r="BT33" i="10" s="1"/>
  <c r="J34" i="10"/>
  <c r="CA34" i="10" s="1"/>
  <c r="BT34" i="10" s="1"/>
  <c r="J35" i="10"/>
  <c r="CA35" i="10" s="1"/>
  <c r="BT35" i="10" s="1"/>
  <c r="J36" i="10"/>
  <c r="CA36" i="10" s="1"/>
  <c r="BT36" i="10" s="1"/>
  <c r="J37" i="10"/>
  <c r="CA37" i="10" s="1"/>
  <c r="BT37" i="10" s="1"/>
  <c r="J38" i="10"/>
  <c r="CA38" i="10" s="1"/>
  <c r="BT38" i="10" s="1"/>
  <c r="J39" i="10"/>
  <c r="CA39" i="10" s="1"/>
  <c r="J40" i="10"/>
  <c r="CA40" i="10" s="1"/>
  <c r="BT40" i="10" s="1"/>
  <c r="J41" i="10"/>
  <c r="CA41" i="10" s="1"/>
  <c r="J42" i="10"/>
  <c r="J43" i="10"/>
  <c r="CA43" i="10" s="1"/>
  <c r="J44" i="10"/>
  <c r="CA44" i="10" s="1"/>
  <c r="BT44" i="10" s="1"/>
  <c r="J45" i="10"/>
  <c r="CA45" i="10" s="1"/>
  <c r="J46" i="10"/>
  <c r="CA46" i="10" s="1"/>
  <c r="BT46" i="10" s="1"/>
  <c r="J47" i="10"/>
  <c r="CA47" i="10" s="1"/>
  <c r="BT47" i="10" s="1"/>
  <c r="J48" i="10"/>
  <c r="CA48" i="10" s="1"/>
  <c r="BT48" i="10" s="1"/>
  <c r="J49" i="10"/>
  <c r="CA49" i="10" s="1"/>
  <c r="BT49" i="10" s="1"/>
  <c r="J50" i="10"/>
  <c r="CA50" i="10" s="1"/>
  <c r="BT50" i="10" s="1"/>
  <c r="J51" i="10"/>
  <c r="CA51" i="10" s="1"/>
  <c r="BT51" i="10" s="1"/>
  <c r="J52" i="10"/>
  <c r="J53" i="10"/>
  <c r="CA53" i="10" s="1"/>
  <c r="BT53" i="10" s="1"/>
  <c r="J54" i="10"/>
  <c r="J55" i="10"/>
  <c r="CA55" i="10" s="1"/>
  <c r="J56" i="10"/>
  <c r="CA56" i="10" s="1"/>
  <c r="BT56" i="10" s="1"/>
  <c r="J57" i="10"/>
  <c r="CA57" i="10" s="1"/>
  <c r="J58" i="10"/>
  <c r="CA58" i="10" s="1"/>
  <c r="J59" i="10"/>
  <c r="CA59" i="10" s="1"/>
  <c r="J60" i="10"/>
  <c r="CA60" i="10" s="1"/>
  <c r="BT60" i="10" s="1"/>
  <c r="J61" i="10"/>
  <c r="CA61" i="10" s="1"/>
  <c r="F8" i="10"/>
  <c r="BZ8" i="10" s="1"/>
  <c r="BS8" i="10" s="1"/>
  <c r="F9" i="10"/>
  <c r="F10" i="10"/>
  <c r="F11" i="10"/>
  <c r="BZ11" i="10" s="1"/>
  <c r="F12" i="10"/>
  <c r="BZ12" i="10" s="1"/>
  <c r="BS12" i="10" s="1"/>
  <c r="F13" i="10"/>
  <c r="BZ13" i="10" s="1"/>
  <c r="F14" i="10"/>
  <c r="F15" i="10"/>
  <c r="BZ15" i="10" s="1"/>
  <c r="F16" i="10"/>
  <c r="BZ16" i="10" s="1"/>
  <c r="F17" i="10"/>
  <c r="BZ17" i="10" s="1"/>
  <c r="F18" i="10"/>
  <c r="F19" i="10"/>
  <c r="BZ19" i="10" s="1"/>
  <c r="F20" i="10"/>
  <c r="F21" i="10"/>
  <c r="BZ21" i="10" s="1"/>
  <c r="F22" i="10"/>
  <c r="F23" i="10"/>
  <c r="BZ23" i="10" s="1"/>
  <c r="F24" i="10"/>
  <c r="BZ24" i="10" s="1"/>
  <c r="BS24" i="10" s="1"/>
  <c r="F25" i="10"/>
  <c r="BZ25" i="10" s="1"/>
  <c r="F26" i="10"/>
  <c r="F27" i="10"/>
  <c r="BZ27" i="10" s="1"/>
  <c r="F28" i="10"/>
  <c r="BZ28" i="10" s="1"/>
  <c r="BS28" i="10" s="1"/>
  <c r="F29" i="10"/>
  <c r="BZ29" i="10" s="1"/>
  <c r="F30" i="10"/>
  <c r="F31" i="10"/>
  <c r="BZ31" i="10" s="1"/>
  <c r="F32" i="10"/>
  <c r="BZ32" i="10" s="1"/>
  <c r="F33" i="10"/>
  <c r="BZ33" i="10" s="1"/>
  <c r="F34" i="10"/>
  <c r="BZ34" i="10" s="1"/>
  <c r="F35" i="10"/>
  <c r="BZ35" i="10" s="1"/>
  <c r="F36" i="10"/>
  <c r="BZ36" i="10" s="1"/>
  <c r="F37" i="10"/>
  <c r="BZ37" i="10" s="1"/>
  <c r="F38" i="10"/>
  <c r="F39" i="10"/>
  <c r="BZ39" i="10" s="1"/>
  <c r="F40" i="10"/>
  <c r="E40" i="10" s="1"/>
  <c r="F41" i="10"/>
  <c r="F42" i="10"/>
  <c r="F43" i="10"/>
  <c r="BZ43" i="10" s="1"/>
  <c r="F44" i="10"/>
  <c r="BZ44" i="10" s="1"/>
  <c r="BS44" i="10" s="1"/>
  <c r="F45" i="10"/>
  <c r="BZ45" i="10" s="1"/>
  <c r="F46" i="10"/>
  <c r="F47" i="10"/>
  <c r="BZ47" i="10" s="1"/>
  <c r="BS47" i="10" s="1"/>
  <c r="F48" i="10"/>
  <c r="BZ48" i="10" s="1"/>
  <c r="BS48" i="10" s="1"/>
  <c r="F49" i="10"/>
  <c r="BZ49" i="10" s="1"/>
  <c r="F50" i="10"/>
  <c r="F51" i="10"/>
  <c r="F52" i="10"/>
  <c r="BZ52" i="10" s="1"/>
  <c r="F53" i="10"/>
  <c r="BZ53" i="10" s="1"/>
  <c r="F54" i="10"/>
  <c r="F55" i="10"/>
  <c r="BZ55" i="10" s="1"/>
  <c r="F56" i="10"/>
  <c r="BZ56" i="10" s="1"/>
  <c r="BS56" i="10" s="1"/>
  <c r="F57" i="10"/>
  <c r="BZ57" i="10" s="1"/>
  <c r="BS57" i="10" s="1"/>
  <c r="F58" i="10"/>
  <c r="F59" i="10"/>
  <c r="BZ59" i="10" s="1"/>
  <c r="F60" i="10"/>
  <c r="BZ60" i="10" s="1"/>
  <c r="F61" i="10"/>
  <c r="BZ61" i="10" s="1"/>
  <c r="BY61" i="10" s="1"/>
  <c r="E8" i="10"/>
  <c r="AQ29" i="1"/>
  <c r="AP8" i="1"/>
  <c r="AP9" i="1"/>
  <c r="AP10" i="1"/>
  <c r="AP11" i="1"/>
  <c r="AP12" i="1"/>
  <c r="AP13" i="1"/>
  <c r="AP14" i="1"/>
  <c r="AP15" i="1"/>
  <c r="AQ15" i="1" s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Q39" i="1" s="1"/>
  <c r="AP40" i="1"/>
  <c r="AP41" i="1"/>
  <c r="AP42" i="1"/>
  <c r="AP43" i="1"/>
  <c r="AP44" i="1"/>
  <c r="AP45" i="1"/>
  <c r="AP46" i="1"/>
  <c r="AP47" i="1"/>
  <c r="AQ47" i="1" s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O8" i="1"/>
  <c r="AO9" i="1"/>
  <c r="AQ9" i="1" s="1"/>
  <c r="AO10" i="1"/>
  <c r="AO11" i="1"/>
  <c r="AO12" i="1"/>
  <c r="AO13" i="1"/>
  <c r="AO14" i="1"/>
  <c r="AO15" i="1"/>
  <c r="AO16" i="1"/>
  <c r="AO17" i="1"/>
  <c r="AQ17" i="1" s="1"/>
  <c r="AO18" i="1"/>
  <c r="AO19" i="1"/>
  <c r="AO20" i="1"/>
  <c r="AO21" i="1"/>
  <c r="AO22" i="1"/>
  <c r="AO23" i="1"/>
  <c r="AO24" i="1"/>
  <c r="AO25" i="1"/>
  <c r="AQ25" i="1" s="1"/>
  <c r="AO26" i="1"/>
  <c r="AO27" i="1"/>
  <c r="AO28" i="1"/>
  <c r="AO29" i="1"/>
  <c r="AO30" i="1"/>
  <c r="AO31" i="1"/>
  <c r="AO32" i="1"/>
  <c r="AO33" i="1"/>
  <c r="AQ33" i="1" s="1"/>
  <c r="AO34" i="1"/>
  <c r="AO35" i="1"/>
  <c r="AO36" i="1"/>
  <c r="AO37" i="1"/>
  <c r="AO38" i="1"/>
  <c r="AO39" i="1"/>
  <c r="AO40" i="1"/>
  <c r="AO41" i="1"/>
  <c r="AQ41" i="1" s="1"/>
  <c r="AO42" i="1"/>
  <c r="AO43" i="1"/>
  <c r="AO44" i="1"/>
  <c r="AO45" i="1"/>
  <c r="AO46" i="1"/>
  <c r="AO47" i="1"/>
  <c r="AO48" i="1"/>
  <c r="AO49" i="1"/>
  <c r="AQ49" i="1" s="1"/>
  <c r="AO50" i="1"/>
  <c r="AO51" i="1"/>
  <c r="AO52" i="1"/>
  <c r="AO53" i="1"/>
  <c r="AO54" i="1"/>
  <c r="AO55" i="1"/>
  <c r="AO56" i="1"/>
  <c r="AO57" i="1"/>
  <c r="AQ57" i="1" s="1"/>
  <c r="AO58" i="1"/>
  <c r="AO59" i="1"/>
  <c r="AO60" i="1"/>
  <c r="AO61" i="1"/>
  <c r="AN8" i="1"/>
  <c r="AQ8" i="1" s="1"/>
  <c r="AN9" i="1"/>
  <c r="AN10" i="1"/>
  <c r="AN11" i="1"/>
  <c r="AN12" i="1"/>
  <c r="AQ12" i="1" s="1"/>
  <c r="AN13" i="1"/>
  <c r="AQ13" i="1" s="1"/>
  <c r="AN14" i="1"/>
  <c r="AN15" i="1"/>
  <c r="AN16" i="1"/>
  <c r="AN17" i="1"/>
  <c r="AN18" i="1"/>
  <c r="AN19" i="1"/>
  <c r="AQ19" i="1" s="1"/>
  <c r="AN20" i="1"/>
  <c r="AN21" i="1"/>
  <c r="AN22" i="1"/>
  <c r="AN23" i="1"/>
  <c r="AN24" i="1"/>
  <c r="AN25" i="1"/>
  <c r="AN26" i="1"/>
  <c r="AN27" i="1"/>
  <c r="AN28" i="1"/>
  <c r="AQ28" i="1" s="1"/>
  <c r="AN29" i="1"/>
  <c r="AN30" i="1"/>
  <c r="AN31" i="1"/>
  <c r="AN32" i="1"/>
  <c r="AN33" i="1"/>
  <c r="AN34" i="1"/>
  <c r="AN35" i="1"/>
  <c r="AQ35" i="1" s="1"/>
  <c r="AN36" i="1"/>
  <c r="AN37" i="1"/>
  <c r="AN38" i="1"/>
  <c r="AN39" i="1"/>
  <c r="AN40" i="1"/>
  <c r="AQ40" i="1" s="1"/>
  <c r="AN41" i="1"/>
  <c r="AN42" i="1"/>
  <c r="AN43" i="1"/>
  <c r="AN44" i="1"/>
  <c r="AQ44" i="1" s="1"/>
  <c r="AN45" i="1"/>
  <c r="AQ45" i="1" s="1"/>
  <c r="AN46" i="1"/>
  <c r="AN47" i="1"/>
  <c r="AN48" i="1"/>
  <c r="AN49" i="1"/>
  <c r="AN50" i="1"/>
  <c r="AN51" i="1"/>
  <c r="AQ51" i="1" s="1"/>
  <c r="AN52" i="1"/>
  <c r="AN53" i="1"/>
  <c r="AN54" i="1"/>
  <c r="AN55" i="1"/>
  <c r="AN56" i="1"/>
  <c r="AN57" i="1"/>
  <c r="AN58" i="1"/>
  <c r="AN59" i="1"/>
  <c r="AN60" i="1"/>
  <c r="AQ60" i="1" s="1"/>
  <c r="AN61" i="1"/>
  <c r="AQ61" i="1" s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D8" i="1"/>
  <c r="AD9" i="1"/>
  <c r="AD10" i="1"/>
  <c r="AD11" i="1"/>
  <c r="AD12" i="1"/>
  <c r="AD13" i="1"/>
  <c r="AD14" i="1"/>
  <c r="AD15" i="1"/>
  <c r="AD16" i="1"/>
  <c r="AD17" i="1"/>
  <c r="AD18" i="1"/>
  <c r="AK18" i="1" s="1"/>
  <c r="AD19" i="1"/>
  <c r="AD20" i="1"/>
  <c r="AK20" i="1" s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K34" i="1" s="1"/>
  <c r="AD35" i="1"/>
  <c r="AD36" i="1"/>
  <c r="AK36" i="1" s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K50" i="1" s="1"/>
  <c r="AD51" i="1"/>
  <c r="AD52" i="1"/>
  <c r="AK52" i="1" s="1"/>
  <c r="AD53" i="1"/>
  <c r="AD54" i="1"/>
  <c r="AD55" i="1"/>
  <c r="AD56" i="1"/>
  <c r="AD57" i="1"/>
  <c r="AD58" i="1"/>
  <c r="AD59" i="1"/>
  <c r="AD60" i="1"/>
  <c r="AD61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S12" i="1" s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S29" i="1" s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S61" i="1" s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S37" i="1" s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S40" i="1" s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S56" i="1" s="1"/>
  <c r="U57" i="1"/>
  <c r="U58" i="1"/>
  <c r="U59" i="1"/>
  <c r="U60" i="1"/>
  <c r="U61" i="1"/>
  <c r="T8" i="1"/>
  <c r="T9" i="1"/>
  <c r="T10" i="1"/>
  <c r="T11" i="1"/>
  <c r="T12" i="1"/>
  <c r="T13" i="1"/>
  <c r="S13" i="1" s="1"/>
  <c r="T14" i="1"/>
  <c r="T15" i="1"/>
  <c r="T16" i="1"/>
  <c r="T17" i="1"/>
  <c r="T18" i="1"/>
  <c r="S18" i="1" s="1"/>
  <c r="AB18" i="1" s="1"/>
  <c r="T19" i="1"/>
  <c r="T20" i="1"/>
  <c r="S20" i="1" s="1"/>
  <c r="T21" i="1"/>
  <c r="S21" i="1" s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S34" i="1" s="1"/>
  <c r="AB34" i="1" s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S50" i="1" s="1"/>
  <c r="AB50" i="1" s="1"/>
  <c r="T51" i="1"/>
  <c r="T52" i="1"/>
  <c r="S52" i="1" s="1"/>
  <c r="T53" i="1"/>
  <c r="S53" i="1" s="1"/>
  <c r="T54" i="1"/>
  <c r="T55" i="1"/>
  <c r="T56" i="1"/>
  <c r="T57" i="1"/>
  <c r="T58" i="1"/>
  <c r="T59" i="1"/>
  <c r="T60" i="1"/>
  <c r="T61" i="1"/>
  <c r="S28" i="1"/>
  <c r="S36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AB36" i="1" s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AB52" i="1" s="1"/>
  <c r="Q53" i="1"/>
  <c r="Q54" i="1"/>
  <c r="Q55" i="1"/>
  <c r="Q56" i="1"/>
  <c r="Q57" i="1"/>
  <c r="Q58" i="1"/>
  <c r="Q59" i="1"/>
  <c r="Q60" i="1"/>
  <c r="Q61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I14" i="1"/>
  <c r="I15" i="1"/>
  <c r="I16" i="1"/>
  <c r="I18" i="1"/>
  <c r="I19" i="1"/>
  <c r="I21" i="1"/>
  <c r="I31" i="1"/>
  <c r="I32" i="1"/>
  <c r="I34" i="1"/>
  <c r="I35" i="1"/>
  <c r="I37" i="1"/>
  <c r="I40" i="1"/>
  <c r="I46" i="1"/>
  <c r="I50" i="1"/>
  <c r="I56" i="1"/>
  <c r="I5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S51" i="1" l="1"/>
  <c r="AB51" i="1" s="1"/>
  <c r="S35" i="1"/>
  <c r="AB35" i="1" s="1"/>
  <c r="S19" i="1"/>
  <c r="AB19" i="1" s="1"/>
  <c r="S57" i="1"/>
  <c r="AB57" i="1" s="1"/>
  <c r="S41" i="1"/>
  <c r="AB41" i="1" s="1"/>
  <c r="S25" i="1"/>
  <c r="AB25" i="1" s="1"/>
  <c r="S9" i="1"/>
  <c r="S47" i="1"/>
  <c r="AB47" i="1" s="1"/>
  <c r="S31" i="1"/>
  <c r="AB31" i="1" s="1"/>
  <c r="S15" i="1"/>
  <c r="AK51" i="1"/>
  <c r="AK35" i="1"/>
  <c r="AK19" i="1"/>
  <c r="BS55" i="10"/>
  <c r="BS23" i="10"/>
  <c r="BT61" i="10"/>
  <c r="BT45" i="10"/>
  <c r="BT29" i="10"/>
  <c r="BT13" i="10"/>
  <c r="BU51" i="10"/>
  <c r="BU35" i="10"/>
  <c r="BU19" i="10"/>
  <c r="BV57" i="10"/>
  <c r="BV41" i="10"/>
  <c r="BV25" i="10"/>
  <c r="BV9" i="10"/>
  <c r="BW47" i="10"/>
  <c r="BW31" i="10"/>
  <c r="BW15" i="10"/>
  <c r="BX53" i="10"/>
  <c r="BX37" i="10"/>
  <c r="BX21" i="10"/>
  <c r="AD51" i="10"/>
  <c r="CF17" i="10"/>
  <c r="DA54" i="10"/>
  <c r="DA38" i="10"/>
  <c r="DA22" i="10"/>
  <c r="DA60" i="10"/>
  <c r="DA44" i="10"/>
  <c r="DA28" i="10"/>
  <c r="DA12" i="10"/>
  <c r="DA50" i="10"/>
  <c r="DA34" i="10"/>
  <c r="DA18" i="10"/>
  <c r="DA56" i="10"/>
  <c r="DA40" i="10"/>
  <c r="DA24" i="10"/>
  <c r="BM55" i="8"/>
  <c r="BM39" i="8"/>
  <c r="AQ59" i="1"/>
  <c r="AQ43" i="1"/>
  <c r="AQ27" i="1"/>
  <c r="AQ11" i="1"/>
  <c r="BT59" i="10"/>
  <c r="BT43" i="10"/>
  <c r="BT27" i="10"/>
  <c r="BT11" i="10"/>
  <c r="BU49" i="10"/>
  <c r="BU33" i="10"/>
  <c r="BV55" i="10"/>
  <c r="BV39" i="10"/>
  <c r="BV23" i="10"/>
  <c r="BW61" i="10"/>
  <c r="BW45" i="10"/>
  <c r="BW29" i="10"/>
  <c r="BW13" i="10"/>
  <c r="BX51" i="10"/>
  <c r="BX35" i="10"/>
  <c r="AD39" i="10"/>
  <c r="CU31" i="10"/>
  <c r="AD31" i="10"/>
  <c r="AX61" i="8"/>
  <c r="AX45" i="8"/>
  <c r="AX29" i="8"/>
  <c r="AX13" i="8"/>
  <c r="S32" i="1"/>
  <c r="AQ26" i="1"/>
  <c r="BC33" i="10"/>
  <c r="I33" i="1" s="1"/>
  <c r="BS61" i="10"/>
  <c r="S16" i="1"/>
  <c r="AQ58" i="1"/>
  <c r="AQ42" i="1"/>
  <c r="AQ10" i="1"/>
  <c r="E20" i="10"/>
  <c r="AD18" i="10"/>
  <c r="AB9" i="1"/>
  <c r="AK47" i="1"/>
  <c r="AK31" i="1"/>
  <c r="AK15" i="1"/>
  <c r="AK49" i="1"/>
  <c r="AK33" i="1"/>
  <c r="AK17" i="1"/>
  <c r="BW11" i="10"/>
  <c r="E32" i="8"/>
  <c r="AK46" i="1"/>
  <c r="AK32" i="1"/>
  <c r="AQ56" i="1"/>
  <c r="E31" i="8"/>
  <c r="E15" i="8"/>
  <c r="D15" i="8" s="1"/>
  <c r="D52" i="3"/>
  <c r="AB56" i="1"/>
  <c r="S14" i="1"/>
  <c r="AK30" i="1"/>
  <c r="AK16" i="1"/>
  <c r="AQ24" i="1"/>
  <c r="AQ36" i="1"/>
  <c r="AB55" i="1"/>
  <c r="S45" i="1"/>
  <c r="AK61" i="1"/>
  <c r="AK45" i="1"/>
  <c r="AK29" i="1"/>
  <c r="AK13" i="1"/>
  <c r="AQ55" i="1"/>
  <c r="AQ23" i="1"/>
  <c r="BU61" i="10"/>
  <c r="BV51" i="10"/>
  <c r="BX47" i="10"/>
  <c r="BX15" i="10"/>
  <c r="BC30" i="10"/>
  <c r="I30" i="1" s="1"/>
  <c r="BC52" i="10"/>
  <c r="I52" i="1" s="1"/>
  <c r="BC36" i="10"/>
  <c r="I36" i="1" s="1"/>
  <c r="BC20" i="10"/>
  <c r="I20" i="1" s="1"/>
  <c r="BZ40" i="10"/>
  <c r="BS40" i="10" s="1"/>
  <c r="AB40" i="1"/>
  <c r="S30" i="1"/>
  <c r="AK48" i="1"/>
  <c r="S44" i="1"/>
  <c r="AK44" i="1"/>
  <c r="AK28" i="1"/>
  <c r="AK12" i="1"/>
  <c r="CO48" i="10"/>
  <c r="CO32" i="10"/>
  <c r="CO16" i="10"/>
  <c r="CP54" i="10"/>
  <c r="CP38" i="10"/>
  <c r="CP22" i="10"/>
  <c r="CQ60" i="10"/>
  <c r="CQ44" i="10"/>
  <c r="CQ28" i="10"/>
  <c r="CQ12" i="10"/>
  <c r="CR50" i="10"/>
  <c r="CR34" i="10"/>
  <c r="CR18" i="10"/>
  <c r="CS56" i="10"/>
  <c r="CS40" i="10"/>
  <c r="CS24" i="10"/>
  <c r="CS8" i="10"/>
  <c r="AB8" i="1"/>
  <c r="S46" i="1"/>
  <c r="AB46" i="1" s="1"/>
  <c r="AK14" i="1"/>
  <c r="S60" i="1"/>
  <c r="AK60" i="1"/>
  <c r="AB53" i="1"/>
  <c r="AB37" i="1"/>
  <c r="AB21" i="1"/>
  <c r="S59" i="1"/>
  <c r="AB59" i="1" s="1"/>
  <c r="S43" i="1"/>
  <c r="AB43" i="1" s="1"/>
  <c r="S55" i="1"/>
  <c r="CN41" i="10"/>
  <c r="CO47" i="10"/>
  <c r="CO15" i="10"/>
  <c r="CP53" i="10"/>
  <c r="CP37" i="10"/>
  <c r="CP21" i="10"/>
  <c r="CQ59" i="10"/>
  <c r="CQ43" i="10"/>
  <c r="CQ27" i="10"/>
  <c r="CQ11" i="10"/>
  <c r="CR49" i="10"/>
  <c r="CR33" i="10"/>
  <c r="CR17" i="10"/>
  <c r="CS55" i="10"/>
  <c r="CS39" i="10"/>
  <c r="CS23" i="10"/>
  <c r="CF9" i="10"/>
  <c r="T24" i="8"/>
  <c r="AB20" i="1"/>
  <c r="CA52" i="10"/>
  <c r="BT52" i="10" s="1"/>
  <c r="E52" i="10"/>
  <c r="DA19" i="10"/>
  <c r="D13" i="8"/>
  <c r="N41" i="1"/>
  <c r="AB33" i="1"/>
  <c r="AD20" i="10"/>
  <c r="H20" i="1" s="1"/>
  <c r="K20" i="1" s="1"/>
  <c r="L20" i="1" s="1"/>
  <c r="CF52" i="10"/>
  <c r="DA57" i="10"/>
  <c r="DA41" i="10"/>
  <c r="DA25" i="10"/>
  <c r="DA9" i="10"/>
  <c r="DA47" i="10"/>
  <c r="DA15" i="10"/>
  <c r="AB15" i="1"/>
  <c r="AK53" i="1"/>
  <c r="AK37" i="1"/>
  <c r="AK21" i="1"/>
  <c r="AQ31" i="1"/>
  <c r="BZ41" i="10"/>
  <c r="E41" i="10"/>
  <c r="BZ9" i="10"/>
  <c r="E9" i="10"/>
  <c r="N9" i="1" s="1"/>
  <c r="CA31" i="10"/>
  <c r="BT31" i="10" s="1"/>
  <c r="E31" i="10"/>
  <c r="CU19" i="10"/>
  <c r="AD19" i="10"/>
  <c r="DA8" i="10"/>
  <c r="AD55" i="10"/>
  <c r="DA23" i="10"/>
  <c r="S23" i="1"/>
  <c r="AB23" i="1" s="1"/>
  <c r="AK59" i="1"/>
  <c r="AK43" i="1"/>
  <c r="AK27" i="1"/>
  <c r="AK11" i="1"/>
  <c r="AQ53" i="1"/>
  <c r="AQ37" i="1"/>
  <c r="AQ21" i="1"/>
  <c r="BS36" i="10"/>
  <c r="BT58" i="10"/>
  <c r="BT26" i="10"/>
  <c r="BU48" i="10"/>
  <c r="BU16" i="10"/>
  <c r="BV38" i="10"/>
  <c r="BW60" i="10"/>
  <c r="BW28" i="10"/>
  <c r="BX50" i="10"/>
  <c r="BX18" i="10"/>
  <c r="BC58" i="10"/>
  <c r="I58" i="1" s="1"/>
  <c r="BC42" i="10"/>
  <c r="I42" i="1" s="1"/>
  <c r="BC26" i="10"/>
  <c r="I26" i="1" s="1"/>
  <c r="BC10" i="10"/>
  <c r="I10" i="1" s="1"/>
  <c r="AI58" i="8"/>
  <c r="AI42" i="8"/>
  <c r="AI26" i="8"/>
  <c r="AI10" i="8"/>
  <c r="AI48" i="8"/>
  <c r="AI32" i="8"/>
  <c r="AI16" i="8"/>
  <c r="S27" i="1"/>
  <c r="AB27" i="1" s="1"/>
  <c r="S11" i="1"/>
  <c r="AB11" i="1" s="1"/>
  <c r="S49" i="1"/>
  <c r="AB49" i="1" s="1"/>
  <c r="S33" i="1"/>
  <c r="S17" i="1"/>
  <c r="AB17" i="1" s="1"/>
  <c r="S39" i="1"/>
  <c r="AB39" i="1" s="1"/>
  <c r="N40" i="1"/>
  <c r="N8" i="1"/>
  <c r="AB48" i="1"/>
  <c r="AB32" i="1"/>
  <c r="AL32" i="1" s="1"/>
  <c r="AB16" i="1"/>
  <c r="S58" i="1"/>
  <c r="AB58" i="1" s="1"/>
  <c r="S42" i="1"/>
  <c r="AB42" i="1" s="1"/>
  <c r="S26" i="1"/>
  <c r="AB26" i="1" s="1"/>
  <c r="AL26" i="1" s="1"/>
  <c r="S10" i="1"/>
  <c r="AB10" i="1" s="1"/>
  <c r="AL10" i="1" s="1"/>
  <c r="S48" i="1"/>
  <c r="AK58" i="1"/>
  <c r="AK42" i="1"/>
  <c r="AK26" i="1"/>
  <c r="AK10" i="1"/>
  <c r="AQ52" i="1"/>
  <c r="AQ20" i="1"/>
  <c r="BT57" i="10"/>
  <c r="BT41" i="10"/>
  <c r="BT25" i="10"/>
  <c r="BT9" i="10"/>
  <c r="BU47" i="10"/>
  <c r="BU31" i="10"/>
  <c r="BU15" i="10"/>
  <c r="BV53" i="10"/>
  <c r="BV37" i="10"/>
  <c r="BV21" i="10"/>
  <c r="BW59" i="10"/>
  <c r="BW43" i="10"/>
  <c r="BW27" i="10"/>
  <c r="BX49" i="10"/>
  <c r="BX33" i="10"/>
  <c r="CF15" i="10"/>
  <c r="E54" i="8"/>
  <c r="E38" i="8"/>
  <c r="T48" i="8"/>
  <c r="T16" i="8"/>
  <c r="T54" i="8"/>
  <c r="T22" i="8"/>
  <c r="D22" i="8" s="1"/>
  <c r="CB14" i="8"/>
  <c r="CQ33" i="8"/>
  <c r="D33" i="8" s="1"/>
  <c r="DZ43" i="8"/>
  <c r="BM46" i="8"/>
  <c r="BM30" i="8"/>
  <c r="BM14" i="8"/>
  <c r="CB23" i="8"/>
  <c r="CQ48" i="8"/>
  <c r="CQ16" i="8"/>
  <c r="S24" i="1"/>
  <c r="AB24" i="1" s="1"/>
  <c r="S8" i="1"/>
  <c r="AQ50" i="1"/>
  <c r="AQ34" i="1"/>
  <c r="AQ18" i="1"/>
  <c r="BS49" i="10"/>
  <c r="BT55" i="10"/>
  <c r="BT23" i="10"/>
  <c r="BU45" i="10"/>
  <c r="BU13" i="10"/>
  <c r="BV35" i="10"/>
  <c r="BW57" i="10"/>
  <c r="BW9" i="10"/>
  <c r="BX31" i="10"/>
  <c r="AD17" i="10"/>
  <c r="BC55" i="10"/>
  <c r="I55" i="1" s="1"/>
  <c r="BC39" i="10"/>
  <c r="I39" i="1" s="1"/>
  <c r="BC23" i="10"/>
  <c r="I23" i="1" s="1"/>
  <c r="CB38" i="8"/>
  <c r="DZ57" i="8"/>
  <c r="DZ41" i="8"/>
  <c r="D14" i="3"/>
  <c r="AB61" i="1"/>
  <c r="AL61" i="1" s="1"/>
  <c r="AB45" i="1"/>
  <c r="AB29" i="1"/>
  <c r="AC29" i="1" s="1"/>
  <c r="AB13" i="1"/>
  <c r="AC13" i="1" s="1"/>
  <c r="AK55" i="1"/>
  <c r="AK39" i="1"/>
  <c r="AK23" i="1"/>
  <c r="AK57" i="1"/>
  <c r="AK41" i="1"/>
  <c r="AK25" i="1"/>
  <c r="AK9" i="1"/>
  <c r="CO51" i="10"/>
  <c r="CO35" i="10"/>
  <c r="CO19" i="10"/>
  <c r="CP57" i="10"/>
  <c r="CP41" i="10"/>
  <c r="CP25" i="10"/>
  <c r="CP9" i="10"/>
  <c r="CQ47" i="10"/>
  <c r="CQ31" i="10"/>
  <c r="CQ15" i="10"/>
  <c r="CR53" i="10"/>
  <c r="CR37" i="10"/>
  <c r="CR21" i="10"/>
  <c r="CS59" i="10"/>
  <c r="CS43" i="10"/>
  <c r="CS27" i="10"/>
  <c r="CS11" i="10"/>
  <c r="BC54" i="10"/>
  <c r="I54" i="1" s="1"/>
  <c r="BC38" i="10"/>
  <c r="I38" i="1" s="1"/>
  <c r="BC22" i="10"/>
  <c r="I22" i="1" s="1"/>
  <c r="BC60" i="10"/>
  <c r="I60" i="1" s="1"/>
  <c r="BC44" i="10"/>
  <c r="I44" i="1" s="1"/>
  <c r="BC28" i="10"/>
  <c r="I28" i="1" s="1"/>
  <c r="BC12" i="10"/>
  <c r="I12" i="1" s="1"/>
  <c r="CF60" i="10"/>
  <c r="CF44" i="10"/>
  <c r="CF28" i="10"/>
  <c r="CF12" i="10"/>
  <c r="CF56" i="10"/>
  <c r="CF40" i="10"/>
  <c r="CF24" i="10"/>
  <c r="CF8" i="10"/>
  <c r="BV46" i="10"/>
  <c r="CF30" i="10"/>
  <c r="DA31" i="10"/>
  <c r="E19" i="8"/>
  <c r="T61" i="8"/>
  <c r="D61" i="8" s="1"/>
  <c r="T29" i="8"/>
  <c r="D29" i="8" s="1"/>
  <c r="CQ46" i="8"/>
  <c r="CQ30" i="8"/>
  <c r="CQ14" i="8"/>
  <c r="D14" i="8" s="1"/>
  <c r="D41" i="4"/>
  <c r="AB60" i="1"/>
  <c r="AB44" i="1"/>
  <c r="AB28" i="1"/>
  <c r="AB12" i="1"/>
  <c r="AL12" i="1" s="1"/>
  <c r="S54" i="1"/>
  <c r="S38" i="1"/>
  <c r="S22" i="1"/>
  <c r="AK54" i="1"/>
  <c r="AK38" i="1"/>
  <c r="AK22" i="1"/>
  <c r="AK56" i="1"/>
  <c r="AK40" i="1"/>
  <c r="AK24" i="1"/>
  <c r="AK8" i="1"/>
  <c r="AL8" i="1" s="1"/>
  <c r="AQ48" i="1"/>
  <c r="AQ32" i="1"/>
  <c r="AQ16" i="1"/>
  <c r="CO50" i="10"/>
  <c r="CO34" i="10"/>
  <c r="CO18" i="10"/>
  <c r="CP56" i="10"/>
  <c r="CP40" i="10"/>
  <c r="CP24" i="10"/>
  <c r="CP8" i="10"/>
  <c r="CQ46" i="10"/>
  <c r="CQ30" i="10"/>
  <c r="CQ14" i="10"/>
  <c r="CR52" i="10"/>
  <c r="CR36" i="10"/>
  <c r="CR20" i="10"/>
  <c r="CS58" i="10"/>
  <c r="CS42" i="10"/>
  <c r="CS26" i="10"/>
  <c r="CS10" i="10"/>
  <c r="DA46" i="10"/>
  <c r="DA30" i="10"/>
  <c r="DA14" i="10"/>
  <c r="DA36" i="10"/>
  <c r="DA20" i="10"/>
  <c r="DA58" i="10"/>
  <c r="DA26" i="10"/>
  <c r="DA10" i="10"/>
  <c r="DA48" i="10"/>
  <c r="DA16" i="10"/>
  <c r="CR22" i="10"/>
  <c r="E50" i="8"/>
  <c r="D50" i="8" s="1"/>
  <c r="E34" i="8"/>
  <c r="E18" i="8"/>
  <c r="T60" i="8"/>
  <c r="T44" i="8"/>
  <c r="T28" i="8"/>
  <c r="T12" i="8"/>
  <c r="T50" i="8"/>
  <c r="T34" i="8"/>
  <c r="AI59" i="8"/>
  <c r="AI43" i="8"/>
  <c r="AI27" i="8"/>
  <c r="AI11" i="8"/>
  <c r="D60" i="3"/>
  <c r="D28" i="3"/>
  <c r="D12" i="3"/>
  <c r="D11" i="3"/>
  <c r="AX47" i="8"/>
  <c r="AX31" i="8"/>
  <c r="AX15" i="8"/>
  <c r="DF55" i="8"/>
  <c r="D55" i="8" s="1"/>
  <c r="DF39" i="8"/>
  <c r="DF23" i="8"/>
  <c r="D31" i="3"/>
  <c r="D55" i="4"/>
  <c r="O55" i="3"/>
  <c r="D23" i="4"/>
  <c r="O23" i="3"/>
  <c r="D23" i="3" s="1"/>
  <c r="CB48" i="8"/>
  <c r="CB32" i="8"/>
  <c r="D54" i="4"/>
  <c r="O54" i="3"/>
  <c r="D54" i="3" s="1"/>
  <c r="O38" i="3"/>
  <c r="D38" i="3" s="1"/>
  <c r="O22" i="3"/>
  <c r="D22" i="3"/>
  <c r="CF36" i="10"/>
  <c r="CF20" i="10"/>
  <c r="CF48" i="10"/>
  <c r="CF16" i="10"/>
  <c r="CF38" i="10"/>
  <c r="CF22" i="10"/>
  <c r="DA55" i="10"/>
  <c r="D21" i="8"/>
  <c r="T40" i="8"/>
  <c r="T8" i="8"/>
  <c r="T30" i="8"/>
  <c r="T14" i="8"/>
  <c r="AI54" i="8"/>
  <c r="AI38" i="8"/>
  <c r="AI22" i="8"/>
  <c r="AI60" i="8"/>
  <c r="AI12" i="8"/>
  <c r="AX56" i="8"/>
  <c r="AX40" i="8"/>
  <c r="AX24" i="8"/>
  <c r="AX8" i="8"/>
  <c r="AX46" i="8"/>
  <c r="D46" i="8" s="1"/>
  <c r="AX30" i="8"/>
  <c r="AX14" i="8"/>
  <c r="BM57" i="8"/>
  <c r="BM41" i="8"/>
  <c r="BM25" i="8"/>
  <c r="BM9" i="8"/>
  <c r="BM47" i="8"/>
  <c r="BM31" i="8"/>
  <c r="BM15" i="8"/>
  <c r="DF42" i="8"/>
  <c r="DF26" i="8"/>
  <c r="D36" i="4"/>
  <c r="AM36" i="1" s="1"/>
  <c r="DF56" i="8"/>
  <c r="DF40" i="8"/>
  <c r="DF24" i="8"/>
  <c r="DF8" i="8"/>
  <c r="DF46" i="8"/>
  <c r="DF30" i="8"/>
  <c r="DF14" i="8"/>
  <c r="DZ47" i="8"/>
  <c r="D47" i="8" s="1"/>
  <c r="DZ31" i="8"/>
  <c r="DZ15" i="8"/>
  <c r="DZ53" i="8"/>
  <c r="DZ37" i="8"/>
  <c r="DZ21" i="8"/>
  <c r="E20" i="8"/>
  <c r="T52" i="8"/>
  <c r="T36" i="8"/>
  <c r="T20" i="8"/>
  <c r="T42" i="8"/>
  <c r="T26" i="8"/>
  <c r="D26" i="8" s="1"/>
  <c r="T10" i="8"/>
  <c r="AI50" i="8"/>
  <c r="AI34" i="8"/>
  <c r="AI18" i="8"/>
  <c r="D18" i="8" s="1"/>
  <c r="AI40" i="8"/>
  <c r="AI24" i="8"/>
  <c r="AI8" i="8"/>
  <c r="AX52" i="8"/>
  <c r="AX20" i="8"/>
  <c r="AX42" i="8"/>
  <c r="AX10" i="8"/>
  <c r="CQ53" i="8"/>
  <c r="CQ37" i="8"/>
  <c r="D37" i="8" s="1"/>
  <c r="CQ21" i="8"/>
  <c r="CQ59" i="8"/>
  <c r="CQ43" i="8"/>
  <c r="CQ27" i="8"/>
  <c r="CQ11" i="8"/>
  <c r="D49" i="3"/>
  <c r="D33" i="3"/>
  <c r="D17" i="3"/>
  <c r="D55" i="3"/>
  <c r="D39" i="3"/>
  <c r="D61" i="3"/>
  <c r="D45" i="3"/>
  <c r="D29" i="3"/>
  <c r="D13" i="3"/>
  <c r="T51" i="8"/>
  <c r="T35" i="8"/>
  <c r="T19" i="8"/>
  <c r="T57" i="8"/>
  <c r="D57" i="8" s="1"/>
  <c r="T41" i="8"/>
  <c r="D41" i="8" s="1"/>
  <c r="T25" i="8"/>
  <c r="T9" i="8"/>
  <c r="D9" i="8" s="1"/>
  <c r="CB52" i="8"/>
  <c r="CB36" i="8"/>
  <c r="D36" i="8" s="1"/>
  <c r="CB20" i="8"/>
  <c r="CB58" i="8"/>
  <c r="CB26" i="8"/>
  <c r="CB10" i="8"/>
  <c r="DZ60" i="8"/>
  <c r="DZ44" i="8"/>
  <c r="DZ28" i="8"/>
  <c r="DZ12" i="8"/>
  <c r="CB51" i="8"/>
  <c r="CB35" i="8"/>
  <c r="D35" i="8" s="1"/>
  <c r="CB19" i="8"/>
  <c r="D19" i="8" s="1"/>
  <c r="D25" i="8"/>
  <c r="DF52" i="8"/>
  <c r="DF20" i="8"/>
  <c r="D52" i="4"/>
  <c r="AM52" i="1" s="1"/>
  <c r="DA49" i="10"/>
  <c r="DA33" i="10"/>
  <c r="DA17" i="10"/>
  <c r="DA39" i="10"/>
  <c r="E39" i="8"/>
  <c r="D39" i="8" s="1"/>
  <c r="E23" i="8"/>
  <c r="BM24" i="8"/>
  <c r="CQ24" i="8"/>
  <c r="CQ8" i="8"/>
  <c r="D30" i="4"/>
  <c r="T59" i="8"/>
  <c r="D59" i="8" s="1"/>
  <c r="T43" i="8"/>
  <c r="D43" i="8" s="1"/>
  <c r="T27" i="8"/>
  <c r="D27" i="8" s="1"/>
  <c r="T11" i="8"/>
  <c r="D11" i="8" s="1"/>
  <c r="T49" i="8"/>
  <c r="D49" i="8" s="1"/>
  <c r="T33" i="8"/>
  <c r="T17" i="8"/>
  <c r="D17" i="8" s="1"/>
  <c r="CB60" i="8"/>
  <c r="CB44" i="8"/>
  <c r="CB28" i="8"/>
  <c r="CB12" i="8"/>
  <c r="CB50" i="8"/>
  <c r="CB34" i="8"/>
  <c r="DZ52" i="8"/>
  <c r="DZ36" i="8"/>
  <c r="DZ20" i="8"/>
  <c r="DZ42" i="8"/>
  <c r="D42" i="8" s="1"/>
  <c r="DZ26" i="8"/>
  <c r="D48" i="9"/>
  <c r="AV48" i="4" s="1"/>
  <c r="D48" i="4" s="1"/>
  <c r="AM48" i="1" s="1"/>
  <c r="D32" i="9"/>
  <c r="AV32" i="4" s="1"/>
  <c r="D32" i="4" s="1"/>
  <c r="D16" i="9"/>
  <c r="AV16" i="4" s="1"/>
  <c r="D16" i="4" s="1"/>
  <c r="D54" i="9"/>
  <c r="AV54" i="4" s="1"/>
  <c r="D17" i="9"/>
  <c r="AV17" i="4" s="1"/>
  <c r="D17" i="4" s="1"/>
  <c r="D38" i="9"/>
  <c r="AV38" i="4" s="1"/>
  <c r="D38" i="4" s="1"/>
  <c r="D22" i="9"/>
  <c r="AV22" i="4" s="1"/>
  <c r="D22" i="4" s="1"/>
  <c r="D60" i="9"/>
  <c r="AV60" i="4" s="1"/>
  <c r="D60" i="4" s="1"/>
  <c r="D50" i="9"/>
  <c r="AV50" i="4" s="1"/>
  <c r="D50" i="4" s="1"/>
  <c r="AM50" i="1" s="1"/>
  <c r="D34" i="9"/>
  <c r="AV34" i="4" s="1"/>
  <c r="D34" i="4" s="1"/>
  <c r="D18" i="9"/>
  <c r="AV18" i="4" s="1"/>
  <c r="D18" i="4" s="1"/>
  <c r="AM18" i="1" s="1"/>
  <c r="AC44" i="1"/>
  <c r="AL44" i="1"/>
  <c r="AM44" i="1"/>
  <c r="AC12" i="1"/>
  <c r="AM12" i="1"/>
  <c r="BS45" i="10"/>
  <c r="BY45" i="10"/>
  <c r="AC61" i="1"/>
  <c r="AM61" i="1"/>
  <c r="AM53" i="1"/>
  <c r="AC53" i="1"/>
  <c r="AL53" i="1"/>
  <c r="AC45" i="1"/>
  <c r="AL45" i="1"/>
  <c r="AM45" i="1"/>
  <c r="AM37" i="1"/>
  <c r="AC37" i="1"/>
  <c r="AL37" i="1"/>
  <c r="AM21" i="1"/>
  <c r="AC21" i="1"/>
  <c r="AL21" i="1"/>
  <c r="AC28" i="1"/>
  <c r="AL28" i="1"/>
  <c r="AM28" i="1"/>
  <c r="AC33" i="1"/>
  <c r="AL33" i="1"/>
  <c r="AM33" i="1"/>
  <c r="AL9" i="1"/>
  <c r="AM9" i="1"/>
  <c r="AC9" i="1"/>
  <c r="AC59" i="1"/>
  <c r="AL59" i="1"/>
  <c r="AM59" i="1"/>
  <c r="AC51" i="1"/>
  <c r="AL51" i="1"/>
  <c r="AM51" i="1"/>
  <c r="AC43" i="1"/>
  <c r="AL43" i="1"/>
  <c r="AM43" i="1"/>
  <c r="AC35" i="1"/>
  <c r="AL35" i="1"/>
  <c r="AM35" i="1"/>
  <c r="AC27" i="1"/>
  <c r="AL27" i="1"/>
  <c r="AM27" i="1"/>
  <c r="AC19" i="1"/>
  <c r="AL19" i="1"/>
  <c r="AM19" i="1"/>
  <c r="AC11" i="1"/>
  <c r="AL11" i="1"/>
  <c r="AM11" i="1"/>
  <c r="AC52" i="1"/>
  <c r="AL52" i="1"/>
  <c r="AC20" i="1"/>
  <c r="AL20" i="1"/>
  <c r="AM20" i="1"/>
  <c r="BS37" i="10"/>
  <c r="BY37" i="10"/>
  <c r="AL56" i="1"/>
  <c r="AM56" i="1"/>
  <c r="AC56" i="1"/>
  <c r="AL48" i="1"/>
  <c r="AC48" i="1"/>
  <c r="AL40" i="1"/>
  <c r="AM40" i="1"/>
  <c r="AC40" i="1"/>
  <c r="AL16" i="1"/>
  <c r="AM16" i="1"/>
  <c r="AC16" i="1"/>
  <c r="AM8" i="1"/>
  <c r="AC8" i="1"/>
  <c r="AC58" i="1"/>
  <c r="AL58" i="1"/>
  <c r="AM58" i="1"/>
  <c r="AC50" i="1"/>
  <c r="AL50" i="1"/>
  <c r="AC42" i="1"/>
  <c r="AL42" i="1"/>
  <c r="AM42" i="1"/>
  <c r="AC34" i="1"/>
  <c r="AL34" i="1"/>
  <c r="AM34" i="1"/>
  <c r="AC26" i="1"/>
  <c r="AC18" i="1"/>
  <c r="AL18" i="1"/>
  <c r="BY59" i="10"/>
  <c r="BS59" i="10"/>
  <c r="BY27" i="10"/>
  <c r="BS27" i="10"/>
  <c r="AC60" i="1"/>
  <c r="AL60" i="1"/>
  <c r="AM60" i="1"/>
  <c r="AC36" i="1"/>
  <c r="AL36" i="1"/>
  <c r="AL55" i="1"/>
  <c r="AM55" i="1"/>
  <c r="AC55" i="1"/>
  <c r="AM15" i="1"/>
  <c r="AL15" i="1"/>
  <c r="AC15" i="1"/>
  <c r="BY34" i="10"/>
  <c r="BS34" i="10"/>
  <c r="CT47" i="10"/>
  <c r="CM47" i="10" s="1"/>
  <c r="O47" i="1" s="1"/>
  <c r="CN47" i="10"/>
  <c r="AB54" i="1"/>
  <c r="AB38" i="1"/>
  <c r="AB30" i="1"/>
  <c r="AB22" i="1"/>
  <c r="AB14" i="1"/>
  <c r="BS39" i="10"/>
  <c r="BY39" i="10"/>
  <c r="BR39" i="10" s="1"/>
  <c r="M39" i="1" s="1"/>
  <c r="E61" i="10"/>
  <c r="N61" i="1" s="1"/>
  <c r="E51" i="10"/>
  <c r="N51" i="1" s="1"/>
  <c r="E29" i="10"/>
  <c r="E19" i="10"/>
  <c r="N19" i="1" s="1"/>
  <c r="BZ54" i="10"/>
  <c r="E54" i="10"/>
  <c r="BZ46" i="10"/>
  <c r="E46" i="10"/>
  <c r="BZ38" i="10"/>
  <c r="E38" i="10"/>
  <c r="BZ30" i="10"/>
  <c r="E30" i="10"/>
  <c r="BZ22" i="10"/>
  <c r="E22" i="10"/>
  <c r="BZ14" i="10"/>
  <c r="E14" i="10"/>
  <c r="AD42" i="10"/>
  <c r="AD30" i="10"/>
  <c r="H30" i="1" s="1"/>
  <c r="CT59" i="10"/>
  <c r="CN59" i="10"/>
  <c r="CT51" i="10"/>
  <c r="CN51" i="10"/>
  <c r="CT43" i="10"/>
  <c r="CN43" i="10"/>
  <c r="CT27" i="10"/>
  <c r="CN27" i="10"/>
  <c r="BY23" i="10"/>
  <c r="BR23" i="10" s="1"/>
  <c r="M23" i="1" s="1"/>
  <c r="CU20" i="10"/>
  <c r="CU60" i="10"/>
  <c r="AD60" i="10"/>
  <c r="CU12" i="10"/>
  <c r="AD12" i="10"/>
  <c r="N29" i="1"/>
  <c r="E60" i="10"/>
  <c r="E49" i="10"/>
  <c r="N49" i="1" s="1"/>
  <c r="E39" i="10"/>
  <c r="E28" i="10"/>
  <c r="E17" i="10"/>
  <c r="BY53" i="10"/>
  <c r="BS29" i="10"/>
  <c r="BY29" i="10"/>
  <c r="BS21" i="10"/>
  <c r="BY21" i="10"/>
  <c r="AD54" i="10"/>
  <c r="H54" i="1" s="1"/>
  <c r="K54" i="1" s="1"/>
  <c r="L54" i="1" s="1"/>
  <c r="AD41" i="10"/>
  <c r="AD27" i="10"/>
  <c r="AD15" i="10"/>
  <c r="BY55" i="10"/>
  <c r="BR55" i="10" s="1"/>
  <c r="M55" i="1" s="1"/>
  <c r="BY40" i="10"/>
  <c r="BR40" i="10" s="1"/>
  <c r="M40" i="1" s="1"/>
  <c r="BY8" i="10"/>
  <c r="BR8" i="10" s="1"/>
  <c r="M8" i="1" s="1"/>
  <c r="CO20" i="10"/>
  <c r="CT19" i="10"/>
  <c r="CN19" i="10"/>
  <c r="BS13" i="10"/>
  <c r="BY13" i="10"/>
  <c r="N60" i="1"/>
  <c r="N52" i="1"/>
  <c r="N20" i="1"/>
  <c r="E59" i="10"/>
  <c r="N59" i="1" s="1"/>
  <c r="E48" i="10"/>
  <c r="E37" i="10"/>
  <c r="E27" i="10"/>
  <c r="D27" i="10" s="1"/>
  <c r="E16" i="10"/>
  <c r="BS60" i="10"/>
  <c r="BY60" i="10"/>
  <c r="BY28" i="10"/>
  <c r="BR28" i="10" s="1"/>
  <c r="AD26" i="10"/>
  <c r="AD14" i="10"/>
  <c r="CN57" i="10"/>
  <c r="CT57" i="10"/>
  <c r="CM57" i="10" s="1"/>
  <c r="CT49" i="10"/>
  <c r="CM49" i="10" s="1"/>
  <c r="O49" i="1" s="1"/>
  <c r="CN49" i="10"/>
  <c r="CT33" i="10"/>
  <c r="CM33" i="10" s="1"/>
  <c r="CN33" i="10"/>
  <c r="CT25" i="10"/>
  <c r="CN25" i="10"/>
  <c r="CT17" i="10"/>
  <c r="CM17" i="10" s="1"/>
  <c r="O17" i="1" s="1"/>
  <c r="CN17" i="10"/>
  <c r="CN9" i="10"/>
  <c r="CT9" i="10"/>
  <c r="BS53" i="10"/>
  <c r="BV22" i="10"/>
  <c r="CF32" i="10"/>
  <c r="CT41" i="10"/>
  <c r="CM41" i="10" s="1"/>
  <c r="DA52" i="10"/>
  <c r="CO52" i="10"/>
  <c r="DA42" i="10"/>
  <c r="CP42" i="10"/>
  <c r="DA32" i="10"/>
  <c r="CQ32" i="10"/>
  <c r="BS31" i="10"/>
  <c r="BY31" i="10"/>
  <c r="BR31" i="10" s="1"/>
  <c r="M31" i="1" s="1"/>
  <c r="CU28" i="10"/>
  <c r="AD28" i="10"/>
  <c r="N27" i="1"/>
  <c r="O57" i="1"/>
  <c r="O41" i="1"/>
  <c r="O33" i="1"/>
  <c r="E57" i="10"/>
  <c r="D57" i="10" s="1"/>
  <c r="E47" i="10"/>
  <c r="E36" i="10"/>
  <c r="N36" i="1" s="1"/>
  <c r="E25" i="10"/>
  <c r="E15" i="10"/>
  <c r="BY43" i="10"/>
  <c r="BS43" i="10"/>
  <c r="BY35" i="10"/>
  <c r="BS35" i="10"/>
  <c r="BY19" i="10"/>
  <c r="BS19" i="10"/>
  <c r="BY11" i="10"/>
  <c r="BS11" i="10"/>
  <c r="AD50" i="10"/>
  <c r="AD38" i="10"/>
  <c r="H38" i="1" s="1"/>
  <c r="K38" i="1" s="1"/>
  <c r="AD25" i="10"/>
  <c r="AD11" i="10"/>
  <c r="CU56" i="10"/>
  <c r="AD56" i="10"/>
  <c r="CU48" i="10"/>
  <c r="AD48" i="10"/>
  <c r="H48" i="1" s="1"/>
  <c r="K48" i="1" s="1"/>
  <c r="L48" i="1" s="1"/>
  <c r="CU40" i="10"/>
  <c r="AD40" i="10"/>
  <c r="H40" i="1" s="1"/>
  <c r="K40" i="1" s="1"/>
  <c r="L40" i="1" s="1"/>
  <c r="CU32" i="10"/>
  <c r="AD32" i="10"/>
  <c r="CU24" i="10"/>
  <c r="AD24" i="10"/>
  <c r="CU16" i="10"/>
  <c r="AD16" i="10"/>
  <c r="CU8" i="10"/>
  <c r="AD8" i="10"/>
  <c r="H8" i="1" s="1"/>
  <c r="K8" i="1" s="1"/>
  <c r="L8" i="1" s="1"/>
  <c r="CT30" i="10"/>
  <c r="CM30" i="10" s="1"/>
  <c r="O30" i="1" s="1"/>
  <c r="BY47" i="10"/>
  <c r="BR47" i="10" s="1"/>
  <c r="M47" i="1" s="1"/>
  <c r="BY12" i="10"/>
  <c r="BR12" i="10" s="1"/>
  <c r="CU36" i="10"/>
  <c r="AD36" i="10"/>
  <c r="H36" i="1" s="1"/>
  <c r="K36" i="1" s="1"/>
  <c r="L36" i="1" s="1"/>
  <c r="L38" i="1"/>
  <c r="M44" i="1"/>
  <c r="M28" i="1"/>
  <c r="M12" i="1"/>
  <c r="AQ54" i="1"/>
  <c r="AQ46" i="1"/>
  <c r="AQ38" i="1"/>
  <c r="AQ30" i="1"/>
  <c r="AQ22" i="1"/>
  <c r="AQ14" i="1"/>
  <c r="E56" i="10"/>
  <c r="D56" i="10" s="1"/>
  <c r="E45" i="10"/>
  <c r="E35" i="10"/>
  <c r="E24" i="10"/>
  <c r="D24" i="10" s="1"/>
  <c r="E13" i="10"/>
  <c r="BZ58" i="10"/>
  <c r="E58" i="10"/>
  <c r="N58" i="1" s="1"/>
  <c r="E50" i="10"/>
  <c r="D50" i="10" s="1"/>
  <c r="BZ50" i="10"/>
  <c r="BZ42" i="10"/>
  <c r="E42" i="10"/>
  <c r="E34" i="10"/>
  <c r="E26" i="10"/>
  <c r="BZ18" i="10"/>
  <c r="E18" i="10"/>
  <c r="D18" i="10" s="1"/>
  <c r="BZ10" i="10"/>
  <c r="E10" i="10"/>
  <c r="N10" i="1" s="1"/>
  <c r="AD49" i="10"/>
  <c r="H49" i="1" s="1"/>
  <c r="K49" i="1" s="1"/>
  <c r="L49" i="1" s="1"/>
  <c r="AD35" i="10"/>
  <c r="H35" i="1" s="1"/>
  <c r="K35" i="1" s="1"/>
  <c r="L35" i="1" s="1"/>
  <c r="AD23" i="10"/>
  <c r="H23" i="1" s="1"/>
  <c r="K23" i="1" s="1"/>
  <c r="L23" i="1" s="1"/>
  <c r="AD10" i="10"/>
  <c r="CT55" i="10"/>
  <c r="CM55" i="10" s="1"/>
  <c r="O55" i="1" s="1"/>
  <c r="CT39" i="10"/>
  <c r="CM39" i="10" s="1"/>
  <c r="O39" i="1" s="1"/>
  <c r="CN39" i="10"/>
  <c r="CT31" i="10"/>
  <c r="CM31" i="10" s="1"/>
  <c r="O31" i="1" s="1"/>
  <c r="CN31" i="10"/>
  <c r="CT23" i="10"/>
  <c r="CM23" i="10" s="1"/>
  <c r="O23" i="1" s="1"/>
  <c r="CN23" i="10"/>
  <c r="CT15" i="10"/>
  <c r="CM15" i="10" s="1"/>
  <c r="O15" i="1" s="1"/>
  <c r="BY44" i="10"/>
  <c r="BR44" i="10" s="1"/>
  <c r="BU32" i="10"/>
  <c r="BV54" i="10"/>
  <c r="CN54" i="10"/>
  <c r="CT14" i="10"/>
  <c r="CM14" i="10" s="1"/>
  <c r="O14" i="1" s="1"/>
  <c r="BS15" i="10"/>
  <c r="BY15" i="10"/>
  <c r="BR15" i="10" s="1"/>
  <c r="M15" i="1" s="1"/>
  <c r="CU52" i="10"/>
  <c r="AD52" i="10"/>
  <c r="H52" i="1" s="1"/>
  <c r="K52" i="1" s="1"/>
  <c r="L52" i="1" s="1"/>
  <c r="BY51" i="10"/>
  <c r="BS51" i="10"/>
  <c r="E55" i="10"/>
  <c r="E44" i="10"/>
  <c r="D44" i="10" s="1"/>
  <c r="E33" i="10"/>
  <c r="E23" i="10"/>
  <c r="E12" i="10"/>
  <c r="BY57" i="10"/>
  <c r="BR57" i="10" s="1"/>
  <c r="M57" i="1" s="1"/>
  <c r="BY49" i="10"/>
  <c r="BR49" i="10" s="1"/>
  <c r="M49" i="1" s="1"/>
  <c r="BY41" i="10"/>
  <c r="BR41" i="10" s="1"/>
  <c r="M41" i="1" s="1"/>
  <c r="BS41" i="10"/>
  <c r="BY33" i="10"/>
  <c r="BR33" i="10" s="1"/>
  <c r="M33" i="1" s="1"/>
  <c r="BS33" i="10"/>
  <c r="BY25" i="10"/>
  <c r="BR25" i="10" s="1"/>
  <c r="M25" i="1" s="1"/>
  <c r="BS25" i="10"/>
  <c r="BY17" i="10"/>
  <c r="BR17" i="10" s="1"/>
  <c r="M17" i="1" s="1"/>
  <c r="BY9" i="10"/>
  <c r="BR9" i="10" s="1"/>
  <c r="M9" i="1" s="1"/>
  <c r="BS9" i="10"/>
  <c r="AD59" i="10"/>
  <c r="H59" i="1" s="1"/>
  <c r="K59" i="1" s="1"/>
  <c r="L59" i="1" s="1"/>
  <c r="AD47" i="10"/>
  <c r="H47" i="1" s="1"/>
  <c r="K47" i="1" s="1"/>
  <c r="L47" i="1" s="1"/>
  <c r="AD34" i="10"/>
  <c r="AD22" i="10"/>
  <c r="H22" i="1" s="1"/>
  <c r="K22" i="1" s="1"/>
  <c r="L22" i="1" s="1"/>
  <c r="AD9" i="10"/>
  <c r="CT46" i="10"/>
  <c r="CM46" i="10" s="1"/>
  <c r="O46" i="1" s="1"/>
  <c r="BS17" i="10"/>
  <c r="BZ26" i="10"/>
  <c r="BT42" i="10"/>
  <c r="BT10" i="10"/>
  <c r="D52" i="10"/>
  <c r="CU44" i="10"/>
  <c r="AD44" i="10"/>
  <c r="E53" i="10"/>
  <c r="E43" i="10"/>
  <c r="E32" i="10"/>
  <c r="D32" i="10" s="1"/>
  <c r="E21" i="10"/>
  <c r="E11" i="10"/>
  <c r="BY56" i="10"/>
  <c r="BR56" i="10" s="1"/>
  <c r="M56" i="1" s="1"/>
  <c r="BY48" i="10"/>
  <c r="BR48" i="10" s="1"/>
  <c r="M48" i="1" s="1"/>
  <c r="BY32" i="10"/>
  <c r="BS32" i="10"/>
  <c r="BY24" i="10"/>
  <c r="BR24" i="10" s="1"/>
  <c r="M24" i="1" s="1"/>
  <c r="BY16" i="10"/>
  <c r="BR16" i="10" s="1"/>
  <c r="M16" i="1" s="1"/>
  <c r="BS16" i="10"/>
  <c r="AD58" i="10"/>
  <c r="H58" i="1" s="1"/>
  <c r="K58" i="1" s="1"/>
  <c r="L58" i="1" s="1"/>
  <c r="AD46" i="10"/>
  <c r="H46" i="1" s="1"/>
  <c r="K46" i="1" s="1"/>
  <c r="L46" i="1" s="1"/>
  <c r="AD33" i="10"/>
  <c r="CU61" i="10"/>
  <c r="AD61" i="10"/>
  <c r="H61" i="1" s="1"/>
  <c r="K61" i="1" s="1"/>
  <c r="L61" i="1" s="1"/>
  <c r="CU53" i="10"/>
  <c r="AD53" i="10"/>
  <c r="AD45" i="10"/>
  <c r="H45" i="1" s="1"/>
  <c r="K45" i="1" s="1"/>
  <c r="L45" i="1" s="1"/>
  <c r="CU37" i="10"/>
  <c r="AD37" i="10"/>
  <c r="CU29" i="10"/>
  <c r="AD29" i="10"/>
  <c r="H29" i="1" s="1"/>
  <c r="K29" i="1" s="1"/>
  <c r="L29" i="1" s="1"/>
  <c r="CU21" i="10"/>
  <c r="AD21" i="10"/>
  <c r="CU13" i="10"/>
  <c r="AD13" i="10"/>
  <c r="H13" i="1" s="1"/>
  <c r="K13" i="1" s="1"/>
  <c r="L13" i="1" s="1"/>
  <c r="BY36" i="10"/>
  <c r="BR36" i="10" s="1"/>
  <c r="M36" i="1" s="1"/>
  <c r="BY52" i="10"/>
  <c r="BR52" i="10" s="1"/>
  <c r="M52" i="1" s="1"/>
  <c r="BS52" i="10"/>
  <c r="BS20" i="10"/>
  <c r="BY20" i="10"/>
  <c r="BR20" i="10" s="1"/>
  <c r="M20" i="1" s="1"/>
  <c r="BW12" i="10"/>
  <c r="BX26" i="10"/>
  <c r="CF54" i="10"/>
  <c r="CF46" i="10"/>
  <c r="CF14" i="10"/>
  <c r="CO44" i="10"/>
  <c r="CU45" i="10"/>
  <c r="CF58" i="10"/>
  <c r="CF50" i="10"/>
  <c r="CF42" i="10"/>
  <c r="CF34" i="10"/>
  <c r="CF26" i="10"/>
  <c r="CF18" i="10"/>
  <c r="CF10" i="10"/>
  <c r="DA61" i="10"/>
  <c r="DA53" i="10"/>
  <c r="DA45" i="10"/>
  <c r="DA37" i="10"/>
  <c r="DA29" i="10"/>
  <c r="DA21" i="10"/>
  <c r="DA13" i="10"/>
  <c r="DA59" i="10"/>
  <c r="DA51" i="10"/>
  <c r="DA43" i="10"/>
  <c r="DA35" i="10"/>
  <c r="DA27" i="10"/>
  <c r="CT58" i="10"/>
  <c r="CM58" i="10" s="1"/>
  <c r="O58" i="1" s="1"/>
  <c r="CN58" i="10"/>
  <c r="CT50" i="10"/>
  <c r="CM50" i="10" s="1"/>
  <c r="O50" i="1" s="1"/>
  <c r="CN50" i="10"/>
  <c r="CT42" i="10"/>
  <c r="CM42" i="10" s="1"/>
  <c r="O42" i="1" s="1"/>
  <c r="CN42" i="10"/>
  <c r="CT34" i="10"/>
  <c r="CM34" i="10" s="1"/>
  <c r="O34" i="1" s="1"/>
  <c r="CN34" i="10"/>
  <c r="CT26" i="10"/>
  <c r="CN26" i="10"/>
  <c r="CT18" i="10"/>
  <c r="CM18" i="10" s="1"/>
  <c r="O18" i="1" s="1"/>
  <c r="CN18" i="10"/>
  <c r="CT10" i="10"/>
  <c r="CM10" i="10" s="1"/>
  <c r="O10" i="1" s="1"/>
  <c r="CN10" i="10"/>
  <c r="BX34" i="10"/>
  <c r="CT35" i="10"/>
  <c r="CN35" i="10"/>
  <c r="CT11" i="10"/>
  <c r="CM11" i="10" s="1"/>
  <c r="O11" i="1" s="1"/>
  <c r="CN11" i="10"/>
  <c r="CN46" i="10"/>
  <c r="CT54" i="10"/>
  <c r="CM54" i="10" s="1"/>
  <c r="O54" i="1" s="1"/>
  <c r="CT38" i="10"/>
  <c r="CM38" i="10" s="1"/>
  <c r="O38" i="1" s="1"/>
  <c r="CT22" i="10"/>
  <c r="CM22" i="10" s="1"/>
  <c r="O22" i="1" s="1"/>
  <c r="CS60" i="10"/>
  <c r="CS52" i="10"/>
  <c r="CS44" i="10"/>
  <c r="CS36" i="10"/>
  <c r="CS28" i="10"/>
  <c r="CS20" i="10"/>
  <c r="CS12" i="10"/>
  <c r="CF61" i="10"/>
  <c r="BR61" i="10" s="1"/>
  <c r="M61" i="1" s="1"/>
  <c r="CF53" i="10"/>
  <c r="CF45" i="10"/>
  <c r="CF37" i="10"/>
  <c r="CF29" i="10"/>
  <c r="CF21" i="10"/>
  <c r="CF13" i="10"/>
  <c r="CF59" i="10"/>
  <c r="CF51" i="10"/>
  <c r="CF43" i="10"/>
  <c r="CF35" i="10"/>
  <c r="CF27" i="10"/>
  <c r="CF19" i="10"/>
  <c r="CF11" i="10"/>
  <c r="AI56" i="8"/>
  <c r="BM20" i="8"/>
  <c r="BM12" i="8"/>
  <c r="D12" i="8" s="1"/>
  <c r="D60" i="8"/>
  <c r="D52" i="8"/>
  <c r="D28" i="8"/>
  <c r="D34" i="8"/>
  <c r="D10" i="8"/>
  <c r="D54" i="8"/>
  <c r="D45" i="8"/>
  <c r="D53" i="8"/>
  <c r="D58" i="8"/>
  <c r="DZ56" i="8"/>
  <c r="DZ48" i="8"/>
  <c r="D48" i="8" s="1"/>
  <c r="DZ40" i="8"/>
  <c r="DZ32" i="8"/>
  <c r="DZ24" i="8"/>
  <c r="DZ16" i="8"/>
  <c r="D16" i="8" s="1"/>
  <c r="DZ8" i="8"/>
  <c r="G7" i="1"/>
  <c r="AM31" i="1" l="1"/>
  <c r="AL31" i="1"/>
  <c r="AC31" i="1"/>
  <c r="AM24" i="1"/>
  <c r="AC24" i="1"/>
  <c r="AL24" i="1"/>
  <c r="AM39" i="1"/>
  <c r="AC39" i="1"/>
  <c r="AL39" i="1"/>
  <c r="AL47" i="1"/>
  <c r="AC47" i="1"/>
  <c r="AM47" i="1"/>
  <c r="AL17" i="1"/>
  <c r="AC17" i="1"/>
  <c r="AM17" i="1"/>
  <c r="AM23" i="1"/>
  <c r="AC23" i="1"/>
  <c r="AL23" i="1"/>
  <c r="AL25" i="1"/>
  <c r="AM25" i="1"/>
  <c r="AC25" i="1"/>
  <c r="AL41" i="1"/>
  <c r="AC41" i="1"/>
  <c r="AM41" i="1"/>
  <c r="AL57" i="1"/>
  <c r="AM57" i="1"/>
  <c r="AC57" i="1"/>
  <c r="AL49" i="1"/>
  <c r="AM49" i="1"/>
  <c r="AC49" i="1"/>
  <c r="D11" i="10"/>
  <c r="AC10" i="1"/>
  <c r="D23" i="8"/>
  <c r="D21" i="10"/>
  <c r="D60" i="10"/>
  <c r="D44" i="8"/>
  <c r="H31" i="1"/>
  <c r="K31" i="1" s="1"/>
  <c r="L31" i="1" s="1"/>
  <c r="BR60" i="10"/>
  <c r="M60" i="1" s="1"/>
  <c r="CM9" i="10"/>
  <c r="O9" i="1" s="1"/>
  <c r="AL29" i="1"/>
  <c r="K30" i="1"/>
  <c r="L30" i="1" s="1"/>
  <c r="AM26" i="1"/>
  <c r="AM29" i="1"/>
  <c r="D24" i="8"/>
  <c r="D53" i="10"/>
  <c r="D8" i="8"/>
  <c r="H10" i="1"/>
  <c r="K10" i="1" s="1"/>
  <c r="L10" i="1" s="1"/>
  <c r="H28" i="1"/>
  <c r="K28" i="1" s="1"/>
  <c r="L28" i="1" s="1"/>
  <c r="D30" i="8"/>
  <c r="D20" i="10"/>
  <c r="D32" i="8"/>
  <c r="CM25" i="10"/>
  <c r="O25" i="1" s="1"/>
  <c r="CM35" i="10"/>
  <c r="O35" i="1" s="1"/>
  <c r="D40" i="8"/>
  <c r="D20" i="8"/>
  <c r="D31" i="10"/>
  <c r="N31" i="1"/>
  <c r="H25" i="1"/>
  <c r="K25" i="1" s="1"/>
  <c r="L25" i="1" s="1"/>
  <c r="AM32" i="1"/>
  <c r="BR32" i="10"/>
  <c r="M32" i="1" s="1"/>
  <c r="D12" i="10"/>
  <c r="D26" i="10"/>
  <c r="AC32" i="1"/>
  <c r="AL13" i="1"/>
  <c r="D51" i="8"/>
  <c r="D38" i="8"/>
  <c r="D31" i="8"/>
  <c r="AM10" i="1"/>
  <c r="AM13" i="1"/>
  <c r="CM26" i="10"/>
  <c r="O26" i="1" s="1"/>
  <c r="H37" i="1"/>
  <c r="K37" i="1" s="1"/>
  <c r="L37" i="1" s="1"/>
  <c r="H34" i="1"/>
  <c r="K34" i="1" s="1"/>
  <c r="L34" i="1" s="1"/>
  <c r="D33" i="10"/>
  <c r="D42" i="10"/>
  <c r="H16" i="1"/>
  <c r="K16" i="1" s="1"/>
  <c r="L16" i="1" s="1"/>
  <c r="H14" i="1"/>
  <c r="K14" i="1" s="1"/>
  <c r="L14" i="1" s="1"/>
  <c r="CM19" i="10"/>
  <c r="O19" i="1" s="1"/>
  <c r="H21" i="1"/>
  <c r="K21" i="1" s="1"/>
  <c r="L21" i="1" s="1"/>
  <c r="CN53" i="10"/>
  <c r="CT53" i="10"/>
  <c r="CM53" i="10" s="1"/>
  <c r="O53" i="1" s="1"/>
  <c r="D43" i="10"/>
  <c r="H43" i="1"/>
  <c r="K43" i="1" s="1"/>
  <c r="L43" i="1" s="1"/>
  <c r="BY26" i="10"/>
  <c r="BR26" i="10" s="1"/>
  <c r="M26" i="1" s="1"/>
  <c r="BS26" i="10"/>
  <c r="D13" i="10"/>
  <c r="CT36" i="10"/>
  <c r="CM36" i="10" s="1"/>
  <c r="O36" i="1" s="1"/>
  <c r="CN36" i="10"/>
  <c r="D15" i="10"/>
  <c r="N15" i="1"/>
  <c r="N43" i="1"/>
  <c r="N13" i="1"/>
  <c r="CT60" i="10"/>
  <c r="CM60" i="10" s="1"/>
  <c r="O60" i="1" s="1"/>
  <c r="CN60" i="10"/>
  <c r="N22" i="1"/>
  <c r="D22" i="10"/>
  <c r="D54" i="10"/>
  <c r="N54" i="1"/>
  <c r="AM54" i="1"/>
  <c r="AC54" i="1"/>
  <c r="AL54" i="1"/>
  <c r="BR34" i="10"/>
  <c r="M34" i="1" s="1"/>
  <c r="BR27" i="10"/>
  <c r="M27" i="1" s="1"/>
  <c r="CN21" i="10"/>
  <c r="CT21" i="10"/>
  <c r="CM21" i="10" s="1"/>
  <c r="O21" i="1" s="1"/>
  <c r="D34" i="10"/>
  <c r="CT16" i="10"/>
  <c r="CM16" i="10" s="1"/>
  <c r="O16" i="1" s="1"/>
  <c r="CN16" i="10"/>
  <c r="CT48" i="10"/>
  <c r="CM48" i="10" s="1"/>
  <c r="O48" i="1" s="1"/>
  <c r="CN48" i="10"/>
  <c r="BR11" i="10"/>
  <c r="M11" i="1" s="1"/>
  <c r="D25" i="10"/>
  <c r="D16" i="10"/>
  <c r="N44" i="1"/>
  <c r="BR29" i="10"/>
  <c r="M29" i="1" s="1"/>
  <c r="N21" i="1"/>
  <c r="CM51" i="10"/>
  <c r="O51" i="1" s="1"/>
  <c r="BS22" i="10"/>
  <c r="BY22" i="10"/>
  <c r="BR22" i="10" s="1"/>
  <c r="M22" i="1" s="1"/>
  <c r="BY54" i="10"/>
  <c r="BR54" i="10" s="1"/>
  <c r="M54" i="1" s="1"/>
  <c r="BS54" i="10"/>
  <c r="N16" i="1"/>
  <c r="N33" i="1"/>
  <c r="CN45" i="10"/>
  <c r="CT45" i="10"/>
  <c r="CM45" i="10" s="1"/>
  <c r="O45" i="1" s="1"/>
  <c r="CN61" i="10"/>
  <c r="CT61" i="10"/>
  <c r="CM61" i="10" s="1"/>
  <c r="O61" i="1" s="1"/>
  <c r="D35" i="10"/>
  <c r="H24" i="1"/>
  <c r="K24" i="1" s="1"/>
  <c r="L24" i="1" s="1"/>
  <c r="H56" i="1"/>
  <c r="K56" i="1" s="1"/>
  <c r="L56" i="1" s="1"/>
  <c r="D36" i="10"/>
  <c r="CT28" i="10"/>
  <c r="CM28" i="10" s="1"/>
  <c r="O28" i="1" s="1"/>
  <c r="CN28" i="10"/>
  <c r="BR13" i="10"/>
  <c r="M13" i="1" s="1"/>
  <c r="CT20" i="10"/>
  <c r="CM20" i="10" s="1"/>
  <c r="O20" i="1" s="1"/>
  <c r="CN20" i="10"/>
  <c r="N30" i="1"/>
  <c r="D30" i="10"/>
  <c r="D8" i="10"/>
  <c r="H57" i="1"/>
  <c r="K57" i="1" s="1"/>
  <c r="L57" i="1" s="1"/>
  <c r="N24" i="1"/>
  <c r="BR59" i="10"/>
  <c r="M59" i="1" s="1"/>
  <c r="N25" i="1"/>
  <c r="D56" i="8"/>
  <c r="CN29" i="10"/>
  <c r="CT29" i="10"/>
  <c r="CM29" i="10" s="1"/>
  <c r="O29" i="1" s="1"/>
  <c r="H33" i="1"/>
  <c r="K33" i="1" s="1"/>
  <c r="L33" i="1" s="1"/>
  <c r="H44" i="1"/>
  <c r="K44" i="1" s="1"/>
  <c r="L44" i="1" s="1"/>
  <c r="D9" i="10"/>
  <c r="H9" i="1"/>
  <c r="K9" i="1" s="1"/>
  <c r="L9" i="1" s="1"/>
  <c r="BS42" i="10"/>
  <c r="BY42" i="10"/>
  <c r="BR42" i="10" s="1"/>
  <c r="M42" i="1" s="1"/>
  <c r="D45" i="10"/>
  <c r="N18" i="1"/>
  <c r="CT24" i="10"/>
  <c r="CM24" i="10" s="1"/>
  <c r="O24" i="1" s="1"/>
  <c r="CN24" i="10"/>
  <c r="CT56" i="10"/>
  <c r="CM56" i="10" s="1"/>
  <c r="O56" i="1" s="1"/>
  <c r="CN56" i="10"/>
  <c r="BR19" i="10"/>
  <c r="M19" i="1" s="1"/>
  <c r="D47" i="10"/>
  <c r="N47" i="1"/>
  <c r="D37" i="10"/>
  <c r="H15" i="1"/>
  <c r="K15" i="1" s="1"/>
  <c r="L15" i="1" s="1"/>
  <c r="BR53" i="10"/>
  <c r="M53" i="1" s="1"/>
  <c r="N37" i="1"/>
  <c r="CM59" i="10"/>
  <c r="O59" i="1" s="1"/>
  <c r="BS30" i="10"/>
  <c r="BY30" i="10"/>
  <c r="BR30" i="10" s="1"/>
  <c r="M30" i="1" s="1"/>
  <c r="D19" i="10"/>
  <c r="H19" i="1"/>
  <c r="K19" i="1" s="1"/>
  <c r="L19" i="1" s="1"/>
  <c r="AM14" i="1"/>
  <c r="AC14" i="1"/>
  <c r="AL14" i="1"/>
  <c r="N57" i="1"/>
  <c r="N32" i="1"/>
  <c r="BR45" i="10"/>
  <c r="M45" i="1" s="1"/>
  <c r="CT44" i="10"/>
  <c r="CM44" i="10" s="1"/>
  <c r="O44" i="1" s="1"/>
  <c r="CN44" i="10"/>
  <c r="N23" i="1"/>
  <c r="D23" i="10"/>
  <c r="D10" i="10"/>
  <c r="BS50" i="10"/>
  <c r="BY50" i="10"/>
  <c r="BR50" i="10" s="1"/>
  <c r="M50" i="1" s="1"/>
  <c r="N26" i="1"/>
  <c r="H32" i="1"/>
  <c r="K32" i="1" s="1"/>
  <c r="L32" i="1" s="1"/>
  <c r="H11" i="1"/>
  <c r="K11" i="1" s="1"/>
  <c r="L11" i="1" s="1"/>
  <c r="N11" i="1"/>
  <c r="D48" i="10"/>
  <c r="H27" i="1"/>
  <c r="K27" i="1" s="1"/>
  <c r="L27" i="1" s="1"/>
  <c r="D17" i="10"/>
  <c r="H17" i="1"/>
  <c r="K17" i="1" s="1"/>
  <c r="L17" i="1" s="1"/>
  <c r="N45" i="1"/>
  <c r="N38" i="1"/>
  <c r="D38" i="10"/>
  <c r="D29" i="10"/>
  <c r="AM22" i="1"/>
  <c r="AC22" i="1"/>
  <c r="AL22" i="1"/>
  <c r="N48" i="1"/>
  <c r="CN37" i="10"/>
  <c r="CT37" i="10"/>
  <c r="CM37" i="10" s="1"/>
  <c r="O37" i="1" s="1"/>
  <c r="BR51" i="10"/>
  <c r="M51" i="1" s="1"/>
  <c r="BS10" i="10"/>
  <c r="BY10" i="10"/>
  <c r="BR10" i="10" s="1"/>
  <c r="M10" i="1" s="1"/>
  <c r="N34" i="1"/>
  <c r="CT32" i="10"/>
  <c r="CM32" i="10" s="1"/>
  <c r="O32" i="1" s="1"/>
  <c r="CN32" i="10"/>
  <c r="BR35" i="10"/>
  <c r="M35" i="1" s="1"/>
  <c r="H26" i="1"/>
  <c r="K26" i="1" s="1"/>
  <c r="L26" i="1" s="1"/>
  <c r="D59" i="10"/>
  <c r="N12" i="1"/>
  <c r="H41" i="1"/>
  <c r="K41" i="1" s="1"/>
  <c r="L41" i="1" s="1"/>
  <c r="D41" i="10"/>
  <c r="D28" i="10"/>
  <c r="N53" i="1"/>
  <c r="H12" i="1"/>
  <c r="K12" i="1" s="1"/>
  <c r="L12" i="1" s="1"/>
  <c r="CM27" i="10"/>
  <c r="O27" i="1" s="1"/>
  <c r="H42" i="1"/>
  <c r="K42" i="1" s="1"/>
  <c r="L42" i="1" s="1"/>
  <c r="BY38" i="10"/>
  <c r="BR38" i="10" s="1"/>
  <c r="M38" i="1" s="1"/>
  <c r="BS38" i="10"/>
  <c r="D40" i="10"/>
  <c r="AM30" i="1"/>
  <c r="AC30" i="1"/>
  <c r="AL30" i="1"/>
  <c r="N56" i="1"/>
  <c r="N17" i="1"/>
  <c r="D58" i="10"/>
  <c r="N42" i="1"/>
  <c r="N39" i="1"/>
  <c r="H39" i="1"/>
  <c r="K39" i="1" s="1"/>
  <c r="L39" i="1" s="1"/>
  <c r="D39" i="10"/>
  <c r="CT12" i="10"/>
  <c r="CM12" i="10" s="1"/>
  <c r="O12" i="1" s="1"/>
  <c r="CN12" i="10"/>
  <c r="D14" i="10"/>
  <c r="N14" i="1"/>
  <c r="N46" i="1"/>
  <c r="D46" i="10"/>
  <c r="H51" i="1"/>
  <c r="K51" i="1" s="1"/>
  <c r="L51" i="1" s="1"/>
  <c r="D51" i="10"/>
  <c r="AM38" i="1"/>
  <c r="AC38" i="1"/>
  <c r="AL38" i="1"/>
  <c r="H18" i="1"/>
  <c r="K18" i="1" s="1"/>
  <c r="L18" i="1" s="1"/>
  <c r="BR37" i="10"/>
  <c r="M37" i="1" s="1"/>
  <c r="CN13" i="10"/>
  <c r="CT13" i="10"/>
  <c r="CM13" i="10" s="1"/>
  <c r="O13" i="1" s="1"/>
  <c r="H53" i="1"/>
  <c r="K53" i="1" s="1"/>
  <c r="L53" i="1" s="1"/>
  <c r="D55" i="10"/>
  <c r="H55" i="1"/>
  <c r="K55" i="1" s="1"/>
  <c r="L55" i="1" s="1"/>
  <c r="N55" i="1"/>
  <c r="CT52" i="10"/>
  <c r="CM52" i="10" s="1"/>
  <c r="O52" i="1" s="1"/>
  <c r="CN52" i="10"/>
  <c r="BS18" i="10"/>
  <c r="BY18" i="10"/>
  <c r="BR18" i="10" s="1"/>
  <c r="M18" i="1" s="1"/>
  <c r="BS58" i="10"/>
  <c r="BY58" i="10"/>
  <c r="BR58" i="10" s="1"/>
  <c r="M58" i="1" s="1"/>
  <c r="N50" i="1"/>
  <c r="CT8" i="10"/>
  <c r="CM8" i="10" s="1"/>
  <c r="O8" i="1" s="1"/>
  <c r="CN8" i="10"/>
  <c r="CT40" i="10"/>
  <c r="CM40" i="10" s="1"/>
  <c r="O40" i="1" s="1"/>
  <c r="CN40" i="10"/>
  <c r="H50" i="1"/>
  <c r="K50" i="1" s="1"/>
  <c r="L50" i="1" s="1"/>
  <c r="BR43" i="10"/>
  <c r="M43" i="1" s="1"/>
  <c r="N35" i="1"/>
  <c r="N28" i="1"/>
  <c r="BR21" i="10"/>
  <c r="M21" i="1" s="1"/>
  <c r="D49" i="10"/>
  <c r="H60" i="1"/>
  <c r="K60" i="1" s="1"/>
  <c r="L60" i="1" s="1"/>
  <c r="CM43" i="10"/>
  <c r="O43" i="1" s="1"/>
  <c r="BY14" i="10"/>
  <c r="BR14" i="10" s="1"/>
  <c r="M14" i="1" s="1"/>
  <c r="BS14" i="10"/>
  <c r="BS46" i="10"/>
  <c r="BY46" i="10"/>
  <c r="BR46" i="10" s="1"/>
  <c r="M46" i="1" s="1"/>
  <c r="D61" i="10"/>
  <c r="AM46" i="1"/>
  <c r="AC46" i="1"/>
  <c r="AL46" i="1"/>
  <c r="ED7" i="9"/>
  <c r="DH7" i="9"/>
  <c r="BP7" i="9"/>
  <c r="AT7" i="9"/>
  <c r="CL7" i="9"/>
  <c r="E7" i="1"/>
  <c r="FT7" i="9" l="1"/>
  <c r="V7" i="9" s="1"/>
  <c r="FV7" i="9" l="1"/>
  <c r="EZ7" i="9"/>
  <c r="AS7" i="9"/>
  <c r="CL7" i="4"/>
  <c r="CM7" i="4"/>
  <c r="AA91" i="13"/>
  <c r="AA110" i="13"/>
  <c r="AA155" i="13"/>
  <c r="AA229" i="13"/>
  <c r="AA154" i="13"/>
  <c r="AA240" i="13"/>
  <c r="AA134" i="13"/>
  <c r="AA243" i="13"/>
  <c r="AA219" i="13"/>
  <c r="AA121" i="13"/>
  <c r="AA165" i="13"/>
  <c r="AA198" i="13"/>
  <c r="AA217" i="13"/>
  <c r="AA96" i="13"/>
  <c r="AA80" i="13"/>
  <c r="AA230" i="13"/>
  <c r="AA208" i="13"/>
  <c r="AA116" i="13"/>
  <c r="AA188" i="13"/>
  <c r="AA221" i="13"/>
  <c r="AA2" i="13"/>
  <c r="AA213" i="13"/>
  <c r="AA146" i="13"/>
  <c r="AA197" i="13"/>
  <c r="AA231" i="13"/>
  <c r="AA109" i="13"/>
  <c r="AA218" i="13"/>
  <c r="AA81" i="13"/>
  <c r="AA114" i="13"/>
  <c r="AA232" i="13"/>
  <c r="AA167" i="13"/>
  <c r="AA129" i="13"/>
  <c r="AA203" i="13"/>
  <c r="AA156" i="13"/>
  <c r="AA234" i="13"/>
  <c r="AA97" i="13"/>
  <c r="AA101" i="13"/>
  <c r="AA118" i="13"/>
  <c r="AA225" i="13"/>
  <c r="AA207" i="13"/>
  <c r="AA136" i="13"/>
  <c r="AA201" i="13"/>
  <c r="AA127" i="13"/>
  <c r="AA169" i="13"/>
  <c r="AA215" i="13"/>
  <c r="AA204" i="13"/>
  <c r="AA158" i="13"/>
  <c r="AA148" i="13"/>
  <c r="AA211" i="13"/>
  <c r="AA124" i="13"/>
  <c r="AA220" i="13"/>
  <c r="AA223" i="13"/>
  <c r="AA168" i="13"/>
  <c r="AA190" i="13"/>
  <c r="AA185" i="13"/>
  <c r="AA187" i="13"/>
  <c r="AA107" i="13"/>
  <c r="AA238" i="13"/>
  <c r="AA235" i="13"/>
  <c r="AA90" i="13"/>
  <c r="AA244" i="13"/>
  <c r="AA103" i="13"/>
  <c r="AA205" i="13"/>
  <c r="AA132" i="13"/>
  <c r="AA130" i="13"/>
  <c r="AA177" i="13"/>
  <c r="AA226" i="13"/>
  <c r="AA143" i="13"/>
  <c r="AA108" i="13"/>
  <c r="AA128" i="13"/>
  <c r="AA246" i="13"/>
  <c r="AA85" i="13"/>
  <c r="AA209" i="13"/>
  <c r="AA122" i="13"/>
  <c r="AA142" i="13"/>
  <c r="AA83" i="13"/>
  <c r="AA111" i="13"/>
  <c r="AA224" i="13"/>
  <c r="AA251" i="13"/>
  <c r="AA206" i="13"/>
  <c r="AA95" i="13"/>
  <c r="AA126" i="13"/>
  <c r="AA196" i="13"/>
  <c r="AA133" i="13"/>
  <c r="AA191" i="13"/>
  <c r="AA170" i="13"/>
  <c r="AA159" i="13"/>
  <c r="AA239" i="13"/>
  <c r="AA216" i="13"/>
  <c r="AA88" i="13"/>
  <c r="AA176" i="13"/>
  <c r="AA86" i="13"/>
  <c r="AA135" i="13"/>
  <c r="AA123" i="13"/>
  <c r="AA94" i="13"/>
  <c r="AA87" i="13"/>
  <c r="AA212" i="13"/>
  <c r="AA147" i="13"/>
  <c r="AA137" i="13"/>
  <c r="AA222" i="13"/>
  <c r="AA228" i="13"/>
  <c r="AA152" i="13"/>
  <c r="AA233" i="13"/>
  <c r="AA202" i="13"/>
  <c r="AA227" i="13"/>
  <c r="AA164" i="13"/>
  <c r="AA200" i="13"/>
  <c r="AA98" i="13"/>
  <c r="AA140" i="13"/>
  <c r="AA182" i="13"/>
  <c r="AA100" i="13"/>
  <c r="AA250" i="13"/>
  <c r="AA171" i="13"/>
  <c r="AA180" i="13"/>
  <c r="AA149" i="13"/>
  <c r="AA194" i="13"/>
  <c r="AA242" i="13"/>
  <c r="AA178" i="13"/>
  <c r="AA166" i="13"/>
  <c r="AA237" i="13"/>
  <c r="AA172" i="13"/>
  <c r="AA160" i="13"/>
  <c r="AA125" i="13"/>
  <c r="AA139" i="13"/>
  <c r="AA247" i="13"/>
  <c r="AA248" i="13"/>
  <c r="AA150" i="13"/>
  <c r="AA193" i="13"/>
  <c r="AA117" i="13"/>
  <c r="AA153" i="13"/>
  <c r="AA119" i="13"/>
  <c r="AA157" i="13"/>
  <c r="AA189" i="13"/>
  <c r="AA245" i="13"/>
  <c r="AA175" i="13"/>
  <c r="AA192" i="13"/>
  <c r="AA145" i="13"/>
  <c r="AA210" i="13"/>
  <c r="AA105" i="13"/>
  <c r="AA179" i="13"/>
  <c r="AA138" i="13"/>
  <c r="AA199" i="13"/>
  <c r="AA112" i="13"/>
  <c r="AA99" i="13"/>
  <c r="AA115" i="13"/>
  <c r="AA236" i="13"/>
  <c r="AA151" i="13"/>
  <c r="AA89" i="13"/>
  <c r="AA162" i="13"/>
  <c r="AA183" i="13"/>
  <c r="AA92" i="13"/>
  <c r="AA186" i="13"/>
  <c r="AA113" i="13"/>
  <c r="AA144" i="13"/>
  <c r="AA161" i="13"/>
  <c r="AA104" i="13"/>
  <c r="AA163" i="13"/>
  <c r="AA241" i="13"/>
  <c r="AA173" i="13"/>
  <c r="AA120" i="13"/>
  <c r="AA252" i="13"/>
  <c r="AA106" i="13"/>
  <c r="AA84" i="13"/>
  <c r="AA249" i="13"/>
  <c r="AA184" i="13"/>
  <c r="AA93" i="13"/>
  <c r="AA102" i="13"/>
  <c r="AA174" i="13"/>
  <c r="AA131" i="13"/>
  <c r="AA141" i="13"/>
  <c r="AA195" i="13"/>
  <c r="AA82" i="13"/>
  <c r="AA181" i="13"/>
  <c r="AA214" i="13"/>
  <c r="AA253" i="13"/>
  <c r="X7" i="9" l="1"/>
  <c r="BP7" i="4" s="1"/>
  <c r="CB7" i="4"/>
  <c r="AJ7" i="4"/>
  <c r="FL7" i="9"/>
  <c r="EP7" i="9"/>
  <c r="BF7" i="9"/>
  <c r="AJ7" i="9"/>
  <c r="N7" i="9" l="1"/>
  <c r="BF7" i="4" s="1"/>
  <c r="N7" i="4" s="1"/>
  <c r="AK7" i="4"/>
  <c r="DM7" i="10"/>
  <c r="DL7" i="10"/>
  <c r="DK7" i="10"/>
  <c r="DJ7" i="10"/>
  <c r="DH7" i="10"/>
  <c r="P7" i="1" s="1"/>
  <c r="BQ7" i="10"/>
  <c r="DG7" i="10" s="1"/>
  <c r="BP7" i="10"/>
  <c r="DF7" i="10" s="1"/>
  <c r="BO7" i="10"/>
  <c r="DE7" i="10" s="1"/>
  <c r="BN7" i="10"/>
  <c r="DD7" i="10" s="1"/>
  <c r="BM7" i="10"/>
  <c r="DC7" i="10" s="1"/>
  <c r="BL7" i="10"/>
  <c r="BJ7" i="10"/>
  <c r="CL7" i="10" s="1"/>
  <c r="BI7" i="10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Y7" i="1" s="1"/>
  <c r="J7" i="3"/>
  <c r="X7" i="1" s="1"/>
  <c r="I7" i="3"/>
  <c r="W7" i="1" s="1"/>
  <c r="H7" i="3"/>
  <c r="G7" i="3"/>
  <c r="T7" i="1" s="1"/>
  <c r="CN7" i="4"/>
  <c r="CC7" i="4"/>
  <c r="CA7" i="4"/>
  <c r="BZ7" i="4"/>
  <c r="BY7" i="4"/>
  <c r="BX7" i="4"/>
  <c r="BW7" i="4"/>
  <c r="BV7" i="4"/>
  <c r="BU7" i="4"/>
  <c r="BT7" i="4"/>
  <c r="BS7" i="4"/>
  <c r="AU7" i="4"/>
  <c r="AT7" i="4"/>
  <c r="X7" i="4" s="1"/>
  <c r="AI7" i="4"/>
  <c r="AH7" i="4"/>
  <c r="AG7" i="4"/>
  <c r="AF7" i="4"/>
  <c r="AE7" i="4"/>
  <c r="AD7" i="4"/>
  <c r="AC7" i="4"/>
  <c r="AB7" i="4"/>
  <c r="AA7" i="4"/>
  <c r="FW7" i="9"/>
  <c r="FU7" i="9"/>
  <c r="BN7" i="4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V7" i="9"/>
  <c r="EU7" i="9"/>
  <c r="S7" i="9" s="1"/>
  <c r="BK7" i="4" s="1"/>
  <c r="S7" i="4" s="1"/>
  <c r="EO7" i="9"/>
  <c r="EN7" i="9"/>
  <c r="EJ7" i="9"/>
  <c r="EG7" i="9"/>
  <c r="EE7" i="9"/>
  <c r="DZ7" i="9"/>
  <c r="T7" i="9" s="1"/>
  <c r="BL7" i="4" s="1"/>
  <c r="T7" i="4" s="1"/>
  <c r="DV7" i="9"/>
  <c r="DI7" i="9"/>
  <c r="DA7" i="9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Q7" i="9"/>
  <c r="AN7" i="9"/>
  <c r="R7" i="9" s="1"/>
  <c r="BJ7" i="4" s="1"/>
  <c r="R7" i="4" s="1"/>
  <c r="AK7" i="9"/>
  <c r="AI7" i="9"/>
  <c r="M7" i="9" s="1"/>
  <c r="AH7" i="9"/>
  <c r="AG7" i="9"/>
  <c r="AF7" i="9"/>
  <c r="AE7" i="9"/>
  <c r="AD7" i="9"/>
  <c r="AC7" i="9"/>
  <c r="AB7" i="9"/>
  <c r="AA7" i="9"/>
  <c r="F7" i="1"/>
  <c r="DB7" i="10"/>
  <c r="CK7" i="10"/>
  <c r="R7" i="10"/>
  <c r="CC7" i="10" s="1"/>
  <c r="B7" i="8"/>
  <c r="B7" i="3"/>
  <c r="B7" i="4"/>
  <c r="B7" i="9"/>
  <c r="B7" i="10"/>
  <c r="A7" i="8"/>
  <c r="A7" i="3"/>
  <c r="A7" i="4"/>
  <c r="A7" i="9"/>
  <c r="A7" i="10"/>
  <c r="N2" i="13"/>
  <c r="O2" i="13" s="1"/>
  <c r="V2" i="13"/>
  <c r="Y2" i="13" s="1"/>
  <c r="Y103" i="13" s="1"/>
  <c r="V7" i="1"/>
  <c r="F7" i="10"/>
  <c r="M7" i="8" l="1"/>
  <c r="Q7" i="9"/>
  <c r="BI7" i="4" s="1"/>
  <c r="Q7" i="4" s="1"/>
  <c r="EH7" i="8"/>
  <c r="AU7" i="10"/>
  <c r="CY7" i="10" s="1"/>
  <c r="CR7" i="10" s="1"/>
  <c r="Z7" i="10"/>
  <c r="CE7" i="10" s="1"/>
  <c r="BX7" i="10" s="1"/>
  <c r="N7" i="10"/>
  <c r="CB7" i="10" s="1"/>
  <c r="BU7" i="10" s="1"/>
  <c r="V7" i="10"/>
  <c r="CD7" i="10" s="1"/>
  <c r="BW7" i="10" s="1"/>
  <c r="G7" i="9"/>
  <c r="AY7" i="4" s="1"/>
  <c r="G7" i="4" s="1"/>
  <c r="E7" i="9"/>
  <c r="AW7" i="4" s="1"/>
  <c r="E7" i="4" s="1"/>
  <c r="U7" i="9"/>
  <c r="BM7" i="4" s="1"/>
  <c r="U7" i="4" s="1"/>
  <c r="CC7" i="8"/>
  <c r="W7" i="9"/>
  <c r="BO7" i="4" s="1"/>
  <c r="W7" i="4" s="1"/>
  <c r="FB7" i="9"/>
  <c r="AJ7" i="1" s="1"/>
  <c r="BV7" i="10"/>
  <c r="F7" i="9"/>
  <c r="AX7" i="4" s="1"/>
  <c r="F7" i="4" s="1"/>
  <c r="L7" i="9"/>
  <c r="BD7" i="4" s="1"/>
  <c r="L7" i="4" s="1"/>
  <c r="F7" i="8"/>
  <c r="E7" i="8" s="1"/>
  <c r="AY7" i="10"/>
  <c r="CZ7" i="10" s="1"/>
  <c r="CS7" i="10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H7" i="9"/>
  <c r="AZ7" i="4" s="1"/>
  <c r="H7" i="4" s="1"/>
  <c r="BK7" i="10"/>
  <c r="DI7" i="10"/>
  <c r="Z7" i="4"/>
  <c r="AA7" i="1" s="1"/>
  <c r="D7" i="1"/>
  <c r="BR7" i="4"/>
  <c r="J7" i="1" s="1"/>
  <c r="I7" i="9"/>
  <c r="BA7" i="4" s="1"/>
  <c r="I7" i="4" s="1"/>
  <c r="BE7" i="4"/>
  <c r="M7" i="4" s="1"/>
  <c r="J7" i="10"/>
  <c r="CA7" i="10" s="1"/>
  <c r="BT7" i="10" s="1"/>
  <c r="AQ7" i="10"/>
  <c r="CX7" i="10" s="1"/>
  <c r="CQ7" i="10" s="1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AM7" i="10"/>
  <c r="CW7" i="10" s="1"/>
  <c r="CP7" i="10" s="1"/>
  <c r="BZ7" i="10"/>
  <c r="K7" i="9"/>
  <c r="BC7" i="4" s="1"/>
  <c r="K7" i="4" s="1"/>
  <c r="CU7" i="10"/>
  <c r="J7" i="9"/>
  <c r="BB7" i="4" s="1"/>
  <c r="J7" i="4" s="1"/>
  <c r="AJ7" i="8"/>
  <c r="AY7" i="8"/>
  <c r="AQ7" i="8"/>
  <c r="P7" i="9"/>
  <c r="BH7" i="4" s="1"/>
  <c r="P7" i="4" s="1"/>
  <c r="EF7" i="9"/>
  <c r="AI7" i="1" s="1"/>
  <c r="AN7" i="1"/>
  <c r="N7" i="3"/>
  <c r="W2" i="13"/>
  <c r="AA32" i="13"/>
  <c r="AA27" i="13"/>
  <c r="AA21" i="13"/>
  <c r="AA77" i="13"/>
  <c r="AA60" i="13"/>
  <c r="AA53" i="13"/>
  <c r="AA78" i="13"/>
  <c r="AA46" i="13"/>
  <c r="AA12" i="13"/>
  <c r="AA37" i="13"/>
  <c r="AA79" i="13"/>
  <c r="AA70" i="13"/>
  <c r="AA33" i="13"/>
  <c r="AA9" i="13"/>
  <c r="AA58" i="13"/>
  <c r="AA69" i="13"/>
  <c r="AA36" i="13"/>
  <c r="AA55" i="13"/>
  <c r="AA56" i="13"/>
  <c r="AA30" i="13"/>
  <c r="AA76" i="13"/>
  <c r="AA17" i="13"/>
  <c r="AA73" i="13"/>
  <c r="AA15" i="13"/>
  <c r="AA74" i="13"/>
  <c r="AA67" i="13"/>
  <c r="AA61" i="13"/>
  <c r="AA43" i="13"/>
  <c r="AA57" i="13"/>
  <c r="AA48" i="13"/>
  <c r="AA66" i="13"/>
  <c r="AA28" i="13"/>
  <c r="AA71" i="13"/>
  <c r="AA72" i="13"/>
  <c r="AA41" i="13"/>
  <c r="AA20" i="13"/>
  <c r="AA51" i="13"/>
  <c r="AA52" i="13"/>
  <c r="AA6" i="13"/>
  <c r="AA8" i="13"/>
  <c r="AA19" i="13"/>
  <c r="AA26" i="13"/>
  <c r="AA40" i="13"/>
  <c r="AA31" i="13"/>
  <c r="AA14" i="13"/>
  <c r="AA35" i="13"/>
  <c r="AA18" i="13"/>
  <c r="AA63" i="13"/>
  <c r="AA39" i="13"/>
  <c r="AA13" i="13"/>
  <c r="AA62" i="13"/>
  <c r="AA23" i="13"/>
  <c r="AA44" i="13"/>
  <c r="AA7" i="13"/>
  <c r="AA22" i="13"/>
  <c r="AA64" i="13"/>
  <c r="AA24" i="13"/>
  <c r="AA50" i="13"/>
  <c r="AA54" i="13"/>
  <c r="AA45" i="13"/>
  <c r="AA38" i="13"/>
  <c r="AA29" i="13"/>
  <c r="AA5" i="13"/>
  <c r="AA59" i="13"/>
  <c r="AA11" i="13"/>
  <c r="AA34" i="13"/>
  <c r="AA25" i="13"/>
  <c r="AA10" i="13"/>
  <c r="AA75" i="13"/>
  <c r="AA65" i="13"/>
  <c r="AA16" i="13"/>
  <c r="AA68" i="13"/>
  <c r="AA49" i="13"/>
  <c r="AA47" i="13"/>
  <c r="AA42" i="13"/>
  <c r="BM7" i="8" l="1"/>
  <c r="CB7" i="8"/>
  <c r="CQ7" i="8"/>
  <c r="E7" i="10"/>
  <c r="N7" i="1" s="1"/>
  <c r="DZ7" i="8"/>
  <c r="AX7" i="8"/>
  <c r="BG7" i="4"/>
  <c r="O7" i="4" s="1"/>
  <c r="AB2" i="13"/>
  <c r="AD7" i="10"/>
  <c r="T7" i="8"/>
  <c r="BC7" i="10"/>
  <c r="I7" i="1" s="1"/>
  <c r="Z7" i="3"/>
  <c r="O7" i="3"/>
  <c r="D7" i="3" s="1"/>
  <c r="AI7" i="8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H7" i="1" l="1"/>
  <c r="K7" i="1" s="1"/>
  <c r="L7" i="1" s="1"/>
  <c r="D7" i="8"/>
  <c r="D7" i="10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C38" i="14"/>
  <c r="M28" i="14"/>
  <c r="C18" i="14"/>
  <c r="M38" i="14"/>
  <c r="M24" i="14"/>
  <c r="C10" i="14"/>
  <c r="I33" i="14"/>
  <c r="M17" i="14"/>
  <c r="F40" i="14"/>
  <c r="I17" i="14"/>
  <c r="M7" i="14"/>
  <c r="M16" i="14"/>
  <c r="C39" i="14"/>
  <c r="I37" i="14"/>
  <c r="I13" i="14"/>
  <c r="M18" i="14"/>
  <c r="M22" i="14"/>
  <c r="M32" i="14"/>
  <c r="C14" i="14"/>
  <c r="M14" i="14"/>
  <c r="M34" i="14"/>
  <c r="I21" i="14"/>
  <c r="M33" i="14"/>
  <c r="M21" i="14"/>
  <c r="M25" i="14"/>
  <c r="M19" i="14"/>
  <c r="M20" i="14"/>
  <c r="I25" i="14"/>
  <c r="M12" i="14"/>
  <c r="M8" i="14"/>
  <c r="M27" i="14"/>
  <c r="M15" i="14"/>
  <c r="C20" i="14"/>
  <c r="F5" i="14"/>
  <c r="M37" i="14"/>
  <c r="I29" i="14"/>
  <c r="M13" i="14"/>
  <c r="C16" i="14"/>
  <c r="M35" i="14"/>
  <c r="M23" i="14"/>
  <c r="M30" i="14"/>
  <c r="C12" i="14"/>
  <c r="C24" i="14"/>
  <c r="M29" i="14"/>
  <c r="M36" i="14"/>
  <c r="M31" i="14"/>
  <c r="M26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F21" i="14"/>
  <c r="M9" i="14"/>
  <c r="C40" i="14"/>
  <c r="C22" i="14"/>
  <c r="P11" i="14"/>
  <c r="I8" i="14"/>
  <c r="M10" i="14"/>
  <c r="O37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5" i="14"/>
  <c r="P40" i="14"/>
  <c r="C26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<sst xmlns="http://schemas.openxmlformats.org/spreadsheetml/2006/main" count="8586" uniqueCount="837">
  <si>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</si>
  <si>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</si>
  <si>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</si>
  <si>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</si>
  <si>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</si>
  <si>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</si>
  <si>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</si>
  <si>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</si>
  <si>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</si>
  <si>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</si>
  <si>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</si>
  <si>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</si>
  <si>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</si>
  <si>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</si>
  <si>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</si>
  <si>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</si>
  <si>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</si>
  <si>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</si>
  <si>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</si>
  <si>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</si>
  <si>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</si>
  <si>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</si>
  <si>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</si>
  <si>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</si>
  <si>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</si>
  <si>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</si>
  <si>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</si>
  <si>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</si>
  <si>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</si>
  <si>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</si>
  <si>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</si>
  <si>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</si>
  <si>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</si>
  <si>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</si>
  <si>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</si>
  <si>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</si>
  <si>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</si>
  <si>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</si>
  <si>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</si>
  <si>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</si>
  <si>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</si>
  <si>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</si>
  <si>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</si>
  <si>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</si>
  <si>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</si>
  <si>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</si>
  <si>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</si>
  <si>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</si>
  <si>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</si>
  <si>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</si>
  <si>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</si>
  <si>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</si>
  <si>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</si>
  <si>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</si>
  <si>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</si>
  <si>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</si>
  <si>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</si>
  <si>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</si>
  <si>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</si>
  <si>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</si>
  <si>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</si>
  <si>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</si>
  <si>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</si>
  <si>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</si>
  <si>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</si>
  <si>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</si>
  <si>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</si>
  <si>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</si>
  <si>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</si>
  <si>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</si>
  <si>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</si>
  <si>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</si>
  <si>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</si>
  <si>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</si>
  <si>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</si>
  <si>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</si>
  <si>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</si>
  <si>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</si>
  <si>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</si>
  <si>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</si>
  <si>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</si>
  <si>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</si>
  <si>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</si>
  <si>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</si>
  <si>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</si>
  <si>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容器包装プラスチック（07を除く）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</si>
  <si>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</si>
  <si>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</si>
  <si>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</si>
  <si>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</si>
  <si>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</si>
  <si>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</si>
  <si>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</si>
  <si>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</si>
  <si>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</si>
  <si>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</si>
  <si>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</si>
  <si>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</si>
  <si>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</si>
  <si>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</si>
  <si>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</si>
  <si>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</si>
  <si>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</si>
  <si>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</si>
  <si>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</si>
  <si>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</si>
  <si>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</si>
  <si>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</si>
  <si>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</si>
  <si>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</si>
  <si>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</si>
  <si>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</si>
  <si>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</si>
  <si>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</si>
  <si>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</si>
  <si>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</si>
  <si>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</si>
  <si>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</si>
  <si>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</si>
  <si>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</si>
  <si>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</si>
  <si>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</si>
  <si>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</si>
  <si>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</si>
  <si>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</si>
  <si>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</si>
  <si>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</si>
  <si>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</si>
  <si>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</si>
  <si>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</si>
  <si>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</si>
  <si>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</si>
  <si>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</si>
  <si>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</si>
  <si>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</si>
  <si>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</si>
  <si>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</si>
  <si>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</si>
  <si>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</si>
  <si>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</si>
  <si>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</si>
  <si>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</si>
  <si>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</si>
  <si>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</si>
  <si>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</si>
  <si>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</si>
  <si>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</si>
  <si>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</si>
  <si>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</si>
  <si>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</si>
  <si>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</si>
  <si>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</si>
  <si>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</si>
  <si>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</si>
  <si>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</si>
  <si>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</si>
  <si>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</si>
  <si>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</si>
  <si>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</si>
  <si>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</si>
  <si>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</si>
  <si>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</si>
  <si>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</si>
  <si>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</si>
  <si>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</si>
  <si>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</si>
  <si>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</si>
  <si>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</si>
  <si>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</si>
  <si>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</si>
  <si>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</si>
  <si>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</si>
  <si>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</si>
  <si>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</si>
  <si>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</si>
  <si>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</si>
  <si>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</si>
  <si>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</si>
  <si>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</si>
  <si>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</si>
  <si>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</si>
  <si>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</si>
  <si>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</si>
  <si>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</si>
  <si>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</si>
  <si>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</si>
  <si>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</si>
  <si>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</si>
  <si>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</si>
  <si>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</si>
  <si>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</si>
  <si>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</si>
  <si>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</si>
  <si>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</si>
  <si>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</si>
  <si>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</si>
  <si>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</si>
  <si>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</si>
  <si>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</si>
  <si>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</si>
  <si>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</si>
  <si>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</si>
  <si>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</si>
  <si>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</si>
  <si>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</si>
  <si>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</si>
  <si>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</si>
  <si>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</si>
  <si>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</si>
  <si>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</si>
  <si>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</si>
  <si>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</si>
  <si>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</si>
  <si>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</si>
  <si>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</si>
  <si>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</si>
  <si>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</si>
  <si>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</si>
  <si>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</si>
  <si>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</si>
  <si>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</si>
  <si>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</si>
  <si>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</si>
  <si>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</si>
  <si>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</si>
  <si>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</si>
  <si>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</si>
  <si>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</si>
  <si>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</si>
  <si>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</si>
  <si>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</si>
  <si>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</si>
  <si>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</si>
  <si>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</si>
  <si>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</si>
  <si>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</si>
  <si>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</si>
  <si>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</si>
  <si>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</si>
  <si>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</si>
  <si>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</si>
  <si>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</si>
  <si>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</si>
  <si>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</si>
  <si>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</si>
  <si>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</si>
  <si>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</si>
  <si>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</si>
  <si>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</si>
  <si>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</si>
  <si>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</si>
  <si>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</si>
  <si>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</si>
  <si>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</si>
  <si>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</si>
  <si>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</si>
  <si>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</si>
  <si>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</si>
  <si>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</si>
  <si>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</si>
  <si>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</si>
  <si>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</si>
  <si>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</si>
  <si>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</si>
  <si>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</si>
  <si>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</si>
  <si>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</si>
  <si>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</si>
  <si>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</si>
  <si>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</si>
  <si>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</si>
  <si>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</si>
  <si>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</si>
  <si>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</si>
  <si>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</si>
  <si>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</si>
  <si>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</si>
  <si>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</si>
  <si>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</si>
  <si>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</si>
  <si>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</si>
  <si>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</si>
  <si>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</si>
  <si>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</si>
  <si>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</si>
  <si>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</si>
  <si>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</si>
  <si>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</si>
  <si>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</si>
  <si>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</si>
  <si>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</si>
  <si>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</si>
  <si>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</si>
  <si>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</si>
  <si>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</si>
  <si>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</si>
  <si>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</si>
  <si>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</si>
  <si>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</si>
  <si>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</si>
  <si>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</si>
  <si>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</si>
  <si>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</si>
  <si>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</si>
  <si>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</si>
  <si>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</si>
  <si>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</si>
  <si>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</si>
  <si>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</si>
  <si>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</si>
  <si>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</si>
  <si>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</si>
  <si>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</si>
  <si>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</si>
  <si>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</si>
  <si>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</si>
  <si>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</si>
  <si>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</si>
  <si>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</si>
  <si>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</si>
  <si>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</si>
  <si>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</si>
  <si>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</si>
  <si>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</si>
  <si>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</si>
  <si>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</si>
  <si>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</si>
  <si>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</si>
  <si>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</si>
  <si>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</si>
  <si>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</si>
  <si>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</si>
  <si>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</si>
  <si>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</si>
  <si>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</si>
  <si>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</si>
  <si>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</si>
  <si>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</si>
  <si>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</si>
  <si>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</si>
  <si>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</si>
  <si>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</si>
  <si>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</si>
  <si>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</si>
  <si>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</si>
  <si>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</si>
  <si>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</si>
  <si>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</si>
  <si>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</si>
  <si>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</si>
  <si>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</si>
  <si>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</si>
  <si>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</si>
  <si>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</si>
  <si>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</si>
  <si>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</si>
  <si>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</si>
  <si>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</si>
  <si>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</si>
  <si>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</si>
  <si>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</si>
  <si>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</si>
  <si>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</si>
  <si>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</si>
  <si>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</si>
  <si>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</si>
  <si>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</si>
  <si>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</si>
  <si>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</si>
  <si>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</si>
  <si>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</si>
  <si>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</si>
  <si>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</si>
  <si>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</si>
  <si>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</si>
  <si>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</si>
  <si>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</si>
  <si>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</si>
  <si>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</si>
  <si>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</si>
  <si>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</si>
  <si>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</si>
  <si>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</si>
  <si>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</si>
  <si>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</si>
  <si>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</si>
  <si>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</si>
  <si>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</si>
  <si>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</si>
  <si>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</si>
  <si>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</si>
  <si>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</si>
  <si>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</si>
  <si>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</si>
  <si>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</si>
  <si>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</si>
  <si>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</si>
  <si>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</si>
  <si>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</si>
  <si>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</si>
  <si>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</si>
  <si>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</si>
  <si>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</si>
  <si>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</si>
  <si>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</si>
  <si>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</si>
  <si>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</si>
  <si>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</si>
  <si>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</si>
  <si>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</si>
  <si>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</si>
  <si>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</si>
  <si>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</si>
  <si>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</si>
  <si>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</si>
  <si>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</si>
  <si>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</si>
  <si>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</si>
  <si>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</si>
  <si>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</si>
  <si>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</si>
  <si>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</si>
  <si>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</si>
  <si>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</si>
  <si>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</si>
  <si>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</si>
  <si>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</si>
  <si>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</si>
  <si>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</si>
  <si>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</si>
  <si>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</si>
  <si>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</si>
  <si>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</si>
  <si>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</si>
  <si>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</si>
  <si>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</si>
  <si>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</si>
  <si>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</si>
  <si>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</si>
  <si>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</si>
  <si>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</si>
  <si>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</si>
  <si>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</si>
  <si>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</si>
  <si>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</si>
  <si>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</si>
  <si>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</si>
  <si>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</si>
  <si>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</si>
  <si>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</si>
  <si>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</si>
  <si>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</si>
  <si>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</si>
  <si>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</si>
  <si>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</si>
  <si>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</si>
  <si>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</si>
  <si>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</si>
  <si>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</si>
  <si>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</si>
  <si>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</si>
  <si>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</si>
  <si>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</si>
  <si>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</si>
  <si>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</si>
  <si>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</si>
  <si>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</si>
  <si>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</si>
  <si>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</si>
  <si>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</si>
  <si>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</si>
  <si>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</si>
  <si>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</si>
  <si>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</si>
  <si>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</si>
  <si>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</si>
  <si>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</si>
  <si>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</si>
  <si>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</si>
  <si>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</si>
  <si>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</si>
  <si>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</si>
  <si>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</si>
  <si>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</si>
  <si>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</si>
  <si>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</si>
  <si>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</si>
  <si>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</si>
  <si>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</si>
  <si>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</si>
  <si>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</si>
  <si>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</si>
  <si>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</si>
  <si>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</si>
  <si>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</si>
  <si>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</si>
  <si>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</si>
  <si>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</si>
  <si>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</si>
  <si>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</si>
  <si>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</si>
  <si>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</si>
  <si>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</si>
  <si>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</si>
  <si>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</si>
  <si>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</si>
  <si>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</si>
  <si>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</si>
  <si>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</si>
  <si>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</si>
  <si>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</si>
  <si>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</si>
  <si>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</si>
  <si>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</si>
  <si>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</si>
  <si>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</si>
  <si>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</si>
  <si>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</si>
  <si>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</si>
  <si>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</si>
  <si>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</si>
  <si>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</si>
  <si>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</si>
  <si>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</si>
  <si>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</si>
  <si>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</si>
  <si>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</si>
  <si>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</si>
  <si>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</si>
  <si>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</si>
  <si>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</si>
  <si>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</si>
  <si>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</si>
  <si>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</si>
  <si>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</si>
  <si>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</si>
  <si>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</si>
  <si>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</si>
  <si>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</si>
  <si>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</si>
  <si>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</si>
  <si>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</si>
  <si>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</si>
  <si>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</si>
  <si>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</si>
  <si>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</si>
  <si>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</si>
  <si>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</si>
  <si>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</si>
  <si>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</si>
  <si>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</si>
  <si>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</si>
  <si>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</si>
  <si>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</si>
  <si>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</si>
  <si>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</si>
  <si>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</si>
  <si>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</si>
  <si>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</si>
  <si>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</si>
  <si>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</si>
  <si>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</si>
  <si>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</si>
  <si>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</si>
  <si>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</si>
  <si>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</si>
  <si>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</si>
  <si>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</si>
  <si>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</si>
  <si>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</si>
  <si>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</si>
  <si>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</si>
  <si>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</si>
  <si>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</si>
  <si>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</si>
  <si>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</si>
  <si>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</si>
  <si>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</si>
  <si>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</si>
  <si>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</si>
  <si>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</si>
  <si>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</si>
  <si>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</si>
  <si>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</si>
  <si>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</si>
  <si>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</si>
  <si>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</si>
  <si>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</si>
  <si>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</si>
  <si>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</si>
  <si>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</si>
  <si>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</si>
  <si>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</si>
  <si>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</si>
  <si>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</si>
  <si>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</si>
  <si>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</si>
  <si>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</si>
  <si>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</si>
  <si>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</si>
  <si>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</si>
  <si>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</si>
  <si>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</si>
  <si>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</si>
  <si>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</si>
  <si>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</si>
  <si>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</si>
  <si>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</si>
  <si>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</si>
  <si>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</si>
  <si>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</si>
  <si>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</si>
  <si>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</si>
  <si>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</si>
  <si>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</si>
  <si>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</si>
  <si>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</si>
  <si>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</si>
  <si>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</si>
  <si>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</si>
  <si>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</si>
  <si>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</si>
  <si>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</si>
  <si>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</si>
  <si>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</si>
  <si>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</si>
  <si>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</si>
  <si>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</si>
  <si>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</si>
  <si>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</si>
  <si>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</si>
  <si>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</si>
  <si>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</si>
  <si>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</si>
  <si>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</si>
  <si>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</si>
  <si>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</si>
  <si>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</si>
  <si>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</si>
  <si>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</si>
  <si>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</si>
  <si>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</si>
  <si>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</si>
  <si>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</si>
  <si>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</si>
  <si>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</si>
  <si>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</si>
  <si>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</si>
  <si>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</si>
  <si>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</si>
  <si>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</si>
  <si>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</si>
  <si>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</si>
  <si>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</si>
  <si>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</si>
  <si>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</si>
  <si>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</si>
  <si>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</si>
  <si>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</si>
  <si>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</si>
  <si>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</si>
  <si>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</si>
  <si>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</si>
  <si>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</si>
  <si>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</si>
  <si>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</si>
  <si>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</si>
  <si>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</si>
  <si>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</si>
  <si>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</si>
  <si>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</si>
  <si>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</si>
  <si>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</si>
  <si>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</si>
  <si>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</si>
  <si>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</si>
  <si>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</si>
  <si>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</si>
  <si>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</si>
  <si>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</si>
  <si>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</si>
  <si>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</si>
  <si>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</si>
  <si>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</si>
  <si>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</si>
  <si>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</si>
  <si>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</si>
  <si>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</si>
  <si>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</si>
  <si>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</si>
  <si>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</si>
  <si>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</si>
  <si>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</si>
  <si>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</si>
  <si>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</si>
  <si>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</si>
  <si>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</si>
  <si>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</si>
  <si>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</si>
  <si>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</si>
  <si>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</si>
  <si>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</si>
  <si>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</si>
  <si>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</si>
  <si>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廃食用油(BDF)+(BDF以外)</t>
    <phoneticPr fontId="3"/>
  </si>
  <si>
    <t>合計 処理量（令和5年度実績）</t>
    <rPh sb="7" eb="9">
      <t>レイワ</t>
    </rPh>
    <phoneticPr fontId="3"/>
  </si>
  <si>
    <t>(20,22,01)</t>
    <phoneticPr fontId="3"/>
  </si>
  <si>
    <t>廃食用油(BDF以外)</t>
    <phoneticPr fontId="3"/>
  </si>
  <si>
    <t>セメント等への直接投入
※廃食用油（BDF以外）を除く</t>
    <rPh sb="13" eb="17">
      <t>ハイショクヨウアブラ</t>
    </rPh>
    <rPh sb="21" eb="23">
      <t>イガイ</t>
    </rPh>
    <rPh sb="25" eb="26">
      <t>ノゾ</t>
    </rPh>
    <phoneticPr fontId="3"/>
  </si>
  <si>
    <t>セメント等への直接投入
※廃食用油（BDF以外）を除く</t>
    <phoneticPr fontId="3"/>
  </si>
  <si>
    <t>愛知県</t>
  </si>
  <si>
    <t>23000</t>
  </si>
  <si>
    <t>ごみ処理の概要（令和5年度実績）</t>
    <phoneticPr fontId="3"/>
  </si>
  <si>
    <t>ごみ搬入量の状況（令和5年度実績）</t>
    <phoneticPr fontId="3"/>
  </si>
  <si>
    <t>処理施設別ごみ搬入量の状況（令和5年度実績）</t>
    <phoneticPr fontId="3"/>
  </si>
  <si>
    <t>ごみ処理の状況（令和5年度実績）</t>
    <phoneticPr fontId="3"/>
  </si>
  <si>
    <t>ごみ資源化の状況（令和5年度実績）</t>
    <phoneticPr fontId="3"/>
  </si>
  <si>
    <t>中間処理後の再生利用量の状況（令和5年度実績）</t>
    <phoneticPr fontId="3"/>
  </si>
  <si>
    <t>合計 処理量（令和5年度実績）ごみ処理フローシート</t>
    <phoneticPr fontId="3"/>
  </si>
  <si>
    <t>合計 処理量（令和5年度実績）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</si>
  <si>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</si>
  <si>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</si>
  <si>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家庭系ごみ
(生活系ごみ-集団回収量-生活系直接搬入ごみ[資源ごみ]-資源ごみ収集量)*10^6/総人口/366</t>
    <phoneticPr fontId="3"/>
  </si>
  <si>
    <t>事業系ごみ
(事業系ごみ搬入量)*10^6/総人口/366</t>
    <phoneticPr fontId="3"/>
  </si>
  <si>
    <t>23100</t>
  </si>
  <si>
    <t>名古屋市</t>
  </si>
  <si>
    <t/>
  </si>
  <si>
    <t>有る</t>
  </si>
  <si>
    <t>23201</t>
  </si>
  <si>
    <t>豊橋市</t>
  </si>
  <si>
    <t>23202</t>
  </si>
  <si>
    <t>岡崎市</t>
  </si>
  <si>
    <t>23203</t>
  </si>
  <si>
    <t>一宮市</t>
  </si>
  <si>
    <t>23204</t>
  </si>
  <si>
    <t>瀬戸市</t>
  </si>
  <si>
    <t>23205</t>
  </si>
  <si>
    <t>半田市</t>
  </si>
  <si>
    <t>23206</t>
  </si>
  <si>
    <t>春日井市</t>
  </si>
  <si>
    <t>23207</t>
  </si>
  <si>
    <t>豊川市</t>
  </si>
  <si>
    <t>23208</t>
  </si>
  <si>
    <t>津島市</t>
  </si>
  <si>
    <t>23209</t>
  </si>
  <si>
    <t>碧南市</t>
  </si>
  <si>
    <t>23210</t>
  </si>
  <si>
    <t>刈谷市</t>
  </si>
  <si>
    <t>23211</t>
  </si>
  <si>
    <t>豊田市</t>
  </si>
  <si>
    <t>23212</t>
  </si>
  <si>
    <t>安城市</t>
  </si>
  <si>
    <t>23213</t>
  </si>
  <si>
    <t>西尾市</t>
  </si>
  <si>
    <t>23214</t>
  </si>
  <si>
    <t>蒲郡市</t>
  </si>
  <si>
    <t>23215</t>
  </si>
  <si>
    <t>犬山市</t>
  </si>
  <si>
    <t>23216</t>
  </si>
  <si>
    <t>常滑市</t>
  </si>
  <si>
    <t>23217</t>
  </si>
  <si>
    <t>江南市</t>
  </si>
  <si>
    <t>23219</t>
  </si>
  <si>
    <t>小牧市</t>
  </si>
  <si>
    <t>23220</t>
  </si>
  <si>
    <t>稲沢市</t>
  </si>
  <si>
    <t>無い</t>
  </si>
  <si>
    <t>23221</t>
  </si>
  <si>
    <t>新城市</t>
  </si>
  <si>
    <t>23222</t>
  </si>
  <si>
    <t>東海市</t>
  </si>
  <si>
    <t>23223</t>
  </si>
  <si>
    <t>大府市</t>
  </si>
  <si>
    <t>23224</t>
  </si>
  <si>
    <t>知多市</t>
  </si>
  <si>
    <t>23225</t>
  </si>
  <si>
    <t>知立市</t>
  </si>
  <si>
    <t>23226</t>
  </si>
  <si>
    <t>尾張旭市</t>
  </si>
  <si>
    <t>23227</t>
  </si>
  <si>
    <t>高浜市</t>
  </si>
  <si>
    <t>23228</t>
  </si>
  <si>
    <t>岩倉市</t>
  </si>
  <si>
    <t>23229</t>
  </si>
  <si>
    <t>豊明市</t>
  </si>
  <si>
    <t>23230</t>
  </si>
  <si>
    <t>日進市</t>
  </si>
  <si>
    <t>23231</t>
  </si>
  <si>
    <t>田原市</t>
  </si>
  <si>
    <t>23232</t>
  </si>
  <si>
    <t>愛西市</t>
  </si>
  <si>
    <t>23233</t>
  </si>
  <si>
    <t>清須市</t>
  </si>
  <si>
    <t>23234</t>
  </si>
  <si>
    <t>北名古屋市</t>
  </si>
  <si>
    <t>23235</t>
  </si>
  <si>
    <t>弥富市</t>
  </si>
  <si>
    <t>23236</t>
  </si>
  <si>
    <t>みよし市</t>
  </si>
  <si>
    <t>23237</t>
  </si>
  <si>
    <t>あま市</t>
  </si>
  <si>
    <t>23238</t>
  </si>
  <si>
    <t>長久手市</t>
  </si>
  <si>
    <t>23302</t>
  </si>
  <si>
    <t>東郷町</t>
  </si>
  <si>
    <t>23342</t>
  </si>
  <si>
    <t>豊山町</t>
  </si>
  <si>
    <t>23361</t>
  </si>
  <si>
    <t>大口町</t>
  </si>
  <si>
    <t>23362</t>
  </si>
  <si>
    <t>扶桑町</t>
  </si>
  <si>
    <t>23424</t>
  </si>
  <si>
    <t>大治町</t>
  </si>
  <si>
    <t>23425</t>
  </si>
  <si>
    <t>蟹江町</t>
  </si>
  <si>
    <t>23427</t>
  </si>
  <si>
    <t>飛島村</t>
  </si>
  <si>
    <t>23441</t>
  </si>
  <si>
    <t>阿久比町</t>
  </si>
  <si>
    <t>23442</t>
  </si>
  <si>
    <t>東浦町</t>
  </si>
  <si>
    <t>23445</t>
  </si>
  <si>
    <t>南知多町</t>
  </si>
  <si>
    <t>23446</t>
  </si>
  <si>
    <t>美浜町</t>
  </si>
  <si>
    <t>23447</t>
  </si>
  <si>
    <t>武豊町</t>
  </si>
  <si>
    <t>23501</t>
  </si>
  <si>
    <t>幸田町</t>
  </si>
  <si>
    <t>23561</t>
  </si>
  <si>
    <t>設楽町</t>
  </si>
  <si>
    <t>23562</t>
  </si>
  <si>
    <t>東栄町</t>
  </si>
  <si>
    <t>23563</t>
  </si>
  <si>
    <t>豊根村</t>
  </si>
  <si>
    <t>-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</si>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</sst>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71" xfId="3" quotePrefix="1" applyFont="1" applyFill="1" applyBorder="1" applyAlignment="1">
      <alignment vertical="top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2">
    <cellStyle name="桁区切り" xfId="1" builtinId="6"/>
    <cellStyle name="桁区切り 2" xfId="2" xr:uid="{00000000-0005-0000-0000-000001000000}"/>
    <cellStyle name="桁区切り 3" xfId="11" xr:uid="{00000000-0005-0000-0000-000002000000}"/>
    <cellStyle name="標準" xfId="0" builtinId="0"/>
    <cellStyle name="標準 2" xfId="3" xr:uid="{00000000-0005-0000-0000-000004000000}"/>
    <cellStyle name="標準 2 2" xfId="10" xr:uid="{00000000-0005-0000-0000-000005000000}"/>
    <cellStyle name="標準 2_H19集計結果（ごみ処理状況）" xfId="4" xr:uid="{00000000-0005-0000-0000-000006000000}"/>
    <cellStyle name="標準 3" xfId="5" xr:uid="{00000000-0005-0000-0000-000007000000}"/>
    <cellStyle name="標準_H12集計結果（ごみ処理状況）" xfId="6" xr:uid="{00000000-0005-0000-0000-000008000000}"/>
    <cellStyle name="標準_H12集計結果（経費）" xfId="7" xr:uid="{00000000-0005-0000-0000-000009000000}"/>
    <cellStyle name="標準_新ごみフローシート" xfId="8" xr:uid="{00000000-0005-0000-0000-00000A000000}"/>
    <cellStyle name="標準_表ごみPrg" xfId="9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6" width="11.75" style="218" customWidth="1"/>
    <col min="7" max="7" width="12.125" style="218" customWidth="1"/>
    <col min="8" max="11" width="10.625" style="218" customWidth="1"/>
    <col min="12" max="12" width="10.625" style="278" customWidth="1"/>
    <col min="13" max="28" width="10.625" style="218" customWidth="1"/>
    <col min="29" max="29" width="10.625" style="280" customWidth="1"/>
    <col min="30" max="37" width="10.625" style="218" customWidth="1"/>
    <col min="38" max="39" width="15.5" style="280" customWidth="1"/>
    <col min="40" max="43" width="10.625" style="218" customWidth="1"/>
    <col min="44" max="45" width="9" style="299"/>
    <col min="46" max="16384" width="9" style="215"/>
  </cols>
  <sheetData>
    <row r="1" spans="1:45" ht="17.25" x14ac:dyDescent="0.15">
      <c r="A1" s="174" t="s">
        <v>712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7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309" t="s">
        <v>611</v>
      </c>
      <c r="E2" s="310"/>
      <c r="F2" s="202"/>
      <c r="G2" s="203" t="s">
        <v>836</v>
      </c>
      <c r="H2" s="309" t="s">
        <v>612</v>
      </c>
      <c r="I2" s="310"/>
      <c r="J2" s="310"/>
      <c r="K2" s="319"/>
      <c r="L2" s="324" t="s">
        <v>613</v>
      </c>
      <c r="M2" s="325"/>
      <c r="N2" s="325"/>
      <c r="O2" s="326"/>
      <c r="P2" s="317" t="s">
        <v>614</v>
      </c>
      <c r="Q2" s="204" t="s">
        <v>615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13" t="s">
        <v>616</v>
      </c>
      <c r="AD2" s="309" t="s">
        <v>617</v>
      </c>
      <c r="AE2" s="310"/>
      <c r="AF2" s="310"/>
      <c r="AG2" s="310"/>
      <c r="AH2" s="310"/>
      <c r="AI2" s="310"/>
      <c r="AJ2" s="310"/>
      <c r="AK2" s="330"/>
      <c r="AL2" s="313" t="s">
        <v>618</v>
      </c>
      <c r="AM2" s="313" t="s">
        <v>619</v>
      </c>
      <c r="AN2" s="309" t="s">
        <v>620</v>
      </c>
      <c r="AO2" s="327"/>
      <c r="AP2" s="327"/>
      <c r="AQ2" s="328"/>
      <c r="AR2" s="300"/>
      <c r="AS2" s="300"/>
    </row>
    <row r="3" spans="1:45" s="219" customFormat="1" ht="22.5" customHeight="1" x14ac:dyDescent="0.15">
      <c r="A3" s="306"/>
      <c r="B3" s="306"/>
      <c r="C3" s="308"/>
      <c r="D3" s="207"/>
      <c r="E3" s="311" t="s">
        <v>621</v>
      </c>
      <c r="F3" s="317" t="s">
        <v>622</v>
      </c>
      <c r="G3" s="208"/>
      <c r="H3" s="311" t="s">
        <v>623</v>
      </c>
      <c r="I3" s="311" t="s">
        <v>624</v>
      </c>
      <c r="J3" s="317" t="s">
        <v>625</v>
      </c>
      <c r="K3" s="316" t="s">
        <v>626</v>
      </c>
      <c r="L3" s="323" t="s">
        <v>720</v>
      </c>
      <c r="M3" s="323" t="s">
        <v>721</v>
      </c>
      <c r="N3" s="323" t="s">
        <v>722</v>
      </c>
      <c r="O3" s="323" t="s">
        <v>723</v>
      </c>
      <c r="P3" s="312"/>
      <c r="Q3" s="311" t="s">
        <v>627</v>
      </c>
      <c r="R3" s="311" t="s">
        <v>628</v>
      </c>
      <c r="S3" s="320" t="s">
        <v>629</v>
      </c>
      <c r="T3" s="321"/>
      <c r="U3" s="321"/>
      <c r="V3" s="321"/>
      <c r="W3" s="321"/>
      <c r="X3" s="321"/>
      <c r="Y3" s="321"/>
      <c r="Z3" s="322"/>
      <c r="AA3" s="311" t="s">
        <v>630</v>
      </c>
      <c r="AB3" s="316" t="s">
        <v>626</v>
      </c>
      <c r="AC3" s="314"/>
      <c r="AD3" s="311" t="s">
        <v>631</v>
      </c>
      <c r="AE3" s="311" t="s">
        <v>632</v>
      </c>
      <c r="AF3" s="317" t="s">
        <v>633</v>
      </c>
      <c r="AG3" s="317" t="s">
        <v>634</v>
      </c>
      <c r="AH3" s="317" t="s">
        <v>635</v>
      </c>
      <c r="AI3" s="317" t="s">
        <v>636</v>
      </c>
      <c r="AJ3" s="317" t="s">
        <v>637</v>
      </c>
      <c r="AK3" s="316" t="s">
        <v>626</v>
      </c>
      <c r="AL3" s="314"/>
      <c r="AM3" s="314"/>
      <c r="AN3" s="311" t="s">
        <v>628</v>
      </c>
      <c r="AO3" s="311" t="s">
        <v>638</v>
      </c>
      <c r="AP3" s="311" t="s">
        <v>639</v>
      </c>
      <c r="AQ3" s="316" t="s">
        <v>626</v>
      </c>
      <c r="AR3" s="300"/>
      <c r="AS3" s="300"/>
    </row>
    <row r="4" spans="1:45" s="219" customFormat="1" ht="25.5" customHeight="1" x14ac:dyDescent="0.15">
      <c r="A4" s="306"/>
      <c r="B4" s="306"/>
      <c r="C4" s="308"/>
      <c r="D4" s="207"/>
      <c r="E4" s="312"/>
      <c r="F4" s="318"/>
      <c r="G4" s="209"/>
      <c r="H4" s="312"/>
      <c r="I4" s="312"/>
      <c r="J4" s="312"/>
      <c r="K4" s="316"/>
      <c r="L4" s="316"/>
      <c r="M4" s="316"/>
      <c r="N4" s="331"/>
      <c r="O4" s="316"/>
      <c r="P4" s="312"/>
      <c r="Q4" s="329"/>
      <c r="R4" s="329"/>
      <c r="S4" s="316" t="s">
        <v>626</v>
      </c>
      <c r="T4" s="311" t="s">
        <v>632</v>
      </c>
      <c r="U4" s="317" t="s">
        <v>640</v>
      </c>
      <c r="V4" s="317" t="s">
        <v>633</v>
      </c>
      <c r="W4" s="317" t="s">
        <v>634</v>
      </c>
      <c r="X4" s="317" t="s">
        <v>635</v>
      </c>
      <c r="Y4" s="317" t="s">
        <v>641</v>
      </c>
      <c r="Z4" s="311" t="s">
        <v>642</v>
      </c>
      <c r="AA4" s="315"/>
      <c r="AB4" s="316"/>
      <c r="AC4" s="314"/>
      <c r="AD4" s="329"/>
      <c r="AE4" s="329"/>
      <c r="AF4" s="329"/>
      <c r="AG4" s="318"/>
      <c r="AH4" s="318"/>
      <c r="AI4" s="329"/>
      <c r="AJ4" s="329"/>
      <c r="AK4" s="316"/>
      <c r="AL4" s="314"/>
      <c r="AM4" s="314"/>
      <c r="AN4" s="329"/>
      <c r="AO4" s="329"/>
      <c r="AP4" s="329"/>
      <c r="AQ4" s="316"/>
      <c r="AR4" s="300"/>
      <c r="AS4" s="300"/>
    </row>
    <row r="5" spans="1:45" s="220" customFormat="1" ht="60" customHeight="1" x14ac:dyDescent="0.15">
      <c r="A5" s="306"/>
      <c r="B5" s="306"/>
      <c r="C5" s="308"/>
      <c r="D5" s="210"/>
      <c r="E5" s="211"/>
      <c r="F5" s="211"/>
      <c r="G5" s="211"/>
      <c r="H5" s="211"/>
      <c r="I5" s="211"/>
      <c r="J5" s="211"/>
      <c r="K5" s="210"/>
      <c r="L5" s="316"/>
      <c r="M5" s="316"/>
      <c r="N5" s="331"/>
      <c r="O5" s="316"/>
      <c r="P5" s="211"/>
      <c r="Q5" s="211"/>
      <c r="R5" s="211"/>
      <c r="S5" s="316"/>
      <c r="T5" s="318"/>
      <c r="U5" s="312"/>
      <c r="V5" s="312"/>
      <c r="W5" s="312"/>
      <c r="X5" s="312"/>
      <c r="Y5" s="312"/>
      <c r="Z5" s="318"/>
      <c r="AA5" s="210"/>
      <c r="AB5" s="210"/>
      <c r="AC5" s="314"/>
      <c r="AD5" s="211"/>
      <c r="AE5" s="211"/>
      <c r="AF5" s="211"/>
      <c r="AG5" s="211"/>
      <c r="AH5" s="211"/>
      <c r="AI5" s="211"/>
      <c r="AJ5" s="211"/>
      <c r="AK5" s="210"/>
      <c r="AL5" s="314"/>
      <c r="AM5" s="314"/>
      <c r="AN5" s="211"/>
      <c r="AO5" s="211"/>
      <c r="AP5" s="211"/>
      <c r="AQ5" s="210"/>
      <c r="AR5" s="301"/>
      <c r="AS5" s="301"/>
    </row>
    <row r="6" spans="1:45" s="221" customFormat="1" ht="13.5" customHeight="1" x14ac:dyDescent="0.15">
      <c r="A6" s="306"/>
      <c r="B6" s="306"/>
      <c r="C6" s="308"/>
      <c r="D6" s="212" t="s">
        <v>643</v>
      </c>
      <c r="E6" s="212" t="s">
        <v>643</v>
      </c>
      <c r="F6" s="212" t="s">
        <v>643</v>
      </c>
      <c r="G6" s="212" t="s">
        <v>643</v>
      </c>
      <c r="H6" s="213" t="s">
        <v>644</v>
      </c>
      <c r="I6" s="213" t="s">
        <v>644</v>
      </c>
      <c r="J6" s="213" t="s">
        <v>644</v>
      </c>
      <c r="K6" s="213" t="s">
        <v>644</v>
      </c>
      <c r="L6" s="214" t="s">
        <v>645</v>
      </c>
      <c r="M6" s="214" t="s">
        <v>645</v>
      </c>
      <c r="N6" s="214" t="s">
        <v>645</v>
      </c>
      <c r="O6" s="214" t="s">
        <v>645</v>
      </c>
      <c r="P6" s="213" t="s">
        <v>644</v>
      </c>
      <c r="Q6" s="213" t="s">
        <v>644</v>
      </c>
      <c r="R6" s="213" t="s">
        <v>644</v>
      </c>
      <c r="S6" s="213" t="s">
        <v>644</v>
      </c>
      <c r="T6" s="213" t="s">
        <v>644</v>
      </c>
      <c r="U6" s="213" t="s">
        <v>644</v>
      </c>
      <c r="V6" s="213" t="s">
        <v>644</v>
      </c>
      <c r="W6" s="213" t="s">
        <v>644</v>
      </c>
      <c r="X6" s="213" t="s">
        <v>644</v>
      </c>
      <c r="Y6" s="213" t="s">
        <v>644</v>
      </c>
      <c r="Z6" s="213" t="s">
        <v>644</v>
      </c>
      <c r="AA6" s="213" t="s">
        <v>644</v>
      </c>
      <c r="AB6" s="213" t="s">
        <v>644</v>
      </c>
      <c r="AC6" s="213" t="s">
        <v>646</v>
      </c>
      <c r="AD6" s="213" t="s">
        <v>644</v>
      </c>
      <c r="AE6" s="213" t="s">
        <v>644</v>
      </c>
      <c r="AF6" s="213" t="s">
        <v>644</v>
      </c>
      <c r="AG6" s="213" t="s">
        <v>644</v>
      </c>
      <c r="AH6" s="213" t="s">
        <v>644</v>
      </c>
      <c r="AI6" s="213" t="s">
        <v>644</v>
      </c>
      <c r="AJ6" s="213" t="s">
        <v>644</v>
      </c>
      <c r="AK6" s="213" t="s">
        <v>644</v>
      </c>
      <c r="AL6" s="213" t="s">
        <v>646</v>
      </c>
      <c r="AM6" s="213" t="s">
        <v>646</v>
      </c>
      <c r="AN6" s="213" t="s">
        <v>644</v>
      </c>
      <c r="AO6" s="213" t="s">
        <v>644</v>
      </c>
      <c r="AP6" s="213" t="s">
        <v>644</v>
      </c>
      <c r="AQ6" s="213" t="s">
        <v>644</v>
      </c>
      <c r="AR6" s="302"/>
      <c r="AS6" s="302"/>
    </row>
    <row r="7" spans="1:45" s="281" customFormat="1" ht="13.5" customHeight="1" x14ac:dyDescent="0.15">
      <c r="A7" s="283" t="s">
        <v>710</v>
      </c>
      <c r="B7" s="297" t="s">
        <v>711</v>
      </c>
      <c r="C7" s="285" t="s">
        <v>626</v>
      </c>
      <c r="D7" s="287">
        <f t="shared" ref="D7:D38" si="0">+E7+F7</f>
        <v>7500116</v>
      </c>
      <c r="E7" s="287">
        <f>SUM(E$8:E$207)</f>
        <v>7500116</v>
      </c>
      <c r="F7" s="287">
        <f>SUM(F$8:F$207)</f>
        <v>0</v>
      </c>
      <c r="G7" s="287">
        <f>SUM(G$8:G$207)</f>
        <v>296151</v>
      </c>
      <c r="H7" s="287">
        <f>SUM(ごみ搬入量内訳!E7,+ごみ搬入量内訳!AD7)</f>
        <v>1950873</v>
      </c>
      <c r="I7" s="287">
        <f>ごみ搬入量内訳!BC7</f>
        <v>246348</v>
      </c>
      <c r="J7" s="287">
        <f>資源化量内訳!BR7</f>
        <v>84830</v>
      </c>
      <c r="K7" s="287">
        <f t="shared" ref="K7:K38" si="1">SUM(H7:J7)</f>
        <v>2282051</v>
      </c>
      <c r="L7" s="287">
        <f t="shared" ref="L7:L38" si="2">IF(D7&lt;&gt;0,K7/D7/366*1000000,"-")</f>
        <v>831.33541159335721</v>
      </c>
      <c r="M7" s="287">
        <f>IF(D7&lt;&gt;0,(ごみ搬入量内訳!BR7+ごみ処理概要!J7)/ごみ処理概要!D7/366*1000000,"-")</f>
        <v>593.11286659385632</v>
      </c>
      <c r="N7" s="287">
        <f>IF(D7&lt;&gt;0,(ごみ搬入量内訳!E7+ごみ搬入量内訳!BD7-ごみ搬入量内訳!R7-ごみ搬入量内訳!BH7)/D7/366*1000000,"-")</f>
        <v>475.11104870139025</v>
      </c>
      <c r="O7" s="287">
        <f>IF(D7&lt;&gt;0,ごみ搬入量内訳!CM7/ごみ処理概要!D7/366*1000000,"-")</f>
        <v>238.22254499950071</v>
      </c>
      <c r="P7" s="287">
        <f>ごみ搬入量内訳!DH7</f>
        <v>0</v>
      </c>
      <c r="Q7" s="287">
        <f>ごみ処理量内訳!E7</f>
        <v>1730404</v>
      </c>
      <c r="R7" s="287">
        <f>ごみ処理量内訳!N7</f>
        <v>13677</v>
      </c>
      <c r="S7" s="287">
        <f t="shared" ref="S7:S38" si="3">SUM(T7:Z7)</f>
        <v>373373</v>
      </c>
      <c r="T7" s="287">
        <f>ごみ処理量内訳!G7</f>
        <v>99619</v>
      </c>
      <c r="U7" s="287">
        <f>ごみ処理量内訳!L7</f>
        <v>200304</v>
      </c>
      <c r="V7" s="287">
        <f>ごみ処理量内訳!H7</f>
        <v>37057</v>
      </c>
      <c r="W7" s="287">
        <f>ごみ処理量内訳!I7</f>
        <v>4789</v>
      </c>
      <c r="X7" s="287">
        <f>ごみ処理量内訳!J7</f>
        <v>22085</v>
      </c>
      <c r="Y7" s="287">
        <f>ごみ処理量内訳!K7</f>
        <v>7828</v>
      </c>
      <c r="Z7" s="287">
        <f>ごみ処理量内訳!M7</f>
        <v>1691</v>
      </c>
      <c r="AA7" s="287">
        <f>資源化量内訳!Z7</f>
        <v>85507</v>
      </c>
      <c r="AB7" s="287">
        <f t="shared" ref="AB7:AB38" si="4">SUM(Q7,R7,S7,AA7)</f>
        <v>2202961</v>
      </c>
      <c r="AC7" s="290">
        <f t="shared" ref="AC7:AC38" si="5">IF(AB7&lt;&gt;0,(AA7+Q7+S7)/AB7*100,"-")</f>
        <v>99.379153784383831</v>
      </c>
      <c r="AD7" s="287">
        <f>施設資源化量内訳!Z7</f>
        <v>105503</v>
      </c>
      <c r="AE7" s="287">
        <f>施設資源化量内訳!AV7</f>
        <v>13726</v>
      </c>
      <c r="AF7" s="287">
        <f>施設資源化量内訳!BR7</f>
        <v>22415</v>
      </c>
      <c r="AG7" s="287">
        <f>施設資源化量内訳!CN7</f>
        <v>1277</v>
      </c>
      <c r="AH7" s="287">
        <f>施設資源化量内訳!DJ7</f>
        <v>14435</v>
      </c>
      <c r="AI7" s="287">
        <f>施設資源化量内訳!EF7</f>
        <v>6660</v>
      </c>
      <c r="AJ7" s="287">
        <f>施設資源化量内訳!FB7</f>
        <v>169264</v>
      </c>
      <c r="AK7" s="287">
        <f t="shared" ref="AK7:AK38" si="6">SUM(AD7:AJ7)</f>
        <v>333280</v>
      </c>
      <c r="AL7" s="290">
        <f t="shared" ref="AL7:AL38" si="7">IF((AB7+J7)&lt;&gt;0,(AA7+AK7+J7)/(AB7+J7)*100,"-")</f>
        <v>22.013243342595544</v>
      </c>
      <c r="AM7" s="290">
        <f>IF((AB7+J7)&lt;&gt;0,(資源化量内訳!D7-資源化量内訳!S7-資源化量内訳!U7-資源化量内訳!W7-資源化量内訳!V7)/(AB7+J7)*100,"-")</f>
        <v>21.13637128566377</v>
      </c>
      <c r="AN7" s="287">
        <f>ごみ処理量内訳!AA7</f>
        <v>13677</v>
      </c>
      <c r="AO7" s="287">
        <f>ごみ処理量内訳!AB7</f>
        <v>122064</v>
      </c>
      <c r="AP7" s="287">
        <f>ごみ処理量内訳!AC7</f>
        <v>7514</v>
      </c>
      <c r="AQ7" s="287">
        <f t="shared" ref="AQ7:AQ38" si="8">SUM(AN7:AP7)</f>
        <v>143255</v>
      </c>
      <c r="AR7" s="303"/>
      <c r="AS7" s="303"/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2296259</v>
      </c>
      <c r="E8" s="274">
        <v>2296259</v>
      </c>
      <c r="F8" s="274">
        <v>0</v>
      </c>
      <c r="G8" s="274">
        <v>90728</v>
      </c>
      <c r="H8" s="274">
        <f>SUM(ごみ搬入量内訳!E8,+ごみ搬入量内訳!AD8)</f>
        <v>621856</v>
      </c>
      <c r="I8" s="274">
        <f>ごみ搬入量内訳!BC8</f>
        <v>44204</v>
      </c>
      <c r="J8" s="274">
        <f>資源化量内訳!BR8</f>
        <v>48540</v>
      </c>
      <c r="K8" s="274">
        <f t="shared" si="1"/>
        <v>714600</v>
      </c>
      <c r="L8" s="277">
        <f t="shared" si="2"/>
        <v>850.27822052888746</v>
      </c>
      <c r="M8" s="274">
        <f>IF(D8&lt;&gt;0,(ごみ搬入量内訳!BR8+ごみ処理概要!J8)/ごみ処理概要!D8/366*1000000,"-")</f>
        <v>577.69420571707417</v>
      </c>
      <c r="N8" s="274">
        <f>IF(D8&lt;&gt;0,(ごみ搬入量内訳!E8+ごみ搬入量内訳!BD8-ごみ搬入量内訳!R8-ごみ搬入量内訳!BH8)/D8/366*1000000,"-")</f>
        <v>450.57368519031206</v>
      </c>
      <c r="O8" s="274">
        <f>IF(D8&lt;&gt;0,ごみ搬入量内訳!CM8/ごみ処理概要!D8/366*1000000,"-")</f>
        <v>272.58401481181329</v>
      </c>
      <c r="P8" s="274">
        <f>ごみ搬入量内訳!DH8</f>
        <v>0</v>
      </c>
      <c r="Q8" s="274">
        <f>ごみ処理量内訳!E8</f>
        <v>521595</v>
      </c>
      <c r="R8" s="274">
        <f>ごみ処理量内訳!N8</f>
        <v>1632</v>
      </c>
      <c r="S8" s="274">
        <f t="shared" si="3"/>
        <v>142833</v>
      </c>
      <c r="T8" s="274">
        <f>ごみ処理量内訳!G8</f>
        <v>30118</v>
      </c>
      <c r="U8" s="274">
        <f>ごみ処理量内訳!L8</f>
        <v>89107</v>
      </c>
      <c r="V8" s="274">
        <f>ごみ処理量内訳!H8</f>
        <v>14249</v>
      </c>
      <c r="W8" s="274">
        <f>ごみ処理量内訳!I8</f>
        <v>4331</v>
      </c>
      <c r="X8" s="274">
        <f>ごみ処理量内訳!J8</f>
        <v>4849</v>
      </c>
      <c r="Y8" s="274">
        <f>ごみ処理量内訳!K8</f>
        <v>0</v>
      </c>
      <c r="Z8" s="274">
        <f>ごみ処理量内訳!M8</f>
        <v>179</v>
      </c>
      <c r="AA8" s="274">
        <f>資源化量内訳!Z8</f>
        <v>0</v>
      </c>
      <c r="AB8" s="274">
        <f t="shared" si="4"/>
        <v>666060</v>
      </c>
      <c r="AC8" s="279">
        <f t="shared" si="5"/>
        <v>99.75497702909648</v>
      </c>
      <c r="AD8" s="274">
        <f>施設資源化量内訳!Z8</f>
        <v>56543</v>
      </c>
      <c r="AE8" s="274">
        <f>施設資源化量内訳!AV8</f>
        <v>1716</v>
      </c>
      <c r="AF8" s="274">
        <f>施設資源化量内訳!BR8</f>
        <v>3799</v>
      </c>
      <c r="AG8" s="274">
        <f>施設資源化量内訳!CN8</f>
        <v>819</v>
      </c>
      <c r="AH8" s="274">
        <f>施設資源化量内訳!DJ8</f>
        <v>296</v>
      </c>
      <c r="AI8" s="274">
        <f>施設資源化量内訳!EF8</f>
        <v>0</v>
      </c>
      <c r="AJ8" s="274">
        <f>施設資源化量内訳!FB8</f>
        <v>83842</v>
      </c>
      <c r="AK8" s="274">
        <f t="shared" si="6"/>
        <v>147015</v>
      </c>
      <c r="AL8" s="279">
        <f t="shared" si="7"/>
        <v>27.365659109991604</v>
      </c>
      <c r="AM8" s="279">
        <f>IF((AB8+J8)&lt;&gt;0,(資源化量内訳!D8-資源化量内訳!S8-資源化量内訳!U8-資源化量内訳!W8-資源化量内訳!V8)/(AB8+J8)*100,"-")</f>
        <v>26.446683459277921</v>
      </c>
      <c r="AN8" s="274">
        <f>ごみ処理量内訳!AA8</f>
        <v>1632</v>
      </c>
      <c r="AO8" s="274">
        <f>ごみ処理量内訳!AB8</f>
        <v>13710</v>
      </c>
      <c r="AP8" s="274">
        <f>ごみ処理量内訳!AC8</f>
        <v>613</v>
      </c>
      <c r="AQ8" s="274">
        <f t="shared" si="8"/>
        <v>15955</v>
      </c>
      <c r="AR8" s="304" t="s">
        <v>726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368996</v>
      </c>
      <c r="E9" s="274">
        <v>368996</v>
      </c>
      <c r="F9" s="274">
        <v>0</v>
      </c>
      <c r="G9" s="274">
        <v>20447</v>
      </c>
      <c r="H9" s="274">
        <f>SUM(ごみ搬入量内訳!E9,+ごみ搬入量内訳!AD9)</f>
        <v>95852</v>
      </c>
      <c r="I9" s="274">
        <f>ごみ搬入量内訳!BC9</f>
        <v>19073</v>
      </c>
      <c r="J9" s="274">
        <f>資源化量内訳!BR9</f>
        <v>3628</v>
      </c>
      <c r="K9" s="274">
        <f t="shared" si="1"/>
        <v>118553</v>
      </c>
      <c r="L9" s="277">
        <f t="shared" si="2"/>
        <v>877.82875843220006</v>
      </c>
      <c r="M9" s="274">
        <f>IF(D9&lt;&gt;0,(ごみ搬入量内訳!BR9+ごみ処理概要!J9)/ごみ処理概要!D9/366*1000000,"-")</f>
        <v>596.51601062863426</v>
      </c>
      <c r="N9" s="274">
        <f>IF(D9&lt;&gt;0,(ごみ搬入量内訳!E9+ごみ搬入量内訳!BD9-ごみ搬入量内訳!R9-ごみ搬入量内訳!BH9)/D9/366*1000000,"-")</f>
        <v>406.66396668034429</v>
      </c>
      <c r="O9" s="274">
        <f>IF(D9&lt;&gt;0,ごみ搬入量内訳!CM9/ごみ処理概要!D9/366*1000000,"-")</f>
        <v>281.31274780356586</v>
      </c>
      <c r="P9" s="274">
        <f>ごみ搬入量内訳!DH9</f>
        <v>0</v>
      </c>
      <c r="Q9" s="274">
        <f>ごみ処理量内訳!E9</f>
        <v>77905</v>
      </c>
      <c r="R9" s="274">
        <f>ごみ処理量内訳!N9</f>
        <v>2997</v>
      </c>
      <c r="S9" s="274">
        <f t="shared" si="3"/>
        <v>33143</v>
      </c>
      <c r="T9" s="274">
        <f>ごみ処理量内訳!G9</f>
        <v>9831</v>
      </c>
      <c r="U9" s="274">
        <f>ごみ処理量内訳!L9</f>
        <v>8272</v>
      </c>
      <c r="V9" s="274">
        <f>ごみ処理量内訳!H9</f>
        <v>0</v>
      </c>
      <c r="W9" s="274">
        <f>ごみ処理量内訳!I9</f>
        <v>0</v>
      </c>
      <c r="X9" s="274">
        <f>ごみ処理量内訳!J9</f>
        <v>15040</v>
      </c>
      <c r="Y9" s="274">
        <f>ごみ処理量内訳!K9</f>
        <v>0</v>
      </c>
      <c r="Z9" s="274">
        <f>ごみ処理量内訳!M9</f>
        <v>0</v>
      </c>
      <c r="AA9" s="274">
        <f>資源化量内訳!Z9</f>
        <v>890</v>
      </c>
      <c r="AB9" s="274">
        <f t="shared" si="4"/>
        <v>114935</v>
      </c>
      <c r="AC9" s="279">
        <f t="shared" si="5"/>
        <v>97.392439204767911</v>
      </c>
      <c r="AD9" s="274">
        <f>施設資源化量内訳!Z9</f>
        <v>2130</v>
      </c>
      <c r="AE9" s="274">
        <f>施設資源化量内訳!AV9</f>
        <v>1286</v>
      </c>
      <c r="AF9" s="274">
        <f>施設資源化量内訳!BR9</f>
        <v>0</v>
      </c>
      <c r="AG9" s="274">
        <f>施設資源化量内訳!CN9</f>
        <v>0</v>
      </c>
      <c r="AH9" s="274">
        <f>施設資源化量内訳!DJ9</f>
        <v>11943</v>
      </c>
      <c r="AI9" s="274">
        <f>施設資源化量内訳!EF9</f>
        <v>0</v>
      </c>
      <c r="AJ9" s="274">
        <f>施設資源化量内訳!FB9</f>
        <v>5576</v>
      </c>
      <c r="AK9" s="274">
        <f t="shared" si="6"/>
        <v>20935</v>
      </c>
      <c r="AL9" s="279">
        <f t="shared" si="7"/>
        <v>21.467911574437217</v>
      </c>
      <c r="AM9" s="279">
        <f>IF((AB9+J9)&lt;&gt;0,(資源化量内訳!D9-資源化量内訳!S9-資源化量内訳!U9-資源化量内訳!W9-資源化量内訳!V9)/(AB9+J9)*100,"-")</f>
        <v>21.467911574437217</v>
      </c>
      <c r="AN9" s="274">
        <f>ごみ処理量内訳!AA9</f>
        <v>2997</v>
      </c>
      <c r="AO9" s="274">
        <f>ごみ処理量内訳!AB9</f>
        <v>8677</v>
      </c>
      <c r="AP9" s="274">
        <f>ごみ処理量内訳!AC9</f>
        <v>584</v>
      </c>
      <c r="AQ9" s="274">
        <f t="shared" si="8"/>
        <v>12258</v>
      </c>
      <c r="AR9" s="304" t="s">
        <v>726</v>
      </c>
    </row>
    <row r="10" spans="1:45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383141</v>
      </c>
      <c r="E10" s="274">
        <v>383141</v>
      </c>
      <c r="F10" s="274">
        <v>0</v>
      </c>
      <c r="G10" s="274">
        <v>13785</v>
      </c>
      <c r="H10" s="274">
        <f>SUM(ごみ搬入量内訳!E10,+ごみ搬入量内訳!AD10)</f>
        <v>100974</v>
      </c>
      <c r="I10" s="274">
        <f>ごみ搬入量内訳!BC10</f>
        <v>18716</v>
      </c>
      <c r="J10" s="274">
        <f>資源化量内訳!BR10</f>
        <v>3100</v>
      </c>
      <c r="K10" s="274">
        <f t="shared" si="1"/>
        <v>122790</v>
      </c>
      <c r="L10" s="277">
        <f t="shared" si="2"/>
        <v>875.63534907172175</v>
      </c>
      <c r="M10" s="274">
        <f>IF(D10&lt;&gt;0,(ごみ搬入量内訳!BR10+ごみ処理概要!J10)/ごみ処理概要!D10/366*1000000,"-")</f>
        <v>603.80259500978707</v>
      </c>
      <c r="N10" s="274">
        <f>IF(D10&lt;&gt;0,(ごみ搬入量内訳!E10+ごみ搬入量内訳!BD10-ごみ搬入量内訳!R10-ごみ搬入量内訳!BH10)/D10/366*1000000,"-")</f>
        <v>525.46678338381696</v>
      </c>
      <c r="O10" s="274">
        <f>IF(D10&lt;&gt;0,ごみ搬入量内訳!CM10/ごみ処理概要!D10/366*1000000,"-")</f>
        <v>271.83275406193468</v>
      </c>
      <c r="P10" s="274">
        <f>ごみ搬入量内訳!DH10</f>
        <v>0</v>
      </c>
      <c r="Q10" s="274">
        <f>ごみ処理量内訳!E10</f>
        <v>103669</v>
      </c>
      <c r="R10" s="274">
        <f>ごみ処理量内訳!N10</f>
        <v>3232</v>
      </c>
      <c r="S10" s="274">
        <f t="shared" si="3"/>
        <v>12789</v>
      </c>
      <c r="T10" s="274">
        <f>ごみ処理量内訳!G10</f>
        <v>0</v>
      </c>
      <c r="U10" s="274">
        <f>ごみ処理量内訳!L10</f>
        <v>12789</v>
      </c>
      <c r="V10" s="274">
        <f>ごみ処理量内訳!H10</f>
        <v>0</v>
      </c>
      <c r="W10" s="274">
        <f>ごみ処理量内訳!I10</f>
        <v>0</v>
      </c>
      <c r="X10" s="274">
        <f>ごみ処理量内訳!J10</f>
        <v>0</v>
      </c>
      <c r="Y10" s="274">
        <f>ごみ処理量内訳!K10</f>
        <v>0</v>
      </c>
      <c r="Z10" s="274">
        <f>ごみ処理量内訳!M10</f>
        <v>0</v>
      </c>
      <c r="AA10" s="274">
        <f>資源化量内訳!Z10</f>
        <v>0</v>
      </c>
      <c r="AB10" s="274">
        <f t="shared" si="4"/>
        <v>119690</v>
      </c>
      <c r="AC10" s="279">
        <f t="shared" si="5"/>
        <v>97.299690868075857</v>
      </c>
      <c r="AD10" s="274">
        <f>施設資源化量内訳!Z10</f>
        <v>10581</v>
      </c>
      <c r="AE10" s="274">
        <f>施設資源化量内訳!AV10</f>
        <v>0</v>
      </c>
      <c r="AF10" s="274">
        <f>施設資源化量内訳!BR10</f>
        <v>0</v>
      </c>
      <c r="AG10" s="274">
        <f>施設資源化量内訳!CN10</f>
        <v>0</v>
      </c>
      <c r="AH10" s="274">
        <f>施設資源化量内訳!DJ10</f>
        <v>0</v>
      </c>
      <c r="AI10" s="274">
        <f>施設資源化量内訳!EF10</f>
        <v>0</v>
      </c>
      <c r="AJ10" s="274">
        <f>施設資源化量内訳!FB10</f>
        <v>9191</v>
      </c>
      <c r="AK10" s="274">
        <f t="shared" si="6"/>
        <v>19772</v>
      </c>
      <c r="AL10" s="279">
        <f t="shared" si="7"/>
        <v>18.626924016613732</v>
      </c>
      <c r="AM10" s="279">
        <f>IF((AB10+J10)&lt;&gt;0,(資源化量内訳!D10-資源化量内訳!S10-資源化量内訳!U10-資源化量内訳!W10-資源化量内訳!V10)/(AB10+J10)*100,"-")</f>
        <v>18.626924016613732</v>
      </c>
      <c r="AN10" s="274">
        <f>ごみ処理量内訳!AA10</f>
        <v>3232</v>
      </c>
      <c r="AO10" s="274">
        <f>ごみ処理量内訳!AB10</f>
        <v>3439</v>
      </c>
      <c r="AP10" s="274">
        <f>ごみ処理量内訳!AC10</f>
        <v>967</v>
      </c>
      <c r="AQ10" s="274">
        <f t="shared" si="8"/>
        <v>7638</v>
      </c>
      <c r="AR10" s="304" t="s">
        <v>726</v>
      </c>
    </row>
    <row r="11" spans="1:45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0"/>
        <v>378786</v>
      </c>
      <c r="E11" s="274">
        <v>378786</v>
      </c>
      <c r="F11" s="274">
        <v>0</v>
      </c>
      <c r="G11" s="274">
        <v>8014</v>
      </c>
      <c r="H11" s="274">
        <f>SUM(ごみ搬入量内訳!E11,+ごみ搬入量内訳!AD11)</f>
        <v>102770</v>
      </c>
      <c r="I11" s="274">
        <f>ごみ搬入量内訳!BC11</f>
        <v>9576</v>
      </c>
      <c r="J11" s="274">
        <f>資源化量内訳!BR11</f>
        <v>416</v>
      </c>
      <c r="K11" s="274">
        <f t="shared" si="1"/>
        <v>112762</v>
      </c>
      <c r="L11" s="277">
        <f t="shared" si="2"/>
        <v>813.36928021326912</v>
      </c>
      <c r="M11" s="274">
        <f>IF(D11&lt;&gt;0,(ごみ搬入量内訳!BR11+ごみ処理概要!J11)/ごみ処理概要!D11/366*1000000,"-")</f>
        <v>609.35974373580439</v>
      </c>
      <c r="N11" s="274">
        <f>IF(D11&lt;&gt;0,(ごみ搬入量内訳!E11+ごみ搬入量内訳!BD11-ごみ搬入量内訳!R11-ごみ搬入量内訳!BH11)/D11/366*1000000,"-")</f>
        <v>517.88978184807206</v>
      </c>
      <c r="O11" s="274">
        <f>IF(D11&lt;&gt;0,ごみ搬入量内訳!CM11/ごみ処理概要!D11/366*1000000,"-")</f>
        <v>204.00953647746485</v>
      </c>
      <c r="P11" s="274">
        <f>ごみ搬入量内訳!DH11</f>
        <v>0</v>
      </c>
      <c r="Q11" s="274">
        <f>ごみ処理量内訳!E11</f>
        <v>87219</v>
      </c>
      <c r="R11" s="274">
        <f>ごみ処理量内訳!N11</f>
        <v>611</v>
      </c>
      <c r="S11" s="274">
        <f t="shared" si="3"/>
        <v>17781</v>
      </c>
      <c r="T11" s="274">
        <f>ごみ処理量内訳!G11</f>
        <v>7522</v>
      </c>
      <c r="U11" s="274">
        <f>ごみ処理量内訳!L11</f>
        <v>5146</v>
      </c>
      <c r="V11" s="274">
        <f>ごみ処理量内訳!H11</f>
        <v>5110</v>
      </c>
      <c r="W11" s="274">
        <f>ごみ処理量内訳!I11</f>
        <v>0</v>
      </c>
      <c r="X11" s="274">
        <f>ごみ処理量内訳!J11</f>
        <v>0</v>
      </c>
      <c r="Y11" s="274">
        <f>ごみ処理量内訳!K11</f>
        <v>0</v>
      </c>
      <c r="Z11" s="274">
        <f>ごみ処理量内訳!M11</f>
        <v>3</v>
      </c>
      <c r="AA11" s="274">
        <f>資源化量内訳!Z11</f>
        <v>6731</v>
      </c>
      <c r="AB11" s="274">
        <f t="shared" si="4"/>
        <v>112342</v>
      </c>
      <c r="AC11" s="279">
        <f t="shared" si="5"/>
        <v>99.456125046732296</v>
      </c>
      <c r="AD11" s="274">
        <f>施設資源化量内訳!Z11</f>
        <v>1412</v>
      </c>
      <c r="AE11" s="274">
        <f>施設資源化量内訳!AV11</f>
        <v>1574</v>
      </c>
      <c r="AF11" s="274">
        <f>施設資源化量内訳!BR11</f>
        <v>3855</v>
      </c>
      <c r="AG11" s="274">
        <f>施設資源化量内訳!CN11</f>
        <v>0</v>
      </c>
      <c r="AH11" s="274">
        <f>施設資源化量内訳!DJ11</f>
        <v>0</v>
      </c>
      <c r="AI11" s="274">
        <f>施設資源化量内訳!EF11</f>
        <v>0</v>
      </c>
      <c r="AJ11" s="274">
        <f>施設資源化量内訳!FB11</f>
        <v>3463</v>
      </c>
      <c r="AK11" s="274">
        <f t="shared" si="6"/>
        <v>10304</v>
      </c>
      <c r="AL11" s="279">
        <f t="shared" si="7"/>
        <v>15.476507210131432</v>
      </c>
      <c r="AM11" s="279">
        <f>IF((AB11+J11)&lt;&gt;0,(資源化量内訳!D11-資源化量内訳!S11-資源化量内訳!U11-資源化量内訳!W11-資源化量内訳!V11)/(AB11+J11)*100,"-")</f>
        <v>15.476507210131432</v>
      </c>
      <c r="AN11" s="274">
        <f>ごみ処理量内訳!AA11</f>
        <v>611</v>
      </c>
      <c r="AO11" s="274">
        <f>ごみ処理量内訳!AB11</f>
        <v>12299</v>
      </c>
      <c r="AP11" s="274">
        <f>ごみ処理量内訳!AC11</f>
        <v>323</v>
      </c>
      <c r="AQ11" s="274">
        <f t="shared" si="8"/>
        <v>13233</v>
      </c>
      <c r="AR11" s="304" t="s">
        <v>726</v>
      </c>
    </row>
    <row r="12" spans="1:45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0"/>
        <v>127568</v>
      </c>
      <c r="E12" s="274">
        <v>127568</v>
      </c>
      <c r="F12" s="274">
        <v>0</v>
      </c>
      <c r="G12" s="274">
        <v>4924</v>
      </c>
      <c r="H12" s="274">
        <f>SUM(ごみ搬入量内訳!E12,+ごみ搬入量内訳!AD12)</f>
        <v>32607</v>
      </c>
      <c r="I12" s="274">
        <f>ごみ搬入量内訳!BC12</f>
        <v>3343</v>
      </c>
      <c r="J12" s="274">
        <f>資源化量内訳!BR12</f>
        <v>1652</v>
      </c>
      <c r="K12" s="274">
        <f t="shared" si="1"/>
        <v>37602</v>
      </c>
      <c r="L12" s="277">
        <f t="shared" si="2"/>
        <v>805.35639751373992</v>
      </c>
      <c r="M12" s="274">
        <f>IF(D12&lt;&gt;0,(ごみ搬入量内訳!BR12+ごみ処理概要!J12)/ごみ処理概要!D12/366*1000000,"-")</f>
        <v>616.70741210602182</v>
      </c>
      <c r="N12" s="274">
        <f>IF(D12&lt;&gt;0,(ごみ搬入量内訳!E12+ごみ搬入量内訳!BD12-ごみ搬入量内訳!R12-ごみ搬入量内訳!BH12)/D12/366*1000000,"-")</f>
        <v>472.2435830216599</v>
      </c>
      <c r="O12" s="274">
        <f>IF(D12&lt;&gt;0,ごみ搬入量内訳!CM12/ごみ処理概要!D12/366*1000000,"-")</f>
        <v>188.64898540771824</v>
      </c>
      <c r="P12" s="274">
        <f>ごみ搬入量内訳!DH12</f>
        <v>0</v>
      </c>
      <c r="Q12" s="274">
        <f>ごみ処理量内訳!E12</f>
        <v>29305</v>
      </c>
      <c r="R12" s="274">
        <f>ごみ処理量内訳!N12</f>
        <v>0</v>
      </c>
      <c r="S12" s="274">
        <f t="shared" si="3"/>
        <v>1552</v>
      </c>
      <c r="T12" s="274">
        <f>ごみ処理量内訳!G12</f>
        <v>1552</v>
      </c>
      <c r="U12" s="274">
        <f>ごみ処理量内訳!L12</f>
        <v>0</v>
      </c>
      <c r="V12" s="274">
        <f>ごみ処理量内訳!H12</f>
        <v>0</v>
      </c>
      <c r="W12" s="274">
        <f>ごみ処理量内訳!I12</f>
        <v>0</v>
      </c>
      <c r="X12" s="274">
        <f>ごみ処理量内訳!J12</f>
        <v>0</v>
      </c>
      <c r="Y12" s="274">
        <f>ごみ処理量内訳!K12</f>
        <v>0</v>
      </c>
      <c r="Z12" s="274">
        <f>ごみ処理量内訳!M12</f>
        <v>0</v>
      </c>
      <c r="AA12" s="274">
        <f>資源化量内訳!Z12</f>
        <v>5093</v>
      </c>
      <c r="AB12" s="274">
        <f t="shared" si="4"/>
        <v>35950</v>
      </c>
      <c r="AC12" s="279">
        <f t="shared" si="5"/>
        <v>100</v>
      </c>
      <c r="AD12" s="274">
        <f>施設資源化量内訳!Z12</f>
        <v>49</v>
      </c>
      <c r="AE12" s="274">
        <f>施設資源化量内訳!AV12</f>
        <v>381</v>
      </c>
      <c r="AF12" s="274">
        <f>施設資源化量内訳!BR12</f>
        <v>0</v>
      </c>
      <c r="AG12" s="274">
        <f>施設資源化量内訳!CN12</f>
        <v>0</v>
      </c>
      <c r="AH12" s="274">
        <f>施設資源化量内訳!DJ12</f>
        <v>0</v>
      </c>
      <c r="AI12" s="274">
        <f>施設資源化量内訳!EF12</f>
        <v>0</v>
      </c>
      <c r="AJ12" s="274">
        <f>施設資源化量内訳!FB12</f>
        <v>0</v>
      </c>
      <c r="AK12" s="274">
        <f t="shared" si="6"/>
        <v>430</v>
      </c>
      <c r="AL12" s="279">
        <f t="shared" si="7"/>
        <v>19.081431838731984</v>
      </c>
      <c r="AM12" s="279">
        <f>IF((AB12+J12)&lt;&gt;0,(資源化量内訳!D12-資源化量内訳!S12-資源化量内訳!U12-資源化量内訳!W12-資源化量内訳!V12)/(AB12+J12)*100,"-")</f>
        <v>19.081431838731984</v>
      </c>
      <c r="AN12" s="274">
        <f>ごみ処理量内訳!AA12</f>
        <v>0</v>
      </c>
      <c r="AO12" s="274">
        <f>ごみ処理量内訳!AB12</f>
        <v>3333</v>
      </c>
      <c r="AP12" s="274">
        <f>ごみ処理量内訳!AC12</f>
        <v>312</v>
      </c>
      <c r="AQ12" s="274">
        <f t="shared" si="8"/>
        <v>3645</v>
      </c>
      <c r="AR12" s="304" t="s">
        <v>726</v>
      </c>
    </row>
    <row r="13" spans="1:45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0"/>
        <v>117418</v>
      </c>
      <c r="E13" s="274">
        <v>117418</v>
      </c>
      <c r="F13" s="274">
        <v>0</v>
      </c>
      <c r="G13" s="274">
        <v>4770</v>
      </c>
      <c r="H13" s="274">
        <f>SUM(ごみ搬入量内訳!E13,+ごみ搬入量内訳!AD13)</f>
        <v>26657</v>
      </c>
      <c r="I13" s="274">
        <f>ごみ搬入量内訳!BC13</f>
        <v>8531</v>
      </c>
      <c r="J13" s="274">
        <f>資源化量内訳!BR13</f>
        <v>2055</v>
      </c>
      <c r="K13" s="274">
        <f t="shared" si="1"/>
        <v>37243</v>
      </c>
      <c r="L13" s="277">
        <f t="shared" si="2"/>
        <v>866.62036996962047</v>
      </c>
      <c r="M13" s="274">
        <f>IF(D13&lt;&gt;0,(ごみ搬入量内訳!BR13+ごみ処理概要!J13)/ごみ処理概要!D13/366*1000000,"-")</f>
        <v>627.73723171254869</v>
      </c>
      <c r="N13" s="274">
        <f>IF(D13&lt;&gt;0,(ごみ搬入量内訳!E13+ごみ搬入量内訳!BD13-ごみ搬入量内訳!R13-ごみ搬入量内訳!BH13)/D13/366*1000000,"-")</f>
        <v>440.81455008201516</v>
      </c>
      <c r="O13" s="274">
        <f>IF(D13&lt;&gt;0,ごみ搬入量内訳!CM13/ごみ処理概要!D13/366*1000000,"-")</f>
        <v>238.88313825707175</v>
      </c>
      <c r="P13" s="274">
        <f>ごみ搬入量内訳!DH13</f>
        <v>0</v>
      </c>
      <c r="Q13" s="274">
        <f>ごみ処理量内訳!E13</f>
        <v>23957</v>
      </c>
      <c r="R13" s="274">
        <f>ごみ処理量内訳!N13</f>
        <v>0</v>
      </c>
      <c r="S13" s="274">
        <f t="shared" si="3"/>
        <v>11231</v>
      </c>
      <c r="T13" s="274">
        <f>ごみ処理量内訳!G13</f>
        <v>1792</v>
      </c>
      <c r="U13" s="274">
        <f>ごみ処理量内訳!L13</f>
        <v>5239</v>
      </c>
      <c r="V13" s="274">
        <f>ごみ処理量内訳!H13</f>
        <v>4200</v>
      </c>
      <c r="W13" s="274">
        <f>ごみ処理量内訳!I13</f>
        <v>0</v>
      </c>
      <c r="X13" s="274">
        <f>ごみ処理量内訳!J13</f>
        <v>0</v>
      </c>
      <c r="Y13" s="274">
        <f>ごみ処理量内訳!K13</f>
        <v>0</v>
      </c>
      <c r="Z13" s="274">
        <f>ごみ処理量内訳!M13</f>
        <v>0</v>
      </c>
      <c r="AA13" s="274">
        <f>資源化量内訳!Z13</f>
        <v>0</v>
      </c>
      <c r="AB13" s="274">
        <f t="shared" si="4"/>
        <v>35188</v>
      </c>
      <c r="AC13" s="279">
        <f t="shared" si="5"/>
        <v>100</v>
      </c>
      <c r="AD13" s="274">
        <f>施設資源化量内訳!Z13</f>
        <v>0</v>
      </c>
      <c r="AE13" s="274">
        <f>施設資源化量内訳!AV13</f>
        <v>0</v>
      </c>
      <c r="AF13" s="274">
        <f>施設資源化量内訳!BR13</f>
        <v>4200</v>
      </c>
      <c r="AG13" s="274">
        <f>施設資源化量内訳!CN13</f>
        <v>0</v>
      </c>
      <c r="AH13" s="274">
        <f>施設資源化量内訳!DJ13</f>
        <v>0</v>
      </c>
      <c r="AI13" s="274">
        <f>施設資源化量内訳!EF13</f>
        <v>0</v>
      </c>
      <c r="AJ13" s="274">
        <f>施設資源化量内訳!FB13</f>
        <v>5239</v>
      </c>
      <c r="AK13" s="274">
        <f t="shared" si="6"/>
        <v>9439</v>
      </c>
      <c r="AL13" s="279">
        <f t="shared" si="7"/>
        <v>30.862175442365007</v>
      </c>
      <c r="AM13" s="279">
        <f>IF((AB13+J13)&lt;&gt;0,(資源化量内訳!D13-資源化量内訳!S13-資源化量内訳!U13-資源化量内訳!W13-資源化量内訳!V13)/(AB13+J13)*100,"-")</f>
        <v>30.862175442365007</v>
      </c>
      <c r="AN13" s="274">
        <f>ごみ処理量内訳!AA13</f>
        <v>0</v>
      </c>
      <c r="AO13" s="274">
        <f>ごみ処理量内訳!AB13</f>
        <v>1897</v>
      </c>
      <c r="AP13" s="274">
        <f>ごみ処理量内訳!AC13</f>
        <v>554</v>
      </c>
      <c r="AQ13" s="274">
        <f t="shared" si="8"/>
        <v>2451</v>
      </c>
      <c r="AR13" s="304" t="s">
        <v>726</v>
      </c>
    </row>
    <row r="14" spans="1:45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0"/>
        <v>307765</v>
      </c>
      <c r="E14" s="274">
        <v>307765</v>
      </c>
      <c r="F14" s="274">
        <v>0</v>
      </c>
      <c r="G14" s="274">
        <v>8710</v>
      </c>
      <c r="H14" s="274">
        <f>SUM(ごみ搬入量内訳!E14,+ごみ搬入量内訳!AD14)</f>
        <v>77426</v>
      </c>
      <c r="I14" s="274">
        <f>ごみ搬入量内訳!BC14</f>
        <v>6586</v>
      </c>
      <c r="J14" s="274">
        <f>資源化量内訳!BR14</f>
        <v>702</v>
      </c>
      <c r="K14" s="274">
        <f t="shared" si="1"/>
        <v>84714</v>
      </c>
      <c r="L14" s="277">
        <f t="shared" si="2"/>
        <v>752.06412812841825</v>
      </c>
      <c r="M14" s="274">
        <f>IF(D14&lt;&gt;0,(ごみ搬入量内訳!BR14+ごみ処理概要!J14)/ごみ処理概要!D14/366*1000000,"-")</f>
        <v>565.01132481768127</v>
      </c>
      <c r="N14" s="274">
        <f>IF(D14&lt;&gt;0,(ごみ搬入量内訳!E14+ごみ搬入量内訳!BD14-ごみ搬入量内訳!R14-ごみ搬入量内訳!BH14)/D14/366*1000000,"-")</f>
        <v>470.02898297517652</v>
      </c>
      <c r="O14" s="274">
        <f>IF(D14&lt;&gt;0,ごみ搬入量内訳!CM14/ごみ処理概要!D14/366*1000000,"-")</f>
        <v>187.05280331073698</v>
      </c>
      <c r="P14" s="274">
        <f>ごみ搬入量内訳!DH14</f>
        <v>0</v>
      </c>
      <c r="Q14" s="274">
        <f>ごみ処理量内訳!E14</f>
        <v>69951</v>
      </c>
      <c r="R14" s="274">
        <f>ごみ処理量内訳!N14</f>
        <v>511</v>
      </c>
      <c r="S14" s="274">
        <f t="shared" si="3"/>
        <v>6618</v>
      </c>
      <c r="T14" s="274">
        <f>ごみ処理量内訳!G14</f>
        <v>4771</v>
      </c>
      <c r="U14" s="274">
        <f>ごみ処理量内訳!L14</f>
        <v>1847</v>
      </c>
      <c r="V14" s="274">
        <f>ごみ処理量内訳!H14</f>
        <v>0</v>
      </c>
      <c r="W14" s="274">
        <f>ごみ処理量内訳!I14</f>
        <v>0</v>
      </c>
      <c r="X14" s="274">
        <f>ごみ処理量内訳!J14</f>
        <v>0</v>
      </c>
      <c r="Y14" s="274">
        <f>ごみ処理量内訳!K14</f>
        <v>0</v>
      </c>
      <c r="Z14" s="274">
        <f>ごみ処理量内訳!M14</f>
        <v>0</v>
      </c>
      <c r="AA14" s="274">
        <f>資源化量内訳!Z14</f>
        <v>6932</v>
      </c>
      <c r="AB14" s="274">
        <f t="shared" si="4"/>
        <v>84012</v>
      </c>
      <c r="AC14" s="279">
        <f t="shared" si="5"/>
        <v>99.391753559015385</v>
      </c>
      <c r="AD14" s="274">
        <f>施設資源化量内訳!Z14</f>
        <v>2979</v>
      </c>
      <c r="AE14" s="274">
        <f>施設資源化量内訳!AV14</f>
        <v>1034</v>
      </c>
      <c r="AF14" s="274">
        <f>施設資源化量内訳!BR14</f>
        <v>0</v>
      </c>
      <c r="AG14" s="274">
        <f>施設資源化量内訳!CN14</f>
        <v>0</v>
      </c>
      <c r="AH14" s="274">
        <f>施設資源化量内訳!DJ14</f>
        <v>0</v>
      </c>
      <c r="AI14" s="274">
        <f>施設資源化量内訳!EF14</f>
        <v>0</v>
      </c>
      <c r="AJ14" s="274">
        <f>施設資源化量内訳!FB14</f>
        <v>1846</v>
      </c>
      <c r="AK14" s="274">
        <f t="shared" si="6"/>
        <v>5859</v>
      </c>
      <c r="AL14" s="279">
        <f t="shared" si="7"/>
        <v>15.927709705597659</v>
      </c>
      <c r="AM14" s="279">
        <f>IF((AB14+J14)&lt;&gt;0,(資源化量内訳!D14-資源化量内訳!S14-資源化量内訳!U14-資源化量内訳!W14-資源化量内訳!V14)/(AB14+J14)*100,"-")</f>
        <v>12.411171707155843</v>
      </c>
      <c r="AN14" s="274">
        <f>ごみ処理量内訳!AA14</f>
        <v>511</v>
      </c>
      <c r="AO14" s="274">
        <f>ごみ処理量内訳!AB14</f>
        <v>6045</v>
      </c>
      <c r="AP14" s="274">
        <f>ごみ処理量内訳!AC14</f>
        <v>372</v>
      </c>
      <c r="AQ14" s="274">
        <f t="shared" si="8"/>
        <v>6928</v>
      </c>
      <c r="AR14" s="304" t="s">
        <v>726</v>
      </c>
    </row>
    <row r="15" spans="1:45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0"/>
        <v>186364</v>
      </c>
      <c r="E15" s="274">
        <v>186364</v>
      </c>
      <c r="F15" s="274">
        <v>0</v>
      </c>
      <c r="G15" s="274">
        <v>7939</v>
      </c>
      <c r="H15" s="274">
        <f>SUM(ごみ搬入量内訳!E15,+ごみ搬入量内訳!AD15)</f>
        <v>53859</v>
      </c>
      <c r="I15" s="274">
        <f>ごみ搬入量内訳!BC15</f>
        <v>9218</v>
      </c>
      <c r="J15" s="274">
        <f>資源化量内訳!BR15</f>
        <v>699</v>
      </c>
      <c r="K15" s="274">
        <f t="shared" si="1"/>
        <v>63776</v>
      </c>
      <c r="L15" s="277">
        <f t="shared" si="2"/>
        <v>935.00550600018562</v>
      </c>
      <c r="M15" s="274">
        <f>IF(D15&lt;&gt;0,(ごみ搬入量内訳!BR15+ごみ処理概要!J15)/ごみ処理概要!D15/366*1000000,"-")</f>
        <v>688.27934474082281</v>
      </c>
      <c r="N15" s="274">
        <f>IF(D15&lt;&gt;0,(ごみ搬入量内訳!E15+ごみ搬入量内訳!BD15-ごみ搬入量内訳!R15-ごみ搬入量内訳!BH15)/D15/366*1000000,"-")</f>
        <v>576.85746432183419</v>
      </c>
      <c r="O15" s="274">
        <f>IF(D15&lt;&gt;0,ごみ搬入量内訳!CM15/ごみ処理概要!D15/366*1000000,"-")</f>
        <v>246.72616125936281</v>
      </c>
      <c r="P15" s="274">
        <f>ごみ搬入量内訳!DH15</f>
        <v>0</v>
      </c>
      <c r="Q15" s="274">
        <f>ごみ処理量内訳!E15</f>
        <v>51677</v>
      </c>
      <c r="R15" s="274">
        <f>ごみ処理量内訳!N15</f>
        <v>36</v>
      </c>
      <c r="S15" s="274">
        <f t="shared" si="3"/>
        <v>6753</v>
      </c>
      <c r="T15" s="274">
        <f>ごみ処理量内訳!G15</f>
        <v>397</v>
      </c>
      <c r="U15" s="274">
        <f>ごみ処理量内訳!L15</f>
        <v>3087</v>
      </c>
      <c r="V15" s="274">
        <f>ごみ処理量内訳!H15</f>
        <v>1247</v>
      </c>
      <c r="W15" s="274">
        <f>ごみ処理量内訳!I15</f>
        <v>0</v>
      </c>
      <c r="X15" s="274">
        <f>ごみ処理量内訳!J15</f>
        <v>0</v>
      </c>
      <c r="Y15" s="274">
        <f>ごみ処理量内訳!K15</f>
        <v>2022</v>
      </c>
      <c r="Z15" s="274">
        <f>ごみ処理量内訳!M15</f>
        <v>0</v>
      </c>
      <c r="AA15" s="274">
        <f>資源化量内訳!Z15</f>
        <v>4608</v>
      </c>
      <c r="AB15" s="274">
        <f t="shared" si="4"/>
        <v>63074</v>
      </c>
      <c r="AC15" s="279">
        <f t="shared" si="5"/>
        <v>99.942924184291471</v>
      </c>
      <c r="AD15" s="274">
        <f>施設資源化量内訳!Z15</f>
        <v>4968</v>
      </c>
      <c r="AE15" s="274">
        <f>施設資源化量内訳!AV15</f>
        <v>397</v>
      </c>
      <c r="AF15" s="274">
        <f>施設資源化量内訳!BR15</f>
        <v>982</v>
      </c>
      <c r="AG15" s="274">
        <f>施設資源化量内訳!CN15</f>
        <v>0</v>
      </c>
      <c r="AH15" s="274">
        <f>施設資源化量内訳!DJ15</f>
        <v>0</v>
      </c>
      <c r="AI15" s="274">
        <f>施設資源化量内訳!EF15</f>
        <v>854</v>
      </c>
      <c r="AJ15" s="274">
        <f>施設資源化量内訳!FB15</f>
        <v>2526</v>
      </c>
      <c r="AK15" s="274">
        <f t="shared" si="6"/>
        <v>9727</v>
      </c>
      <c r="AL15" s="279">
        <f t="shared" si="7"/>
        <v>23.574239882081759</v>
      </c>
      <c r="AM15" s="279">
        <f>IF((AB15+J15)&lt;&gt;0,(資源化量内訳!D15-資源化量内訳!S15-資源化量内訳!U15-資源化量内訳!W15-資源化量内訳!V15)/(AB15+J15)*100,"-")</f>
        <v>23.574239882081759</v>
      </c>
      <c r="AN15" s="274">
        <f>ごみ処理量内訳!AA15</f>
        <v>36</v>
      </c>
      <c r="AO15" s="274">
        <f>ごみ処理量内訳!AB15</f>
        <v>1761</v>
      </c>
      <c r="AP15" s="274">
        <f>ごみ処理量内訳!AC15</f>
        <v>338</v>
      </c>
      <c r="AQ15" s="274">
        <f t="shared" si="8"/>
        <v>2135</v>
      </c>
      <c r="AR15" s="304" t="s">
        <v>726</v>
      </c>
    </row>
    <row r="16" spans="1:45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0"/>
        <v>60204</v>
      </c>
      <c r="E16" s="274">
        <v>60204</v>
      </c>
      <c r="F16" s="274">
        <v>0</v>
      </c>
      <c r="G16" s="274">
        <v>2266</v>
      </c>
      <c r="H16" s="274">
        <f>SUM(ごみ搬入量内訳!E16,+ごみ搬入量内訳!AD16)</f>
        <v>15379</v>
      </c>
      <c r="I16" s="274">
        <f>ごみ搬入量内訳!BC16</f>
        <v>163</v>
      </c>
      <c r="J16" s="274">
        <f>資源化量内訳!BR16</f>
        <v>0</v>
      </c>
      <c r="K16" s="274">
        <f t="shared" si="1"/>
        <v>15542</v>
      </c>
      <c r="L16" s="277">
        <f t="shared" si="2"/>
        <v>705.3431810895778</v>
      </c>
      <c r="M16" s="274">
        <f>IF(D16&lt;&gt;0,(ごみ搬入量内訳!BR16+ごみ処理概要!J16)/ごみ処理概要!D16/366*1000000,"-")</f>
        <v>538.0159189175746</v>
      </c>
      <c r="N16" s="274">
        <f>IF(D16&lt;&gt;0,(ごみ搬入量内訳!E16+ごみ搬入量内訳!BD16-ごみ搬入量内訳!R16-ごみ搬入量内訳!BH16)/D16/366*1000000,"-")</f>
        <v>487.45921426348957</v>
      </c>
      <c r="O16" s="274">
        <f>IF(D16&lt;&gt;0,ごみ搬入量内訳!CM16/ごみ処理概要!D16/366*1000000,"-")</f>
        <v>167.32726217200317</v>
      </c>
      <c r="P16" s="274">
        <f>ごみ搬入量内訳!DH16</f>
        <v>0</v>
      </c>
      <c r="Q16" s="274">
        <f>ごみ処理量内訳!E16</f>
        <v>13612</v>
      </c>
      <c r="R16" s="274">
        <f>ごみ処理量内訳!N16</f>
        <v>1</v>
      </c>
      <c r="S16" s="274">
        <f t="shared" si="3"/>
        <v>796</v>
      </c>
      <c r="T16" s="274">
        <f>ごみ処理量内訳!G16</f>
        <v>796</v>
      </c>
      <c r="U16" s="274">
        <f>ごみ処理量内訳!L16</f>
        <v>0</v>
      </c>
      <c r="V16" s="274">
        <f>ごみ処理量内訳!H16</f>
        <v>0</v>
      </c>
      <c r="W16" s="274">
        <f>ごみ処理量内訳!I16</f>
        <v>0</v>
      </c>
      <c r="X16" s="274">
        <f>ごみ処理量内訳!J16</f>
        <v>0</v>
      </c>
      <c r="Y16" s="274">
        <f>ごみ処理量内訳!K16</f>
        <v>0</v>
      </c>
      <c r="Z16" s="274">
        <f>ごみ処理量内訳!M16</f>
        <v>0</v>
      </c>
      <c r="AA16" s="274">
        <f>資源化量内訳!Z16</f>
        <v>1133</v>
      </c>
      <c r="AB16" s="274">
        <f t="shared" si="4"/>
        <v>15542</v>
      </c>
      <c r="AC16" s="279">
        <f t="shared" si="5"/>
        <v>99.99356582164458</v>
      </c>
      <c r="AD16" s="274">
        <f>施設資源化量内訳!Z16</f>
        <v>1139</v>
      </c>
      <c r="AE16" s="274">
        <f>施設資源化量内訳!AV16</f>
        <v>105</v>
      </c>
      <c r="AF16" s="274">
        <f>施設資源化量内訳!BR16</f>
        <v>0</v>
      </c>
      <c r="AG16" s="274">
        <f>施設資源化量内訳!CN16</f>
        <v>0</v>
      </c>
      <c r="AH16" s="274">
        <f>施設資源化量内訳!DJ16</f>
        <v>0</v>
      </c>
      <c r="AI16" s="274">
        <f>施設資源化量内訳!EF16</f>
        <v>0</v>
      </c>
      <c r="AJ16" s="274">
        <f>施設資源化量内訳!FB16</f>
        <v>0</v>
      </c>
      <c r="AK16" s="274">
        <f t="shared" si="6"/>
        <v>1244</v>
      </c>
      <c r="AL16" s="279">
        <f t="shared" si="7"/>
        <v>15.294041950842876</v>
      </c>
      <c r="AM16" s="279">
        <f>IF((AB16+J16)&lt;&gt;0,(資源化量内訳!D16-資源化量内訳!S16-資源化量内訳!U16-資源化量内訳!W16-資源化量内訳!V16)/(AB16+J16)*100,"-")</f>
        <v>7.9655128040149279</v>
      </c>
      <c r="AN16" s="274">
        <f>ごみ処理量内訳!AA16</f>
        <v>1</v>
      </c>
      <c r="AO16" s="274">
        <f>ごみ処理量内訳!AB16</f>
        <v>831</v>
      </c>
      <c r="AP16" s="274">
        <f>ごみ処理量内訳!AC16</f>
        <v>0</v>
      </c>
      <c r="AQ16" s="274">
        <f t="shared" si="8"/>
        <v>832</v>
      </c>
      <c r="AR16" s="304" t="s">
        <v>726</v>
      </c>
    </row>
    <row r="17" spans="1:44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0"/>
        <v>72540</v>
      </c>
      <c r="E17" s="274">
        <v>72540</v>
      </c>
      <c r="F17" s="274">
        <v>0</v>
      </c>
      <c r="G17" s="274">
        <v>6216</v>
      </c>
      <c r="H17" s="274">
        <f>SUM(ごみ搬入量内訳!E17,+ごみ搬入量内訳!AD17)</f>
        <v>19442</v>
      </c>
      <c r="I17" s="274">
        <f>ごみ搬入量内訳!BC17</f>
        <v>5980</v>
      </c>
      <c r="J17" s="274">
        <f>資源化量内訳!BR17</f>
        <v>254</v>
      </c>
      <c r="K17" s="274">
        <f t="shared" si="1"/>
        <v>25676</v>
      </c>
      <c r="L17" s="277">
        <f t="shared" si="2"/>
        <v>967.09409242460538</v>
      </c>
      <c r="M17" s="274">
        <f>IF(D17&lt;&gt;0,(ごみ搬入量内訳!BR17+ごみ処理概要!J17)/ごみ処理概要!D17/366*1000000,"-")</f>
        <v>612.40001747669658</v>
      </c>
      <c r="N17" s="274">
        <f>IF(D17&lt;&gt;0,(ごみ搬入量内訳!E17+ごみ搬入量内訳!BD17-ごみ搬入量内訳!R17-ごみ搬入量内訳!BH17)/D17/366*1000000,"-")</f>
        <v>523.5852538866817</v>
      </c>
      <c r="O17" s="274">
        <f>IF(D17&lt;&gt;0,ごみ搬入量内訳!CM17/ごみ処理概要!D17/366*1000000,"-")</f>
        <v>354.69407494790892</v>
      </c>
      <c r="P17" s="274">
        <f>ごみ搬入量内訳!DH17</f>
        <v>0</v>
      </c>
      <c r="Q17" s="274">
        <f>ごみ処理量内訳!E17</f>
        <v>17011</v>
      </c>
      <c r="R17" s="274">
        <f>ごみ処理量内訳!N17</f>
        <v>214</v>
      </c>
      <c r="S17" s="274">
        <f t="shared" si="3"/>
        <v>6362</v>
      </c>
      <c r="T17" s="274">
        <f>ごみ処理量内訳!G17</f>
        <v>5789</v>
      </c>
      <c r="U17" s="274">
        <f>ごみ処理量内訳!L17</f>
        <v>500</v>
      </c>
      <c r="V17" s="274">
        <f>ごみ処理量内訳!H17</f>
        <v>0</v>
      </c>
      <c r="W17" s="274">
        <f>ごみ処理量内訳!I17</f>
        <v>73</v>
      </c>
      <c r="X17" s="274">
        <f>ごみ処理量内訳!J17</f>
        <v>0</v>
      </c>
      <c r="Y17" s="274">
        <f>ごみ処理量内訳!K17</f>
        <v>0</v>
      </c>
      <c r="Z17" s="274">
        <f>ごみ処理量内訳!M17</f>
        <v>0</v>
      </c>
      <c r="AA17" s="274">
        <f>資源化量内訳!Z17</f>
        <v>1835</v>
      </c>
      <c r="AB17" s="274">
        <f t="shared" si="4"/>
        <v>25422</v>
      </c>
      <c r="AC17" s="279">
        <f t="shared" si="5"/>
        <v>99.158209424907568</v>
      </c>
      <c r="AD17" s="274">
        <f>施設資源化量内訳!Z17</f>
        <v>678</v>
      </c>
      <c r="AE17" s="274">
        <f>施設資源化量内訳!AV17</f>
        <v>447</v>
      </c>
      <c r="AF17" s="274">
        <f>施設資源化量内訳!BR17</f>
        <v>0</v>
      </c>
      <c r="AG17" s="274">
        <f>施設資源化量内訳!CN17</f>
        <v>73</v>
      </c>
      <c r="AH17" s="274">
        <f>施設資源化量内訳!DJ17</f>
        <v>0</v>
      </c>
      <c r="AI17" s="274">
        <f>施設資源化量内訳!EF17</f>
        <v>0</v>
      </c>
      <c r="AJ17" s="274">
        <f>施設資源化量内訳!FB17</f>
        <v>500</v>
      </c>
      <c r="AK17" s="274">
        <f t="shared" si="6"/>
        <v>1698</v>
      </c>
      <c r="AL17" s="279">
        <f t="shared" si="7"/>
        <v>14.749182115594328</v>
      </c>
      <c r="AM17" s="279">
        <f>IF((AB17+J17)&lt;&gt;0,(資源化量内訳!D17-資源化量内訳!S17-資源化量内訳!U17-資源化量内訳!W17-資源化量内訳!V17)/(AB17+J17)*100,"-")</f>
        <v>14.749182115594328</v>
      </c>
      <c r="AN17" s="274">
        <f>ごみ処理量内訳!AA17</f>
        <v>214</v>
      </c>
      <c r="AO17" s="274">
        <f>ごみ処理量内訳!AB17</f>
        <v>2266</v>
      </c>
      <c r="AP17" s="274">
        <f>ごみ処理量内訳!AC17</f>
        <v>79</v>
      </c>
      <c r="AQ17" s="274">
        <f t="shared" si="8"/>
        <v>2559</v>
      </c>
      <c r="AR17" s="304" t="s">
        <v>726</v>
      </c>
    </row>
    <row r="18" spans="1:44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0"/>
        <v>152786</v>
      </c>
      <c r="E18" s="274">
        <v>152786</v>
      </c>
      <c r="F18" s="274">
        <v>0</v>
      </c>
      <c r="G18" s="274">
        <v>5476</v>
      </c>
      <c r="H18" s="274">
        <f>SUM(ごみ搬入量内訳!E18,+ごみ搬入量内訳!AD18)</f>
        <v>37248</v>
      </c>
      <c r="I18" s="274">
        <f>ごみ搬入量内訳!BC18</f>
        <v>10751</v>
      </c>
      <c r="J18" s="274">
        <f>資源化量内訳!BR18</f>
        <v>1806</v>
      </c>
      <c r="K18" s="274">
        <f t="shared" si="1"/>
        <v>49805</v>
      </c>
      <c r="L18" s="277">
        <f t="shared" si="2"/>
        <v>890.65251379496533</v>
      </c>
      <c r="M18" s="274">
        <f>IF(D18&lt;&gt;0,(ごみ搬入量内訳!BR18+ごみ処理概要!J18)/ごみ処理概要!D18/366*1000000,"-")</f>
        <v>604.45629191413764</v>
      </c>
      <c r="N18" s="274">
        <f>IF(D18&lt;&gt;0,(ごみ搬入量内訳!E18+ごみ搬入量内訳!BD18-ごみ搬入量内訳!R18-ごみ搬入量内訳!BH18)/D18/366*1000000,"-")</f>
        <v>513.00368764654502</v>
      </c>
      <c r="O18" s="274">
        <f>IF(D18&lt;&gt;0,ごみ搬入量内訳!CM18/ごみ処理概要!D18/366*1000000,"-")</f>
        <v>286.19622188082781</v>
      </c>
      <c r="P18" s="274">
        <f>ごみ搬入量内訳!DH18</f>
        <v>0</v>
      </c>
      <c r="Q18" s="274">
        <f>ごみ処理量内訳!E18</f>
        <v>40846</v>
      </c>
      <c r="R18" s="274">
        <f>ごみ処理量内訳!N18</f>
        <v>385</v>
      </c>
      <c r="S18" s="274">
        <f t="shared" si="3"/>
        <v>5619</v>
      </c>
      <c r="T18" s="274">
        <f>ごみ処理量内訳!G18</f>
        <v>2059</v>
      </c>
      <c r="U18" s="274">
        <f>ごみ処理量内訳!L18</f>
        <v>3160</v>
      </c>
      <c r="V18" s="274">
        <f>ごみ処理量内訳!H18</f>
        <v>400</v>
      </c>
      <c r="W18" s="274">
        <f>ごみ処理量内訳!I18</f>
        <v>0</v>
      </c>
      <c r="X18" s="274">
        <f>ごみ処理量内訳!J18</f>
        <v>0</v>
      </c>
      <c r="Y18" s="274">
        <f>ごみ処理量内訳!K18</f>
        <v>0</v>
      </c>
      <c r="Z18" s="274">
        <f>ごみ処理量内訳!M18</f>
        <v>0</v>
      </c>
      <c r="AA18" s="274">
        <f>資源化量内訳!Z18</f>
        <v>1136</v>
      </c>
      <c r="AB18" s="274">
        <f t="shared" si="4"/>
        <v>47986</v>
      </c>
      <c r="AC18" s="279">
        <f t="shared" si="5"/>
        <v>99.19768265744176</v>
      </c>
      <c r="AD18" s="274">
        <f>施設資源化量内訳!Z18</f>
        <v>701</v>
      </c>
      <c r="AE18" s="274">
        <f>施設資源化量内訳!AV18</f>
        <v>539</v>
      </c>
      <c r="AF18" s="274">
        <f>施設資源化量内訳!BR18</f>
        <v>400</v>
      </c>
      <c r="AG18" s="274">
        <f>施設資源化量内訳!CN18</f>
        <v>0</v>
      </c>
      <c r="AH18" s="274">
        <f>施設資源化量内訳!DJ18</f>
        <v>0</v>
      </c>
      <c r="AI18" s="274">
        <f>施設資源化量内訳!EF18</f>
        <v>0</v>
      </c>
      <c r="AJ18" s="274">
        <f>施設資源化量内訳!FB18</f>
        <v>2810</v>
      </c>
      <c r="AK18" s="274">
        <f t="shared" si="6"/>
        <v>4450</v>
      </c>
      <c r="AL18" s="279">
        <f t="shared" si="7"/>
        <v>14.845758354755784</v>
      </c>
      <c r="AM18" s="279">
        <f>IF((AB18+J18)&lt;&gt;0,(資源化量内訳!D18-資源化量内訳!S18-資源化量内訳!U18-資源化量内訳!W18-資源化量内訳!V18)/(AB18+J18)*100,"-")</f>
        <v>13.437901670951158</v>
      </c>
      <c r="AN18" s="274">
        <f>ごみ処理量内訳!AA18</f>
        <v>385</v>
      </c>
      <c r="AO18" s="274">
        <f>ごみ処理量内訳!AB18</f>
        <v>4452</v>
      </c>
      <c r="AP18" s="274">
        <f>ごみ処理量内訳!AC18</f>
        <v>232</v>
      </c>
      <c r="AQ18" s="274">
        <f t="shared" si="8"/>
        <v>5069</v>
      </c>
      <c r="AR18" s="304" t="s">
        <v>726</v>
      </c>
    </row>
    <row r="19" spans="1:44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0"/>
        <v>416880</v>
      </c>
      <c r="E19" s="274">
        <v>416880</v>
      </c>
      <c r="F19" s="274">
        <v>0</v>
      </c>
      <c r="G19" s="274">
        <v>19962</v>
      </c>
      <c r="H19" s="274">
        <f>SUM(ごみ搬入量内訳!E19,+ごみ搬入量内訳!AD19)</f>
        <v>108741</v>
      </c>
      <c r="I19" s="274">
        <f>ごみ搬入量内訳!BC19</f>
        <v>18250</v>
      </c>
      <c r="J19" s="274">
        <f>資源化量内訳!BR19</f>
        <v>2284</v>
      </c>
      <c r="K19" s="274">
        <f t="shared" si="1"/>
        <v>129275</v>
      </c>
      <c r="L19" s="277">
        <f t="shared" si="2"/>
        <v>847.27111522179325</v>
      </c>
      <c r="M19" s="274">
        <f>IF(D19&lt;&gt;0,(ごみ搬入量内訳!BR19+ごみ処理概要!J19)/ごみ処理概要!D19/366*1000000,"-")</f>
        <v>589.94057337725042</v>
      </c>
      <c r="N19" s="274">
        <f>IF(D19&lt;&gt;0,(ごみ搬入量内訳!E19+ごみ搬入量内訳!BD19-ごみ搬入量内訳!R19-ごみ搬入量内訳!BH19)/D19/366*1000000,"-")</f>
        <v>496.3098237964457</v>
      </c>
      <c r="O19" s="274">
        <f>IF(D19&lt;&gt;0,ごみ搬入量内訳!CM19/ごみ処理概要!D19/366*1000000,"-")</f>
        <v>257.33054184454284</v>
      </c>
      <c r="P19" s="274">
        <f>ごみ搬入量内訳!DH19</f>
        <v>0</v>
      </c>
      <c r="Q19" s="274">
        <f>ごみ処理量内訳!E19</f>
        <v>102905</v>
      </c>
      <c r="R19" s="274">
        <f>ごみ処理量内訳!N19</f>
        <v>1429</v>
      </c>
      <c r="S19" s="274">
        <f t="shared" si="3"/>
        <v>18730</v>
      </c>
      <c r="T19" s="274">
        <f>ごみ処理量内訳!G19</f>
        <v>0</v>
      </c>
      <c r="U19" s="274">
        <f>ごみ処理量内訳!L19</f>
        <v>15710</v>
      </c>
      <c r="V19" s="274">
        <f>ごみ処理量内訳!H19</f>
        <v>2999</v>
      </c>
      <c r="W19" s="274">
        <f>ごみ処理量内訳!I19</f>
        <v>0</v>
      </c>
      <c r="X19" s="274">
        <f>ごみ処理量内訳!J19</f>
        <v>0</v>
      </c>
      <c r="Y19" s="274">
        <f>ごみ処理量内訳!K19</f>
        <v>21</v>
      </c>
      <c r="Z19" s="274">
        <f>ごみ処理量内訳!M19</f>
        <v>0</v>
      </c>
      <c r="AA19" s="274">
        <f>資源化量内訳!Z19</f>
        <v>6301</v>
      </c>
      <c r="AB19" s="274">
        <f t="shared" si="4"/>
        <v>129365</v>
      </c>
      <c r="AC19" s="279">
        <f t="shared" si="5"/>
        <v>98.895373555443896</v>
      </c>
      <c r="AD19" s="274">
        <f>施設資源化量内訳!Z19</f>
        <v>2892</v>
      </c>
      <c r="AE19" s="274">
        <f>施設資源化量内訳!AV19</f>
        <v>0</v>
      </c>
      <c r="AF19" s="274">
        <f>施設資源化量内訳!BR19</f>
        <v>591</v>
      </c>
      <c r="AG19" s="274">
        <f>施設資源化量内訳!CN19</f>
        <v>0</v>
      </c>
      <c r="AH19" s="274">
        <f>施設資源化量内訳!DJ19</f>
        <v>0</v>
      </c>
      <c r="AI19" s="274">
        <f>施設資源化量内訳!EF19</f>
        <v>21</v>
      </c>
      <c r="AJ19" s="274">
        <f>施設資源化量内訳!FB19</f>
        <v>7215</v>
      </c>
      <c r="AK19" s="274">
        <f t="shared" si="6"/>
        <v>10719</v>
      </c>
      <c r="AL19" s="279">
        <f t="shared" si="7"/>
        <v>14.663233294593958</v>
      </c>
      <c r="AM19" s="279">
        <f>IF((AB19+J19)&lt;&gt;0,(資源化量内訳!D19-資源化量内訳!S19-資源化量内訳!U19-資源化量内訳!W19-資源化量内訳!V19)/(AB19+J19)*100,"-")</f>
        <v>14.663233294593958</v>
      </c>
      <c r="AN19" s="274">
        <f>ごみ処理量内訳!AA19</f>
        <v>1429</v>
      </c>
      <c r="AO19" s="274">
        <f>ごみ処理量内訳!AB19</f>
        <v>6406</v>
      </c>
      <c r="AP19" s="274">
        <f>ごみ処理量内訳!AC19</f>
        <v>0</v>
      </c>
      <c r="AQ19" s="274">
        <f t="shared" si="8"/>
        <v>7835</v>
      </c>
      <c r="AR19" s="304" t="s">
        <v>726</v>
      </c>
    </row>
    <row r="20" spans="1:44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0"/>
        <v>188456</v>
      </c>
      <c r="E20" s="274">
        <v>188456</v>
      </c>
      <c r="F20" s="274">
        <v>0</v>
      </c>
      <c r="G20" s="274">
        <v>8148</v>
      </c>
      <c r="H20" s="274">
        <f>SUM(ごみ搬入量内訳!E20,+ごみ搬入量内訳!AD20)</f>
        <v>43784</v>
      </c>
      <c r="I20" s="274">
        <f>ごみ搬入量内訳!BC20</f>
        <v>14278</v>
      </c>
      <c r="J20" s="274">
        <f>資源化量内訳!BR20</f>
        <v>1462</v>
      </c>
      <c r="K20" s="274">
        <f t="shared" si="1"/>
        <v>59524</v>
      </c>
      <c r="L20" s="277">
        <f t="shared" si="2"/>
        <v>862.98064153659618</v>
      </c>
      <c r="M20" s="274">
        <f>IF(D20&lt;&gt;0,(ごみ搬入量内訳!BR20+ごみ処理概要!J20)/ごみ処理概要!D20/366*1000000,"-")</f>
        <v>614.1074862947238</v>
      </c>
      <c r="N20" s="274">
        <f>IF(D20&lt;&gt;0,(ごみ搬入量内訳!E20+ごみ搬入量内訳!BD20-ごみ搬入量内訳!R20-ごみ搬入量内訳!BH20)/D20/366*1000000,"-")</f>
        <v>483.07430575901122</v>
      </c>
      <c r="O20" s="274">
        <f>IF(D20&lt;&gt;0,ごみ搬入量内訳!CM20/ごみ処理概要!D20/366*1000000,"-")</f>
        <v>248.87315524187235</v>
      </c>
      <c r="P20" s="274">
        <f>ごみ搬入量内訳!DH20</f>
        <v>0</v>
      </c>
      <c r="Q20" s="274">
        <f>ごみ処理量内訳!E20</f>
        <v>46216</v>
      </c>
      <c r="R20" s="274">
        <f>ごみ処理量内訳!N20</f>
        <v>0</v>
      </c>
      <c r="S20" s="274">
        <f t="shared" si="3"/>
        <v>7864</v>
      </c>
      <c r="T20" s="274">
        <f>ごみ処理量内訳!G20</f>
        <v>0</v>
      </c>
      <c r="U20" s="274">
        <f>ごみ処理量内訳!L20</f>
        <v>6618</v>
      </c>
      <c r="V20" s="274">
        <f>ごみ処理量内訳!H20</f>
        <v>1246</v>
      </c>
      <c r="W20" s="274">
        <f>ごみ処理量内訳!I20</f>
        <v>0</v>
      </c>
      <c r="X20" s="274">
        <f>ごみ処理量内訳!J20</f>
        <v>0</v>
      </c>
      <c r="Y20" s="274">
        <f>ごみ処理量内訳!K20</f>
        <v>0</v>
      </c>
      <c r="Z20" s="274">
        <f>ごみ処理量内訳!M20</f>
        <v>0</v>
      </c>
      <c r="AA20" s="274">
        <f>資源化量内訳!Z20</f>
        <v>3982</v>
      </c>
      <c r="AB20" s="274">
        <f t="shared" si="4"/>
        <v>58062</v>
      </c>
      <c r="AC20" s="279">
        <f t="shared" si="5"/>
        <v>100</v>
      </c>
      <c r="AD20" s="274">
        <f>施設資源化量内訳!Z20</f>
        <v>2086</v>
      </c>
      <c r="AE20" s="274">
        <f>施設資源化量内訳!AV20</f>
        <v>0</v>
      </c>
      <c r="AF20" s="274">
        <f>施設資源化量内訳!BR20</f>
        <v>996</v>
      </c>
      <c r="AG20" s="274">
        <f>施設資源化量内訳!CN20</f>
        <v>0</v>
      </c>
      <c r="AH20" s="274">
        <f>施設資源化量内訳!DJ20</f>
        <v>0</v>
      </c>
      <c r="AI20" s="274">
        <f>施設資源化量内訳!EF20</f>
        <v>0</v>
      </c>
      <c r="AJ20" s="274">
        <f>施設資源化量内訳!FB20</f>
        <v>3738</v>
      </c>
      <c r="AK20" s="274">
        <f t="shared" si="6"/>
        <v>6820</v>
      </c>
      <c r="AL20" s="279">
        <f t="shared" si="7"/>
        <v>20.603454068946981</v>
      </c>
      <c r="AM20" s="279">
        <f>IF((AB20+J20)&lt;&gt;0,(資源化量内訳!D20-資源化量内訳!S20-資源化量内訳!U20-資源化量内訳!W20-資源化量内訳!V20)/(AB20+J20)*100,"-")</f>
        <v>17.596263691956185</v>
      </c>
      <c r="AN20" s="274">
        <f>ごみ処理量内訳!AA20</f>
        <v>0</v>
      </c>
      <c r="AO20" s="274">
        <f>ごみ処理量内訳!AB20</f>
        <v>3819</v>
      </c>
      <c r="AP20" s="274">
        <f>ごみ処理量内訳!AC20</f>
        <v>451</v>
      </c>
      <c r="AQ20" s="274">
        <f t="shared" si="8"/>
        <v>4270</v>
      </c>
      <c r="AR20" s="304" t="s">
        <v>726</v>
      </c>
    </row>
    <row r="21" spans="1:44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0"/>
        <v>170398</v>
      </c>
      <c r="E21" s="274">
        <v>170398</v>
      </c>
      <c r="F21" s="274">
        <v>0</v>
      </c>
      <c r="G21" s="274">
        <v>11117</v>
      </c>
      <c r="H21" s="274">
        <f>SUM(ごみ搬入量内訳!E21,+ごみ搬入量内訳!AD21)</f>
        <v>49396</v>
      </c>
      <c r="I21" s="274">
        <f>ごみ搬入量内訳!BC21</f>
        <v>8034</v>
      </c>
      <c r="J21" s="274">
        <f>資源化量内訳!BR21</f>
        <v>1497</v>
      </c>
      <c r="K21" s="274">
        <f t="shared" si="1"/>
        <v>58927</v>
      </c>
      <c r="L21" s="277">
        <f t="shared" si="2"/>
        <v>944.86280496506504</v>
      </c>
      <c r="M21" s="274">
        <f>IF(D21&lt;&gt;0,(ごみ搬入量内訳!BR21+ごみ処理概要!J21)/ごみ処理概要!D21/366*1000000,"-")</f>
        <v>697.85190146604384</v>
      </c>
      <c r="N21" s="274">
        <f>IF(D21&lt;&gt;0,(ごみ搬入量内訳!E21+ごみ搬入量内訳!BD21-ごみ搬入量内訳!R21-ごみ搬入量内訳!BH21)/D21/366*1000000,"-")</f>
        <v>556.47604063184247</v>
      </c>
      <c r="O21" s="274">
        <f>IF(D21&lt;&gt;0,ごみ搬入量内訳!CM21/ごみ処理概要!D21/366*1000000,"-")</f>
        <v>247.01090349902128</v>
      </c>
      <c r="P21" s="274">
        <f>ごみ搬入量内訳!DH21</f>
        <v>0</v>
      </c>
      <c r="Q21" s="274">
        <f>ごみ処理量内訳!E21</f>
        <v>47694</v>
      </c>
      <c r="R21" s="274">
        <f>ごみ処理量内訳!N21</f>
        <v>522</v>
      </c>
      <c r="S21" s="274">
        <f t="shared" si="3"/>
        <v>9214</v>
      </c>
      <c r="T21" s="274">
        <f>ごみ処理量内訳!G21</f>
        <v>0</v>
      </c>
      <c r="U21" s="274">
        <f>ごみ処理量内訳!L21</f>
        <v>9214</v>
      </c>
      <c r="V21" s="274">
        <f>ごみ処理量内訳!H21</f>
        <v>0</v>
      </c>
      <c r="W21" s="274">
        <f>ごみ処理量内訳!I21</f>
        <v>0</v>
      </c>
      <c r="X21" s="274">
        <f>ごみ処理量内訳!J21</f>
        <v>0</v>
      </c>
      <c r="Y21" s="274">
        <f>ごみ処理量内訳!K21</f>
        <v>0</v>
      </c>
      <c r="Z21" s="274">
        <f>ごみ処理量内訳!M21</f>
        <v>0</v>
      </c>
      <c r="AA21" s="274">
        <f>資源化量内訳!Z21</f>
        <v>0</v>
      </c>
      <c r="AB21" s="274">
        <f t="shared" si="4"/>
        <v>57430</v>
      </c>
      <c r="AC21" s="279">
        <f t="shared" si="5"/>
        <v>99.091067386383429</v>
      </c>
      <c r="AD21" s="274">
        <f>施設資源化量内訳!Z21</f>
        <v>0</v>
      </c>
      <c r="AE21" s="274">
        <f>施設資源化量内訳!AV21</f>
        <v>0</v>
      </c>
      <c r="AF21" s="274">
        <f>施設資源化量内訳!BR21</f>
        <v>0</v>
      </c>
      <c r="AG21" s="274">
        <f>施設資源化量内訳!CN21</f>
        <v>0</v>
      </c>
      <c r="AH21" s="274">
        <f>施設資源化量内訳!DJ21</f>
        <v>0</v>
      </c>
      <c r="AI21" s="274">
        <f>施設資源化量内訳!EF21</f>
        <v>0</v>
      </c>
      <c r="AJ21" s="274">
        <f>施設資源化量内訳!FB21</f>
        <v>8597</v>
      </c>
      <c r="AK21" s="274">
        <f t="shared" si="6"/>
        <v>8597</v>
      </c>
      <c r="AL21" s="279">
        <f t="shared" si="7"/>
        <v>17.129668912383117</v>
      </c>
      <c r="AM21" s="279">
        <f>IF((AB21+J21)&lt;&gt;0,(資源化量内訳!D21-資源化量内訳!S21-資源化量内訳!U21-資源化量内訳!W21-資源化量内訳!V21)/(AB21+J21)*100,"-")</f>
        <v>17.129668912383117</v>
      </c>
      <c r="AN21" s="274">
        <f>ごみ処理量内訳!AA21</f>
        <v>522</v>
      </c>
      <c r="AO21" s="274">
        <f>ごみ処理量内訳!AB21</f>
        <v>6013</v>
      </c>
      <c r="AP21" s="274">
        <f>ごみ処理量内訳!AC21</f>
        <v>0</v>
      </c>
      <c r="AQ21" s="274">
        <f t="shared" si="8"/>
        <v>6535</v>
      </c>
      <c r="AR21" s="304" t="s">
        <v>726</v>
      </c>
    </row>
    <row r="22" spans="1:44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0"/>
        <v>78199</v>
      </c>
      <c r="E22" s="274">
        <v>78199</v>
      </c>
      <c r="F22" s="274">
        <v>0</v>
      </c>
      <c r="G22" s="274">
        <v>3422</v>
      </c>
      <c r="H22" s="274">
        <f>SUM(ごみ搬入量内訳!E22,+ごみ搬入量内訳!AD22)</f>
        <v>21190</v>
      </c>
      <c r="I22" s="274">
        <f>ごみ搬入量内訳!BC22</f>
        <v>7309</v>
      </c>
      <c r="J22" s="274">
        <f>資源化量内訳!BR22</f>
        <v>905</v>
      </c>
      <c r="K22" s="274">
        <f t="shared" si="1"/>
        <v>29404</v>
      </c>
      <c r="L22" s="277">
        <f t="shared" si="2"/>
        <v>1027.3634933209842</v>
      </c>
      <c r="M22" s="274">
        <f>IF(D22&lt;&gt;0,(ごみ搬入量内訳!BR22+ごみ処理概要!J22)/ごみ処理概要!D22/366*1000000,"-")</f>
        <v>669.30264855314829</v>
      </c>
      <c r="N22" s="274">
        <f>IF(D22&lt;&gt;0,(ごみ搬入量内訳!E22+ごみ搬入量内訳!BD22-ごみ搬入量内訳!R22-ごみ搬入量内訳!BH22)/D22/366*1000000,"-")</f>
        <v>530.48768599824871</v>
      </c>
      <c r="O22" s="274">
        <f>IF(D22&lt;&gt;0,ごみ搬入量内訳!CM22/ごみ処理概要!D22/366*1000000,"-")</f>
        <v>358.06084476783587</v>
      </c>
      <c r="P22" s="274">
        <f>ごみ搬入量内訳!DH22</f>
        <v>0</v>
      </c>
      <c r="Q22" s="274">
        <f>ごみ処理量内訳!E22</f>
        <v>23419</v>
      </c>
      <c r="R22" s="274">
        <f>ごみ処理量内訳!N22</f>
        <v>0</v>
      </c>
      <c r="S22" s="274">
        <f t="shared" si="3"/>
        <v>5016</v>
      </c>
      <c r="T22" s="274">
        <f>ごみ処理量内訳!G22</f>
        <v>0</v>
      </c>
      <c r="U22" s="274">
        <f>ごみ処理量内訳!L22</f>
        <v>5016</v>
      </c>
      <c r="V22" s="274">
        <f>ごみ処理量内訳!H22</f>
        <v>0</v>
      </c>
      <c r="W22" s="274">
        <f>ごみ処理量内訳!I22</f>
        <v>0</v>
      </c>
      <c r="X22" s="274">
        <f>ごみ処理量内訳!J22</f>
        <v>0</v>
      </c>
      <c r="Y22" s="274">
        <f>ごみ処理量内訳!K22</f>
        <v>0</v>
      </c>
      <c r="Z22" s="274">
        <f>ごみ処理量内訳!M22</f>
        <v>0</v>
      </c>
      <c r="AA22" s="274">
        <f>資源化量内訳!Z22</f>
        <v>63</v>
      </c>
      <c r="AB22" s="274">
        <f t="shared" si="4"/>
        <v>28498</v>
      </c>
      <c r="AC22" s="279">
        <f t="shared" si="5"/>
        <v>100</v>
      </c>
      <c r="AD22" s="274">
        <f>施設資源化量内訳!Z22</f>
        <v>48</v>
      </c>
      <c r="AE22" s="274">
        <f>施設資源化量内訳!AV22</f>
        <v>0</v>
      </c>
      <c r="AF22" s="274">
        <f>施設資源化量内訳!BR22</f>
        <v>0</v>
      </c>
      <c r="AG22" s="274">
        <f>施設資源化量内訳!CN22</f>
        <v>0</v>
      </c>
      <c r="AH22" s="274">
        <f>施設資源化量内訳!DJ22</f>
        <v>0</v>
      </c>
      <c r="AI22" s="274">
        <f>施設資源化量内訳!EF22</f>
        <v>0</v>
      </c>
      <c r="AJ22" s="274">
        <f>施設資源化量内訳!FB22</f>
        <v>3410</v>
      </c>
      <c r="AK22" s="274">
        <f t="shared" si="6"/>
        <v>3458</v>
      </c>
      <c r="AL22" s="279">
        <f t="shared" si="7"/>
        <v>15.052885759956466</v>
      </c>
      <c r="AM22" s="279">
        <f>IF((AB22+J22)&lt;&gt;0,(資源化量内訳!D22-資源化量内訳!S22-資源化量内訳!U22-資源化量内訳!W22-資源化量内訳!V22)/(AB22+J22)*100,"-")</f>
        <v>15.052885759956466</v>
      </c>
      <c r="AN22" s="274">
        <f>ごみ処理量内訳!AA22</f>
        <v>0</v>
      </c>
      <c r="AO22" s="274">
        <f>ごみ処理量内訳!AB22</f>
        <v>2767</v>
      </c>
      <c r="AP22" s="274">
        <f>ごみ処理量内訳!AC22</f>
        <v>263</v>
      </c>
      <c r="AQ22" s="274">
        <f t="shared" si="8"/>
        <v>3030</v>
      </c>
      <c r="AR22" s="304" t="s">
        <v>726</v>
      </c>
    </row>
    <row r="23" spans="1:44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0"/>
        <v>72202</v>
      </c>
      <c r="E23" s="274">
        <v>72202</v>
      </c>
      <c r="F23" s="274">
        <v>0</v>
      </c>
      <c r="G23" s="274">
        <v>2737</v>
      </c>
      <c r="H23" s="274">
        <f>SUM(ごみ搬入量内訳!E23,+ごみ搬入量内訳!AD23)</f>
        <v>18057</v>
      </c>
      <c r="I23" s="274">
        <f>ごみ搬入量内訳!BC23</f>
        <v>1443</v>
      </c>
      <c r="J23" s="274">
        <f>資源化量内訳!BR23</f>
        <v>655</v>
      </c>
      <c r="K23" s="274">
        <f t="shared" si="1"/>
        <v>20155</v>
      </c>
      <c r="L23" s="277">
        <f t="shared" si="2"/>
        <v>762.69779245628877</v>
      </c>
      <c r="M23" s="274">
        <f>IF(D23&lt;&gt;0,(ごみ搬入量内訳!BR23+ごみ処理概要!J23)/ごみ処理概要!D23/366*1000000,"-")</f>
        <v>548.81697266155084</v>
      </c>
      <c r="N23" s="274">
        <f>IF(D23&lt;&gt;0,(ごみ搬入量内訳!E23+ごみ搬入量内訳!BD23-ごみ搬入量内訳!R23-ごみ搬入量内訳!BH23)/D23/366*1000000,"-")</f>
        <v>439.41685765330811</v>
      </c>
      <c r="O23" s="274">
        <f>IF(D23&lt;&gt;0,ごみ搬入量内訳!CM23/ごみ処理概要!D23/366*1000000,"-")</f>
        <v>213.88081979473799</v>
      </c>
      <c r="P23" s="274">
        <f>ごみ搬入量内訳!DH23</f>
        <v>0</v>
      </c>
      <c r="Q23" s="274">
        <f>ごみ処理量内訳!E23</f>
        <v>15466</v>
      </c>
      <c r="R23" s="274">
        <f>ごみ処理量内訳!N23</f>
        <v>0</v>
      </c>
      <c r="S23" s="274">
        <f t="shared" si="3"/>
        <v>1806</v>
      </c>
      <c r="T23" s="274">
        <f>ごみ処理量内訳!G23</f>
        <v>1183</v>
      </c>
      <c r="U23" s="274">
        <f>ごみ処理量内訳!L23</f>
        <v>623</v>
      </c>
      <c r="V23" s="274">
        <f>ごみ処理量内訳!H23</f>
        <v>0</v>
      </c>
      <c r="W23" s="274">
        <f>ごみ処理量内訳!I23</f>
        <v>0</v>
      </c>
      <c r="X23" s="274">
        <f>ごみ処理量内訳!J23</f>
        <v>0</v>
      </c>
      <c r="Y23" s="274">
        <f>ごみ処理量内訳!K23</f>
        <v>0</v>
      </c>
      <c r="Z23" s="274">
        <f>ごみ処理量内訳!M23</f>
        <v>0</v>
      </c>
      <c r="AA23" s="274">
        <f>資源化量内訳!Z23</f>
        <v>2228</v>
      </c>
      <c r="AB23" s="274">
        <f t="shared" si="4"/>
        <v>19500</v>
      </c>
      <c r="AC23" s="279">
        <f t="shared" si="5"/>
        <v>100</v>
      </c>
      <c r="AD23" s="274">
        <f>施設資源化量内訳!Z23</f>
        <v>0</v>
      </c>
      <c r="AE23" s="274">
        <f>施設資源化量内訳!AV23</f>
        <v>239</v>
      </c>
      <c r="AF23" s="274">
        <f>施設資源化量内訳!BR23</f>
        <v>0</v>
      </c>
      <c r="AG23" s="274">
        <f>施設資源化量内訳!CN23</f>
        <v>0</v>
      </c>
      <c r="AH23" s="274">
        <f>施設資源化量内訳!DJ23</f>
        <v>0</v>
      </c>
      <c r="AI23" s="274">
        <f>施設資源化量内訳!EF23</f>
        <v>0</v>
      </c>
      <c r="AJ23" s="274">
        <f>施設資源化量内訳!FB23</f>
        <v>623</v>
      </c>
      <c r="AK23" s="274">
        <f t="shared" si="6"/>
        <v>862</v>
      </c>
      <c r="AL23" s="279">
        <f t="shared" si="7"/>
        <v>18.580997271148597</v>
      </c>
      <c r="AM23" s="279">
        <f>IF((AB23+J23)&lt;&gt;0,(資源化量内訳!D23-資源化量内訳!S23-資源化量内訳!U23-資源化量内訳!W23-資源化量内訳!V23)/(AB23+J23)*100,"-")</f>
        <v>18.580997271148597</v>
      </c>
      <c r="AN23" s="274">
        <f>ごみ処理量内訳!AA23</f>
        <v>0</v>
      </c>
      <c r="AO23" s="274">
        <f>ごみ処理量内訳!AB23</f>
        <v>2391</v>
      </c>
      <c r="AP23" s="274">
        <f>ごみ処理量内訳!AC23</f>
        <v>83</v>
      </c>
      <c r="AQ23" s="274">
        <f t="shared" si="8"/>
        <v>2474</v>
      </c>
      <c r="AR23" s="304" t="s">
        <v>726</v>
      </c>
    </row>
    <row r="24" spans="1:44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0"/>
        <v>58683</v>
      </c>
      <c r="E24" s="274">
        <v>58683</v>
      </c>
      <c r="F24" s="274">
        <v>0</v>
      </c>
      <c r="G24" s="274">
        <v>1644</v>
      </c>
      <c r="H24" s="274">
        <f>SUM(ごみ搬入量内訳!E24,+ごみ搬入量内訳!AD24)</f>
        <v>17251</v>
      </c>
      <c r="I24" s="274">
        <f>ごみ搬入量内訳!BC24</f>
        <v>2684</v>
      </c>
      <c r="J24" s="274">
        <f>資源化量内訳!BR24</f>
        <v>399</v>
      </c>
      <c r="K24" s="274">
        <f t="shared" si="1"/>
        <v>20334</v>
      </c>
      <c r="L24" s="277">
        <f t="shared" si="2"/>
        <v>946.73716492306676</v>
      </c>
      <c r="M24" s="274">
        <f>IF(D24&lt;&gt;0,(ごみ搬入量内訳!BR24+ごみ処理概要!J24)/ごみ処理概要!D24/366*1000000,"-")</f>
        <v>626.87465272568954</v>
      </c>
      <c r="N24" s="274">
        <f>IF(D24&lt;&gt;0,(ごみ搬入量内訳!E24+ごみ搬入量内訳!BD24-ごみ搬入量内訳!R24-ごみ搬入量内訳!BH24)/D24/366*1000000,"-")</f>
        <v>444.082771665005</v>
      </c>
      <c r="O24" s="274">
        <f>IF(D24&lt;&gt;0,ごみ搬入量内訳!CM24/ごみ処理概要!D24/366*1000000,"-")</f>
        <v>319.86251219737727</v>
      </c>
      <c r="P24" s="274">
        <f>ごみ搬入量内訳!DH24</f>
        <v>0</v>
      </c>
      <c r="Q24" s="274">
        <f>ごみ処理量内訳!E24</f>
        <v>13861</v>
      </c>
      <c r="R24" s="274">
        <f>ごみ処理量内訳!N24</f>
        <v>506</v>
      </c>
      <c r="S24" s="274">
        <f t="shared" si="3"/>
        <v>5568</v>
      </c>
      <c r="T24" s="274">
        <f>ごみ処理量内訳!G24</f>
        <v>121</v>
      </c>
      <c r="U24" s="274">
        <f>ごみ処理量内訳!L24</f>
        <v>4056</v>
      </c>
      <c r="V24" s="274">
        <f>ごみ処理量内訳!H24</f>
        <v>1391</v>
      </c>
      <c r="W24" s="274">
        <f>ごみ処理量内訳!I24</f>
        <v>0</v>
      </c>
      <c r="X24" s="274">
        <f>ごみ処理量内訳!J24</f>
        <v>0</v>
      </c>
      <c r="Y24" s="274">
        <f>ごみ処理量内訳!K24</f>
        <v>0</v>
      </c>
      <c r="Z24" s="274">
        <f>ごみ処理量内訳!M24</f>
        <v>0</v>
      </c>
      <c r="AA24" s="274">
        <f>資源化量内訳!Z24</f>
        <v>0</v>
      </c>
      <c r="AB24" s="274">
        <f t="shared" si="4"/>
        <v>19935</v>
      </c>
      <c r="AC24" s="279">
        <f t="shared" si="5"/>
        <v>97.461750689741649</v>
      </c>
      <c r="AD24" s="274">
        <f>施設資源化量内訳!Z24</f>
        <v>0</v>
      </c>
      <c r="AE24" s="274">
        <f>施設資源化量内訳!AV24</f>
        <v>0</v>
      </c>
      <c r="AF24" s="274">
        <f>施設資源化量内訳!BR24</f>
        <v>1391</v>
      </c>
      <c r="AG24" s="274">
        <f>施設資源化量内訳!CN24</f>
        <v>0</v>
      </c>
      <c r="AH24" s="274">
        <f>施設資源化量内訳!DJ24</f>
        <v>0</v>
      </c>
      <c r="AI24" s="274">
        <f>施設資源化量内訳!EF24</f>
        <v>0</v>
      </c>
      <c r="AJ24" s="274">
        <f>施設資源化量内訳!FB24</f>
        <v>4052</v>
      </c>
      <c r="AK24" s="274">
        <f t="shared" si="6"/>
        <v>5443</v>
      </c>
      <c r="AL24" s="279">
        <f t="shared" si="7"/>
        <v>28.730205567030588</v>
      </c>
      <c r="AM24" s="279">
        <f>IF((AB24+J24)&lt;&gt;0,(資源化量内訳!D24-資源化量内訳!S24-資源化量内訳!U24-資源化量内訳!W24-資源化量内訳!V24)/(AB24+J24)*100,"-")</f>
        <v>28.730205567030588</v>
      </c>
      <c r="AN24" s="274">
        <f>ごみ処理量内訳!AA24</f>
        <v>506</v>
      </c>
      <c r="AO24" s="274">
        <f>ごみ処理量内訳!AB24</f>
        <v>1556</v>
      </c>
      <c r="AP24" s="274">
        <f>ごみ処理量内訳!AC24</f>
        <v>42</v>
      </c>
      <c r="AQ24" s="274">
        <f t="shared" si="8"/>
        <v>2104</v>
      </c>
      <c r="AR24" s="304" t="s">
        <v>726</v>
      </c>
    </row>
    <row r="25" spans="1:44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0"/>
        <v>98701</v>
      </c>
      <c r="E25" s="274">
        <v>98701</v>
      </c>
      <c r="F25" s="274">
        <v>0</v>
      </c>
      <c r="G25" s="274">
        <v>2306</v>
      </c>
      <c r="H25" s="274">
        <f>SUM(ごみ搬入量内訳!E25,+ごみ搬入量内訳!AD25)</f>
        <v>22721</v>
      </c>
      <c r="I25" s="274">
        <f>ごみ搬入量内訳!BC25</f>
        <v>1345</v>
      </c>
      <c r="J25" s="274">
        <f>資源化量内訳!BR25</f>
        <v>377</v>
      </c>
      <c r="K25" s="274">
        <f t="shared" si="1"/>
        <v>24443</v>
      </c>
      <c r="L25" s="277">
        <f t="shared" si="2"/>
        <v>676.63096630697237</v>
      </c>
      <c r="M25" s="274">
        <f>IF(D25&lt;&gt;0,(ごみ搬入量内訳!BR25+ごみ処理概要!J25)/ごみ処理概要!D25/366*1000000,"-")</f>
        <v>547.82665070633652</v>
      </c>
      <c r="N25" s="274">
        <f>IF(D25&lt;&gt;0,(ごみ搬入量内訳!E25+ごみ搬入量内訳!BD25-ごみ搬入量内訳!R25-ごみ搬入量内訳!BH25)/D25/366*1000000,"-")</f>
        <v>407.70039977781323</v>
      </c>
      <c r="O25" s="274">
        <f>IF(D25&lt;&gt;0,ごみ搬入量内訳!CM25/ごみ処理概要!D25/366*1000000,"-")</f>
        <v>128.80431560063587</v>
      </c>
      <c r="P25" s="274">
        <f>ごみ搬入量内訳!DH25</f>
        <v>0</v>
      </c>
      <c r="Q25" s="274">
        <f>ごみ処理量内訳!E25</f>
        <v>18096</v>
      </c>
      <c r="R25" s="274">
        <f>ごみ処理量内訳!N25</f>
        <v>40</v>
      </c>
      <c r="S25" s="274">
        <f t="shared" si="3"/>
        <v>5930</v>
      </c>
      <c r="T25" s="274">
        <f>ごみ処理量内訳!G25</f>
        <v>1096</v>
      </c>
      <c r="U25" s="274">
        <f>ごみ処理量内訳!L25</f>
        <v>4578</v>
      </c>
      <c r="V25" s="274">
        <f>ごみ処理量内訳!H25</f>
        <v>0</v>
      </c>
      <c r="W25" s="274">
        <f>ごみ処理量内訳!I25</f>
        <v>0</v>
      </c>
      <c r="X25" s="274">
        <f>ごみ処理量内訳!J25</f>
        <v>0</v>
      </c>
      <c r="Y25" s="274">
        <f>ごみ処理量内訳!K25</f>
        <v>256</v>
      </c>
      <c r="Z25" s="274">
        <f>ごみ処理量内訳!M25</f>
        <v>0</v>
      </c>
      <c r="AA25" s="274">
        <f>資源化量内訳!Z25</f>
        <v>0</v>
      </c>
      <c r="AB25" s="274">
        <f t="shared" si="4"/>
        <v>24066</v>
      </c>
      <c r="AC25" s="279">
        <f t="shared" si="5"/>
        <v>99.833790409706637</v>
      </c>
      <c r="AD25" s="274">
        <f>施設資源化量内訳!Z25</f>
        <v>23</v>
      </c>
      <c r="AE25" s="274">
        <f>施設資源化量内訳!AV25</f>
        <v>758</v>
      </c>
      <c r="AF25" s="274">
        <f>施設資源化量内訳!BR25</f>
        <v>0</v>
      </c>
      <c r="AG25" s="274">
        <f>施設資源化量内訳!CN25</f>
        <v>0</v>
      </c>
      <c r="AH25" s="274">
        <f>施設資源化量内訳!DJ25</f>
        <v>0</v>
      </c>
      <c r="AI25" s="274">
        <f>施設資源化量内訳!EF25</f>
        <v>256</v>
      </c>
      <c r="AJ25" s="274">
        <f>施設資源化量内訳!FB25</f>
        <v>4223</v>
      </c>
      <c r="AK25" s="274">
        <f t="shared" si="6"/>
        <v>5260</v>
      </c>
      <c r="AL25" s="279">
        <f t="shared" si="7"/>
        <v>23.061817289203454</v>
      </c>
      <c r="AM25" s="279">
        <f>IF((AB25+J25)&lt;&gt;0,(資源化量内訳!D25-資源化量内訳!S25-資源化量内訳!U25-資源化量内訳!W25-資源化量内訳!V25)/(AB25+J25)*100,"-")</f>
        <v>22.01448267397619</v>
      </c>
      <c r="AN25" s="274">
        <f>ごみ処理量内訳!AA25</f>
        <v>40</v>
      </c>
      <c r="AO25" s="274">
        <f>ごみ処理量内訳!AB25</f>
        <v>1696</v>
      </c>
      <c r="AP25" s="274">
        <f>ごみ処理量内訳!AC25</f>
        <v>255</v>
      </c>
      <c r="AQ25" s="274">
        <f t="shared" si="8"/>
        <v>1991</v>
      </c>
      <c r="AR25" s="304" t="s">
        <v>726</v>
      </c>
    </row>
    <row r="26" spans="1:44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0"/>
        <v>149206</v>
      </c>
      <c r="E26" s="274">
        <v>149206</v>
      </c>
      <c r="F26" s="274">
        <v>0</v>
      </c>
      <c r="G26" s="274">
        <v>10788</v>
      </c>
      <c r="H26" s="274">
        <f>SUM(ごみ搬入量内訳!E26,+ごみ搬入量内訳!AD26)</f>
        <v>38137</v>
      </c>
      <c r="I26" s="274">
        <f>ごみ搬入量内訳!BC26</f>
        <v>5886</v>
      </c>
      <c r="J26" s="274">
        <f>資源化量内訳!BR26</f>
        <v>2832</v>
      </c>
      <c r="K26" s="274">
        <f t="shared" si="1"/>
        <v>46855</v>
      </c>
      <c r="L26" s="277">
        <f t="shared" si="2"/>
        <v>858.00253128600798</v>
      </c>
      <c r="M26" s="274">
        <f>IF(D26&lt;&gt;0,(ごみ搬入量内訳!BR26+ごみ処理概要!J26)/ごみ処理概要!D26/366*1000000,"-")</f>
        <v>582.06100649785606</v>
      </c>
      <c r="N26" s="274">
        <f>IF(D26&lt;&gt;0,(ごみ搬入量内訳!E26+ごみ搬入量内訳!BD26-ごみ搬入量内訳!R26-ごみ搬入量内訳!BH26)/D26/366*1000000,"-")</f>
        <v>421.3743730108277</v>
      </c>
      <c r="O26" s="274">
        <f>IF(D26&lt;&gt;0,ごみ搬入量内訳!CM26/ごみ処理概要!D26/366*1000000,"-")</f>
        <v>275.94152478815181</v>
      </c>
      <c r="P26" s="274">
        <f>ごみ搬入量内訳!DH26</f>
        <v>0</v>
      </c>
      <c r="Q26" s="274">
        <f>ごみ処理量内訳!E26</f>
        <v>30057</v>
      </c>
      <c r="R26" s="274">
        <f>ごみ処理量内訳!N26</f>
        <v>21</v>
      </c>
      <c r="S26" s="274">
        <f t="shared" si="3"/>
        <v>13599</v>
      </c>
      <c r="T26" s="274">
        <f>ごみ処理量内訳!G26</f>
        <v>3329</v>
      </c>
      <c r="U26" s="274">
        <f>ごみ処理量内訳!L26</f>
        <v>3713</v>
      </c>
      <c r="V26" s="274">
        <f>ごみ処理量内訳!H26</f>
        <v>1969</v>
      </c>
      <c r="W26" s="274">
        <f>ごみ処理量内訳!I26</f>
        <v>64</v>
      </c>
      <c r="X26" s="274">
        <f>ごみ処理量内訳!J26</f>
        <v>252</v>
      </c>
      <c r="Y26" s="274">
        <f>ごみ処理量内訳!K26</f>
        <v>4272</v>
      </c>
      <c r="Z26" s="274">
        <f>ごみ処理量内訳!M26</f>
        <v>0</v>
      </c>
      <c r="AA26" s="274">
        <f>資源化量内訳!Z26</f>
        <v>346</v>
      </c>
      <c r="AB26" s="274">
        <f t="shared" si="4"/>
        <v>44023</v>
      </c>
      <c r="AC26" s="279">
        <f t="shared" si="5"/>
        <v>99.952297662585465</v>
      </c>
      <c r="AD26" s="274">
        <f>施設資源化量内訳!Z26</f>
        <v>3683</v>
      </c>
      <c r="AE26" s="274">
        <f>施設資源化量内訳!AV26</f>
        <v>361</v>
      </c>
      <c r="AF26" s="274">
        <f>施設資源化量内訳!BR26</f>
        <v>1969</v>
      </c>
      <c r="AG26" s="274">
        <f>施設資源化量内訳!CN26</f>
        <v>64</v>
      </c>
      <c r="AH26" s="274">
        <f>施設資源化量内訳!DJ26</f>
        <v>252</v>
      </c>
      <c r="AI26" s="274">
        <f>施設資源化量内訳!EF26</f>
        <v>4272</v>
      </c>
      <c r="AJ26" s="274">
        <f>施設資源化量内訳!FB26</f>
        <v>3713</v>
      </c>
      <c r="AK26" s="274">
        <f t="shared" si="6"/>
        <v>14314</v>
      </c>
      <c r="AL26" s="279">
        <f t="shared" si="7"/>
        <v>37.332195069896493</v>
      </c>
      <c r="AM26" s="279">
        <f>IF((AB26+J26)&lt;&gt;0,(資源化量内訳!D26-資源化量内訳!S26-資源化量内訳!U26-資源化量内訳!W26-資源化量内訳!V26)/(AB26+J26)*100,"-")</f>
        <v>36.866929890086439</v>
      </c>
      <c r="AN26" s="274">
        <f>ごみ処理量内訳!AA26</f>
        <v>21</v>
      </c>
      <c r="AO26" s="274">
        <f>ごみ処理量内訳!AB26</f>
        <v>857</v>
      </c>
      <c r="AP26" s="274">
        <f>ごみ処理量内訳!AC26</f>
        <v>0</v>
      </c>
      <c r="AQ26" s="274">
        <f t="shared" si="8"/>
        <v>878</v>
      </c>
      <c r="AR26" s="304" t="s">
        <v>726</v>
      </c>
    </row>
    <row r="27" spans="1:44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0"/>
        <v>133697</v>
      </c>
      <c r="E27" s="274">
        <v>133697</v>
      </c>
      <c r="F27" s="274">
        <v>0</v>
      </c>
      <c r="G27" s="274">
        <v>3751</v>
      </c>
      <c r="H27" s="274">
        <f>SUM(ごみ搬入量内訳!E27,+ごみ搬入量内訳!AD27)</f>
        <v>33486</v>
      </c>
      <c r="I27" s="274">
        <f>ごみ搬入量内訳!BC27</f>
        <v>1625</v>
      </c>
      <c r="J27" s="274">
        <f>資源化量内訳!BR27</f>
        <v>594</v>
      </c>
      <c r="K27" s="274">
        <f t="shared" si="1"/>
        <v>35705</v>
      </c>
      <c r="L27" s="277">
        <f t="shared" si="2"/>
        <v>729.66966206229893</v>
      </c>
      <c r="M27" s="274">
        <f>IF(D27&lt;&gt;0,(ごみ搬入量内訳!BR27+ごみ処理概要!J27)/ごみ処理概要!D27/366*1000000,"-")</f>
        <v>598.12271864554998</v>
      </c>
      <c r="N27" s="274">
        <f>IF(D27&lt;&gt;0,(ごみ搬入量内訳!E27+ごみ搬入量内訳!BD27-ごみ搬入量内訳!R27-ごみ搬入量内訳!BH27)/D27/366*1000000,"-")</f>
        <v>501.33751994713117</v>
      </c>
      <c r="O27" s="274">
        <f>IF(D27&lt;&gt;0,ごみ搬入量内訳!CM27/ごみ処理概要!D27/366*1000000,"-")</f>
        <v>131.54694341674886</v>
      </c>
      <c r="P27" s="274">
        <f>ごみ搬入量内訳!DH27</f>
        <v>0</v>
      </c>
      <c r="Q27" s="274">
        <f>ごみ処理量内訳!E27</f>
        <v>28240</v>
      </c>
      <c r="R27" s="274">
        <f>ごみ処理量内訳!N27</f>
        <v>0</v>
      </c>
      <c r="S27" s="274">
        <f t="shared" si="3"/>
        <v>2729</v>
      </c>
      <c r="T27" s="274">
        <f>ごみ処理量内訳!G27</f>
        <v>2729</v>
      </c>
      <c r="U27" s="274">
        <f>ごみ処理量内訳!L27</f>
        <v>0</v>
      </c>
      <c r="V27" s="274">
        <f>ごみ処理量内訳!H27</f>
        <v>0</v>
      </c>
      <c r="W27" s="274">
        <f>ごみ処理量内訳!I27</f>
        <v>0</v>
      </c>
      <c r="X27" s="274">
        <f>ごみ処理量内訳!J27</f>
        <v>0</v>
      </c>
      <c r="Y27" s="274">
        <f>ごみ処理量内訳!K27</f>
        <v>0</v>
      </c>
      <c r="Z27" s="274">
        <f>ごみ処理量内訳!M27</f>
        <v>0</v>
      </c>
      <c r="AA27" s="274">
        <f>資源化量内訳!Z27</f>
        <v>4142</v>
      </c>
      <c r="AB27" s="274">
        <f t="shared" si="4"/>
        <v>35111</v>
      </c>
      <c r="AC27" s="279">
        <f t="shared" si="5"/>
        <v>100</v>
      </c>
      <c r="AD27" s="274">
        <f>施設資源化量内訳!Z27</f>
        <v>691</v>
      </c>
      <c r="AE27" s="274">
        <f>施設資源化量内訳!AV27</f>
        <v>405</v>
      </c>
      <c r="AF27" s="274">
        <f>施設資源化量内訳!BR27</f>
        <v>0</v>
      </c>
      <c r="AG27" s="274">
        <f>施設資源化量内訳!CN27</f>
        <v>0</v>
      </c>
      <c r="AH27" s="274">
        <f>施設資源化量内訳!DJ27</f>
        <v>0</v>
      </c>
      <c r="AI27" s="274">
        <f>施設資源化量内訳!EF27</f>
        <v>0</v>
      </c>
      <c r="AJ27" s="274">
        <f>施設資源化量内訳!FB27</f>
        <v>0</v>
      </c>
      <c r="AK27" s="274">
        <f t="shared" si="6"/>
        <v>1096</v>
      </c>
      <c r="AL27" s="279">
        <f t="shared" si="7"/>
        <v>16.333846800168043</v>
      </c>
      <c r="AM27" s="279">
        <f>IF((AB27+J27)&lt;&gt;0,(資源化量内訳!D27-資源化量内訳!S27-資源化量内訳!U27-資源化量内訳!W27-資源化量内訳!V27)/(AB27+J27)*100,"-")</f>
        <v>15.233160621761657</v>
      </c>
      <c r="AN27" s="274">
        <f>ごみ処理量内訳!AA27</f>
        <v>0</v>
      </c>
      <c r="AO27" s="274">
        <f>ごみ処理量内訳!AB27</f>
        <v>3782</v>
      </c>
      <c r="AP27" s="274">
        <f>ごみ処理量内訳!AC27</f>
        <v>0</v>
      </c>
      <c r="AQ27" s="274">
        <f t="shared" si="8"/>
        <v>3782</v>
      </c>
      <c r="AR27" s="304" t="s">
        <v>726</v>
      </c>
    </row>
    <row r="28" spans="1: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43316</v>
      </c>
      <c r="E28" s="274">
        <v>43316</v>
      </c>
      <c r="F28" s="274">
        <v>0</v>
      </c>
      <c r="G28" s="274">
        <v>1212</v>
      </c>
      <c r="H28" s="274">
        <f>SUM(ごみ搬入量内訳!E28,+ごみ搬入量内訳!AD28)</f>
        <v>12079</v>
      </c>
      <c r="I28" s="274">
        <f>ごみ搬入量内訳!BC28</f>
        <v>2550</v>
      </c>
      <c r="J28" s="274">
        <f>資源化量内訳!BR28</f>
        <v>6</v>
      </c>
      <c r="K28" s="274">
        <f t="shared" si="1"/>
        <v>14635</v>
      </c>
      <c r="L28" s="277">
        <f t="shared" si="2"/>
        <v>923.13091693171589</v>
      </c>
      <c r="M28" s="274">
        <f>IF(D28&lt;&gt;0,(ごみ搬入量内訳!BR28+ごみ処理概要!J28)/ごみ処理概要!D28/366*1000000,"-")</f>
        <v>672.71549224986347</v>
      </c>
      <c r="N28" s="274">
        <f>IF(D28&lt;&gt;0,(ごみ搬入量内訳!E28+ごみ搬入量内訳!BD28-ごみ搬入量内訳!R28-ごみ搬入量内訳!BH28)/D28/366*1000000,"-")</f>
        <v>567.37701385724529</v>
      </c>
      <c r="O28" s="274">
        <f>IF(D28&lt;&gt;0,ごみ搬入量内訳!CM28/ごみ処理概要!D28/366*1000000,"-")</f>
        <v>250.41542468185256</v>
      </c>
      <c r="P28" s="274">
        <f>ごみ搬入量内訳!DH28</f>
        <v>0</v>
      </c>
      <c r="Q28" s="274">
        <f>ごみ処理量内訳!E28</f>
        <v>10687</v>
      </c>
      <c r="R28" s="274">
        <f>ごみ処理量内訳!N28</f>
        <v>0</v>
      </c>
      <c r="S28" s="274">
        <f t="shared" si="3"/>
        <v>786</v>
      </c>
      <c r="T28" s="274">
        <f>ごみ処理量内訳!G28</f>
        <v>0</v>
      </c>
      <c r="U28" s="274">
        <f>ごみ処理量内訳!L28</f>
        <v>23</v>
      </c>
      <c r="V28" s="274">
        <f>ごみ処理量内訳!H28</f>
        <v>0</v>
      </c>
      <c r="W28" s="274">
        <f>ごみ処理量内訳!I28</f>
        <v>0</v>
      </c>
      <c r="X28" s="274">
        <f>ごみ処理量内訳!J28</f>
        <v>0</v>
      </c>
      <c r="Y28" s="274">
        <f>ごみ処理量内訳!K28</f>
        <v>0</v>
      </c>
      <c r="Z28" s="274">
        <f>ごみ処理量内訳!M28</f>
        <v>763</v>
      </c>
      <c r="AA28" s="274">
        <f>資源化量内訳!Z28</f>
        <v>3244</v>
      </c>
      <c r="AB28" s="274">
        <f t="shared" si="4"/>
        <v>14717</v>
      </c>
      <c r="AC28" s="279">
        <f t="shared" si="5"/>
        <v>100</v>
      </c>
      <c r="AD28" s="274">
        <f>施設資源化量内訳!Z28</f>
        <v>0</v>
      </c>
      <c r="AE28" s="274">
        <f>施設資源化量内訳!AV28</f>
        <v>0</v>
      </c>
      <c r="AF28" s="274">
        <f>施設資源化量内訳!BR28</f>
        <v>0</v>
      </c>
      <c r="AG28" s="274">
        <f>施設資源化量内訳!CN28</f>
        <v>0</v>
      </c>
      <c r="AH28" s="274">
        <f>施設資源化量内訳!DJ28</f>
        <v>0</v>
      </c>
      <c r="AI28" s="274">
        <f>施設資源化量内訳!EF28</f>
        <v>0</v>
      </c>
      <c r="AJ28" s="274">
        <f>施設資源化量内訳!FB28</f>
        <v>23</v>
      </c>
      <c r="AK28" s="274">
        <f t="shared" si="6"/>
        <v>23</v>
      </c>
      <c r="AL28" s="279">
        <f t="shared" si="7"/>
        <v>22.230523670447599</v>
      </c>
      <c r="AM28" s="279">
        <f>IF((AB28+J28)&lt;&gt;0,(資源化量内訳!D28-資源化量内訳!S28-資源化量内訳!U28-資源化量内訳!W28-資源化量内訳!V28)/(AB28+J28)*100,"-")</f>
        <v>22.230523670447599</v>
      </c>
      <c r="AN28" s="274">
        <f>ごみ処理量内訳!AA28</f>
        <v>0</v>
      </c>
      <c r="AO28" s="274">
        <f>ごみ処理量内訳!AB28</f>
        <v>1371</v>
      </c>
      <c r="AP28" s="274">
        <f>ごみ処理量内訳!AC28</f>
        <v>315</v>
      </c>
      <c r="AQ28" s="274">
        <f t="shared" si="8"/>
        <v>1686</v>
      </c>
      <c r="AR28" s="304" t="s">
        <v>726</v>
      </c>
    </row>
    <row r="29" spans="1: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113490</v>
      </c>
      <c r="E29" s="274">
        <v>113490</v>
      </c>
      <c r="F29" s="274">
        <v>0</v>
      </c>
      <c r="G29" s="274">
        <v>2373</v>
      </c>
      <c r="H29" s="274">
        <f>SUM(ごみ搬入量内訳!E29,+ごみ搬入量内訳!AD29)</f>
        <v>24907</v>
      </c>
      <c r="I29" s="274">
        <f>ごみ搬入量内訳!BC29</f>
        <v>4902</v>
      </c>
      <c r="J29" s="274">
        <f>資源化量内訳!BR29</f>
        <v>1778</v>
      </c>
      <c r="K29" s="274">
        <f t="shared" si="1"/>
        <v>31587</v>
      </c>
      <c r="L29" s="277">
        <f t="shared" si="2"/>
        <v>760.4483098821446</v>
      </c>
      <c r="M29" s="274">
        <f>IF(D29&lt;&gt;0,(ごみ搬入量内訳!BR29+ごみ処理概要!J29)/ごみ処理概要!D29/366*1000000,"-")</f>
        <v>533.51996059449164</v>
      </c>
      <c r="N29" s="274">
        <f>IF(D29&lt;&gt;0,(ごみ搬入量内訳!E29+ごみ搬入量内訳!BD29-ごみ搬入量内訳!R29-ごみ搬入量内訳!BH29)/D29/366*1000000,"-")</f>
        <v>436.47474778115304</v>
      </c>
      <c r="O29" s="274">
        <f>IF(D29&lt;&gt;0,ごみ搬入量内訳!CM29/ごみ処理概要!D29/366*1000000,"-")</f>
        <v>226.92834928765296</v>
      </c>
      <c r="P29" s="274">
        <f>ごみ搬入量内訳!DH29</f>
        <v>0</v>
      </c>
      <c r="Q29" s="274">
        <f>ごみ処理量内訳!E29</f>
        <v>28670</v>
      </c>
      <c r="R29" s="274">
        <f>ごみ処理量内訳!N29</f>
        <v>0</v>
      </c>
      <c r="S29" s="274">
        <f t="shared" si="3"/>
        <v>1980</v>
      </c>
      <c r="T29" s="274">
        <f>ごみ処理量内訳!G29</f>
        <v>1467</v>
      </c>
      <c r="U29" s="274">
        <f>ごみ処理量内訳!L29</f>
        <v>513</v>
      </c>
      <c r="V29" s="274">
        <f>ごみ処理量内訳!H29</f>
        <v>0</v>
      </c>
      <c r="W29" s="274">
        <f>ごみ処理量内訳!I29</f>
        <v>0</v>
      </c>
      <c r="X29" s="274">
        <f>ごみ処理量内訳!J29</f>
        <v>0</v>
      </c>
      <c r="Y29" s="274">
        <f>ごみ処理量内訳!K29</f>
        <v>0</v>
      </c>
      <c r="Z29" s="274">
        <f>ごみ処理量内訳!M29</f>
        <v>0</v>
      </c>
      <c r="AA29" s="274">
        <f>資源化量内訳!Z29</f>
        <v>2112</v>
      </c>
      <c r="AB29" s="274">
        <f t="shared" si="4"/>
        <v>32762</v>
      </c>
      <c r="AC29" s="279">
        <f t="shared" si="5"/>
        <v>100</v>
      </c>
      <c r="AD29" s="274">
        <f>施設資源化量内訳!Z29</f>
        <v>907</v>
      </c>
      <c r="AE29" s="274">
        <f>施設資源化量内訳!AV29</f>
        <v>272</v>
      </c>
      <c r="AF29" s="274">
        <f>施設資源化量内訳!BR29</f>
        <v>0</v>
      </c>
      <c r="AG29" s="274">
        <f>施設資源化量内訳!CN29</f>
        <v>0</v>
      </c>
      <c r="AH29" s="274">
        <f>施設資源化量内訳!DJ29</f>
        <v>0</v>
      </c>
      <c r="AI29" s="274">
        <f>施設資源化量内訳!EF29</f>
        <v>0</v>
      </c>
      <c r="AJ29" s="274">
        <f>施設資源化量内訳!FB29</f>
        <v>402</v>
      </c>
      <c r="AK29" s="274">
        <f t="shared" si="6"/>
        <v>1581</v>
      </c>
      <c r="AL29" s="279">
        <f t="shared" si="7"/>
        <v>15.839606253618992</v>
      </c>
      <c r="AM29" s="279">
        <f>IF((AB29+J29)&lt;&gt;0,(資源化量内訳!D29-資源化量内訳!S29-資源化量内訳!U29-資源化量内訳!W29-資源化量内訳!V29)/(AB29+J29)*100,"-")</f>
        <v>13.213665315576142</v>
      </c>
      <c r="AN29" s="274">
        <f>ごみ処理量内訳!AA29</f>
        <v>0</v>
      </c>
      <c r="AO29" s="274">
        <f>ごみ処理量内訳!AB29</f>
        <v>2710</v>
      </c>
      <c r="AP29" s="274">
        <f>ごみ処理量内訳!AC29</f>
        <v>0</v>
      </c>
      <c r="AQ29" s="274">
        <f t="shared" si="8"/>
        <v>2710</v>
      </c>
      <c r="AR29" s="304" t="s">
        <v>726</v>
      </c>
    </row>
    <row r="30" spans="1: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93015</v>
      </c>
      <c r="E30" s="274">
        <v>93015</v>
      </c>
      <c r="F30" s="274">
        <v>0</v>
      </c>
      <c r="G30" s="274">
        <v>3433</v>
      </c>
      <c r="H30" s="274">
        <f>SUM(ごみ搬入量内訳!E30,+ごみ搬入量内訳!AD30)</f>
        <v>23537</v>
      </c>
      <c r="I30" s="274">
        <f>ごみ搬入量内訳!BC30</f>
        <v>1847</v>
      </c>
      <c r="J30" s="274">
        <f>資源化量内訳!BR30</f>
        <v>0</v>
      </c>
      <c r="K30" s="274">
        <f t="shared" si="1"/>
        <v>25384</v>
      </c>
      <c r="L30" s="277">
        <f t="shared" si="2"/>
        <v>745.63448107112401</v>
      </c>
      <c r="M30" s="274">
        <f>IF(D30&lt;&gt;0,(ごみ搬入量内訳!BR30+ごみ処理概要!J30)/ごみ処理概要!D30/366*1000000,"-")</f>
        <v>569.88869237554673</v>
      </c>
      <c r="N30" s="274">
        <f>IF(D30&lt;&gt;0,(ごみ搬入量内訳!E30+ごみ搬入量内訳!BD30-ごみ搬入量内訳!R30-ごみ搬入量内訳!BH30)/D30/366*1000000,"-")</f>
        <v>459.99984137936502</v>
      </c>
      <c r="O30" s="274">
        <f>IF(D30&lt;&gt;0,ごみ搬入量内訳!CM30/ごみ処理概要!D30/366*1000000,"-")</f>
        <v>175.74578869557735</v>
      </c>
      <c r="P30" s="274">
        <f>ごみ搬入量内訳!DH30</f>
        <v>0</v>
      </c>
      <c r="Q30" s="274">
        <f>ごみ処理量内訳!E30</f>
        <v>18780</v>
      </c>
      <c r="R30" s="274">
        <f>ごみ処理量内訳!N30</f>
        <v>0</v>
      </c>
      <c r="S30" s="274">
        <f t="shared" si="3"/>
        <v>2285</v>
      </c>
      <c r="T30" s="274">
        <f>ごみ処理量内訳!G30</f>
        <v>605</v>
      </c>
      <c r="U30" s="274">
        <f>ごみ処理量内訳!L30</f>
        <v>0</v>
      </c>
      <c r="V30" s="274">
        <f>ごみ処理量内訳!H30</f>
        <v>0</v>
      </c>
      <c r="W30" s="274">
        <f>ごみ処理量内訳!I30</f>
        <v>0</v>
      </c>
      <c r="X30" s="274">
        <f>ごみ処理量内訳!J30</f>
        <v>1680</v>
      </c>
      <c r="Y30" s="274">
        <f>ごみ処理量内訳!K30</f>
        <v>0</v>
      </c>
      <c r="Z30" s="274">
        <f>ごみ処理量内訳!M30</f>
        <v>0</v>
      </c>
      <c r="AA30" s="274">
        <f>資源化量内訳!Z30</f>
        <v>4319</v>
      </c>
      <c r="AB30" s="274">
        <f t="shared" si="4"/>
        <v>25384</v>
      </c>
      <c r="AC30" s="279">
        <f t="shared" si="5"/>
        <v>100</v>
      </c>
      <c r="AD30" s="274">
        <f>施設資源化量内訳!Z30</f>
        <v>1643</v>
      </c>
      <c r="AE30" s="274">
        <f>施設資源化量内訳!AV30</f>
        <v>239</v>
      </c>
      <c r="AF30" s="274">
        <f>施設資源化量内訳!BR30</f>
        <v>0</v>
      </c>
      <c r="AG30" s="274">
        <f>施設資源化量内訳!CN30</f>
        <v>0</v>
      </c>
      <c r="AH30" s="274">
        <f>施設資源化量内訳!DJ30</f>
        <v>1680</v>
      </c>
      <c r="AI30" s="274">
        <f>施設資源化量内訳!EF30</f>
        <v>0</v>
      </c>
      <c r="AJ30" s="274">
        <f>施設資源化量内訳!FB30</f>
        <v>0</v>
      </c>
      <c r="AK30" s="274">
        <f t="shared" si="6"/>
        <v>3562</v>
      </c>
      <c r="AL30" s="279">
        <f t="shared" si="7"/>
        <v>31.047116293728333</v>
      </c>
      <c r="AM30" s="279">
        <f>IF((AB30+J30)&lt;&gt;0,(資源化量内訳!D30-資源化量内訳!S30-資源化量内訳!U30-資源化量内訳!W30-資源化量内訳!V30)/(AB30+J30)*100,"-")</f>
        <v>31.047116293728333</v>
      </c>
      <c r="AN30" s="274">
        <f>ごみ処理量内訳!AA30</f>
        <v>0</v>
      </c>
      <c r="AO30" s="274">
        <f>ごみ処理量内訳!AB30</f>
        <v>496</v>
      </c>
      <c r="AP30" s="274">
        <f>ごみ処理量内訳!AC30</f>
        <v>186</v>
      </c>
      <c r="AQ30" s="274">
        <f t="shared" si="8"/>
        <v>682</v>
      </c>
      <c r="AR30" s="304" t="s">
        <v>726</v>
      </c>
    </row>
    <row r="31" spans="1: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83610</v>
      </c>
      <c r="E31" s="274">
        <v>83610</v>
      </c>
      <c r="F31" s="274">
        <v>0</v>
      </c>
      <c r="G31" s="274">
        <v>2236</v>
      </c>
      <c r="H31" s="274">
        <f>SUM(ごみ搬入量内訳!E31,+ごみ搬入量内訳!AD31)</f>
        <v>17387</v>
      </c>
      <c r="I31" s="274">
        <f>ごみ搬入量内訳!BC31</f>
        <v>3844</v>
      </c>
      <c r="J31" s="274">
        <f>資源化量内訳!BR31</f>
        <v>169</v>
      </c>
      <c r="K31" s="274">
        <f t="shared" si="1"/>
        <v>21400</v>
      </c>
      <c r="L31" s="277">
        <f t="shared" si="2"/>
        <v>699.31760979776652</v>
      </c>
      <c r="M31" s="274">
        <f>IF(D31&lt;&gt;0,(ごみ搬入量内訳!BR31+ごみ処理概要!J31)/ごみ処理概要!D31/366*1000000,"-")</f>
        <v>573.47311842714976</v>
      </c>
      <c r="N31" s="274">
        <f>IF(D31&lt;&gt;0,(ごみ搬入量内訳!E31+ごみ搬入量内訳!BD31-ごみ搬入量内訳!R31-ごみ搬入量内訳!BH31)/D31/366*1000000,"-")</f>
        <v>508.63918675244093</v>
      </c>
      <c r="O31" s="274">
        <f>IF(D31&lt;&gt;0,ごみ搬入量内訳!CM31/ごみ処理概要!D31/366*1000000,"-")</f>
        <v>125.84449137061677</v>
      </c>
      <c r="P31" s="274">
        <f>ごみ搬入量内訳!DH31</f>
        <v>0</v>
      </c>
      <c r="Q31" s="274">
        <f>ごみ処理量内訳!E31</f>
        <v>16809</v>
      </c>
      <c r="R31" s="274">
        <f>ごみ処理量内訳!N31</f>
        <v>0</v>
      </c>
      <c r="S31" s="274">
        <f t="shared" si="3"/>
        <v>2968</v>
      </c>
      <c r="T31" s="274">
        <f>ごみ処理量内訳!G31</f>
        <v>2607</v>
      </c>
      <c r="U31" s="274">
        <f>ごみ処理量内訳!L31</f>
        <v>361</v>
      </c>
      <c r="V31" s="274">
        <f>ごみ処理量内訳!H31</f>
        <v>0</v>
      </c>
      <c r="W31" s="274">
        <f>ごみ処理量内訳!I31</f>
        <v>0</v>
      </c>
      <c r="X31" s="274">
        <f>ごみ処理量内訳!J31</f>
        <v>0</v>
      </c>
      <c r="Y31" s="274">
        <f>ごみ処理量内訳!K31</f>
        <v>0</v>
      </c>
      <c r="Z31" s="274">
        <f>ごみ処理量内訳!M31</f>
        <v>0</v>
      </c>
      <c r="AA31" s="274">
        <f>資源化量内訳!Z31</f>
        <v>1454</v>
      </c>
      <c r="AB31" s="274">
        <f t="shared" si="4"/>
        <v>21231</v>
      </c>
      <c r="AC31" s="279">
        <f t="shared" si="5"/>
        <v>100</v>
      </c>
      <c r="AD31" s="274">
        <f>施設資源化量内訳!Z31</f>
        <v>233</v>
      </c>
      <c r="AE31" s="274">
        <f>施設資源化量内訳!AV31</f>
        <v>333</v>
      </c>
      <c r="AF31" s="274">
        <f>施設資源化量内訳!BR31</f>
        <v>0</v>
      </c>
      <c r="AG31" s="274">
        <f>施設資源化量内訳!CN31</f>
        <v>0</v>
      </c>
      <c r="AH31" s="274">
        <f>施設資源化量内訳!DJ31</f>
        <v>0</v>
      </c>
      <c r="AI31" s="274">
        <f>施設資源化量内訳!EF31</f>
        <v>0</v>
      </c>
      <c r="AJ31" s="274">
        <f>施設資源化量内訳!FB31</f>
        <v>361</v>
      </c>
      <c r="AK31" s="274">
        <f t="shared" si="6"/>
        <v>927</v>
      </c>
      <c r="AL31" s="279">
        <f t="shared" si="7"/>
        <v>11.915887850467289</v>
      </c>
      <c r="AM31" s="279">
        <f>IF((AB31+J31)&lt;&gt;0,(資源化量内訳!D31-資源化量内訳!S31-資源化量内訳!U31-資源化量内訳!W31-資源化量内訳!V31)/(AB31+J31)*100,"-")</f>
        <v>11.915887850467289</v>
      </c>
      <c r="AN31" s="274">
        <f>ごみ処理量内訳!AA31</f>
        <v>0</v>
      </c>
      <c r="AO31" s="274">
        <f>ごみ処理量内訳!AB31</f>
        <v>2412</v>
      </c>
      <c r="AP31" s="274">
        <f>ごみ処理量内訳!AC31</f>
        <v>300</v>
      </c>
      <c r="AQ31" s="274">
        <f t="shared" si="8"/>
        <v>2712</v>
      </c>
      <c r="AR31" s="304" t="s">
        <v>726</v>
      </c>
    </row>
    <row r="32" spans="1:44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72228</v>
      </c>
      <c r="E32" s="274">
        <v>72228</v>
      </c>
      <c r="F32" s="274">
        <v>0</v>
      </c>
      <c r="G32" s="274">
        <v>5421</v>
      </c>
      <c r="H32" s="274">
        <f>SUM(ごみ搬入量内訳!E32,+ごみ搬入量内訳!AD32)</f>
        <v>16362</v>
      </c>
      <c r="I32" s="274">
        <f>ごみ搬入量内訳!BC32</f>
        <v>3769</v>
      </c>
      <c r="J32" s="274">
        <f>資源化量内訳!BR32</f>
        <v>797</v>
      </c>
      <c r="K32" s="274">
        <f t="shared" si="1"/>
        <v>20928</v>
      </c>
      <c r="L32" s="277">
        <f t="shared" si="2"/>
        <v>791.66428350296928</v>
      </c>
      <c r="M32" s="274">
        <f>IF(D32&lt;&gt;0,(ごみ搬入量内訳!BR32+ごみ処理概要!J32)/ごみ処理概要!D32/366*1000000,"-")</f>
        <v>576.91475476413336</v>
      </c>
      <c r="N32" s="274">
        <f>IF(D32&lt;&gt;0,(ごみ搬入量内訳!E32+ごみ搬入量内訳!BD32-ごみ搬入量内訳!R32-ごみ搬入量内訳!BH32)/D32/366*1000000,"-")</f>
        <v>487.52720211134681</v>
      </c>
      <c r="O32" s="274">
        <f>IF(D32&lt;&gt;0,ごみ搬入量内訳!CM32/ごみ処理概要!D32/366*1000000,"-")</f>
        <v>214.74952873883581</v>
      </c>
      <c r="P32" s="274">
        <f>ごみ搬入量内訳!DH32</f>
        <v>0</v>
      </c>
      <c r="Q32" s="274">
        <f>ごみ処理量内訳!E32</f>
        <v>17128</v>
      </c>
      <c r="R32" s="274">
        <f>ごみ処理量内訳!N32</f>
        <v>332</v>
      </c>
      <c r="S32" s="274">
        <f t="shared" si="3"/>
        <v>1658</v>
      </c>
      <c r="T32" s="274">
        <f>ごみ処理量内訳!G32</f>
        <v>984</v>
      </c>
      <c r="U32" s="274">
        <f>ごみ処理量内訳!L32</f>
        <v>674</v>
      </c>
      <c r="V32" s="274">
        <f>ごみ処理量内訳!H32</f>
        <v>0</v>
      </c>
      <c r="W32" s="274">
        <f>ごみ処理量内訳!I32</f>
        <v>0</v>
      </c>
      <c r="X32" s="274">
        <f>ごみ処理量内訳!J32</f>
        <v>0</v>
      </c>
      <c r="Y32" s="274">
        <f>ごみ処理量内訳!K32</f>
        <v>0</v>
      </c>
      <c r="Z32" s="274">
        <f>ごみ処理量内訳!M32</f>
        <v>0</v>
      </c>
      <c r="AA32" s="274">
        <f>資源化量内訳!Z32</f>
        <v>992</v>
      </c>
      <c r="AB32" s="274">
        <f t="shared" si="4"/>
        <v>20110</v>
      </c>
      <c r="AC32" s="279">
        <f t="shared" si="5"/>
        <v>98.349080059671806</v>
      </c>
      <c r="AD32" s="274">
        <f>施設資源化量内訳!Z32</f>
        <v>293</v>
      </c>
      <c r="AE32" s="274">
        <f>施設資源化量内訳!AV32</f>
        <v>271</v>
      </c>
      <c r="AF32" s="274">
        <f>施設資源化量内訳!BR32</f>
        <v>0</v>
      </c>
      <c r="AG32" s="274">
        <f>施設資源化量内訳!CN32</f>
        <v>0</v>
      </c>
      <c r="AH32" s="274">
        <f>施設資源化量内訳!DJ32</f>
        <v>0</v>
      </c>
      <c r="AI32" s="274">
        <f>施設資源化量内訳!EF32</f>
        <v>0</v>
      </c>
      <c r="AJ32" s="274">
        <f>施設資源化量内訳!FB32</f>
        <v>657</v>
      </c>
      <c r="AK32" s="274">
        <f t="shared" si="6"/>
        <v>1221</v>
      </c>
      <c r="AL32" s="279">
        <f t="shared" si="7"/>
        <v>14.397091883101353</v>
      </c>
      <c r="AM32" s="279">
        <f>IF((AB32+J32)&lt;&gt;0,(資源化量内訳!D32-資源化量内訳!S32-資源化量内訳!U32-資源化量内訳!W32-資源化量内訳!V32)/(AB32+J32)*100,"-")</f>
        <v>14.397091883101353</v>
      </c>
      <c r="AN32" s="274">
        <f>ごみ処理量内訳!AA32</f>
        <v>332</v>
      </c>
      <c r="AO32" s="274">
        <f>ごみ処理量内訳!AB32</f>
        <v>1863</v>
      </c>
      <c r="AP32" s="274">
        <f>ごみ処理量内訳!AC32</f>
        <v>17</v>
      </c>
      <c r="AQ32" s="274">
        <f t="shared" si="8"/>
        <v>2212</v>
      </c>
      <c r="AR32" s="304" t="s">
        <v>726</v>
      </c>
    </row>
    <row r="33" spans="1:44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83962</v>
      </c>
      <c r="E33" s="274">
        <v>83962</v>
      </c>
      <c r="F33" s="274">
        <v>0</v>
      </c>
      <c r="G33" s="274">
        <v>1692</v>
      </c>
      <c r="H33" s="274">
        <f>SUM(ごみ搬入量内訳!E33,+ごみ搬入量内訳!AD33)</f>
        <v>20714</v>
      </c>
      <c r="I33" s="274">
        <f>ごみ搬入量内訳!BC33</f>
        <v>1495</v>
      </c>
      <c r="J33" s="274">
        <f>資源化量内訳!BR33</f>
        <v>1726</v>
      </c>
      <c r="K33" s="274">
        <f t="shared" si="1"/>
        <v>23935</v>
      </c>
      <c r="L33" s="277">
        <f t="shared" si="2"/>
        <v>778.87824091122138</v>
      </c>
      <c r="M33" s="274">
        <f>IF(D33&lt;&gt;0,(ごみ搬入量内訳!BR33+ごみ処理概要!J33)/ごみ処理概要!D33/366*1000000,"-")</f>
        <v>589.91037189215058</v>
      </c>
      <c r="N33" s="274">
        <f>IF(D33&lt;&gt;0,(ごみ搬入量内訳!E33+ごみ搬入量内訳!BD33-ごみ搬入量内訳!R33-ごみ搬入量内訳!BH33)/D33/366*1000000,"-")</f>
        <v>451.31657920191066</v>
      </c>
      <c r="O33" s="274">
        <f>IF(D33&lt;&gt;0,ごみ搬入量内訳!CM33/ごみ処理概要!D33/366*1000000,"-")</f>
        <v>188.96786901907095</v>
      </c>
      <c r="P33" s="274">
        <f>ごみ搬入量内訳!DH33</f>
        <v>0</v>
      </c>
      <c r="Q33" s="274">
        <f>ごみ処理量内訳!E33</f>
        <v>18733</v>
      </c>
      <c r="R33" s="274">
        <f>ごみ処理量内訳!N33</f>
        <v>0</v>
      </c>
      <c r="S33" s="274">
        <f t="shared" si="3"/>
        <v>3448</v>
      </c>
      <c r="T33" s="274">
        <f>ごみ処理量内訳!G33</f>
        <v>943</v>
      </c>
      <c r="U33" s="274">
        <f>ごみ処理量内訳!L33</f>
        <v>2505</v>
      </c>
      <c r="V33" s="274">
        <f>ごみ処理量内訳!H33</f>
        <v>0</v>
      </c>
      <c r="W33" s="274">
        <f>ごみ処理量内訳!I33</f>
        <v>0</v>
      </c>
      <c r="X33" s="274">
        <f>ごみ処理量内訳!J33</f>
        <v>0</v>
      </c>
      <c r="Y33" s="274">
        <f>ごみ処理量内訳!K33</f>
        <v>0</v>
      </c>
      <c r="Z33" s="274">
        <f>ごみ処理量内訳!M33</f>
        <v>0</v>
      </c>
      <c r="AA33" s="274">
        <f>資源化量内訳!Z33</f>
        <v>28</v>
      </c>
      <c r="AB33" s="274">
        <f t="shared" si="4"/>
        <v>22209</v>
      </c>
      <c r="AC33" s="279">
        <f t="shared" si="5"/>
        <v>100</v>
      </c>
      <c r="AD33" s="274">
        <f>施設資源化量内訳!Z33</f>
        <v>33</v>
      </c>
      <c r="AE33" s="274">
        <f>施設資源化量内訳!AV33</f>
        <v>232</v>
      </c>
      <c r="AF33" s="274">
        <f>施設資源化量内訳!BR33</f>
        <v>0</v>
      </c>
      <c r="AG33" s="274">
        <f>施設資源化量内訳!CN33</f>
        <v>0</v>
      </c>
      <c r="AH33" s="274">
        <f>施設資源化量内訳!DJ33</f>
        <v>0</v>
      </c>
      <c r="AI33" s="274">
        <f>施設資源化量内訳!EF33</f>
        <v>0</v>
      </c>
      <c r="AJ33" s="274">
        <f>施設資源化量内訳!FB33</f>
        <v>2505</v>
      </c>
      <c r="AK33" s="274">
        <f t="shared" si="6"/>
        <v>2770</v>
      </c>
      <c r="AL33" s="279">
        <f t="shared" si="7"/>
        <v>18.901190724879882</v>
      </c>
      <c r="AM33" s="279">
        <f>IF((AB33+J33)&lt;&gt;0,(資源化量内訳!D33-資源化量内訳!S33-資源化量内訳!U33-資源化量内訳!W33-資源化量内訳!V33)/(AB33+J33)*100,"-")</f>
        <v>18.901190724879882</v>
      </c>
      <c r="AN33" s="274">
        <f>ごみ処理量内訳!AA33</f>
        <v>0</v>
      </c>
      <c r="AO33" s="274">
        <f>ごみ処理量内訳!AB33</f>
        <v>2124</v>
      </c>
      <c r="AP33" s="274">
        <f>ごみ処理量内訳!AC33</f>
        <v>190</v>
      </c>
      <c r="AQ33" s="274">
        <f t="shared" si="8"/>
        <v>2314</v>
      </c>
      <c r="AR33" s="304" t="s">
        <v>726</v>
      </c>
    </row>
    <row r="34" spans="1:44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49276</v>
      </c>
      <c r="E34" s="274">
        <v>49276</v>
      </c>
      <c r="F34" s="274">
        <v>0</v>
      </c>
      <c r="G34" s="274">
        <v>4328</v>
      </c>
      <c r="H34" s="274">
        <f>SUM(ごみ搬入量内訳!E34,+ごみ搬入量内訳!AD34)</f>
        <v>12193</v>
      </c>
      <c r="I34" s="274">
        <f>ごみ搬入量内訳!BC34</f>
        <v>2411</v>
      </c>
      <c r="J34" s="274">
        <f>資源化量内訳!BR34</f>
        <v>34</v>
      </c>
      <c r="K34" s="274">
        <f t="shared" si="1"/>
        <v>14638</v>
      </c>
      <c r="L34" s="277">
        <f t="shared" si="2"/>
        <v>811.64330544536256</v>
      </c>
      <c r="M34" s="274">
        <f>IF(D34&lt;&gt;0,(ごみ搬入量内訳!BR34+ごみ処理概要!J34)/ごみ処理概要!D34/366*1000000,"-")</f>
        <v>567.06353906201127</v>
      </c>
      <c r="N34" s="274">
        <f>IF(D34&lt;&gt;0,(ごみ搬入量内訳!E34+ごみ搬入量内訳!BD34-ごみ搬入量内訳!R34-ごみ搬入量内訳!BH34)/D34/366*1000000,"-")</f>
        <v>512.50301080963834</v>
      </c>
      <c r="O34" s="274">
        <f>IF(D34&lt;&gt;0,ごみ搬入量内訳!CM34/ごみ処理概要!D34/366*1000000,"-")</f>
        <v>244.57976638335111</v>
      </c>
      <c r="P34" s="274">
        <f>ごみ搬入量内訳!DH34</f>
        <v>0</v>
      </c>
      <c r="Q34" s="274">
        <f>ごみ処理量内訳!E34</f>
        <v>10812</v>
      </c>
      <c r="R34" s="274">
        <f>ごみ処理量内訳!N34</f>
        <v>0</v>
      </c>
      <c r="S34" s="274">
        <f t="shared" si="3"/>
        <v>2842</v>
      </c>
      <c r="T34" s="274">
        <f>ごみ処理量内訳!G34</f>
        <v>2842</v>
      </c>
      <c r="U34" s="274">
        <f>ごみ処理量内訳!L34</f>
        <v>0</v>
      </c>
      <c r="V34" s="274">
        <f>ごみ処理量内訳!H34</f>
        <v>0</v>
      </c>
      <c r="W34" s="274">
        <f>ごみ処理量内訳!I34</f>
        <v>0</v>
      </c>
      <c r="X34" s="274">
        <f>ごみ処理量内訳!J34</f>
        <v>0</v>
      </c>
      <c r="Y34" s="274">
        <f>ごみ処理量内訳!K34</f>
        <v>0</v>
      </c>
      <c r="Z34" s="274">
        <f>ごみ処理量内訳!M34</f>
        <v>0</v>
      </c>
      <c r="AA34" s="274">
        <f>資源化量内訳!Z34</f>
        <v>950</v>
      </c>
      <c r="AB34" s="274">
        <f t="shared" si="4"/>
        <v>14604</v>
      </c>
      <c r="AC34" s="279">
        <f t="shared" si="5"/>
        <v>100</v>
      </c>
      <c r="AD34" s="274">
        <f>施設資源化量内訳!Z34</f>
        <v>431</v>
      </c>
      <c r="AE34" s="274">
        <f>施設資源化量内訳!AV34</f>
        <v>221</v>
      </c>
      <c r="AF34" s="274">
        <f>施設資源化量内訳!BR34</f>
        <v>0</v>
      </c>
      <c r="AG34" s="274">
        <f>施設資源化量内訳!CN34</f>
        <v>0</v>
      </c>
      <c r="AH34" s="274">
        <f>施設資源化量内訳!DJ34</f>
        <v>0</v>
      </c>
      <c r="AI34" s="274">
        <f>施設資源化量内訳!EF34</f>
        <v>0</v>
      </c>
      <c r="AJ34" s="274">
        <f>施設資源化量内訳!FB34</f>
        <v>0</v>
      </c>
      <c r="AK34" s="274">
        <f t="shared" si="6"/>
        <v>652</v>
      </c>
      <c r="AL34" s="279">
        <f t="shared" si="7"/>
        <v>11.176390217242794</v>
      </c>
      <c r="AM34" s="279">
        <f>IF((AB34+J34)&lt;&gt;0,(資源化量内訳!D34-資源化量内訳!S34-資源化量内訳!U34-資源化量内訳!W34-資源化量内訳!V34)/(AB34+J34)*100,"-")</f>
        <v>11.176390217242794</v>
      </c>
      <c r="AN34" s="274">
        <f>ごみ処理量内訳!AA34</f>
        <v>0</v>
      </c>
      <c r="AO34" s="274">
        <f>ごみ処理量内訳!AB34</f>
        <v>1440</v>
      </c>
      <c r="AP34" s="274">
        <f>ごみ処理量内訳!AC34</f>
        <v>0</v>
      </c>
      <c r="AQ34" s="274">
        <f t="shared" si="8"/>
        <v>1440</v>
      </c>
      <c r="AR34" s="304" t="s">
        <v>726</v>
      </c>
    </row>
    <row r="35" spans="1:44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47796</v>
      </c>
      <c r="E35" s="274">
        <v>47796</v>
      </c>
      <c r="F35" s="274">
        <v>0</v>
      </c>
      <c r="G35" s="274">
        <v>3108</v>
      </c>
      <c r="H35" s="274">
        <f>SUM(ごみ搬入量内訳!E35,+ごみ搬入量内訳!AD35)</f>
        <v>9428</v>
      </c>
      <c r="I35" s="274">
        <f>ごみ搬入量内訳!BC35</f>
        <v>228</v>
      </c>
      <c r="J35" s="274">
        <f>資源化量内訳!BR35</f>
        <v>361</v>
      </c>
      <c r="K35" s="274">
        <f t="shared" si="1"/>
        <v>10017</v>
      </c>
      <c r="L35" s="277">
        <f t="shared" si="2"/>
        <v>572.61805295456509</v>
      </c>
      <c r="M35" s="274">
        <f>IF(D35&lt;&gt;0,(ごみ搬入量内訳!BR35+ごみ処理概要!J35)/ごみ処理概要!D35/366*1000000,"-")</f>
        <v>525.28574309668556</v>
      </c>
      <c r="N35" s="274">
        <f>IF(D35&lt;&gt;0,(ごみ搬入量内訳!E35+ごみ搬入量内訳!BD35-ごみ搬入量内訳!R35-ごみ搬入量内訳!BH35)/D35/366*1000000,"-")</f>
        <v>422.44658194411863</v>
      </c>
      <c r="O35" s="274">
        <f>IF(D35&lt;&gt;0,ごみ搬入量内訳!CM35/ごみ処理概要!D35/366*1000000,"-")</f>
        <v>47.332309857879586</v>
      </c>
      <c r="P35" s="274">
        <f>ごみ搬入量内訳!DH35</f>
        <v>0</v>
      </c>
      <c r="Q35" s="274">
        <f>ごみ処理量内訳!E35</f>
        <v>7367</v>
      </c>
      <c r="R35" s="274">
        <f>ごみ処理量内訳!N35</f>
        <v>2</v>
      </c>
      <c r="S35" s="274">
        <f t="shared" si="3"/>
        <v>1556</v>
      </c>
      <c r="T35" s="274">
        <f>ごみ処理量内訳!G35</f>
        <v>849</v>
      </c>
      <c r="U35" s="274">
        <f>ごみ処理量内訳!L35</f>
        <v>707</v>
      </c>
      <c r="V35" s="274">
        <f>ごみ処理量内訳!H35</f>
        <v>0</v>
      </c>
      <c r="W35" s="274">
        <f>ごみ処理量内訳!I35</f>
        <v>0</v>
      </c>
      <c r="X35" s="274">
        <f>ごみ処理量内訳!J35</f>
        <v>0</v>
      </c>
      <c r="Y35" s="274">
        <f>ごみ処理量内訳!K35</f>
        <v>0</v>
      </c>
      <c r="Z35" s="274">
        <f>ごみ処理量内訳!M35</f>
        <v>0</v>
      </c>
      <c r="AA35" s="274">
        <f>資源化量内訳!Z35</f>
        <v>731</v>
      </c>
      <c r="AB35" s="274">
        <f t="shared" si="4"/>
        <v>9656</v>
      </c>
      <c r="AC35" s="279">
        <f t="shared" si="5"/>
        <v>99.979287489643738</v>
      </c>
      <c r="AD35" s="274">
        <f>施設資源化量内訳!Z35</f>
        <v>886</v>
      </c>
      <c r="AE35" s="274">
        <f>施設資源化量内訳!AV35</f>
        <v>92</v>
      </c>
      <c r="AF35" s="274">
        <f>施設資源化量内訳!BR35</f>
        <v>0</v>
      </c>
      <c r="AG35" s="274">
        <f>施設資源化量内訳!CN35</f>
        <v>0</v>
      </c>
      <c r="AH35" s="274">
        <f>施設資源化量内訳!DJ35</f>
        <v>0</v>
      </c>
      <c r="AI35" s="274">
        <f>施設資源化量内訳!EF35</f>
        <v>0</v>
      </c>
      <c r="AJ35" s="274">
        <f>施設資源化量内訳!FB35</f>
        <v>707</v>
      </c>
      <c r="AK35" s="274">
        <f t="shared" si="6"/>
        <v>1685</v>
      </c>
      <c r="AL35" s="279">
        <f t="shared" si="7"/>
        <v>27.722871119097537</v>
      </c>
      <c r="AM35" s="279">
        <f>IF((AB35+J35)&lt;&gt;0,(資源化量内訳!D35-資源化量内訳!S35-資源化量内訳!U35-資源化量内訳!W35-資源化量内訳!V35)/(AB35+J35)*100,"-")</f>
        <v>27.203753618847959</v>
      </c>
      <c r="AN35" s="274">
        <f>ごみ処理量内訳!AA35</f>
        <v>2</v>
      </c>
      <c r="AO35" s="274">
        <f>ごみ処理量内訳!AB35</f>
        <v>206</v>
      </c>
      <c r="AP35" s="274">
        <f>ごみ処理量内訳!AC35</f>
        <v>0</v>
      </c>
      <c r="AQ35" s="274">
        <f t="shared" si="8"/>
        <v>208</v>
      </c>
      <c r="AR35" s="304" t="s">
        <v>726</v>
      </c>
    </row>
    <row r="36" spans="1:44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68116</v>
      </c>
      <c r="E36" s="274">
        <v>68116</v>
      </c>
      <c r="F36" s="274">
        <v>0</v>
      </c>
      <c r="G36" s="274">
        <v>3827</v>
      </c>
      <c r="H36" s="274">
        <f>SUM(ごみ搬入量内訳!E36,+ごみ搬入量内訳!AD36)</f>
        <v>16219</v>
      </c>
      <c r="I36" s="274">
        <f>ごみ搬入量内訳!BC36</f>
        <v>1245</v>
      </c>
      <c r="J36" s="274">
        <f>資源化量内訳!BR36</f>
        <v>329</v>
      </c>
      <c r="K36" s="274">
        <f t="shared" si="1"/>
        <v>17793</v>
      </c>
      <c r="L36" s="277">
        <f t="shared" si="2"/>
        <v>713.70535701392703</v>
      </c>
      <c r="M36" s="274">
        <f>IF(D36&lt;&gt;0,(ごみ搬入量内訳!BR36+ごみ処理概要!J36)/ごみ処理概要!D36/366*1000000,"-")</f>
        <v>568.02009558108364</v>
      </c>
      <c r="N36" s="274">
        <f>IF(D36&lt;&gt;0,(ごみ搬入量内訳!E36+ごみ搬入量内訳!BD36-ごみ搬入量内訳!R36-ごみ搬入量内訳!BH36)/D36/366*1000000,"-")</f>
        <v>452.81963554938585</v>
      </c>
      <c r="O36" s="274">
        <f>IF(D36&lt;&gt;0,ごみ搬入量内訳!CM36/ごみ処理概要!D36/366*1000000,"-")</f>
        <v>145.68526143284342</v>
      </c>
      <c r="P36" s="274">
        <f>ごみ搬入量内訳!DH36</f>
        <v>0</v>
      </c>
      <c r="Q36" s="274">
        <f>ごみ処理量内訳!E36</f>
        <v>13844</v>
      </c>
      <c r="R36" s="274">
        <f>ごみ処理量内訳!N36</f>
        <v>0</v>
      </c>
      <c r="S36" s="274">
        <f t="shared" si="3"/>
        <v>2661</v>
      </c>
      <c r="T36" s="274">
        <f>ごみ処理量内訳!G36</f>
        <v>342</v>
      </c>
      <c r="U36" s="274">
        <f>ごみ処理量内訳!L36</f>
        <v>1656</v>
      </c>
      <c r="V36" s="274">
        <f>ごみ処理量内訳!H36</f>
        <v>399</v>
      </c>
      <c r="W36" s="274">
        <f>ごみ処理量内訳!I36</f>
        <v>0</v>
      </c>
      <c r="X36" s="274">
        <f>ごみ処理量内訳!J36</f>
        <v>264</v>
      </c>
      <c r="Y36" s="274">
        <f>ごみ処理量内訳!K36</f>
        <v>0</v>
      </c>
      <c r="Z36" s="274">
        <f>ごみ処理量内訳!M36</f>
        <v>0</v>
      </c>
      <c r="AA36" s="274">
        <f>資源化量内訳!Z36</f>
        <v>959</v>
      </c>
      <c r="AB36" s="274">
        <f t="shared" si="4"/>
        <v>17464</v>
      </c>
      <c r="AC36" s="279">
        <f t="shared" si="5"/>
        <v>100</v>
      </c>
      <c r="AD36" s="274">
        <f>施設資源化量内訳!Z36</f>
        <v>1068</v>
      </c>
      <c r="AE36" s="274">
        <f>施設資源化量内訳!AV36</f>
        <v>135</v>
      </c>
      <c r="AF36" s="274">
        <f>施設資源化量内訳!BR36</f>
        <v>399</v>
      </c>
      <c r="AG36" s="274">
        <f>施設資源化量内訳!CN36</f>
        <v>0</v>
      </c>
      <c r="AH36" s="274">
        <f>施設資源化量内訳!DJ36</f>
        <v>264</v>
      </c>
      <c r="AI36" s="274">
        <f>施設資源化量内訳!EF36</f>
        <v>0</v>
      </c>
      <c r="AJ36" s="274">
        <f>施設資源化量内訳!FB36</f>
        <v>1656</v>
      </c>
      <c r="AK36" s="274">
        <f t="shared" si="6"/>
        <v>3522</v>
      </c>
      <c r="AL36" s="279">
        <f t="shared" si="7"/>
        <v>27.033102905637048</v>
      </c>
      <c r="AM36" s="279">
        <f>IF((AB36+J36)&lt;&gt;0,(資源化量内訳!D36-資源化量内訳!S36-資源化量内訳!U36-資源化量内訳!W36-資源化量内訳!V36)/(AB36+J36)*100,"-")</f>
        <v>27.033102905637048</v>
      </c>
      <c r="AN36" s="274">
        <f>ごみ処理量内訳!AA36</f>
        <v>0</v>
      </c>
      <c r="AO36" s="274">
        <f>ごみ処理量内訳!AB36</f>
        <v>363</v>
      </c>
      <c r="AP36" s="274">
        <f>ごみ処理量内訳!AC36</f>
        <v>105</v>
      </c>
      <c r="AQ36" s="274">
        <f t="shared" si="8"/>
        <v>468</v>
      </c>
      <c r="AR36" s="304" t="s">
        <v>726</v>
      </c>
    </row>
    <row r="37" spans="1:44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93882</v>
      </c>
      <c r="E37" s="274">
        <v>93882</v>
      </c>
      <c r="F37" s="274">
        <v>0</v>
      </c>
      <c r="G37" s="274">
        <v>2031</v>
      </c>
      <c r="H37" s="274">
        <f>SUM(ごみ搬入量内訳!E37,+ごみ搬入量内訳!AD37)</f>
        <v>19712</v>
      </c>
      <c r="I37" s="274">
        <f>ごみ搬入量内訳!BC37</f>
        <v>3761</v>
      </c>
      <c r="J37" s="274">
        <f>資源化量内訳!BR37</f>
        <v>1914</v>
      </c>
      <c r="K37" s="274">
        <f t="shared" si="1"/>
        <v>25387</v>
      </c>
      <c r="L37" s="277">
        <f t="shared" si="2"/>
        <v>738.83585754609055</v>
      </c>
      <c r="M37" s="274">
        <f>IF(D37&lt;&gt;0,(ごみ搬入量内訳!BR37+ごみ処理概要!J37)/ごみ処理概要!D37/366*1000000,"-")</f>
        <v>583.10612682843475</v>
      </c>
      <c r="N37" s="274">
        <f>IF(D37&lt;&gt;0,(ごみ搬入量内訳!E37+ごみ搬入量内訳!BD37-ごみ搬入量内訳!R37-ごみ搬入量内訳!BH37)/D37/366*1000000,"-")</f>
        <v>447.31189705295674</v>
      </c>
      <c r="O37" s="274">
        <f>IF(D37&lt;&gt;0,ごみ搬入量内訳!CM37/ごみ処理概要!D37/366*1000000,"-")</f>
        <v>155.72973071765591</v>
      </c>
      <c r="P37" s="274">
        <f>ごみ搬入量内訳!DH37</f>
        <v>0</v>
      </c>
      <c r="Q37" s="274">
        <f>ごみ処理量内訳!E37</f>
        <v>19363</v>
      </c>
      <c r="R37" s="274">
        <f>ごみ処理量内訳!N37</f>
        <v>0</v>
      </c>
      <c r="S37" s="274">
        <f t="shared" si="3"/>
        <v>1290</v>
      </c>
      <c r="T37" s="274">
        <f>ごみ処理量内訳!G37</f>
        <v>1290</v>
      </c>
      <c r="U37" s="274">
        <f>ごみ処理量内訳!L37</f>
        <v>0</v>
      </c>
      <c r="V37" s="274">
        <f>ごみ処理量内訳!H37</f>
        <v>0</v>
      </c>
      <c r="W37" s="274">
        <f>ごみ処理量内訳!I37</f>
        <v>0</v>
      </c>
      <c r="X37" s="274">
        <f>ごみ処理量内訳!J37</f>
        <v>0</v>
      </c>
      <c r="Y37" s="274">
        <f>ごみ処理量内訳!K37</f>
        <v>0</v>
      </c>
      <c r="Z37" s="274">
        <f>ごみ処理量内訳!M37</f>
        <v>0</v>
      </c>
      <c r="AA37" s="274">
        <f>資源化量内訳!Z37</f>
        <v>2955</v>
      </c>
      <c r="AB37" s="274">
        <f t="shared" si="4"/>
        <v>23608</v>
      </c>
      <c r="AC37" s="279">
        <f t="shared" si="5"/>
        <v>100</v>
      </c>
      <c r="AD37" s="274">
        <f>施設資源化量内訳!Z37</f>
        <v>1400</v>
      </c>
      <c r="AE37" s="274">
        <f>施設資源化量内訳!AV37</f>
        <v>267</v>
      </c>
      <c r="AF37" s="274">
        <f>施設資源化量内訳!BR37</f>
        <v>0</v>
      </c>
      <c r="AG37" s="274">
        <f>施設資源化量内訳!CN37</f>
        <v>0</v>
      </c>
      <c r="AH37" s="274">
        <f>施設資源化量内訳!DJ37</f>
        <v>0</v>
      </c>
      <c r="AI37" s="274">
        <f>施設資源化量内訳!EF37</f>
        <v>0</v>
      </c>
      <c r="AJ37" s="274">
        <f>施設資源化量内訳!FB37</f>
        <v>0</v>
      </c>
      <c r="AK37" s="274">
        <f t="shared" si="6"/>
        <v>1667</v>
      </c>
      <c r="AL37" s="279">
        <f t="shared" si="7"/>
        <v>25.609278269728076</v>
      </c>
      <c r="AM37" s="279">
        <f>IF((AB37+J37)&lt;&gt;0,(資源化量内訳!D37-資源化量内訳!S37-資源化量内訳!U37-資源化量内訳!W37-資源化量内訳!V37)/(AB37+J37)*100,"-")</f>
        <v>24.606222082908864</v>
      </c>
      <c r="AN37" s="274">
        <f>ごみ処理量内訳!AA37</f>
        <v>0</v>
      </c>
      <c r="AO37" s="274">
        <f>ごみ処理量内訳!AB37</f>
        <v>1299</v>
      </c>
      <c r="AP37" s="274">
        <f>ごみ処理量内訳!AC37</f>
        <v>163</v>
      </c>
      <c r="AQ37" s="274">
        <f t="shared" si="8"/>
        <v>1462</v>
      </c>
      <c r="AR37" s="304" t="s">
        <v>726</v>
      </c>
    </row>
    <row r="38" spans="1:44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58968</v>
      </c>
      <c r="E38" s="274">
        <v>58968</v>
      </c>
      <c r="F38" s="274">
        <v>0</v>
      </c>
      <c r="G38" s="274">
        <v>1735</v>
      </c>
      <c r="H38" s="274">
        <f>SUM(ごみ搬入量内訳!E38,+ごみ搬入量内訳!AD38)</f>
        <v>16768</v>
      </c>
      <c r="I38" s="274">
        <f>ごみ搬入量内訳!BC38</f>
        <v>6061</v>
      </c>
      <c r="J38" s="274">
        <f>資源化量内訳!BR38</f>
        <v>0</v>
      </c>
      <c r="K38" s="274">
        <f t="shared" si="1"/>
        <v>22829</v>
      </c>
      <c r="L38" s="277">
        <f t="shared" si="2"/>
        <v>1057.7655158711627</v>
      </c>
      <c r="M38" s="274">
        <f>IF(D38&lt;&gt;0,(ごみ搬入量内訳!BR38+ごみ処理概要!J38)/ごみ処理概要!D38/366*1000000,"-")</f>
        <v>675.36861708082108</v>
      </c>
      <c r="N38" s="274">
        <f>IF(D38&lt;&gt;0,(ごみ搬入量内訳!E38+ごみ搬入量内訳!BD38-ごみ搬入量内訳!R38-ごみ搬入量内訳!BH38)/D38/366*1000000,"-")</f>
        <v>509.26018594506758</v>
      </c>
      <c r="O38" s="274">
        <f>IF(D38&lt;&gt;0,ごみ搬入量内訳!CM38/ごみ処理概要!D38/366*1000000,"-")</f>
        <v>382.39689879034142</v>
      </c>
      <c r="P38" s="274">
        <f>ごみ搬入量内訳!DH38</f>
        <v>0</v>
      </c>
      <c r="Q38" s="274">
        <f>ごみ処理量内訳!E38</f>
        <v>14994</v>
      </c>
      <c r="R38" s="274">
        <f>ごみ処理量内訳!N38</f>
        <v>622</v>
      </c>
      <c r="S38" s="274">
        <f t="shared" si="3"/>
        <v>0</v>
      </c>
      <c r="T38" s="274">
        <f>ごみ処理量内訳!G38</f>
        <v>0</v>
      </c>
      <c r="U38" s="274">
        <f>ごみ処理量内訳!L38</f>
        <v>0</v>
      </c>
      <c r="V38" s="274">
        <f>ごみ処理量内訳!H38</f>
        <v>0</v>
      </c>
      <c r="W38" s="274">
        <f>ごみ処理量内訳!I38</f>
        <v>0</v>
      </c>
      <c r="X38" s="274">
        <f>ごみ処理量内訳!J38</f>
        <v>0</v>
      </c>
      <c r="Y38" s="274">
        <f>ごみ処理量内訳!K38</f>
        <v>0</v>
      </c>
      <c r="Z38" s="274">
        <f>ごみ処理量内訳!M38</f>
        <v>0</v>
      </c>
      <c r="AA38" s="274">
        <f>資源化量内訳!Z38</f>
        <v>7213</v>
      </c>
      <c r="AB38" s="274">
        <f t="shared" si="4"/>
        <v>22829</v>
      </c>
      <c r="AC38" s="279">
        <f t="shared" si="5"/>
        <v>97.275395330500686</v>
      </c>
      <c r="AD38" s="274">
        <f>施設資源化量内訳!Z38</f>
        <v>26</v>
      </c>
      <c r="AE38" s="274">
        <f>施設資源化量内訳!AV38</f>
        <v>0</v>
      </c>
      <c r="AF38" s="274">
        <f>施設資源化量内訳!BR38</f>
        <v>0</v>
      </c>
      <c r="AG38" s="274">
        <f>施設資源化量内訳!CN38</f>
        <v>0</v>
      </c>
      <c r="AH38" s="274">
        <f>施設資源化量内訳!DJ38</f>
        <v>0</v>
      </c>
      <c r="AI38" s="274">
        <f>施設資源化量内訳!EF38</f>
        <v>0</v>
      </c>
      <c r="AJ38" s="274">
        <f>施設資源化量内訳!FB38</f>
        <v>0</v>
      </c>
      <c r="AK38" s="274">
        <f t="shared" si="6"/>
        <v>26</v>
      </c>
      <c r="AL38" s="279">
        <f t="shared" si="7"/>
        <v>31.709667528144024</v>
      </c>
      <c r="AM38" s="279">
        <f>IF((AB38+J38)&lt;&gt;0,(資源化量内訳!D38-資源化量内訳!S38-資源化量内訳!U38-資源化量内訳!W38-資源化量内訳!V38)/(AB38+J38)*100,"-")</f>
        <v>31.709667528144024</v>
      </c>
      <c r="AN38" s="274">
        <f>ごみ処理量内訳!AA38</f>
        <v>622</v>
      </c>
      <c r="AO38" s="274">
        <f>ごみ処理量内訳!AB38</f>
        <v>1681</v>
      </c>
      <c r="AP38" s="274">
        <f>ごみ処理量内訳!AC38</f>
        <v>0</v>
      </c>
      <c r="AQ38" s="274">
        <f t="shared" si="8"/>
        <v>2303</v>
      </c>
      <c r="AR38" s="304" t="s">
        <v>726</v>
      </c>
    </row>
    <row r="39" spans="1:44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9">+E39+F39</f>
        <v>61164</v>
      </c>
      <c r="E39" s="274">
        <v>61164</v>
      </c>
      <c r="F39" s="274">
        <v>0</v>
      </c>
      <c r="G39" s="274">
        <v>1330</v>
      </c>
      <c r="H39" s="274">
        <f>SUM(ごみ搬入量内訳!E39,+ごみ搬入量内訳!AD39)</f>
        <v>14972</v>
      </c>
      <c r="I39" s="274">
        <f>ごみ搬入量内訳!BC39</f>
        <v>860</v>
      </c>
      <c r="J39" s="274">
        <f>資源化量内訳!BR39</f>
        <v>40</v>
      </c>
      <c r="K39" s="274">
        <f t="shared" ref="K39:K61" si="10">SUM(H39:J39)</f>
        <v>15872</v>
      </c>
      <c r="L39" s="277">
        <f t="shared" ref="L39:L61" si="11">IF(D39&lt;&gt;0,K39/D39/366*1000000,"-")</f>
        <v>709.01380254037065</v>
      </c>
      <c r="M39" s="274">
        <f>IF(D39&lt;&gt;0,(ごみ搬入量内訳!BR39+ごみ処理概要!J39)/ごみ処理概要!D39/366*1000000,"-")</f>
        <v>589.83229893794453</v>
      </c>
      <c r="N39" s="274">
        <f>IF(D39&lt;&gt;0,(ごみ搬入量内訳!E39+ごみ搬入量内訳!BD39-ごみ搬入量内訳!R39-ごみ搬入量内訳!BH39)/D39/366*1000000,"-")</f>
        <v>543.10671694089137</v>
      </c>
      <c r="O39" s="274">
        <f>IF(D39&lt;&gt;0,ごみ搬入量内訳!CM39/ごみ処理概要!D39/366*1000000,"-")</f>
        <v>119.18150360242623</v>
      </c>
      <c r="P39" s="274">
        <f>ごみ搬入量内訳!DH39</f>
        <v>0</v>
      </c>
      <c r="Q39" s="274">
        <f>ごみ処理量内訳!E39</f>
        <v>12083</v>
      </c>
      <c r="R39" s="274">
        <f>ごみ処理量内訳!N39</f>
        <v>0</v>
      </c>
      <c r="S39" s="274">
        <f t="shared" ref="S39:S61" si="12">SUM(T39:Z39)</f>
        <v>2721</v>
      </c>
      <c r="T39" s="274">
        <f>ごみ処理量内訳!G39</f>
        <v>2721</v>
      </c>
      <c r="U39" s="274">
        <f>ごみ処理量内訳!L39</f>
        <v>0</v>
      </c>
      <c r="V39" s="274">
        <f>ごみ処理量内訳!H39</f>
        <v>0</v>
      </c>
      <c r="W39" s="274">
        <f>ごみ処理量内訳!I39</f>
        <v>0</v>
      </c>
      <c r="X39" s="274">
        <f>ごみ処理量内訳!J39</f>
        <v>0</v>
      </c>
      <c r="Y39" s="274">
        <f>ごみ処理量内訳!K39</f>
        <v>0</v>
      </c>
      <c r="Z39" s="274">
        <f>ごみ処理量内訳!M39</f>
        <v>0</v>
      </c>
      <c r="AA39" s="274">
        <f>資源化量内訳!Z39</f>
        <v>1083</v>
      </c>
      <c r="AB39" s="274">
        <f t="shared" ref="AB39:AB61" si="13">SUM(Q39,R39,S39,AA39)</f>
        <v>15887</v>
      </c>
      <c r="AC39" s="279">
        <f t="shared" ref="AC39:AC61" si="14">IF(AB39&lt;&gt;0,(AA39+Q39+S39)/AB39*100,"-")</f>
        <v>100</v>
      </c>
      <c r="AD39" s="274">
        <f>施設資源化量内訳!Z39</f>
        <v>1162</v>
      </c>
      <c r="AE39" s="274">
        <f>施設資源化量内訳!AV39</f>
        <v>202</v>
      </c>
      <c r="AF39" s="274">
        <f>施設資源化量内訳!BR39</f>
        <v>0</v>
      </c>
      <c r="AG39" s="274">
        <f>施設資源化量内訳!CN39</f>
        <v>0</v>
      </c>
      <c r="AH39" s="274">
        <f>施設資源化量内訳!DJ39</f>
        <v>0</v>
      </c>
      <c r="AI39" s="274">
        <f>施設資源化量内訳!EF39</f>
        <v>0</v>
      </c>
      <c r="AJ39" s="274">
        <f>施設資源化量内訳!FB39</f>
        <v>0</v>
      </c>
      <c r="AK39" s="274">
        <f t="shared" ref="AK39:AK61" si="15">SUM(AD39:AJ39)</f>
        <v>1364</v>
      </c>
      <c r="AL39" s="279">
        <f t="shared" ref="AL39:AL61" si="16">IF((AB39+J39)&lt;&gt;0,(AA39+AK39+J39)/(AB39+J39)*100,"-")</f>
        <v>15.614993407421359</v>
      </c>
      <c r="AM39" s="279">
        <f>IF((AB39+J39)&lt;&gt;0,(資源化量内訳!D39-資源化量内訳!S39-資源化量内訳!U39-資源化量内訳!W39-資源化量内訳!V39)/(AB39+J39)*100,"-")</f>
        <v>8.3192063791046653</v>
      </c>
      <c r="AN39" s="274">
        <f>ごみ処理量内訳!AA39</f>
        <v>0</v>
      </c>
      <c r="AO39" s="274">
        <f>ごみ処理量内訳!AB39</f>
        <v>847</v>
      </c>
      <c r="AP39" s="274">
        <f>ごみ処理量内訳!AC39</f>
        <v>0</v>
      </c>
      <c r="AQ39" s="274">
        <f t="shared" ref="AQ39:AQ61" si="17">SUM(AN39:AP39)</f>
        <v>847</v>
      </c>
      <c r="AR39" s="304" t="s">
        <v>726</v>
      </c>
    </row>
    <row r="40" spans="1:44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9"/>
        <v>68966</v>
      </c>
      <c r="E40" s="274">
        <v>68966</v>
      </c>
      <c r="F40" s="274">
        <v>0</v>
      </c>
      <c r="G40" s="274">
        <v>2076</v>
      </c>
      <c r="H40" s="274">
        <f>SUM(ごみ搬入量内訳!E40,+ごみ搬入量内訳!AD40)</f>
        <v>16585</v>
      </c>
      <c r="I40" s="274">
        <f>ごみ搬入量内訳!BC40</f>
        <v>0</v>
      </c>
      <c r="J40" s="274">
        <f>資源化量内訳!BR40</f>
        <v>446</v>
      </c>
      <c r="K40" s="274">
        <f t="shared" si="10"/>
        <v>17031</v>
      </c>
      <c r="L40" s="277">
        <f t="shared" si="11"/>
        <v>674.720686791258</v>
      </c>
      <c r="M40" s="274">
        <f>IF(D40&lt;&gt;0,(ごみ搬入量内訳!BR40+ごみ処理概要!J40)/ごみ処理概要!D40/366*1000000,"-")</f>
        <v>560.86082807256412</v>
      </c>
      <c r="N40" s="274">
        <f>IF(D40&lt;&gt;0,(ごみ搬入量内訳!E40+ごみ搬入量内訳!BD40-ごみ搬入量内訳!R40-ごみ搬入量内訳!BH40)/D40/366*1000000,"-")</f>
        <v>482.49798863429817</v>
      </c>
      <c r="O40" s="274">
        <f>IF(D40&lt;&gt;0,ごみ搬入量内訳!CM40/ごみ処理概要!D40/366*1000000,"-")</f>
        <v>113.85985871869389</v>
      </c>
      <c r="P40" s="274">
        <f>ごみ搬入量内訳!DH40</f>
        <v>0</v>
      </c>
      <c r="Q40" s="274">
        <f>ごみ処理量内訳!E40</f>
        <v>14349</v>
      </c>
      <c r="R40" s="274">
        <f>ごみ処理量内訳!N40</f>
        <v>0</v>
      </c>
      <c r="S40" s="274">
        <f t="shared" si="12"/>
        <v>1149</v>
      </c>
      <c r="T40" s="274">
        <f>ごみ処理量内訳!G40</f>
        <v>0</v>
      </c>
      <c r="U40" s="274">
        <f>ごみ処理量内訳!L40</f>
        <v>517</v>
      </c>
      <c r="V40" s="274">
        <f>ごみ処理量内訳!H40</f>
        <v>0</v>
      </c>
      <c r="W40" s="274">
        <f>ごみ処理量内訳!I40</f>
        <v>0</v>
      </c>
      <c r="X40" s="274">
        <f>ごみ処理量内訳!J40</f>
        <v>0</v>
      </c>
      <c r="Y40" s="274">
        <f>ごみ処理量内訳!K40</f>
        <v>0</v>
      </c>
      <c r="Z40" s="274">
        <f>ごみ処理量内訳!M40</f>
        <v>632</v>
      </c>
      <c r="AA40" s="274">
        <f>資源化量内訳!Z40</f>
        <v>1090</v>
      </c>
      <c r="AB40" s="274">
        <f t="shared" si="13"/>
        <v>16588</v>
      </c>
      <c r="AC40" s="279">
        <f t="shared" si="14"/>
        <v>100</v>
      </c>
      <c r="AD40" s="274">
        <f>施設資源化量内訳!Z40</f>
        <v>0</v>
      </c>
      <c r="AE40" s="274">
        <f>施設資源化量内訳!AV40</f>
        <v>0</v>
      </c>
      <c r="AF40" s="274">
        <f>施設資源化量内訳!BR40</f>
        <v>0</v>
      </c>
      <c r="AG40" s="274">
        <f>施設資源化量内訳!CN40</f>
        <v>0</v>
      </c>
      <c r="AH40" s="274">
        <f>施設資源化量内訳!DJ40</f>
        <v>0</v>
      </c>
      <c r="AI40" s="274">
        <f>施設資源化量内訳!EF40</f>
        <v>0</v>
      </c>
      <c r="AJ40" s="274">
        <f>施設資源化量内訳!FB40</f>
        <v>517</v>
      </c>
      <c r="AK40" s="274">
        <f t="shared" si="15"/>
        <v>517</v>
      </c>
      <c r="AL40" s="279">
        <f t="shared" si="16"/>
        <v>12.05236585652225</v>
      </c>
      <c r="AM40" s="279">
        <f>IF((AB40+J40)&lt;&gt;0,(資源化量内訳!D40-資源化量内訳!S40-資源化量内訳!U40-資源化量内訳!W40-資源化量内訳!V40)/(AB40+J40)*100,"-")</f>
        <v>12.05236585652225</v>
      </c>
      <c r="AN40" s="274">
        <f>ごみ処理量内訳!AA40</f>
        <v>0</v>
      </c>
      <c r="AO40" s="274">
        <f>ごみ処理量内訳!AB40</f>
        <v>2411</v>
      </c>
      <c r="AP40" s="274">
        <f>ごみ処理量内訳!AC40</f>
        <v>81</v>
      </c>
      <c r="AQ40" s="274">
        <f t="shared" si="17"/>
        <v>2492</v>
      </c>
      <c r="AR40" s="304" t="s">
        <v>726</v>
      </c>
    </row>
    <row r="41" spans="1:44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9"/>
        <v>86129</v>
      </c>
      <c r="E41" s="274">
        <v>86129</v>
      </c>
      <c r="F41" s="274">
        <v>0</v>
      </c>
      <c r="G41" s="274">
        <v>2311</v>
      </c>
      <c r="H41" s="274">
        <f>SUM(ごみ搬入量内訳!E41,+ごみ搬入量内訳!AD41)</f>
        <v>24684</v>
      </c>
      <c r="I41" s="274">
        <f>ごみ搬入量内訳!BC41</f>
        <v>956</v>
      </c>
      <c r="J41" s="274">
        <f>資源化量内訳!BR41</f>
        <v>244</v>
      </c>
      <c r="K41" s="274">
        <f t="shared" si="10"/>
        <v>25884</v>
      </c>
      <c r="L41" s="277">
        <f t="shared" si="11"/>
        <v>821.10916735837918</v>
      </c>
      <c r="M41" s="274">
        <f>IF(D41&lt;&gt;0,(ごみ搬入量内訳!BR41+ごみ処理概要!J41)/ごみ処理概要!D41/366*1000000,"-")</f>
        <v>620.87577745086514</v>
      </c>
      <c r="N41" s="274">
        <f>IF(D41&lt;&gt;0,(ごみ搬入量内訳!E41+ごみ搬入量内訳!BD41-ごみ搬入量内訳!R41-ごみ搬入量内訳!BH41)/D41/366*1000000,"-")</f>
        <v>488.52886637764789</v>
      </c>
      <c r="O41" s="274">
        <f>IF(D41&lt;&gt;0,ごみ搬入量内訳!CM41/ごみ処理概要!D41/366*1000000,"-")</f>
        <v>200.23338990751384</v>
      </c>
      <c r="P41" s="274">
        <f>ごみ搬入量内訳!DH41</f>
        <v>0</v>
      </c>
      <c r="Q41" s="274">
        <f>ごみ処理量内訳!E41</f>
        <v>19356</v>
      </c>
      <c r="R41" s="274">
        <f>ごみ処理量内訳!N41</f>
        <v>0</v>
      </c>
      <c r="S41" s="274">
        <f t="shared" si="12"/>
        <v>5694</v>
      </c>
      <c r="T41" s="274">
        <f>ごみ処理量内訳!G41</f>
        <v>837</v>
      </c>
      <c r="U41" s="274">
        <f>ごみ処理量内訳!L41</f>
        <v>4857</v>
      </c>
      <c r="V41" s="274">
        <f>ごみ処理量内訳!H41</f>
        <v>0</v>
      </c>
      <c r="W41" s="274">
        <f>ごみ処理量内訳!I41</f>
        <v>0</v>
      </c>
      <c r="X41" s="274">
        <f>ごみ処理量内訳!J41</f>
        <v>0</v>
      </c>
      <c r="Y41" s="274">
        <f>ごみ処理量内訳!K41</f>
        <v>0</v>
      </c>
      <c r="Z41" s="274">
        <f>ごみ処理量内訳!M41</f>
        <v>0</v>
      </c>
      <c r="AA41" s="274">
        <f>資源化量内訳!Z41</f>
        <v>590</v>
      </c>
      <c r="AB41" s="274">
        <f t="shared" si="13"/>
        <v>25640</v>
      </c>
      <c r="AC41" s="279">
        <f t="shared" si="14"/>
        <v>100</v>
      </c>
      <c r="AD41" s="274">
        <f>施設資源化量内訳!Z41</f>
        <v>0</v>
      </c>
      <c r="AE41" s="274">
        <f>施設資源化量内訳!AV41</f>
        <v>0</v>
      </c>
      <c r="AF41" s="274">
        <f>施設資源化量内訳!BR41</f>
        <v>0</v>
      </c>
      <c r="AG41" s="274">
        <f>施設資源化量内訳!CN41</f>
        <v>0</v>
      </c>
      <c r="AH41" s="274">
        <f>施設資源化量内訳!DJ41</f>
        <v>0</v>
      </c>
      <c r="AI41" s="274">
        <f>施設資源化量内訳!EF41</f>
        <v>0</v>
      </c>
      <c r="AJ41" s="274">
        <f>施設資源化量内訳!FB41</f>
        <v>2412</v>
      </c>
      <c r="AK41" s="274">
        <f t="shared" si="15"/>
        <v>2412</v>
      </c>
      <c r="AL41" s="279">
        <f t="shared" si="16"/>
        <v>12.540565600370885</v>
      </c>
      <c r="AM41" s="279">
        <f>IF((AB41+J41)&lt;&gt;0,(資源化量内訳!D41-資源化量内訳!S41-資源化量内訳!U41-資源化量内訳!W41-資源化量内訳!V41)/(AB41+J41)*100,"-")</f>
        <v>12.540565600370885</v>
      </c>
      <c r="AN41" s="274">
        <f>ごみ処理量内訳!AA41</f>
        <v>0</v>
      </c>
      <c r="AO41" s="274">
        <f>ごみ処理量内訳!AB41</f>
        <v>2427</v>
      </c>
      <c r="AP41" s="274">
        <f>ごみ処理量内訳!AC41</f>
        <v>0</v>
      </c>
      <c r="AQ41" s="274">
        <f t="shared" si="17"/>
        <v>2427</v>
      </c>
      <c r="AR41" s="304" t="s">
        <v>726</v>
      </c>
    </row>
    <row r="42" spans="1:44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9"/>
        <v>43718</v>
      </c>
      <c r="E42" s="274">
        <v>43718</v>
      </c>
      <c r="F42" s="274">
        <v>0</v>
      </c>
      <c r="G42" s="274">
        <v>2428</v>
      </c>
      <c r="H42" s="274">
        <f>SUM(ごみ搬入量内訳!E42,+ごみ搬入量内訳!AD42)</f>
        <v>11689</v>
      </c>
      <c r="I42" s="274">
        <f>ごみ搬入量内訳!BC42</f>
        <v>266</v>
      </c>
      <c r="J42" s="274">
        <f>資源化量内訳!BR42</f>
        <v>255</v>
      </c>
      <c r="K42" s="274">
        <f t="shared" si="10"/>
        <v>12210</v>
      </c>
      <c r="L42" s="277">
        <f t="shared" si="11"/>
        <v>763.08741794466619</v>
      </c>
      <c r="M42" s="274">
        <f>IF(D42&lt;&gt;0,(ごみ搬入量内訳!BR42+ごみ処理概要!J42)/ごみ処理概要!D42/366*1000000,"-")</f>
        <v>586.5336132195489</v>
      </c>
      <c r="N42" s="274">
        <f>IF(D42&lt;&gt;0,(ごみ搬入量内訳!E42+ごみ搬入量内訳!BD42-ごみ搬入量内訳!R42-ごみ搬入量内訳!BH42)/D42/366*1000000,"-")</f>
        <v>542.53578011282946</v>
      </c>
      <c r="O42" s="274">
        <f>IF(D42&lt;&gt;0,ごみ搬入量内訳!CM42/ごみ処理概要!D42/366*1000000,"-")</f>
        <v>176.55380472511726</v>
      </c>
      <c r="P42" s="274">
        <f>ごみ搬入量内訳!DH42</f>
        <v>0</v>
      </c>
      <c r="Q42" s="274">
        <f>ごみ処理量内訳!E42</f>
        <v>9641</v>
      </c>
      <c r="R42" s="274">
        <f>ごみ処理量内訳!N42</f>
        <v>16</v>
      </c>
      <c r="S42" s="274">
        <f t="shared" si="12"/>
        <v>1930</v>
      </c>
      <c r="T42" s="274">
        <f>ごみ処理量内訳!G42</f>
        <v>1859</v>
      </c>
      <c r="U42" s="274">
        <f>ごみ処理量内訳!L42</f>
        <v>71</v>
      </c>
      <c r="V42" s="274">
        <f>ごみ処理量内訳!H42</f>
        <v>0</v>
      </c>
      <c r="W42" s="274">
        <f>ごみ処理量内訳!I42</f>
        <v>0</v>
      </c>
      <c r="X42" s="274">
        <f>ごみ処理量内訳!J42</f>
        <v>0</v>
      </c>
      <c r="Y42" s="274">
        <f>ごみ処理量内訳!K42</f>
        <v>0</v>
      </c>
      <c r="Z42" s="274">
        <f>ごみ処理量内訳!M42</f>
        <v>0</v>
      </c>
      <c r="AA42" s="274">
        <f>資源化量内訳!Z42</f>
        <v>368</v>
      </c>
      <c r="AB42" s="274">
        <f t="shared" si="13"/>
        <v>11955</v>
      </c>
      <c r="AC42" s="279">
        <f t="shared" si="14"/>
        <v>99.866164784608941</v>
      </c>
      <c r="AD42" s="274">
        <f>施設資源化量内訳!Z42</f>
        <v>919</v>
      </c>
      <c r="AE42" s="274">
        <f>施設資源化量内訳!AV42</f>
        <v>84</v>
      </c>
      <c r="AF42" s="274">
        <f>施設資源化量内訳!BR42</f>
        <v>0</v>
      </c>
      <c r="AG42" s="274">
        <f>施設資源化量内訳!CN42</f>
        <v>0</v>
      </c>
      <c r="AH42" s="274">
        <f>施設資源化量内訳!DJ42</f>
        <v>0</v>
      </c>
      <c r="AI42" s="274">
        <f>施設資源化量内訳!EF42</f>
        <v>0</v>
      </c>
      <c r="AJ42" s="274">
        <f>施設資源化量内訳!FB42</f>
        <v>71</v>
      </c>
      <c r="AK42" s="274">
        <f t="shared" si="15"/>
        <v>1074</v>
      </c>
      <c r="AL42" s="279">
        <f t="shared" si="16"/>
        <v>13.898443898443899</v>
      </c>
      <c r="AM42" s="279">
        <f>IF((AB42+J42)&lt;&gt;0,(資源化量内訳!D42-資源化量内訳!S42-資源化量内訳!U42-資源化量内訳!W42-資源化量内訳!V42)/(AB42+J42)*100,"-")</f>
        <v>6.4537264537264534</v>
      </c>
      <c r="AN42" s="274">
        <f>ごみ処理量内訳!AA42</f>
        <v>16</v>
      </c>
      <c r="AO42" s="274">
        <f>ごみ処理量内訳!AB42</f>
        <v>663</v>
      </c>
      <c r="AP42" s="274">
        <f>ごみ処理量内訳!AC42</f>
        <v>0</v>
      </c>
      <c r="AQ42" s="274">
        <f t="shared" si="17"/>
        <v>679</v>
      </c>
      <c r="AR42" s="304" t="s">
        <v>726</v>
      </c>
    </row>
    <row r="43" spans="1:44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9"/>
        <v>61403</v>
      </c>
      <c r="E43" s="274">
        <v>61403</v>
      </c>
      <c r="F43" s="274">
        <v>0</v>
      </c>
      <c r="G43" s="274">
        <v>2631</v>
      </c>
      <c r="H43" s="274">
        <f>SUM(ごみ搬入量内訳!E43,+ごみ搬入量内訳!AD43)</f>
        <v>16334</v>
      </c>
      <c r="I43" s="274">
        <f>ごみ搬入量内訳!BC43</f>
        <v>3296</v>
      </c>
      <c r="J43" s="274">
        <f>資源化量内訳!BR43</f>
        <v>69</v>
      </c>
      <c r="K43" s="274">
        <f t="shared" si="10"/>
        <v>19699</v>
      </c>
      <c r="L43" s="277">
        <f t="shared" si="11"/>
        <v>876.54356255532628</v>
      </c>
      <c r="M43" s="274">
        <f>IF(D43&lt;&gt;0,(ごみ搬入量内訳!BR43+ごみ処理概要!J43)/ごみ処理概要!D43/366*1000000,"-")</f>
        <v>563.86415679481672</v>
      </c>
      <c r="N43" s="274">
        <f>IF(D43&lt;&gt;0,(ごみ搬入量内訳!E43+ごみ搬入量内訳!BD43-ごみ搬入量内訳!R43-ごみ搬入量内訳!BH43)/D43/366*1000000,"-")</f>
        <v>481.94544525289297</v>
      </c>
      <c r="O43" s="274">
        <f>IF(D43&lt;&gt;0,ごみ搬入量内訳!CM43/ごみ処理概要!D43/366*1000000,"-")</f>
        <v>312.67940576050955</v>
      </c>
      <c r="P43" s="274">
        <f>ごみ搬入量内訳!DH43</f>
        <v>0</v>
      </c>
      <c r="Q43" s="274">
        <f>ごみ処理量内訳!E43</f>
        <v>16449</v>
      </c>
      <c r="R43" s="274">
        <f>ごみ処理量内訳!N43</f>
        <v>31</v>
      </c>
      <c r="S43" s="274">
        <f t="shared" si="12"/>
        <v>3197</v>
      </c>
      <c r="T43" s="274">
        <f>ごみ処理量内訳!G43</f>
        <v>886</v>
      </c>
      <c r="U43" s="274">
        <f>ごみ処理量内訳!L43</f>
        <v>2171</v>
      </c>
      <c r="V43" s="274">
        <f>ごみ処理量内訳!H43</f>
        <v>12</v>
      </c>
      <c r="W43" s="274">
        <f>ごみ処理量内訳!I43</f>
        <v>128</v>
      </c>
      <c r="X43" s="274">
        <f>ごみ処理量内訳!J43</f>
        <v>0</v>
      </c>
      <c r="Y43" s="274">
        <f>ごみ処理量内訳!K43</f>
        <v>0</v>
      </c>
      <c r="Z43" s="274">
        <f>ごみ処理量内訳!M43</f>
        <v>0</v>
      </c>
      <c r="AA43" s="274">
        <f>資源化量内訳!Z43</f>
        <v>74</v>
      </c>
      <c r="AB43" s="274">
        <f t="shared" si="13"/>
        <v>19751</v>
      </c>
      <c r="AC43" s="279">
        <f t="shared" si="14"/>
        <v>99.843045921725476</v>
      </c>
      <c r="AD43" s="274">
        <f>施設資源化量内訳!Z43</f>
        <v>297</v>
      </c>
      <c r="AE43" s="274">
        <f>施設資源化量内訳!AV43</f>
        <v>180</v>
      </c>
      <c r="AF43" s="274">
        <f>施設資源化量内訳!BR43</f>
        <v>12</v>
      </c>
      <c r="AG43" s="274">
        <f>施設資源化量内訳!CN43</f>
        <v>128</v>
      </c>
      <c r="AH43" s="274">
        <f>施設資源化量内訳!DJ43</f>
        <v>0</v>
      </c>
      <c r="AI43" s="274">
        <f>施設資源化量内訳!EF43</f>
        <v>0</v>
      </c>
      <c r="AJ43" s="274">
        <f>施設資源化量内訳!FB43</f>
        <v>2165</v>
      </c>
      <c r="AK43" s="274">
        <f t="shared" si="15"/>
        <v>2782</v>
      </c>
      <c r="AL43" s="279">
        <f t="shared" si="16"/>
        <v>14.757820383451058</v>
      </c>
      <c r="AM43" s="279">
        <f>IF((AB43+J43)&lt;&gt;0,(資源化量内訳!D43-資源化量内訳!S43-資源化量内訳!U43-資源化量内訳!W43-資源化量内訳!V43)/(AB43+J43)*100,"-")</f>
        <v>13.683148335015135</v>
      </c>
      <c r="AN43" s="274">
        <f>ごみ処理量内訳!AA43</f>
        <v>31</v>
      </c>
      <c r="AO43" s="274">
        <f>ごみ処理量内訳!AB43</f>
        <v>1948</v>
      </c>
      <c r="AP43" s="274">
        <f>ごみ処理量内訳!AC43</f>
        <v>121</v>
      </c>
      <c r="AQ43" s="274">
        <f t="shared" si="17"/>
        <v>2100</v>
      </c>
      <c r="AR43" s="304" t="s">
        <v>726</v>
      </c>
    </row>
    <row r="44" spans="1:44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9"/>
        <v>88715</v>
      </c>
      <c r="E44" s="274">
        <v>88715</v>
      </c>
      <c r="F44" s="274">
        <v>0</v>
      </c>
      <c r="G44" s="274">
        <v>2848</v>
      </c>
      <c r="H44" s="274">
        <f>SUM(ごみ搬入量内訳!E44,+ごみ搬入量内訳!AD44)</f>
        <v>21675</v>
      </c>
      <c r="I44" s="274">
        <f>ごみ搬入量内訳!BC44</f>
        <v>206</v>
      </c>
      <c r="J44" s="274">
        <f>資源化量内訳!BR44</f>
        <v>0</v>
      </c>
      <c r="K44" s="274">
        <f t="shared" si="10"/>
        <v>21881</v>
      </c>
      <c r="L44" s="277">
        <f t="shared" si="11"/>
        <v>673.89001866048</v>
      </c>
      <c r="M44" s="274">
        <f>IF(D44&lt;&gt;0,(ごみ搬入量内訳!BR44+ごみ処理概要!J44)/ごみ処理概要!D44/366*1000000,"-")</f>
        <v>593.38416843523919</v>
      </c>
      <c r="N44" s="274">
        <f>IF(D44&lt;&gt;0,(ごみ搬入量内訳!E44+ごみ搬入量内訳!BD44-ごみ搬入量内訳!R44-ごみ搬入量内訳!BH44)/D44/366*1000000,"-")</f>
        <v>559.29083400549871</v>
      </c>
      <c r="O44" s="274">
        <f>IF(D44&lt;&gt;0,ごみ搬入量内訳!CM44/ごみ処理概要!D44/366*1000000,"-")</f>
        <v>80.50585022524082</v>
      </c>
      <c r="P44" s="274">
        <f>ごみ搬入量内訳!DH44</f>
        <v>0</v>
      </c>
      <c r="Q44" s="274">
        <f>ごみ処理量内訳!E44</f>
        <v>18342</v>
      </c>
      <c r="R44" s="274">
        <f>ごみ処理量内訳!N44</f>
        <v>0</v>
      </c>
      <c r="S44" s="274">
        <f t="shared" si="12"/>
        <v>2432</v>
      </c>
      <c r="T44" s="274">
        <f>ごみ処理量内訳!G44</f>
        <v>2432</v>
      </c>
      <c r="U44" s="274">
        <f>ごみ処理量内訳!L44</f>
        <v>0</v>
      </c>
      <c r="V44" s="274">
        <f>ごみ処理量内訳!H44</f>
        <v>0</v>
      </c>
      <c r="W44" s="274">
        <f>ごみ処理量内訳!I44</f>
        <v>0</v>
      </c>
      <c r="X44" s="274">
        <f>ごみ処理量内訳!J44</f>
        <v>0</v>
      </c>
      <c r="Y44" s="274">
        <f>ごみ処理量内訳!K44</f>
        <v>0</v>
      </c>
      <c r="Z44" s="274">
        <f>ごみ処理量内訳!M44</f>
        <v>0</v>
      </c>
      <c r="AA44" s="274">
        <f>資源化量内訳!Z44</f>
        <v>1107</v>
      </c>
      <c r="AB44" s="274">
        <f t="shared" si="13"/>
        <v>21881</v>
      </c>
      <c r="AC44" s="279">
        <f t="shared" si="14"/>
        <v>100</v>
      </c>
      <c r="AD44" s="274">
        <f>施設資源化量内訳!Z44</f>
        <v>833</v>
      </c>
      <c r="AE44" s="274">
        <f>施設資源化量内訳!AV44</f>
        <v>620</v>
      </c>
      <c r="AF44" s="274">
        <f>施設資源化量内訳!BR44</f>
        <v>0</v>
      </c>
      <c r="AG44" s="274">
        <f>施設資源化量内訳!CN44</f>
        <v>0</v>
      </c>
      <c r="AH44" s="274">
        <f>施設資源化量内訳!DJ44</f>
        <v>0</v>
      </c>
      <c r="AI44" s="274">
        <f>施設資源化量内訳!EF44</f>
        <v>0</v>
      </c>
      <c r="AJ44" s="274">
        <f>施設資源化量内訳!FB44</f>
        <v>0</v>
      </c>
      <c r="AK44" s="274">
        <f t="shared" si="15"/>
        <v>1453</v>
      </c>
      <c r="AL44" s="279">
        <f t="shared" si="16"/>
        <v>11.699648096522097</v>
      </c>
      <c r="AM44" s="279">
        <f>IF((AB44+J44)&lt;&gt;0,(資源化量内訳!D44-資源化量内訳!S44-資源化量内訳!U44-資源化量内訳!W44-資源化量内訳!V44)/(AB44+J44)*100,"-")</f>
        <v>7.8926922901147112</v>
      </c>
      <c r="AN44" s="274">
        <f>ごみ処理量内訳!AA44</f>
        <v>0</v>
      </c>
      <c r="AO44" s="274">
        <f>ごみ処理量内訳!AB44</f>
        <v>1670</v>
      </c>
      <c r="AP44" s="274">
        <f>ごみ処理量内訳!AC44</f>
        <v>0</v>
      </c>
      <c r="AQ44" s="274">
        <f t="shared" si="17"/>
        <v>1670</v>
      </c>
      <c r="AR44" s="304" t="s">
        <v>726</v>
      </c>
    </row>
    <row r="45" spans="1:44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9"/>
        <v>61045</v>
      </c>
      <c r="E45" s="274">
        <v>61045</v>
      </c>
      <c r="F45" s="274">
        <v>0</v>
      </c>
      <c r="G45" s="274">
        <v>1164</v>
      </c>
      <c r="H45" s="274">
        <f>SUM(ごみ搬入量内訳!E45,+ごみ搬入量内訳!AD45)</f>
        <v>16414</v>
      </c>
      <c r="I45" s="274">
        <f>ごみ搬入量内訳!BC45</f>
        <v>745</v>
      </c>
      <c r="J45" s="274">
        <f>資源化量内訳!BR45</f>
        <v>0</v>
      </c>
      <c r="K45" s="274">
        <f t="shared" si="10"/>
        <v>17159</v>
      </c>
      <c r="L45" s="277">
        <f t="shared" si="11"/>
        <v>767.99924090756315</v>
      </c>
      <c r="M45" s="274">
        <f>IF(D45&lt;&gt;0,(ごみ搬入量内訳!BR45+ごみ処理概要!J45)/ごみ処理概要!D45/366*1000000,"-")</f>
        <v>559.65164102268011</v>
      </c>
      <c r="N45" s="274">
        <f>IF(D45&lt;&gt;0,(ごみ搬入量内訳!E45+ごみ搬入量内訳!BD45-ごみ搬入量内訳!R45-ごみ搬入量内訳!BH45)/D45/366*1000000,"-")</f>
        <v>456.66392301298833</v>
      </c>
      <c r="O45" s="274">
        <f>IF(D45&lt;&gt;0,ごみ搬入量内訳!CM45/ごみ処理概要!D45/366*1000000,"-")</f>
        <v>208.34759988488292</v>
      </c>
      <c r="P45" s="274">
        <f>ごみ搬入量内訳!DH45</f>
        <v>0</v>
      </c>
      <c r="Q45" s="274">
        <f>ごみ処理量内訳!E45</f>
        <v>14259</v>
      </c>
      <c r="R45" s="274">
        <f>ごみ処理量内訳!N45</f>
        <v>0</v>
      </c>
      <c r="S45" s="274">
        <f t="shared" si="12"/>
        <v>599</v>
      </c>
      <c r="T45" s="274">
        <f>ごみ処理量内訳!G45</f>
        <v>599</v>
      </c>
      <c r="U45" s="274">
        <f>ごみ処理量内訳!L45</f>
        <v>0</v>
      </c>
      <c r="V45" s="274">
        <f>ごみ処理量内訳!H45</f>
        <v>0</v>
      </c>
      <c r="W45" s="274">
        <f>ごみ処理量内訳!I45</f>
        <v>0</v>
      </c>
      <c r="X45" s="274">
        <f>ごみ処理量内訳!J45</f>
        <v>0</v>
      </c>
      <c r="Y45" s="274">
        <f>ごみ処理量内訳!K45</f>
        <v>0</v>
      </c>
      <c r="Z45" s="274">
        <f>ごみ処理量内訳!M45</f>
        <v>0</v>
      </c>
      <c r="AA45" s="274">
        <f>資源化量内訳!Z45</f>
        <v>2301</v>
      </c>
      <c r="AB45" s="274">
        <f t="shared" si="13"/>
        <v>17159</v>
      </c>
      <c r="AC45" s="279">
        <f t="shared" si="14"/>
        <v>100</v>
      </c>
      <c r="AD45" s="274">
        <f>施設資源化量内訳!Z45</f>
        <v>38</v>
      </c>
      <c r="AE45" s="274">
        <f>施設資源化量内訳!AV45</f>
        <v>142</v>
      </c>
      <c r="AF45" s="274">
        <f>施設資源化量内訳!BR45</f>
        <v>0</v>
      </c>
      <c r="AG45" s="274">
        <f>施設資源化量内訳!CN45</f>
        <v>0</v>
      </c>
      <c r="AH45" s="274">
        <f>施設資源化量内訳!DJ45</f>
        <v>0</v>
      </c>
      <c r="AI45" s="274">
        <f>施設資源化量内訳!EF45</f>
        <v>0</v>
      </c>
      <c r="AJ45" s="274">
        <f>施設資源化量内訳!FB45</f>
        <v>0</v>
      </c>
      <c r="AK45" s="274">
        <f t="shared" si="15"/>
        <v>180</v>
      </c>
      <c r="AL45" s="279">
        <f t="shared" si="16"/>
        <v>14.458884550381724</v>
      </c>
      <c r="AM45" s="279">
        <f>IF((AB45+J45)&lt;&gt;0,(資源化量内訳!D45-資源化量内訳!S45-資源化量内訳!U45-資源化量内訳!W45-資源化量内訳!V45)/(AB45+J45)*100,"-")</f>
        <v>14.458884550381724</v>
      </c>
      <c r="AN45" s="274">
        <f>ごみ処理量内訳!AA45</f>
        <v>0</v>
      </c>
      <c r="AO45" s="274">
        <f>ごみ処理量内訳!AB45</f>
        <v>1610</v>
      </c>
      <c r="AP45" s="274">
        <f>ごみ処理量内訳!AC45</f>
        <v>121</v>
      </c>
      <c r="AQ45" s="274">
        <f t="shared" si="17"/>
        <v>1731</v>
      </c>
      <c r="AR45" s="304" t="s">
        <v>726</v>
      </c>
    </row>
    <row r="46" spans="1:44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9"/>
        <v>44007</v>
      </c>
      <c r="E46" s="274">
        <v>44007</v>
      </c>
      <c r="F46" s="274">
        <v>0</v>
      </c>
      <c r="G46" s="274">
        <v>1559</v>
      </c>
      <c r="H46" s="274">
        <f>SUM(ごみ搬入量内訳!E46,+ごみ搬入量内訳!AD46)</f>
        <v>9878</v>
      </c>
      <c r="I46" s="274">
        <f>ごみ搬入量内訳!BC46</f>
        <v>1449</v>
      </c>
      <c r="J46" s="274">
        <f>資源化量内訳!BR46</f>
        <v>674</v>
      </c>
      <c r="K46" s="274">
        <f t="shared" si="10"/>
        <v>12001</v>
      </c>
      <c r="L46" s="277">
        <f t="shared" si="11"/>
        <v>745.10004059215112</v>
      </c>
      <c r="M46" s="274">
        <f>IF(D46&lt;&gt;0,(ごみ搬入量内訳!BR46+ごみ処理概要!J46)/ごみ処理概要!D46/366*1000000,"-")</f>
        <v>568.46395897523007</v>
      </c>
      <c r="N46" s="274">
        <f>IF(D46&lt;&gt;0,(ごみ搬入量内訳!E46+ごみ搬入量内訳!BD46-ごみ搬入量内訳!R46-ごみ搬入量内訳!BH46)/D46/366*1000000,"-")</f>
        <v>485.82683256675136</v>
      </c>
      <c r="O46" s="274">
        <f>IF(D46&lt;&gt;0,ごみ搬入量内訳!CM46/ごみ処理概要!D46/366*1000000,"-")</f>
        <v>176.6360816169211</v>
      </c>
      <c r="P46" s="274">
        <f>ごみ搬入量内訳!DH46</f>
        <v>0</v>
      </c>
      <c r="Q46" s="274">
        <f>ごみ処理量内訳!E46</f>
        <v>9683</v>
      </c>
      <c r="R46" s="274">
        <f>ごみ処理量内訳!N46</f>
        <v>0</v>
      </c>
      <c r="S46" s="274">
        <f t="shared" si="12"/>
        <v>793</v>
      </c>
      <c r="T46" s="274">
        <f>ごみ処理量内訳!G46</f>
        <v>793</v>
      </c>
      <c r="U46" s="274">
        <f>ごみ処理量内訳!L46</f>
        <v>0</v>
      </c>
      <c r="V46" s="274">
        <f>ごみ処理量内訳!H46</f>
        <v>0</v>
      </c>
      <c r="W46" s="274">
        <f>ごみ処理量内訳!I46</f>
        <v>0</v>
      </c>
      <c r="X46" s="274">
        <f>ごみ処理量内訳!J46</f>
        <v>0</v>
      </c>
      <c r="Y46" s="274">
        <f>ごみ処理量内訳!K46</f>
        <v>0</v>
      </c>
      <c r="Z46" s="274">
        <f>ごみ処理量内訳!M46</f>
        <v>0</v>
      </c>
      <c r="AA46" s="274">
        <f>資源化量内訳!Z46</f>
        <v>907</v>
      </c>
      <c r="AB46" s="274">
        <f t="shared" si="13"/>
        <v>11383</v>
      </c>
      <c r="AC46" s="279">
        <f t="shared" si="14"/>
        <v>100</v>
      </c>
      <c r="AD46" s="274">
        <f>施設資源化量内訳!Z46</f>
        <v>710</v>
      </c>
      <c r="AE46" s="274">
        <f>施設資源化量内訳!AV46</f>
        <v>165</v>
      </c>
      <c r="AF46" s="274">
        <f>施設資源化量内訳!BR46</f>
        <v>0</v>
      </c>
      <c r="AG46" s="274">
        <f>施設資源化量内訳!CN46</f>
        <v>0</v>
      </c>
      <c r="AH46" s="274">
        <f>施設資源化量内訳!DJ46</f>
        <v>0</v>
      </c>
      <c r="AI46" s="274">
        <f>施設資源化量内訳!EF46</f>
        <v>0</v>
      </c>
      <c r="AJ46" s="274">
        <f>施設資源化量内訳!FB46</f>
        <v>0</v>
      </c>
      <c r="AK46" s="274">
        <f t="shared" si="15"/>
        <v>875</v>
      </c>
      <c r="AL46" s="279">
        <f t="shared" si="16"/>
        <v>20.369909596085261</v>
      </c>
      <c r="AM46" s="279">
        <f>IF((AB46+J46)&lt;&gt;0,(資源化量内訳!D46-資源化量内訳!S46-資源化量内訳!U46-資源化量内訳!W46-資源化量内訳!V46)/(AB46+J46)*100,"-")</f>
        <v>19.291697768930913</v>
      </c>
      <c r="AN46" s="274">
        <f>ごみ処理量内訳!AA46</f>
        <v>0</v>
      </c>
      <c r="AO46" s="274">
        <f>ごみ処理量内訳!AB46</f>
        <v>659</v>
      </c>
      <c r="AP46" s="274">
        <f>ごみ処理量内訳!AC46</f>
        <v>94</v>
      </c>
      <c r="AQ46" s="274">
        <f t="shared" si="17"/>
        <v>753</v>
      </c>
      <c r="AR46" s="304" t="s">
        <v>726</v>
      </c>
    </row>
    <row r="47" spans="1:44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9"/>
        <v>15861</v>
      </c>
      <c r="E47" s="274">
        <v>15861</v>
      </c>
      <c r="F47" s="274">
        <v>0</v>
      </c>
      <c r="G47" s="274">
        <v>551</v>
      </c>
      <c r="H47" s="274">
        <f>SUM(ごみ搬入量内訳!E47,+ごみ搬入量内訳!AD47)</f>
        <v>6890</v>
      </c>
      <c r="I47" s="274">
        <f>ごみ搬入量内訳!BC47</f>
        <v>0</v>
      </c>
      <c r="J47" s="274">
        <f>資源化量内訳!BR47</f>
        <v>0</v>
      </c>
      <c r="K47" s="274">
        <f t="shared" si="10"/>
        <v>6890</v>
      </c>
      <c r="L47" s="277">
        <f t="shared" si="11"/>
        <v>1186.882076289128</v>
      </c>
      <c r="M47" s="274">
        <f>IF(D47&lt;&gt;0,(ごみ搬入量内訳!BR47+ごみ処理概要!J47)/ごみ処理概要!D47/366*1000000,"-")</f>
        <v>629.09917889809799</v>
      </c>
      <c r="N47" s="274">
        <f>IF(D47&lt;&gt;0,(ごみ搬入量内訳!E47+ごみ搬入量内訳!BD47-ごみ搬入量内訳!R47-ごみ搬入量内訳!BH47)/D47/366*1000000,"-")</f>
        <v>568.80763656120473</v>
      </c>
      <c r="O47" s="274">
        <f>IF(D47&lt;&gt;0,ごみ搬入量内訳!CM47/ごみ処理概要!D47/366*1000000,"-")</f>
        <v>557.78289739102991</v>
      </c>
      <c r="P47" s="274">
        <f>ごみ搬入量内訳!DH47</f>
        <v>0</v>
      </c>
      <c r="Q47" s="274">
        <f>ごみ処理量内訳!E47</f>
        <v>4932</v>
      </c>
      <c r="R47" s="274">
        <f>ごみ処理量内訳!N47</f>
        <v>0</v>
      </c>
      <c r="S47" s="274">
        <f t="shared" si="12"/>
        <v>1608</v>
      </c>
      <c r="T47" s="274">
        <f>ごみ処理量内訳!G47</f>
        <v>239</v>
      </c>
      <c r="U47" s="274">
        <f>ごみ処理量内訳!L47</f>
        <v>5</v>
      </c>
      <c r="V47" s="274">
        <f>ごみ処理量内訳!H47</f>
        <v>535</v>
      </c>
      <c r="W47" s="274">
        <f>ごみ処理量内訳!I47</f>
        <v>193</v>
      </c>
      <c r="X47" s="274">
        <f>ごみ処理量内訳!J47</f>
        <v>0</v>
      </c>
      <c r="Y47" s="274">
        <f>ごみ処理量内訳!K47</f>
        <v>636</v>
      </c>
      <c r="Z47" s="274">
        <f>ごみ処理量内訳!M47</f>
        <v>0</v>
      </c>
      <c r="AA47" s="274">
        <f>資源化量内訳!Z47</f>
        <v>350</v>
      </c>
      <c r="AB47" s="274">
        <f t="shared" si="13"/>
        <v>6890</v>
      </c>
      <c r="AC47" s="279">
        <f t="shared" si="14"/>
        <v>100</v>
      </c>
      <c r="AD47" s="274">
        <f>施設資源化量内訳!Z47</f>
        <v>0</v>
      </c>
      <c r="AE47" s="274">
        <f>施設資源化量内訳!AV47</f>
        <v>0</v>
      </c>
      <c r="AF47" s="274">
        <f>施設資源化量内訳!BR47</f>
        <v>535</v>
      </c>
      <c r="AG47" s="274">
        <f>施設資源化量内訳!CN47</f>
        <v>193</v>
      </c>
      <c r="AH47" s="274">
        <f>施設資源化量内訳!DJ47</f>
        <v>0</v>
      </c>
      <c r="AI47" s="274">
        <f>施設資源化量内訳!EF47</f>
        <v>636</v>
      </c>
      <c r="AJ47" s="274">
        <f>施設資源化量内訳!FB47</f>
        <v>5</v>
      </c>
      <c r="AK47" s="274">
        <f t="shared" si="15"/>
        <v>1369</v>
      </c>
      <c r="AL47" s="279">
        <f t="shared" si="16"/>
        <v>24.949201741654573</v>
      </c>
      <c r="AM47" s="279">
        <f>IF((AB47+J47)&lt;&gt;0,(資源化量内訳!D47-資源化量内訳!S47-資源化量内訳!U47-資源化量内訳!W47-資源化量内訳!V47)/(AB47+J47)*100,"-")</f>
        <v>24.949201741654573</v>
      </c>
      <c r="AN47" s="274">
        <f>ごみ処理量内訳!AA47</f>
        <v>0</v>
      </c>
      <c r="AO47" s="274">
        <f>ごみ処理量内訳!AB47</f>
        <v>541</v>
      </c>
      <c r="AP47" s="274">
        <f>ごみ処理量内訳!AC47</f>
        <v>0</v>
      </c>
      <c r="AQ47" s="274">
        <f t="shared" si="17"/>
        <v>541</v>
      </c>
      <c r="AR47" s="304" t="s">
        <v>726</v>
      </c>
    </row>
    <row r="48" spans="1:44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9"/>
        <v>24203</v>
      </c>
      <c r="E48" s="274">
        <v>24203</v>
      </c>
      <c r="F48" s="274">
        <v>0</v>
      </c>
      <c r="G48" s="274">
        <v>798</v>
      </c>
      <c r="H48" s="274">
        <f>SUM(ごみ搬入量内訳!E48,+ごみ搬入量内訳!AD48)</f>
        <v>7180</v>
      </c>
      <c r="I48" s="274">
        <f>ごみ搬入量内訳!BC48</f>
        <v>179</v>
      </c>
      <c r="J48" s="274">
        <f>資源化量内訳!BR48</f>
        <v>898</v>
      </c>
      <c r="K48" s="274">
        <f t="shared" si="10"/>
        <v>8257</v>
      </c>
      <c r="L48" s="277">
        <f t="shared" si="11"/>
        <v>932.12036894672099</v>
      </c>
      <c r="M48" s="274">
        <f>IF(D48&lt;&gt;0,(ごみ搬入量内訳!BR48+ごみ処理概要!J48)/ごみ処理概要!D48/366*1000000,"-")</f>
        <v>670.78348459263839</v>
      </c>
      <c r="N48" s="274">
        <f>IF(D48&lt;&gt;0,(ごみ搬入量内訳!E48+ごみ搬入量内訳!BD48-ごみ搬入量内訳!R48-ごみ搬入量内訳!BH48)/D48/366*1000000,"-")</f>
        <v>398.15774994248335</v>
      </c>
      <c r="O48" s="274">
        <f>IF(D48&lt;&gt;0,ごみ搬入量内訳!CM48/ごみ処理概要!D48/366*1000000,"-")</f>
        <v>261.33688435408243</v>
      </c>
      <c r="P48" s="274">
        <f>ごみ搬入量内訳!DH48</f>
        <v>0</v>
      </c>
      <c r="Q48" s="274">
        <f>ごみ処理量内訳!E48</f>
        <v>5396</v>
      </c>
      <c r="R48" s="274">
        <f>ごみ処理量内訳!N48</f>
        <v>47</v>
      </c>
      <c r="S48" s="274">
        <f t="shared" si="12"/>
        <v>1912</v>
      </c>
      <c r="T48" s="274">
        <f>ごみ処理量内訳!G48</f>
        <v>204</v>
      </c>
      <c r="U48" s="274">
        <f>ごみ処理量内訳!L48</f>
        <v>1601</v>
      </c>
      <c r="V48" s="274">
        <f>ごみ処理量内訳!H48</f>
        <v>16</v>
      </c>
      <c r="W48" s="274">
        <f>ごみ処理量内訳!I48</f>
        <v>0</v>
      </c>
      <c r="X48" s="274">
        <f>ごみ処理量内訳!J48</f>
        <v>0</v>
      </c>
      <c r="Y48" s="274">
        <f>ごみ処理量内訳!K48</f>
        <v>91</v>
      </c>
      <c r="Z48" s="274">
        <f>ごみ処理量内訳!M48</f>
        <v>0</v>
      </c>
      <c r="AA48" s="274">
        <f>資源化量内訳!Z48</f>
        <v>0</v>
      </c>
      <c r="AB48" s="274">
        <f t="shared" si="13"/>
        <v>7355</v>
      </c>
      <c r="AC48" s="279">
        <f t="shared" si="14"/>
        <v>99.360978925900739</v>
      </c>
      <c r="AD48" s="274">
        <f>施設資源化量内訳!Z48</f>
        <v>7</v>
      </c>
      <c r="AE48" s="274">
        <f>施設資源化量内訳!AV48</f>
        <v>94</v>
      </c>
      <c r="AF48" s="274">
        <f>施設資源化量内訳!BR48</f>
        <v>2</v>
      </c>
      <c r="AG48" s="274">
        <f>施設資源化量内訳!CN48</f>
        <v>0</v>
      </c>
      <c r="AH48" s="274">
        <f>施設資源化量内訳!DJ48</f>
        <v>0</v>
      </c>
      <c r="AI48" s="274">
        <f>施設資源化量内訳!EF48</f>
        <v>91</v>
      </c>
      <c r="AJ48" s="274">
        <f>施設資源化量内訳!FB48</f>
        <v>1601</v>
      </c>
      <c r="AK48" s="274">
        <f t="shared" si="15"/>
        <v>1795</v>
      </c>
      <c r="AL48" s="279">
        <f t="shared" si="16"/>
        <v>32.630558584757061</v>
      </c>
      <c r="AM48" s="279">
        <f>IF((AB48+J48)&lt;&gt;0,(資源化量内訳!D48-資源化量内訳!S48-資源化量内訳!U48-資源化量内訳!W48-資源化量内訳!V48)/(AB48+J48)*100,"-")</f>
        <v>31.879316612141039</v>
      </c>
      <c r="AN48" s="274">
        <f>ごみ処理量内訳!AA48</f>
        <v>47</v>
      </c>
      <c r="AO48" s="274">
        <f>ごみ処理量内訳!AB48</f>
        <v>523</v>
      </c>
      <c r="AP48" s="274">
        <f>ごみ処理量内訳!AC48</f>
        <v>0</v>
      </c>
      <c r="AQ48" s="274">
        <f t="shared" si="17"/>
        <v>570</v>
      </c>
      <c r="AR48" s="304" t="s">
        <v>726</v>
      </c>
    </row>
    <row r="49" spans="1:44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9"/>
        <v>34999</v>
      </c>
      <c r="E49" s="274">
        <v>34999</v>
      </c>
      <c r="F49" s="274">
        <v>0</v>
      </c>
      <c r="G49" s="274">
        <v>737</v>
      </c>
      <c r="H49" s="274">
        <f>SUM(ごみ搬入量内訳!E49,+ごみ搬入量内訳!AD49)</f>
        <v>7977</v>
      </c>
      <c r="I49" s="274">
        <f>ごみ搬入量内訳!BC49</f>
        <v>274</v>
      </c>
      <c r="J49" s="274">
        <f>資源化量内訳!BR49</f>
        <v>189</v>
      </c>
      <c r="K49" s="274">
        <f t="shared" si="10"/>
        <v>8440</v>
      </c>
      <c r="L49" s="277">
        <f t="shared" si="11"/>
        <v>658.87909053451494</v>
      </c>
      <c r="M49" s="274">
        <f>IF(D49&lt;&gt;0,(ごみ搬入量内訳!BR49+ごみ処理概要!J49)/ごみ処理概要!D49/366*1000000,"-")</f>
        <v>511.49002383674667</v>
      </c>
      <c r="N49" s="274">
        <f>IF(D49&lt;&gt;0,(ごみ搬入量内訳!E49+ごみ搬入量内訳!BD49-ごみ搬入量内訳!R49-ごみ搬入量内訳!BH49)/D49/366*1000000,"-")</f>
        <v>425.14875912926158</v>
      </c>
      <c r="O49" s="274">
        <f>IF(D49&lt;&gt;0,ごみ搬入量内訳!CM49/ごみ処理概要!D49/366*1000000,"-")</f>
        <v>147.38906669776827</v>
      </c>
      <c r="P49" s="274">
        <f>ごみ搬入量内訳!DH49</f>
        <v>0</v>
      </c>
      <c r="Q49" s="274">
        <f>ごみ処理量内訳!E49</f>
        <v>6831</v>
      </c>
      <c r="R49" s="274">
        <f>ごみ処理量内訳!N49</f>
        <v>79</v>
      </c>
      <c r="S49" s="274">
        <f t="shared" si="12"/>
        <v>1209</v>
      </c>
      <c r="T49" s="274">
        <f>ごみ処理量内訳!G49</f>
        <v>316</v>
      </c>
      <c r="U49" s="274">
        <f>ごみ処理量内訳!L49</f>
        <v>836</v>
      </c>
      <c r="V49" s="274">
        <f>ごみ処理量内訳!H49</f>
        <v>10</v>
      </c>
      <c r="W49" s="274">
        <f>ごみ処理量内訳!I49</f>
        <v>0</v>
      </c>
      <c r="X49" s="274">
        <f>ごみ処理量内訳!J49</f>
        <v>0</v>
      </c>
      <c r="Y49" s="274">
        <f>ごみ処理量内訳!K49</f>
        <v>47</v>
      </c>
      <c r="Z49" s="274">
        <f>ごみ処理量内訳!M49</f>
        <v>0</v>
      </c>
      <c r="AA49" s="274">
        <f>資源化量内訳!Z49</f>
        <v>132</v>
      </c>
      <c r="AB49" s="274">
        <f t="shared" si="13"/>
        <v>8251</v>
      </c>
      <c r="AC49" s="279">
        <f t="shared" si="14"/>
        <v>99.042540298145681</v>
      </c>
      <c r="AD49" s="274">
        <f>施設資源化量内訳!Z49</f>
        <v>9</v>
      </c>
      <c r="AE49" s="274">
        <f>施設資源化量内訳!AV49</f>
        <v>258</v>
      </c>
      <c r="AF49" s="274">
        <f>施設資源化量内訳!BR49</f>
        <v>10</v>
      </c>
      <c r="AG49" s="274">
        <f>施設資源化量内訳!CN49</f>
        <v>0</v>
      </c>
      <c r="AH49" s="274">
        <f>施設資源化量内訳!DJ49</f>
        <v>0</v>
      </c>
      <c r="AI49" s="274">
        <f>施設資源化量内訳!EF49</f>
        <v>47</v>
      </c>
      <c r="AJ49" s="274">
        <f>施設資源化量内訳!FB49</f>
        <v>835</v>
      </c>
      <c r="AK49" s="274">
        <f t="shared" si="15"/>
        <v>1159</v>
      </c>
      <c r="AL49" s="279">
        <f t="shared" si="16"/>
        <v>17.535545023696685</v>
      </c>
      <c r="AM49" s="279">
        <f>IF((AB49+J49)&lt;&gt;0,(資源化量内訳!D49-資源化量内訳!S49-資源化量内訳!U49-資源化量内訳!W49-資源化量内訳!V49)/(AB49+J49)*100,"-")</f>
        <v>17.156398104265403</v>
      </c>
      <c r="AN49" s="274">
        <f>ごみ処理量内訳!AA49</f>
        <v>79</v>
      </c>
      <c r="AO49" s="274">
        <f>ごみ処理量内訳!AB49</f>
        <v>636</v>
      </c>
      <c r="AP49" s="274">
        <f>ごみ処理量内訳!AC49</f>
        <v>0</v>
      </c>
      <c r="AQ49" s="274">
        <f t="shared" si="17"/>
        <v>715</v>
      </c>
      <c r="AR49" s="304" t="s">
        <v>726</v>
      </c>
    </row>
    <row r="50" spans="1:44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9"/>
        <v>33485</v>
      </c>
      <c r="E50" s="274">
        <v>33485</v>
      </c>
      <c r="F50" s="274">
        <v>0</v>
      </c>
      <c r="G50" s="274">
        <v>1017</v>
      </c>
      <c r="H50" s="274">
        <f>SUM(ごみ搬入量内訳!E50,+ごみ搬入量内訳!AD50)</f>
        <v>7182</v>
      </c>
      <c r="I50" s="274">
        <f>ごみ搬入量内訳!BC50</f>
        <v>188</v>
      </c>
      <c r="J50" s="274">
        <f>資源化量内訳!BR50</f>
        <v>0</v>
      </c>
      <c r="K50" s="274">
        <f t="shared" si="10"/>
        <v>7370</v>
      </c>
      <c r="L50" s="277">
        <f t="shared" si="11"/>
        <v>601.36216281492977</v>
      </c>
      <c r="M50" s="274">
        <f>IF(D50&lt;&gt;0,(ごみ搬入量内訳!BR50+ごみ処理概要!J50)/ごみ処理概要!D50/366*1000000,"-")</f>
        <v>507.60841450090612</v>
      </c>
      <c r="N50" s="274">
        <f>IF(D50&lt;&gt;0,(ごみ搬入量内訳!E50+ごみ搬入量内訳!BD50-ごみ搬入量内訳!R50-ごみ搬入量内訳!BH50)/D50/366*1000000,"-")</f>
        <v>457.42690430671598</v>
      </c>
      <c r="O50" s="274">
        <f>IF(D50&lt;&gt;0,ごみ搬入量内訳!CM50/ごみ処理概要!D50/366*1000000,"-")</f>
        <v>93.753748314023639</v>
      </c>
      <c r="P50" s="274">
        <f>ごみ搬入量内訳!DH50</f>
        <v>0</v>
      </c>
      <c r="Q50" s="274">
        <f>ごみ処理量内訳!E50</f>
        <v>5785</v>
      </c>
      <c r="R50" s="274">
        <f>ごみ処理量内訳!N50</f>
        <v>0</v>
      </c>
      <c r="S50" s="274">
        <f t="shared" si="12"/>
        <v>970</v>
      </c>
      <c r="T50" s="274">
        <f>ごみ処理量内訳!G50</f>
        <v>970</v>
      </c>
      <c r="U50" s="274">
        <f>ごみ処理量内訳!L50</f>
        <v>0</v>
      </c>
      <c r="V50" s="274">
        <f>ごみ処理量内訳!H50</f>
        <v>0</v>
      </c>
      <c r="W50" s="274">
        <f>ごみ処理量内訳!I50</f>
        <v>0</v>
      </c>
      <c r="X50" s="274">
        <f>ごみ処理量内訳!J50</f>
        <v>0</v>
      </c>
      <c r="Y50" s="274">
        <f>ごみ処理量内訳!K50</f>
        <v>0</v>
      </c>
      <c r="Z50" s="274">
        <f>ごみ処理量内訳!M50</f>
        <v>0</v>
      </c>
      <c r="AA50" s="274">
        <f>資源化量内訳!Z50</f>
        <v>615</v>
      </c>
      <c r="AB50" s="274">
        <f t="shared" si="13"/>
        <v>7370</v>
      </c>
      <c r="AC50" s="279">
        <f t="shared" si="14"/>
        <v>100</v>
      </c>
      <c r="AD50" s="274">
        <f>施設資源化量内訳!Z50</f>
        <v>570</v>
      </c>
      <c r="AE50" s="274">
        <f>施設資源化量内訳!AV50</f>
        <v>77</v>
      </c>
      <c r="AF50" s="274">
        <f>施設資源化量内訳!BR50</f>
        <v>0</v>
      </c>
      <c r="AG50" s="274">
        <f>施設資源化量内訳!CN50</f>
        <v>0</v>
      </c>
      <c r="AH50" s="274">
        <f>施設資源化量内訳!DJ50</f>
        <v>0</v>
      </c>
      <c r="AI50" s="274">
        <f>施設資源化量内訳!EF50</f>
        <v>0</v>
      </c>
      <c r="AJ50" s="274">
        <f>施設資源化量内訳!FB50</f>
        <v>0</v>
      </c>
      <c r="AK50" s="274">
        <f t="shared" si="15"/>
        <v>647</v>
      </c>
      <c r="AL50" s="279">
        <f t="shared" si="16"/>
        <v>17.123473541383987</v>
      </c>
      <c r="AM50" s="279">
        <f>IF((AB50+J50)&lt;&gt;0,(資源化量内訳!D50-資源化量内訳!S50-資源化量内訳!U50-資源化量内訳!W50-資源化量内訳!V50)/(AB50+J50)*100,"-")</f>
        <v>9.3894165535956589</v>
      </c>
      <c r="AN50" s="274">
        <f>ごみ処理量内訳!AA50</f>
        <v>0</v>
      </c>
      <c r="AO50" s="274">
        <f>ごみ処理量内訳!AB50</f>
        <v>415</v>
      </c>
      <c r="AP50" s="274">
        <f>ごみ処理量内訳!AC50</f>
        <v>0</v>
      </c>
      <c r="AQ50" s="274">
        <f t="shared" si="17"/>
        <v>415</v>
      </c>
      <c r="AR50" s="304" t="s">
        <v>726</v>
      </c>
    </row>
    <row r="51" spans="1:44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9"/>
        <v>37112</v>
      </c>
      <c r="E51" s="274">
        <v>37112</v>
      </c>
      <c r="F51" s="274">
        <v>0</v>
      </c>
      <c r="G51" s="274">
        <v>1943</v>
      </c>
      <c r="H51" s="274">
        <f>SUM(ごみ搬入量内訳!E51,+ごみ搬入量内訳!AD51)</f>
        <v>9520</v>
      </c>
      <c r="I51" s="274">
        <f>ごみ搬入量内訳!BC51</f>
        <v>195</v>
      </c>
      <c r="J51" s="274">
        <f>資源化量内訳!BR51</f>
        <v>168</v>
      </c>
      <c r="K51" s="274">
        <f t="shared" si="10"/>
        <v>9883</v>
      </c>
      <c r="L51" s="277">
        <f t="shared" si="11"/>
        <v>727.60110585355574</v>
      </c>
      <c r="M51" s="274">
        <f>IF(D51&lt;&gt;0,(ごみ搬入量内訳!BR51+ごみ処理概要!J51)/ごみ処理概要!D51/366*1000000,"-")</f>
        <v>580.50538496967386</v>
      </c>
      <c r="N51" s="274">
        <f>IF(D51&lt;&gt;0,(ごみ搬入量内訳!E51+ごみ搬入量内訳!BD51-ごみ搬入量内訳!R51-ごみ搬入量内訳!BH51)/D51/366*1000000,"-")</f>
        <v>498.12294669686918</v>
      </c>
      <c r="O51" s="274">
        <f>IF(D51&lt;&gt;0,ごみ搬入量内訳!CM51/ごみ処理概要!D51/366*1000000,"-")</f>
        <v>147.09572088388182</v>
      </c>
      <c r="P51" s="274">
        <f>ごみ搬入量内訳!DH51</f>
        <v>0</v>
      </c>
      <c r="Q51" s="274">
        <f>ごみ処理量内訳!E51</f>
        <v>7360</v>
      </c>
      <c r="R51" s="274">
        <f>ごみ処理量内訳!N51</f>
        <v>0</v>
      </c>
      <c r="S51" s="274">
        <f t="shared" si="12"/>
        <v>1391</v>
      </c>
      <c r="T51" s="274">
        <f>ごみ処理量内訳!G51</f>
        <v>1370</v>
      </c>
      <c r="U51" s="274">
        <f>ごみ処理量内訳!L51</f>
        <v>21</v>
      </c>
      <c r="V51" s="274">
        <f>ごみ処理量内訳!H51</f>
        <v>0</v>
      </c>
      <c r="W51" s="274">
        <f>ごみ処理量内訳!I51</f>
        <v>0</v>
      </c>
      <c r="X51" s="274">
        <f>ごみ処理量内訳!J51</f>
        <v>0</v>
      </c>
      <c r="Y51" s="274">
        <f>ごみ処理量内訳!K51</f>
        <v>0</v>
      </c>
      <c r="Z51" s="274">
        <f>ごみ処理量内訳!M51</f>
        <v>0</v>
      </c>
      <c r="AA51" s="274">
        <f>資源化量内訳!Z51</f>
        <v>964</v>
      </c>
      <c r="AB51" s="274">
        <f t="shared" si="13"/>
        <v>9715</v>
      </c>
      <c r="AC51" s="279">
        <f t="shared" si="14"/>
        <v>100</v>
      </c>
      <c r="AD51" s="274">
        <f>施設資源化量内訳!Z51</f>
        <v>691</v>
      </c>
      <c r="AE51" s="274">
        <f>施設資源化量内訳!AV51</f>
        <v>72</v>
      </c>
      <c r="AF51" s="274">
        <f>施設資源化量内訳!BR51</f>
        <v>0</v>
      </c>
      <c r="AG51" s="274">
        <f>施設資源化量内訳!CN51</f>
        <v>0</v>
      </c>
      <c r="AH51" s="274">
        <f>施設資源化量内訳!DJ51</f>
        <v>0</v>
      </c>
      <c r="AI51" s="274">
        <f>施設資源化量内訳!EF51</f>
        <v>0</v>
      </c>
      <c r="AJ51" s="274">
        <f>施設資源化量内訳!FB51</f>
        <v>21</v>
      </c>
      <c r="AK51" s="274">
        <f t="shared" si="15"/>
        <v>784</v>
      </c>
      <c r="AL51" s="279">
        <f t="shared" si="16"/>
        <v>19.386825862592332</v>
      </c>
      <c r="AM51" s="279">
        <f>IF((AB51+J51)&lt;&gt;0,(資源化量内訳!D51-資源化量内訳!S51-資源化量内訳!U51-資源化量内訳!W51-資源化量内訳!V51)/(AB51+J51)*100,"-")</f>
        <v>12.395021754527976</v>
      </c>
      <c r="AN51" s="274">
        <f>ごみ処理量内訳!AA51</f>
        <v>0</v>
      </c>
      <c r="AO51" s="274">
        <f>ごみ処理量内訳!AB51</f>
        <v>504</v>
      </c>
      <c r="AP51" s="274">
        <f>ごみ処理量内訳!AC51</f>
        <v>0</v>
      </c>
      <c r="AQ51" s="274">
        <f t="shared" si="17"/>
        <v>504</v>
      </c>
      <c r="AR51" s="304" t="s">
        <v>726</v>
      </c>
    </row>
    <row r="52" spans="1:44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9"/>
        <v>4688</v>
      </c>
      <c r="E52" s="274">
        <v>4688</v>
      </c>
      <c r="F52" s="274">
        <v>0</v>
      </c>
      <c r="G52" s="274">
        <v>420</v>
      </c>
      <c r="H52" s="274">
        <f>SUM(ごみ搬入量内訳!E52,+ごみ搬入量内訳!AD52)</f>
        <v>2419</v>
      </c>
      <c r="I52" s="274">
        <f>ごみ搬入量内訳!BC52</f>
        <v>765</v>
      </c>
      <c r="J52" s="274">
        <f>資源化量内訳!BR52</f>
        <v>0</v>
      </c>
      <c r="K52" s="274">
        <f t="shared" si="10"/>
        <v>3184</v>
      </c>
      <c r="L52" s="277">
        <f t="shared" si="11"/>
        <v>1855.685484622988</v>
      </c>
      <c r="M52" s="274">
        <f>IF(D52&lt;&gt;0,(ごみ搬入量内訳!BR52+ごみ処理概要!J52)/ごみ処理概要!D52/366*1000000,"-")</f>
        <v>1172.0425595404613</v>
      </c>
      <c r="N52" s="274">
        <f>IF(D52&lt;&gt;0,(ごみ搬入量内訳!E52+ごみ搬入量内訳!BD52-ごみ搬入量内訳!R52-ごみ搬入量内訳!BH52)/D52/366*1000000,"-")</f>
        <v>1070.0497957813461</v>
      </c>
      <c r="O52" s="274">
        <f>IF(D52&lt;&gt;0,ごみ搬入量内訳!CM52/ごみ処理概要!D52/366*1000000,"-")</f>
        <v>683.64292508252674</v>
      </c>
      <c r="P52" s="274">
        <f>ごみ搬入量内訳!DH52</f>
        <v>0</v>
      </c>
      <c r="Q52" s="274">
        <f>ごみ処理量内訳!E52</f>
        <v>2203</v>
      </c>
      <c r="R52" s="274">
        <f>ごみ処理量内訳!N52</f>
        <v>0</v>
      </c>
      <c r="S52" s="274">
        <f t="shared" si="12"/>
        <v>804</v>
      </c>
      <c r="T52" s="274">
        <f>ごみ処理量内訳!G52</f>
        <v>321</v>
      </c>
      <c r="U52" s="274">
        <f>ごみ処理量内訳!L52</f>
        <v>0</v>
      </c>
      <c r="V52" s="274">
        <f>ごみ処理量内訳!H52</f>
        <v>0</v>
      </c>
      <c r="W52" s="274">
        <f>ごみ処理量内訳!I52</f>
        <v>0</v>
      </c>
      <c r="X52" s="274">
        <f>ごみ処理量内訳!J52</f>
        <v>0</v>
      </c>
      <c r="Y52" s="274">
        <f>ごみ処理量内訳!K52</f>
        <v>483</v>
      </c>
      <c r="Z52" s="274">
        <f>ごみ処理量内訳!M52</f>
        <v>0</v>
      </c>
      <c r="AA52" s="274">
        <f>資源化量内訳!Z52</f>
        <v>175</v>
      </c>
      <c r="AB52" s="274">
        <f t="shared" si="13"/>
        <v>3182</v>
      </c>
      <c r="AC52" s="279">
        <f t="shared" si="14"/>
        <v>100</v>
      </c>
      <c r="AD52" s="274">
        <f>施設資源化量内訳!Z52</f>
        <v>203</v>
      </c>
      <c r="AE52" s="274">
        <f>施設資源化量内訳!AV52</f>
        <v>12</v>
      </c>
      <c r="AF52" s="274">
        <f>施設資源化量内訳!BR52</f>
        <v>0</v>
      </c>
      <c r="AG52" s="274">
        <f>施設資源化量内訳!CN52</f>
        <v>0</v>
      </c>
      <c r="AH52" s="274">
        <f>施設資源化量内訳!DJ52</f>
        <v>0</v>
      </c>
      <c r="AI52" s="274">
        <f>施設資源化量内訳!EF52</f>
        <v>483</v>
      </c>
      <c r="AJ52" s="274">
        <f>施設資源化量内訳!FB52</f>
        <v>0</v>
      </c>
      <c r="AK52" s="274">
        <f t="shared" si="15"/>
        <v>698</v>
      </c>
      <c r="AL52" s="279">
        <f t="shared" si="16"/>
        <v>27.435575109993714</v>
      </c>
      <c r="AM52" s="279">
        <f>IF((AB52+J52)&lt;&gt;0,(資源化量内訳!D52-資源化量内訳!S52-資源化量内訳!U52-資源化量内訳!W52-資源化量内訳!V52)/(AB52+J52)*100,"-")</f>
        <v>21.118793211816467</v>
      </c>
      <c r="AN52" s="274">
        <f>ごみ処理量内訳!AA52</f>
        <v>0</v>
      </c>
      <c r="AO52" s="274">
        <f>ごみ処理量内訳!AB52</f>
        <v>147</v>
      </c>
      <c r="AP52" s="274">
        <f>ごみ処理量内訳!AC52</f>
        <v>0</v>
      </c>
      <c r="AQ52" s="274">
        <f t="shared" si="17"/>
        <v>147</v>
      </c>
      <c r="AR52" s="304" t="s">
        <v>726</v>
      </c>
    </row>
    <row r="53" spans="1:44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9"/>
        <v>28288</v>
      </c>
      <c r="E53" s="274">
        <v>28288</v>
      </c>
      <c r="F53" s="274">
        <v>0</v>
      </c>
      <c r="G53" s="274">
        <v>434</v>
      </c>
      <c r="H53" s="274">
        <f>SUM(ごみ搬入量内訳!E53,+ごみ搬入量内訳!AD53)</f>
        <v>7126</v>
      </c>
      <c r="I53" s="274">
        <f>ごみ搬入量内訳!BC53</f>
        <v>122</v>
      </c>
      <c r="J53" s="274">
        <f>資源化量内訳!BR53</f>
        <v>0</v>
      </c>
      <c r="K53" s="274">
        <f t="shared" si="10"/>
        <v>7248</v>
      </c>
      <c r="L53" s="277">
        <f t="shared" si="11"/>
        <v>700.05934277872564</v>
      </c>
      <c r="M53" s="274">
        <f>IF(D53&lt;&gt;0,(ごみ搬入量内訳!BR53+ごみ処理概要!J53)/ごみ処理概要!D53/366*1000000,"-")</f>
        <v>587.05307469772276</v>
      </c>
      <c r="N53" s="274">
        <f>IF(D53&lt;&gt;0,(ごみ搬入量内訳!E53+ごみ搬入量内訳!BD53-ごみ搬入量内訳!R53-ごみ搬入量内訳!BH53)/D53/366*1000000,"-")</f>
        <v>456.08170758845785</v>
      </c>
      <c r="O53" s="274">
        <f>IF(D53&lt;&gt;0,ごみ搬入量内訳!CM53/ごみ処理概要!D53/366*1000000,"-")</f>
        <v>113.0062680810029</v>
      </c>
      <c r="P53" s="274">
        <f>ごみ搬入量内訳!DH53</f>
        <v>0</v>
      </c>
      <c r="Q53" s="274">
        <f>ごみ処理量内訳!E53</f>
        <v>5674</v>
      </c>
      <c r="R53" s="274">
        <f>ごみ処理量内訳!N53</f>
        <v>0</v>
      </c>
      <c r="S53" s="274">
        <f t="shared" si="12"/>
        <v>227</v>
      </c>
      <c r="T53" s="274">
        <f>ごみ処理量内訳!G53</f>
        <v>201</v>
      </c>
      <c r="U53" s="274">
        <f>ごみ処理量内訳!L53</f>
        <v>26</v>
      </c>
      <c r="V53" s="274">
        <f>ごみ処理量内訳!H53</f>
        <v>0</v>
      </c>
      <c r="W53" s="274">
        <f>ごみ処理量内訳!I53</f>
        <v>0</v>
      </c>
      <c r="X53" s="274">
        <f>ごみ処理量内訳!J53</f>
        <v>0</v>
      </c>
      <c r="Y53" s="274">
        <f>ごみ処理量内訳!K53</f>
        <v>0</v>
      </c>
      <c r="Z53" s="274">
        <f>ごみ処理量内訳!M53</f>
        <v>0</v>
      </c>
      <c r="AA53" s="274">
        <f>資源化量内訳!Z53</f>
        <v>1347</v>
      </c>
      <c r="AB53" s="274">
        <f t="shared" si="13"/>
        <v>7248</v>
      </c>
      <c r="AC53" s="279">
        <f t="shared" si="14"/>
        <v>100</v>
      </c>
      <c r="AD53" s="274">
        <f>施設資源化量内訳!Z53</f>
        <v>499</v>
      </c>
      <c r="AE53" s="274">
        <f>施設資源化量内訳!AV53</f>
        <v>79</v>
      </c>
      <c r="AF53" s="274">
        <f>施設資源化量内訳!BR53</f>
        <v>0</v>
      </c>
      <c r="AG53" s="274">
        <f>施設資源化量内訳!CN53</f>
        <v>0</v>
      </c>
      <c r="AH53" s="274">
        <f>施設資源化量内訳!DJ53</f>
        <v>0</v>
      </c>
      <c r="AI53" s="274">
        <f>施設資源化量内訳!EF53</f>
        <v>0</v>
      </c>
      <c r="AJ53" s="274">
        <f>施設資源化量内訳!FB53</f>
        <v>26</v>
      </c>
      <c r="AK53" s="274">
        <f t="shared" si="15"/>
        <v>604</v>
      </c>
      <c r="AL53" s="279">
        <f t="shared" si="16"/>
        <v>26.917770419426045</v>
      </c>
      <c r="AM53" s="279">
        <f>IF((AB53+J53)&lt;&gt;0,(資源化量内訳!D53-資源化量内訳!S53-資源化量内訳!U53-資源化量内訳!W53-資源化量内訳!V53)/(AB53+J53)*100,"-")</f>
        <v>26.917770419426045</v>
      </c>
      <c r="AN53" s="274">
        <f>ごみ処理量内訳!AA53</f>
        <v>0</v>
      </c>
      <c r="AO53" s="274">
        <f>ごみ処理量内訳!AB53</f>
        <v>151</v>
      </c>
      <c r="AP53" s="274">
        <f>ごみ処理量内訳!AC53</f>
        <v>62</v>
      </c>
      <c r="AQ53" s="274">
        <f t="shared" si="17"/>
        <v>213</v>
      </c>
      <c r="AR53" s="304" t="s">
        <v>726</v>
      </c>
    </row>
    <row r="54" spans="1:44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9"/>
        <v>50162</v>
      </c>
      <c r="E54" s="274">
        <v>50162</v>
      </c>
      <c r="F54" s="274">
        <v>0</v>
      </c>
      <c r="G54" s="274">
        <v>1726</v>
      </c>
      <c r="H54" s="274">
        <f>SUM(ごみ搬入量内訳!E54,+ごみ搬入量内訳!AD54)</f>
        <v>11282</v>
      </c>
      <c r="I54" s="274">
        <f>ごみ搬入量内訳!BC54</f>
        <v>1314</v>
      </c>
      <c r="J54" s="274">
        <f>資源化量内訳!BR54</f>
        <v>0</v>
      </c>
      <c r="K54" s="274">
        <f t="shared" si="10"/>
        <v>12596</v>
      </c>
      <c r="L54" s="277">
        <f t="shared" si="11"/>
        <v>686.08310167952004</v>
      </c>
      <c r="M54" s="274">
        <f>IF(D54&lt;&gt;0,(ごみ搬入量内訳!BR54+ごみ処理概要!J54)/ごみ処理概要!D54/366*1000000,"-")</f>
        <v>564.50978610722029</v>
      </c>
      <c r="N54" s="274">
        <f>IF(D54&lt;&gt;0,(ごみ搬入量内訳!E54+ごみ搬入量内訳!BD54-ごみ搬入量内訳!R54-ごみ搬入量内訳!BH54)/D54/366*1000000,"-")</f>
        <v>447.67521536233534</v>
      </c>
      <c r="O54" s="274">
        <f>IF(D54&lt;&gt;0,ごみ搬入量内訳!CM54/ごみ処理概要!D54/366*1000000,"-")</f>
        <v>121.57331557229985</v>
      </c>
      <c r="P54" s="274">
        <f>ごみ搬入量内訳!DH54</f>
        <v>0</v>
      </c>
      <c r="Q54" s="274">
        <f>ごみ処理量内訳!E54</f>
        <v>10134</v>
      </c>
      <c r="R54" s="274">
        <f>ごみ処理量内訳!N54</f>
        <v>0</v>
      </c>
      <c r="S54" s="274">
        <f t="shared" si="12"/>
        <v>317</v>
      </c>
      <c r="T54" s="274">
        <f>ごみ処理量内訳!G54</f>
        <v>317</v>
      </c>
      <c r="U54" s="274">
        <f>ごみ処理量内訳!L54</f>
        <v>0</v>
      </c>
      <c r="V54" s="274">
        <f>ごみ処理量内訳!H54</f>
        <v>0</v>
      </c>
      <c r="W54" s="274">
        <f>ごみ処理量内訳!I54</f>
        <v>0</v>
      </c>
      <c r="X54" s="274">
        <f>ごみ処理量内訳!J54</f>
        <v>0</v>
      </c>
      <c r="Y54" s="274">
        <f>ごみ処理量内訳!K54</f>
        <v>0</v>
      </c>
      <c r="Z54" s="274">
        <f>ごみ処理量内訳!M54</f>
        <v>0</v>
      </c>
      <c r="AA54" s="274">
        <f>資源化量内訳!Z54</f>
        <v>2145</v>
      </c>
      <c r="AB54" s="274">
        <f t="shared" si="13"/>
        <v>12596</v>
      </c>
      <c r="AC54" s="279">
        <f t="shared" si="14"/>
        <v>100</v>
      </c>
      <c r="AD54" s="274">
        <f>施設資源化量内訳!Z54</f>
        <v>891</v>
      </c>
      <c r="AE54" s="274">
        <f>施設資源化量内訳!AV54</f>
        <v>125</v>
      </c>
      <c r="AF54" s="274">
        <f>施設資源化量内訳!BR54</f>
        <v>0</v>
      </c>
      <c r="AG54" s="274">
        <f>施設資源化量内訳!CN54</f>
        <v>0</v>
      </c>
      <c r="AH54" s="274">
        <f>施設資源化量内訳!DJ54</f>
        <v>0</v>
      </c>
      <c r="AI54" s="274">
        <f>施設資源化量内訳!EF54</f>
        <v>0</v>
      </c>
      <c r="AJ54" s="274">
        <f>施設資源化量内訳!FB54</f>
        <v>0</v>
      </c>
      <c r="AK54" s="274">
        <f t="shared" si="15"/>
        <v>1016</v>
      </c>
      <c r="AL54" s="279">
        <f t="shared" si="16"/>
        <v>25.095268339155286</v>
      </c>
      <c r="AM54" s="279">
        <f>IF((AB54+J54)&lt;&gt;0,(資源化量内訳!D54-資源化量内訳!S54-資源化量内訳!U54-資源化量内訳!W54-資源化量内訳!V54)/(AB54+J54)*100,"-")</f>
        <v>25.095268339155286</v>
      </c>
      <c r="AN54" s="274">
        <f>ごみ処理量内訳!AA54</f>
        <v>0</v>
      </c>
      <c r="AO54" s="274">
        <f>ごみ処理量内訳!AB54</f>
        <v>269</v>
      </c>
      <c r="AP54" s="274">
        <f>ごみ処理量内訳!AC54</f>
        <v>98</v>
      </c>
      <c r="AQ54" s="274">
        <f t="shared" si="17"/>
        <v>367</v>
      </c>
      <c r="AR54" s="304" t="s">
        <v>726</v>
      </c>
    </row>
    <row r="55" spans="1:44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9"/>
        <v>15772</v>
      </c>
      <c r="E55" s="274">
        <v>15772</v>
      </c>
      <c r="F55" s="274">
        <v>0</v>
      </c>
      <c r="G55" s="274">
        <v>572</v>
      </c>
      <c r="H55" s="274">
        <f>SUM(ごみ搬入量内訳!E55,+ごみ搬入量内訳!AD55)</f>
        <v>5254</v>
      </c>
      <c r="I55" s="274">
        <f>ごみ搬入量内訳!BC55</f>
        <v>894</v>
      </c>
      <c r="J55" s="274">
        <f>資源化量内訳!BR55</f>
        <v>218</v>
      </c>
      <c r="K55" s="274">
        <f t="shared" si="10"/>
        <v>6366</v>
      </c>
      <c r="L55" s="277">
        <f t="shared" si="11"/>
        <v>1102.8051371386518</v>
      </c>
      <c r="M55" s="274">
        <f>IF(D55&lt;&gt;0,(ごみ搬入量内訳!BR55+ごみ処理概要!J55)/ごみ処理概要!D55/366*1000000,"-")</f>
        <v>714.06892480137026</v>
      </c>
      <c r="N55" s="274">
        <f>IF(D55&lt;&gt;0,(ごみ搬入量内訳!E55+ごみ搬入量内訳!BD55-ごみ搬入量内訳!R55-ごみ搬入量内訳!BH55)/D55/366*1000000,"-")</f>
        <v>516.58261372093318</v>
      </c>
      <c r="O55" s="274">
        <f>IF(D55&lt;&gt;0,ごみ搬入量内訳!CM55/ごみ処理概要!D55/366*1000000,"-")</f>
        <v>388.73621233728164</v>
      </c>
      <c r="P55" s="274">
        <f>ごみ搬入量内訳!DH55</f>
        <v>0</v>
      </c>
      <c r="Q55" s="274">
        <f>ごみ処理量内訳!E55</f>
        <v>4894</v>
      </c>
      <c r="R55" s="274">
        <f>ごみ処理量内訳!N55</f>
        <v>61</v>
      </c>
      <c r="S55" s="274">
        <f t="shared" si="12"/>
        <v>924</v>
      </c>
      <c r="T55" s="274">
        <f>ごみ処理量内訳!G55</f>
        <v>119</v>
      </c>
      <c r="U55" s="274">
        <f>ごみ処理量内訳!L55</f>
        <v>805</v>
      </c>
      <c r="V55" s="274">
        <f>ごみ処理量内訳!H55</f>
        <v>0</v>
      </c>
      <c r="W55" s="274">
        <f>ごみ処理量内訳!I55</f>
        <v>0</v>
      </c>
      <c r="X55" s="274">
        <f>ごみ処理量内訳!J55</f>
        <v>0</v>
      </c>
      <c r="Y55" s="274">
        <f>ごみ処理量内訳!K55</f>
        <v>0</v>
      </c>
      <c r="Z55" s="274">
        <f>ごみ処理量内訳!M55</f>
        <v>0</v>
      </c>
      <c r="AA55" s="274">
        <f>資源化量内訳!Z55</f>
        <v>269</v>
      </c>
      <c r="AB55" s="274">
        <f t="shared" si="13"/>
        <v>6148</v>
      </c>
      <c r="AC55" s="279">
        <f t="shared" si="14"/>
        <v>99.007807417046195</v>
      </c>
      <c r="AD55" s="274">
        <f>施設資源化量内訳!Z55</f>
        <v>4</v>
      </c>
      <c r="AE55" s="274">
        <f>施設資源化量内訳!AV55</f>
        <v>33</v>
      </c>
      <c r="AF55" s="274">
        <f>施設資源化量内訳!BR55</f>
        <v>0</v>
      </c>
      <c r="AG55" s="274">
        <f>施設資源化量内訳!CN55</f>
        <v>0</v>
      </c>
      <c r="AH55" s="274">
        <f>施設資源化量内訳!DJ55</f>
        <v>0</v>
      </c>
      <c r="AI55" s="274">
        <f>施設資源化量内訳!EF55</f>
        <v>0</v>
      </c>
      <c r="AJ55" s="274">
        <f>施設資源化量内訳!FB55</f>
        <v>723</v>
      </c>
      <c r="AK55" s="274">
        <f t="shared" si="15"/>
        <v>760</v>
      </c>
      <c r="AL55" s="279">
        <f t="shared" si="16"/>
        <v>19.588438579956016</v>
      </c>
      <c r="AM55" s="279">
        <f>IF((AB55+J55)&lt;&gt;0,(資源化量内訳!D55-資源化量内訳!S55-資源化量内訳!U55-資源化量内訳!W55-資源化量内訳!V55)/(AB55+J55)*100,"-")</f>
        <v>19.588438579956016</v>
      </c>
      <c r="AN55" s="274">
        <f>ごみ処理量内訳!AA55</f>
        <v>61</v>
      </c>
      <c r="AO55" s="274">
        <f>ごみ処理量内訳!AB55</f>
        <v>506</v>
      </c>
      <c r="AP55" s="274">
        <f>ごみ処理量内訳!AC55</f>
        <v>53</v>
      </c>
      <c r="AQ55" s="274">
        <f t="shared" si="17"/>
        <v>620</v>
      </c>
      <c r="AR55" s="304" t="s">
        <v>726</v>
      </c>
    </row>
    <row r="56" spans="1:44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9"/>
        <v>20949</v>
      </c>
      <c r="E56" s="274">
        <v>20949</v>
      </c>
      <c r="F56" s="274">
        <v>0</v>
      </c>
      <c r="G56" s="274">
        <v>465</v>
      </c>
      <c r="H56" s="274">
        <f>SUM(ごみ搬入量内訳!E56,+ごみ搬入量内訳!AD56)</f>
        <v>5452</v>
      </c>
      <c r="I56" s="274">
        <f>ごみ搬入量内訳!BC56</f>
        <v>1493</v>
      </c>
      <c r="J56" s="274">
        <f>資源化量内訳!BR56</f>
        <v>122</v>
      </c>
      <c r="K56" s="274">
        <f t="shared" si="10"/>
        <v>7067</v>
      </c>
      <c r="L56" s="277">
        <f t="shared" si="11"/>
        <v>921.70238051453089</v>
      </c>
      <c r="M56" s="274">
        <f>IF(D56&lt;&gt;0,(ごみ搬入量内訳!BR56+ごみ処理概要!J56)/ごみ処理概要!D56/366*1000000,"-")</f>
        <v>666.85499809973066</v>
      </c>
      <c r="N56" s="274">
        <f>IF(D56&lt;&gt;0,(ごみ搬入量内訳!E56+ごみ搬入量内訳!BD56-ごみ搬入量内訳!R56-ごみ搬入量内訳!BH56)/D56/366*1000000,"-")</f>
        <v>495.86988123903302</v>
      </c>
      <c r="O56" s="274">
        <f>IF(D56&lt;&gt;0,ごみ搬入量内訳!CM56/ごみ処理概要!D56/366*1000000,"-")</f>
        <v>254.84738241480022</v>
      </c>
      <c r="P56" s="274">
        <f>ごみ搬入量内訳!DH56</f>
        <v>0</v>
      </c>
      <c r="Q56" s="274">
        <f>ごみ処理量内訳!E56</f>
        <v>5192</v>
      </c>
      <c r="R56" s="274">
        <f>ごみ処理量内訳!N56</f>
        <v>77</v>
      </c>
      <c r="S56" s="274">
        <f t="shared" si="12"/>
        <v>1670</v>
      </c>
      <c r="T56" s="274">
        <f>ごみ処理量内訳!G56</f>
        <v>0</v>
      </c>
      <c r="U56" s="274">
        <f>ごみ処理量内訳!L56</f>
        <v>1670</v>
      </c>
      <c r="V56" s="274">
        <f>ごみ処理量内訳!H56</f>
        <v>0</v>
      </c>
      <c r="W56" s="274">
        <f>ごみ処理量内訳!I56</f>
        <v>0</v>
      </c>
      <c r="X56" s="274">
        <f>ごみ処理量内訳!J56</f>
        <v>0</v>
      </c>
      <c r="Y56" s="274">
        <f>ごみ処理量内訳!K56</f>
        <v>0</v>
      </c>
      <c r="Z56" s="274">
        <f>ごみ処理量内訳!M56</f>
        <v>0</v>
      </c>
      <c r="AA56" s="274">
        <f>資源化量内訳!Z56</f>
        <v>0</v>
      </c>
      <c r="AB56" s="274">
        <f t="shared" si="13"/>
        <v>6939</v>
      </c>
      <c r="AC56" s="279">
        <f t="shared" si="14"/>
        <v>98.890330018734687</v>
      </c>
      <c r="AD56" s="274">
        <f>施設資源化量内訳!Z56</f>
        <v>0</v>
      </c>
      <c r="AE56" s="274">
        <f>施設資源化量内訳!AV56</f>
        <v>0</v>
      </c>
      <c r="AF56" s="274">
        <f>施設資源化量内訳!BR56</f>
        <v>0</v>
      </c>
      <c r="AG56" s="274">
        <f>施設資源化量内訳!CN56</f>
        <v>0</v>
      </c>
      <c r="AH56" s="274">
        <f>施設資源化量内訳!DJ56</f>
        <v>0</v>
      </c>
      <c r="AI56" s="274">
        <f>施設資源化量内訳!EF56</f>
        <v>0</v>
      </c>
      <c r="AJ56" s="274">
        <f>施設資源化量内訳!FB56</f>
        <v>1548</v>
      </c>
      <c r="AK56" s="274">
        <f t="shared" si="15"/>
        <v>1548</v>
      </c>
      <c r="AL56" s="279">
        <f t="shared" si="16"/>
        <v>23.651040929046875</v>
      </c>
      <c r="AM56" s="279">
        <f>IF((AB56+J56)&lt;&gt;0,(資源化量内訳!D56-資源化量内訳!S56-資源化量内訳!U56-資源化量内訳!W56-資源化量内訳!V56)/(AB56+J56)*100,"-")</f>
        <v>23.651040929046875</v>
      </c>
      <c r="AN56" s="274">
        <f>ごみ処理量内訳!AA56</f>
        <v>77</v>
      </c>
      <c r="AO56" s="274">
        <f>ごみ処理量内訳!AB56</f>
        <v>585</v>
      </c>
      <c r="AP56" s="274">
        <f>ごみ処理量内訳!AC56</f>
        <v>0</v>
      </c>
      <c r="AQ56" s="274">
        <f t="shared" si="17"/>
        <v>662</v>
      </c>
      <c r="AR56" s="304" t="s">
        <v>726</v>
      </c>
    </row>
    <row r="57" spans="1:44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9"/>
        <v>43324</v>
      </c>
      <c r="E57" s="274">
        <v>43324</v>
      </c>
      <c r="F57" s="274">
        <v>0</v>
      </c>
      <c r="G57" s="274">
        <v>1357</v>
      </c>
      <c r="H57" s="274">
        <f>SUM(ごみ搬入量内訳!E57,+ごみ搬入量内訳!AD57)</f>
        <v>11175</v>
      </c>
      <c r="I57" s="274">
        <f>ごみ搬入量内訳!BC57</f>
        <v>3382</v>
      </c>
      <c r="J57" s="274">
        <f>資源化量内訳!BR57</f>
        <v>159</v>
      </c>
      <c r="K57" s="274">
        <f t="shared" si="10"/>
        <v>14716</v>
      </c>
      <c r="L57" s="277">
        <f t="shared" si="11"/>
        <v>928.06874418853408</v>
      </c>
      <c r="M57" s="274">
        <f>IF(D57&lt;&gt;0,(ごみ搬入量内訳!BR57+ごみ処理概要!J57)/ごみ処理概要!D57/366*1000000,"-")</f>
        <v>730.16987769875277</v>
      </c>
      <c r="N57" s="274">
        <f>IF(D57&lt;&gt;0,(ごみ搬入量内訳!E57+ごみ搬入量内訳!BD57-ごみ搬入量内訳!R57-ごみ搬入量内訳!BH57)/D57/366*1000000,"-")</f>
        <v>426.0060048242421</v>
      </c>
      <c r="O57" s="274">
        <f>IF(D57&lt;&gt;0,ごみ搬入量内訳!CM57/ごみ処理概要!D57/366*1000000,"-")</f>
        <v>197.89886648978117</v>
      </c>
      <c r="P57" s="274">
        <f>ごみ搬入量内訳!DH57</f>
        <v>0</v>
      </c>
      <c r="Q57" s="274">
        <f>ごみ処理量内訳!E57</f>
        <v>8163</v>
      </c>
      <c r="R57" s="274">
        <f>ごみ処理量内訳!N57</f>
        <v>273</v>
      </c>
      <c r="S57" s="274">
        <f t="shared" si="12"/>
        <v>4697</v>
      </c>
      <c r="T57" s="274">
        <f>ごみ処理量内訳!G57</f>
        <v>67</v>
      </c>
      <c r="U57" s="274">
        <f>ごみ処理量内訳!L57</f>
        <v>1366</v>
      </c>
      <c r="V57" s="274">
        <f>ごみ処理量内訳!H57</f>
        <v>3264</v>
      </c>
      <c r="W57" s="274">
        <f>ごみ処理量内訳!I57</f>
        <v>0</v>
      </c>
      <c r="X57" s="274">
        <f>ごみ処理量内訳!J57</f>
        <v>0</v>
      </c>
      <c r="Y57" s="274">
        <f>ごみ処理量内訳!K57</f>
        <v>0</v>
      </c>
      <c r="Z57" s="274">
        <f>ごみ処理量内訳!M57</f>
        <v>0</v>
      </c>
      <c r="AA57" s="274">
        <f>資源化量内訳!Z57</f>
        <v>1424</v>
      </c>
      <c r="AB57" s="274">
        <f t="shared" si="13"/>
        <v>14557</v>
      </c>
      <c r="AC57" s="279">
        <f t="shared" si="14"/>
        <v>98.124613587964546</v>
      </c>
      <c r="AD57" s="274">
        <f>施設資源化量内訳!Z57</f>
        <v>0</v>
      </c>
      <c r="AE57" s="274">
        <f>施設資源化量内訳!AV57</f>
        <v>24</v>
      </c>
      <c r="AF57" s="274">
        <f>施設資源化量内訳!BR57</f>
        <v>3264</v>
      </c>
      <c r="AG57" s="274">
        <f>施設資源化量内訳!CN57</f>
        <v>0</v>
      </c>
      <c r="AH57" s="274">
        <f>施設資源化量内訳!DJ57</f>
        <v>0</v>
      </c>
      <c r="AI57" s="274">
        <f>施設資源化量内訳!EF57</f>
        <v>0</v>
      </c>
      <c r="AJ57" s="274">
        <f>施設資源化量内訳!FB57</f>
        <v>1366</v>
      </c>
      <c r="AK57" s="274">
        <f t="shared" si="15"/>
        <v>4654</v>
      </c>
      <c r="AL57" s="279">
        <f t="shared" si="16"/>
        <v>42.382440880674096</v>
      </c>
      <c r="AM57" s="279">
        <f>IF((AB57+J57)&lt;&gt;0,(資源化量内訳!D57-資源化量内訳!S57-資源化量内訳!U57-資源化量内訳!W57-資源化量内訳!V57)/(AB57+J57)*100,"-")</f>
        <v>42.382440880674096</v>
      </c>
      <c r="AN57" s="274">
        <f>ごみ処理量内訳!AA57</f>
        <v>273</v>
      </c>
      <c r="AO57" s="274">
        <f>ごみ処理量内訳!AB57</f>
        <v>915</v>
      </c>
      <c r="AP57" s="274">
        <f>ごみ処理量内訳!AC57</f>
        <v>19</v>
      </c>
      <c r="AQ57" s="274">
        <f t="shared" si="17"/>
        <v>1207</v>
      </c>
      <c r="AR57" s="304" t="s">
        <v>726</v>
      </c>
    </row>
    <row r="58" spans="1:44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9"/>
        <v>42255</v>
      </c>
      <c r="E58" s="274">
        <v>42255</v>
      </c>
      <c r="F58" s="274">
        <v>0</v>
      </c>
      <c r="G58" s="274">
        <v>1165</v>
      </c>
      <c r="H58" s="274">
        <f>SUM(ごみ搬入量内訳!E58,+ごみ搬入量内訳!AD58)</f>
        <v>9391</v>
      </c>
      <c r="I58" s="274">
        <f>ごみ搬入量内訳!BC58</f>
        <v>2</v>
      </c>
      <c r="J58" s="274">
        <f>資源化量内訳!BR58</f>
        <v>377</v>
      </c>
      <c r="K58" s="274">
        <f t="shared" si="10"/>
        <v>9770</v>
      </c>
      <c r="L58" s="277">
        <f t="shared" si="11"/>
        <v>631.73563060083427</v>
      </c>
      <c r="M58" s="274">
        <f>IF(D58&lt;&gt;0,(ごみ搬入量内訳!BR58+ごみ処理概要!J58)/ごみ処理概要!D58/366*1000000,"-")</f>
        <v>511.20797293041926</v>
      </c>
      <c r="N58" s="274">
        <f>IF(D58&lt;&gt;0,(ごみ搬入量内訳!E58+ごみ搬入量内訳!BD58-ごみ搬入量内訳!R58-ごみ搬入量内訳!BH58)/D58/366*1000000,"-")</f>
        <v>421.71748032534708</v>
      </c>
      <c r="O58" s="274">
        <f>IF(D58&lt;&gt;0,ごみ搬入量内訳!CM58/ごみ処理概要!D58/366*1000000,"-")</f>
        <v>120.52765767041505</v>
      </c>
      <c r="P58" s="274">
        <f>ごみ搬入量内訳!DH58</f>
        <v>0</v>
      </c>
      <c r="Q58" s="274">
        <f>ごみ処理量内訳!E58</f>
        <v>7939</v>
      </c>
      <c r="R58" s="274">
        <f>ごみ処理量内訳!N58</f>
        <v>0</v>
      </c>
      <c r="S58" s="274">
        <f t="shared" si="12"/>
        <v>1441</v>
      </c>
      <c r="T58" s="274">
        <f>ごみ処理量内訳!G58</f>
        <v>255</v>
      </c>
      <c r="U58" s="274">
        <f>ごみ処理量内訳!L58</f>
        <v>1109</v>
      </c>
      <c r="V58" s="274">
        <f>ごみ処理量内訳!H58</f>
        <v>10</v>
      </c>
      <c r="W58" s="274">
        <f>ごみ処理量内訳!I58</f>
        <v>0</v>
      </c>
      <c r="X58" s="274">
        <f>ごみ処理量内訳!J58</f>
        <v>0</v>
      </c>
      <c r="Y58" s="274">
        <f>ごみ処理量内訳!K58</f>
        <v>0</v>
      </c>
      <c r="Z58" s="274">
        <f>ごみ処理量内訳!M58</f>
        <v>67</v>
      </c>
      <c r="AA58" s="274">
        <f>資源化量内訳!Z58</f>
        <v>12</v>
      </c>
      <c r="AB58" s="274">
        <f t="shared" si="13"/>
        <v>9392</v>
      </c>
      <c r="AC58" s="279">
        <f t="shared" si="14"/>
        <v>100</v>
      </c>
      <c r="AD58" s="274">
        <f>施設資源化量内訳!Z58</f>
        <v>1147</v>
      </c>
      <c r="AE58" s="274">
        <f>施設資源化量内訳!AV58</f>
        <v>255</v>
      </c>
      <c r="AF58" s="274">
        <f>施設資源化量内訳!BR58</f>
        <v>10</v>
      </c>
      <c r="AG58" s="274">
        <f>施設資源化量内訳!CN58</f>
        <v>0</v>
      </c>
      <c r="AH58" s="274">
        <f>施設資源化量内訳!DJ58</f>
        <v>0</v>
      </c>
      <c r="AI58" s="274">
        <f>施設資源化量内訳!EF58</f>
        <v>0</v>
      </c>
      <c r="AJ58" s="274">
        <f>施設資源化量内訳!FB58</f>
        <v>964</v>
      </c>
      <c r="AK58" s="274">
        <f t="shared" si="15"/>
        <v>2376</v>
      </c>
      <c r="AL58" s="279">
        <f t="shared" si="16"/>
        <v>28.30381820042993</v>
      </c>
      <c r="AM58" s="279">
        <f>IF((AB58+J58)&lt;&gt;0,(資源化量内訳!D58-資源化量内訳!S58-資源化量内訳!U58-資源化量内訳!W58-資源化量内訳!V58)/(AB58+J58)*100,"-")</f>
        <v>28.30381820042993</v>
      </c>
      <c r="AN58" s="274">
        <f>ごみ処理量内訳!AA58</f>
        <v>0</v>
      </c>
      <c r="AO58" s="274">
        <f>ごみ処理量内訳!AB58</f>
        <v>330</v>
      </c>
      <c r="AP58" s="274">
        <f>ごみ処理量内訳!AC58</f>
        <v>74</v>
      </c>
      <c r="AQ58" s="274">
        <f t="shared" si="17"/>
        <v>404</v>
      </c>
      <c r="AR58" s="304" t="s">
        <v>726</v>
      </c>
    </row>
    <row r="59" spans="1:44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9"/>
        <v>4220</v>
      </c>
      <c r="E59" s="274">
        <v>4220</v>
      </c>
      <c r="F59" s="274">
        <v>0</v>
      </c>
      <c r="G59" s="274">
        <v>37</v>
      </c>
      <c r="H59" s="274">
        <f>SUM(ごみ搬入量内訳!E59,+ごみ搬入量内訳!AD59)</f>
        <v>866</v>
      </c>
      <c r="I59" s="274">
        <f>ごみ搬入量内訳!BC59</f>
        <v>410</v>
      </c>
      <c r="J59" s="274">
        <f>資源化量内訳!BR59</f>
        <v>0</v>
      </c>
      <c r="K59" s="274">
        <f t="shared" si="10"/>
        <v>1276</v>
      </c>
      <c r="L59" s="277">
        <f t="shared" si="11"/>
        <v>826.14663455312984</v>
      </c>
      <c r="M59" s="274">
        <f>IF(D59&lt;&gt;0,(ごみ搬入量内訳!BR59+ごみ処理概要!J59)/ごみ処理概要!D59/366*1000000,"-")</f>
        <v>742.62554062103436</v>
      </c>
      <c r="N59" s="274">
        <f>IF(D59&lt;&gt;0,(ごみ搬入量内訳!E59+ごみ搬入量内訳!BD59-ごみ搬入量内訳!R59-ごみ搬入量内訳!BH59)/D59/366*1000000,"-")</f>
        <v>645.50798953720255</v>
      </c>
      <c r="O59" s="274">
        <f>IF(D59&lt;&gt;0,ごみ搬入量内訳!CM59/ごみ処理概要!D59/366*1000000,"-")</f>
        <v>83.521093932095411</v>
      </c>
      <c r="P59" s="274">
        <f>ごみ搬入量内訳!DH59</f>
        <v>0</v>
      </c>
      <c r="Q59" s="274">
        <f>ごみ処理量内訳!E59</f>
        <v>999</v>
      </c>
      <c r="R59" s="274">
        <f>ごみ処理量内訳!N59</f>
        <v>0</v>
      </c>
      <c r="S59" s="274">
        <f t="shared" si="12"/>
        <v>151</v>
      </c>
      <c r="T59" s="274">
        <f>ごみ処理量内訳!G59</f>
        <v>49</v>
      </c>
      <c r="U59" s="274">
        <f>ごみ処理量内訳!L59</f>
        <v>74</v>
      </c>
      <c r="V59" s="274">
        <f>ごみ処理量内訳!H59</f>
        <v>0</v>
      </c>
      <c r="W59" s="274">
        <f>ごみ処理量内訳!I59</f>
        <v>0</v>
      </c>
      <c r="X59" s="274">
        <f>ごみ処理量内訳!J59</f>
        <v>0</v>
      </c>
      <c r="Y59" s="274">
        <f>ごみ処理量内訳!K59</f>
        <v>0</v>
      </c>
      <c r="Z59" s="274">
        <f>ごみ処理量内訳!M59</f>
        <v>28</v>
      </c>
      <c r="AA59" s="274">
        <f>資源化量内訳!Z59</f>
        <v>126</v>
      </c>
      <c r="AB59" s="274">
        <f t="shared" si="13"/>
        <v>1276</v>
      </c>
      <c r="AC59" s="279">
        <f t="shared" si="14"/>
        <v>100</v>
      </c>
      <c r="AD59" s="274">
        <f>施設資源化量内訳!Z59</f>
        <v>0</v>
      </c>
      <c r="AE59" s="274">
        <f>施設資源化量内訳!AV59</f>
        <v>0</v>
      </c>
      <c r="AF59" s="274">
        <f>施設資源化量内訳!BR59</f>
        <v>0</v>
      </c>
      <c r="AG59" s="274">
        <f>施設資源化量内訳!CN59</f>
        <v>0</v>
      </c>
      <c r="AH59" s="274">
        <f>施設資源化量内訳!DJ59</f>
        <v>0</v>
      </c>
      <c r="AI59" s="274">
        <f>施設資源化量内訳!EF59</f>
        <v>0</v>
      </c>
      <c r="AJ59" s="274">
        <f>施設資源化量内訳!FB59</f>
        <v>74</v>
      </c>
      <c r="AK59" s="274">
        <f t="shared" si="15"/>
        <v>74</v>
      </c>
      <c r="AL59" s="279">
        <f t="shared" si="16"/>
        <v>15.673981191222571</v>
      </c>
      <c r="AM59" s="279">
        <f>IF((AB59+J59)&lt;&gt;0,(資源化量内訳!D59-資源化量内訳!S59-資源化量内訳!U59-資源化量内訳!W59-資源化量内訳!V59)/(AB59+J59)*100,"-")</f>
        <v>15.673981191222571</v>
      </c>
      <c r="AN59" s="274">
        <f>ごみ処理量内訳!AA59</f>
        <v>0</v>
      </c>
      <c r="AO59" s="274">
        <f>ごみ処理量内訳!AB59</f>
        <v>186</v>
      </c>
      <c r="AP59" s="274">
        <f>ごみ処理量内訳!AC59</f>
        <v>28</v>
      </c>
      <c r="AQ59" s="274">
        <f t="shared" si="17"/>
        <v>214</v>
      </c>
      <c r="AR59" s="304" t="s">
        <v>726</v>
      </c>
    </row>
    <row r="60" spans="1:44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9"/>
        <v>2789</v>
      </c>
      <c r="E60" s="274">
        <v>2789</v>
      </c>
      <c r="F60" s="274">
        <v>0</v>
      </c>
      <c r="G60" s="274">
        <v>19</v>
      </c>
      <c r="H60" s="274">
        <f>SUM(ごみ搬入量内訳!E60,+ごみ搬入量内訳!AD60)</f>
        <v>590</v>
      </c>
      <c r="I60" s="274">
        <f>ごみ搬入量内訳!BC60</f>
        <v>163</v>
      </c>
      <c r="J60" s="274">
        <f>資源化量内訳!BR60</f>
        <v>0</v>
      </c>
      <c r="K60" s="274">
        <f t="shared" si="10"/>
        <v>753</v>
      </c>
      <c r="L60" s="277">
        <f t="shared" si="11"/>
        <v>737.67552856949726</v>
      </c>
      <c r="M60" s="274">
        <f>IF(D60&lt;&gt;0,(ごみ搬入量内訳!BR60+ごみ処理概要!J60)/ごみ処理概要!D60/366*1000000,"-")</f>
        <v>686.73379220082018</v>
      </c>
      <c r="N60" s="274">
        <f>IF(D60&lt;&gt;0,(ごみ搬入量内訳!E60+ごみ搬入量内訳!BD60-ごみ搬入量内訳!R60-ごみ搬入量内訳!BH60)/D60/366*1000000,"-")</f>
        <v>625.01591929261519</v>
      </c>
      <c r="O60" s="274">
        <f>IF(D60&lt;&gt;0,ごみ搬入量内訳!CM60/ごみ処理概要!D60/366*1000000,"-")</f>
        <v>50.941736368677105</v>
      </c>
      <c r="P60" s="274">
        <f>ごみ搬入量内訳!DH60</f>
        <v>0</v>
      </c>
      <c r="Q60" s="274">
        <f>ごみ処理量内訳!E60</f>
        <v>628</v>
      </c>
      <c r="R60" s="274">
        <f>ごみ処理量内訳!N60</f>
        <v>0</v>
      </c>
      <c r="S60" s="274">
        <f t="shared" si="12"/>
        <v>97</v>
      </c>
      <c r="T60" s="274">
        <f>ごみ処理量内訳!G60</f>
        <v>40</v>
      </c>
      <c r="U60" s="274">
        <f>ごみ処理量内訳!L60</f>
        <v>43</v>
      </c>
      <c r="V60" s="274">
        <f>ごみ処理量内訳!H60</f>
        <v>0</v>
      </c>
      <c r="W60" s="274">
        <f>ごみ処理量内訳!I60</f>
        <v>0</v>
      </c>
      <c r="X60" s="274">
        <f>ごみ処理量内訳!J60</f>
        <v>0</v>
      </c>
      <c r="Y60" s="274">
        <f>ごみ処理量内訳!K60</f>
        <v>0</v>
      </c>
      <c r="Z60" s="274">
        <f>ごみ処理量内訳!M60</f>
        <v>14</v>
      </c>
      <c r="AA60" s="274">
        <f>資源化量内訳!Z60</f>
        <v>28</v>
      </c>
      <c r="AB60" s="274">
        <f t="shared" si="13"/>
        <v>753</v>
      </c>
      <c r="AC60" s="279">
        <f t="shared" si="14"/>
        <v>100</v>
      </c>
      <c r="AD60" s="274">
        <f>施設資源化量内訳!Z60</f>
        <v>0</v>
      </c>
      <c r="AE60" s="274">
        <f>施設資源化量内訳!AV60</f>
        <v>0</v>
      </c>
      <c r="AF60" s="274">
        <f>施設資源化量内訳!BR60</f>
        <v>0</v>
      </c>
      <c r="AG60" s="274">
        <f>施設資源化量内訳!CN60</f>
        <v>0</v>
      </c>
      <c r="AH60" s="274">
        <f>施設資源化量内訳!DJ60</f>
        <v>0</v>
      </c>
      <c r="AI60" s="274">
        <f>施設資源化量内訳!EF60</f>
        <v>0</v>
      </c>
      <c r="AJ60" s="274">
        <f>施設資源化量内訳!FB60</f>
        <v>43</v>
      </c>
      <c r="AK60" s="274">
        <f t="shared" si="15"/>
        <v>43</v>
      </c>
      <c r="AL60" s="279">
        <f t="shared" si="16"/>
        <v>9.4289508632138119</v>
      </c>
      <c r="AM60" s="279">
        <f>IF((AB60+J60)&lt;&gt;0,(資源化量内訳!D60-資源化量内訳!S60-資源化量内訳!U60-資源化量内訳!W60-資源化量内訳!V60)/(AB60+J60)*100,"-")</f>
        <v>9.4289508632138119</v>
      </c>
      <c r="AN60" s="274">
        <f>ごみ処理量内訳!AA60</f>
        <v>0</v>
      </c>
      <c r="AO60" s="274">
        <f>ごみ処理量内訳!AB60</f>
        <v>118</v>
      </c>
      <c r="AP60" s="274">
        <f>ごみ処理量内訳!AC60</f>
        <v>14</v>
      </c>
      <c r="AQ60" s="274">
        <f t="shared" si="17"/>
        <v>132</v>
      </c>
      <c r="AR60" s="304" t="s">
        <v>726</v>
      </c>
    </row>
    <row r="61" spans="1:44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9"/>
        <v>954</v>
      </c>
      <c r="E61" s="274">
        <v>954</v>
      </c>
      <c r="F61" s="274">
        <v>0</v>
      </c>
      <c r="G61" s="274">
        <v>17</v>
      </c>
      <c r="H61" s="274">
        <f>SUM(ごみ搬入量内訳!E61,+ごみ搬入量内訳!AD61)</f>
        <v>199</v>
      </c>
      <c r="I61" s="274">
        <f>ごみ搬入量内訳!BC61</f>
        <v>81</v>
      </c>
      <c r="J61" s="274">
        <f>資源化量内訳!BR61</f>
        <v>0</v>
      </c>
      <c r="K61" s="274">
        <f t="shared" si="10"/>
        <v>280</v>
      </c>
      <c r="L61" s="277">
        <f t="shared" si="11"/>
        <v>801.91543228969772</v>
      </c>
      <c r="M61" s="274">
        <f>IF(D61&lt;&gt;0,(ごみ搬入量内訳!BR61+ごみ処理概要!J61)/ごみ処理概要!D61/366*1000000,"-")</f>
        <v>652.98828057875392</v>
      </c>
      <c r="N61" s="274">
        <f>IF(D61&lt;&gt;0,(ごみ搬入量内訳!E61+ごみ搬入量内訳!BD61-ごみ搬入量内訳!R61-ごみ搬入量内訳!BH61)/D61/366*1000000,"-")</f>
        <v>581.3886884100308</v>
      </c>
      <c r="O61" s="274">
        <f>IF(D61&lt;&gt;0,ごみ搬入量内訳!CM61/ごみ処理概要!D61/366*1000000,"-")</f>
        <v>148.92715171094386</v>
      </c>
      <c r="P61" s="274">
        <f>ごみ搬入量内訳!DH61</f>
        <v>0</v>
      </c>
      <c r="Q61" s="274">
        <f>ごみ処理量内訳!E61</f>
        <v>224</v>
      </c>
      <c r="R61" s="274">
        <f>ごみ処理量内訳!N61</f>
        <v>0</v>
      </c>
      <c r="S61" s="274">
        <f t="shared" si="12"/>
        <v>33</v>
      </c>
      <c r="T61" s="274">
        <f>ごみ処理量内訳!G61</f>
        <v>10</v>
      </c>
      <c r="U61" s="274">
        <f>ごみ処理量内訳!L61</f>
        <v>18</v>
      </c>
      <c r="V61" s="274">
        <f>ごみ処理量内訳!H61</f>
        <v>0</v>
      </c>
      <c r="W61" s="274">
        <f>ごみ処理量内訳!I61</f>
        <v>0</v>
      </c>
      <c r="X61" s="274">
        <f>ごみ処理量内訳!J61</f>
        <v>0</v>
      </c>
      <c r="Y61" s="274">
        <f>ごみ処理量内訳!K61</f>
        <v>0</v>
      </c>
      <c r="Z61" s="274">
        <f>ごみ処理量内訳!M61</f>
        <v>5</v>
      </c>
      <c r="AA61" s="274">
        <f>資源化量内訳!Z61</f>
        <v>23</v>
      </c>
      <c r="AB61" s="274">
        <f t="shared" si="13"/>
        <v>280</v>
      </c>
      <c r="AC61" s="279">
        <f t="shared" si="14"/>
        <v>100</v>
      </c>
      <c r="AD61" s="274">
        <f>施設資源化量内訳!Z61</f>
        <v>0</v>
      </c>
      <c r="AE61" s="274">
        <f>施設資源化量内訳!AV61</f>
        <v>0</v>
      </c>
      <c r="AF61" s="274">
        <f>施設資源化量内訳!BR61</f>
        <v>0</v>
      </c>
      <c r="AG61" s="274">
        <f>施設資源化量内訳!CN61</f>
        <v>0</v>
      </c>
      <c r="AH61" s="274">
        <f>施設資源化量内訳!DJ61</f>
        <v>0</v>
      </c>
      <c r="AI61" s="274">
        <f>施設資源化量内訳!EF61</f>
        <v>0</v>
      </c>
      <c r="AJ61" s="274">
        <f>施設資源化量内訳!FB61</f>
        <v>18</v>
      </c>
      <c r="AK61" s="274">
        <f t="shared" si="15"/>
        <v>18</v>
      </c>
      <c r="AL61" s="279">
        <f t="shared" si="16"/>
        <v>14.642857142857144</v>
      </c>
      <c r="AM61" s="279">
        <f>IF((AB61+J61)&lt;&gt;0,(資源化量内訳!D61-資源化量内訳!S61-資源化量内訳!U61-資源化量内訳!W61-資源化量内訳!V61)/(AB61+J61)*100,"-")</f>
        <v>14.642857142857144</v>
      </c>
      <c r="AN61" s="274">
        <f>ごみ処理量内訳!AA61</f>
        <v>0</v>
      </c>
      <c r="AO61" s="274">
        <f>ごみ処理量内訳!AB61</f>
        <v>41</v>
      </c>
      <c r="AP61" s="274">
        <f>ごみ処理量内訳!AC61</f>
        <v>5</v>
      </c>
      <c r="AQ61" s="274">
        <f t="shared" si="17"/>
        <v>46</v>
      </c>
      <c r="AR61" s="304" t="s">
        <v>726</v>
      </c>
    </row>
    <row r="62" spans="1: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7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9"/>
      <c r="AD62" s="274"/>
      <c r="AE62" s="274"/>
      <c r="AF62" s="274"/>
      <c r="AG62" s="274"/>
      <c r="AH62" s="274"/>
      <c r="AI62" s="274"/>
      <c r="AJ62" s="274"/>
      <c r="AK62" s="274"/>
      <c r="AL62" s="279"/>
      <c r="AM62" s="279"/>
      <c r="AN62" s="274"/>
      <c r="AO62" s="274"/>
      <c r="AP62" s="274"/>
      <c r="AQ62" s="274"/>
    </row>
    <row r="63" spans="1: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7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9"/>
      <c r="AD63" s="274"/>
      <c r="AE63" s="274"/>
      <c r="AF63" s="274"/>
      <c r="AG63" s="274"/>
      <c r="AH63" s="274"/>
      <c r="AI63" s="274"/>
      <c r="AJ63" s="274"/>
      <c r="AK63" s="274"/>
      <c r="AL63" s="279"/>
      <c r="AM63" s="279"/>
      <c r="AN63" s="274"/>
      <c r="AO63" s="274"/>
      <c r="AP63" s="274"/>
      <c r="AQ63" s="274"/>
    </row>
    <row r="64" spans="1: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7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9"/>
      <c r="AD64" s="274"/>
      <c r="AE64" s="274"/>
      <c r="AF64" s="274"/>
      <c r="AG64" s="274"/>
      <c r="AH64" s="274"/>
      <c r="AI64" s="274"/>
      <c r="AJ64" s="274"/>
      <c r="AK64" s="274"/>
      <c r="AL64" s="279"/>
      <c r="AM64" s="279"/>
      <c r="AN64" s="274"/>
      <c r="AO64" s="274"/>
      <c r="AP64" s="274"/>
      <c r="AQ64" s="274"/>
    </row>
    <row r="65" spans="1:43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7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9"/>
      <c r="AD65" s="274"/>
      <c r="AE65" s="274"/>
      <c r="AF65" s="274"/>
      <c r="AG65" s="274"/>
      <c r="AH65" s="274"/>
      <c r="AI65" s="274"/>
      <c r="AJ65" s="274"/>
      <c r="AK65" s="274"/>
      <c r="AL65" s="279"/>
      <c r="AM65" s="279"/>
      <c r="AN65" s="274"/>
      <c r="AO65" s="274"/>
      <c r="AP65" s="274"/>
      <c r="AQ65" s="274"/>
    </row>
    <row r="66" spans="1:43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7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9"/>
      <c r="AD66" s="274"/>
      <c r="AE66" s="274"/>
      <c r="AF66" s="274"/>
      <c r="AG66" s="274"/>
      <c r="AH66" s="274"/>
      <c r="AI66" s="274"/>
      <c r="AJ66" s="274"/>
      <c r="AK66" s="274"/>
      <c r="AL66" s="279"/>
      <c r="AM66" s="279"/>
      <c r="AN66" s="274"/>
      <c r="AO66" s="274"/>
      <c r="AP66" s="274"/>
      <c r="AQ66" s="274"/>
    </row>
    <row r="67" spans="1:43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7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9"/>
      <c r="AD67" s="274"/>
      <c r="AE67" s="274"/>
      <c r="AF67" s="274"/>
      <c r="AG67" s="274"/>
      <c r="AH67" s="274"/>
      <c r="AI67" s="274"/>
      <c r="AJ67" s="274"/>
      <c r="AK67" s="274"/>
      <c r="AL67" s="279"/>
      <c r="AM67" s="279"/>
      <c r="AN67" s="274"/>
      <c r="AO67" s="274"/>
      <c r="AP67" s="274"/>
      <c r="AQ67" s="274"/>
    </row>
    <row r="68" spans="1:43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7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9"/>
      <c r="AD68" s="274"/>
      <c r="AE68" s="274"/>
      <c r="AF68" s="274"/>
      <c r="AG68" s="274"/>
      <c r="AH68" s="274"/>
      <c r="AI68" s="274"/>
      <c r="AJ68" s="274"/>
      <c r="AK68" s="274"/>
      <c r="AL68" s="279"/>
      <c r="AM68" s="279"/>
      <c r="AN68" s="274"/>
      <c r="AO68" s="274"/>
      <c r="AP68" s="274"/>
      <c r="AQ68" s="274"/>
    </row>
    <row r="69" spans="1:43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7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9"/>
      <c r="AD69" s="274"/>
      <c r="AE69" s="274"/>
      <c r="AF69" s="274"/>
      <c r="AG69" s="274"/>
      <c r="AH69" s="274"/>
      <c r="AI69" s="274"/>
      <c r="AJ69" s="274"/>
      <c r="AK69" s="274"/>
      <c r="AL69" s="279"/>
      <c r="AM69" s="279"/>
      <c r="AN69" s="274"/>
      <c r="AO69" s="274"/>
      <c r="AP69" s="274"/>
      <c r="AQ69" s="274"/>
    </row>
    <row r="70" spans="1:43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7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9"/>
      <c r="AD70" s="274"/>
      <c r="AE70" s="274"/>
      <c r="AF70" s="274"/>
      <c r="AG70" s="274"/>
      <c r="AH70" s="274"/>
      <c r="AI70" s="274"/>
      <c r="AJ70" s="274"/>
      <c r="AK70" s="274"/>
      <c r="AL70" s="279"/>
      <c r="AM70" s="279"/>
      <c r="AN70" s="274"/>
      <c r="AO70" s="274"/>
      <c r="AP70" s="274"/>
      <c r="AQ70" s="274"/>
    </row>
    <row r="71" spans="1:43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7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9"/>
      <c r="AD71" s="274"/>
      <c r="AE71" s="274"/>
      <c r="AF71" s="274"/>
      <c r="AG71" s="274"/>
      <c r="AH71" s="274"/>
      <c r="AI71" s="274"/>
      <c r="AJ71" s="274"/>
      <c r="AK71" s="274"/>
      <c r="AL71" s="279"/>
      <c r="AM71" s="279"/>
      <c r="AN71" s="274"/>
      <c r="AO71" s="274"/>
      <c r="AP71" s="274"/>
      <c r="AQ71" s="274"/>
    </row>
    <row r="72" spans="1:43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7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9"/>
      <c r="AD72" s="274"/>
      <c r="AE72" s="274"/>
      <c r="AF72" s="274"/>
      <c r="AG72" s="274"/>
      <c r="AH72" s="274"/>
      <c r="AI72" s="274"/>
      <c r="AJ72" s="274"/>
      <c r="AK72" s="274"/>
      <c r="AL72" s="279"/>
      <c r="AM72" s="279"/>
      <c r="AN72" s="274"/>
      <c r="AO72" s="274"/>
      <c r="AP72" s="274"/>
      <c r="AQ72" s="274"/>
    </row>
    <row r="73" spans="1:43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7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9"/>
      <c r="AD73" s="274"/>
      <c r="AE73" s="274"/>
      <c r="AF73" s="274"/>
      <c r="AG73" s="274"/>
      <c r="AH73" s="274"/>
      <c r="AI73" s="274"/>
      <c r="AJ73" s="274"/>
      <c r="AK73" s="274"/>
      <c r="AL73" s="279"/>
      <c r="AM73" s="279"/>
      <c r="AN73" s="274"/>
      <c r="AO73" s="274"/>
      <c r="AP73" s="274"/>
      <c r="AQ73" s="274"/>
    </row>
    <row r="74" spans="1:43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7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9"/>
      <c r="AD74" s="274"/>
      <c r="AE74" s="274"/>
      <c r="AF74" s="274"/>
      <c r="AG74" s="274"/>
      <c r="AH74" s="274"/>
      <c r="AI74" s="274"/>
      <c r="AJ74" s="274"/>
      <c r="AK74" s="274"/>
      <c r="AL74" s="279"/>
      <c r="AM74" s="279"/>
      <c r="AN74" s="274"/>
      <c r="AO74" s="274"/>
      <c r="AP74" s="274"/>
      <c r="AQ74" s="274"/>
    </row>
    <row r="75" spans="1:43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7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9"/>
      <c r="AD75" s="274"/>
      <c r="AE75" s="274"/>
      <c r="AF75" s="274"/>
      <c r="AG75" s="274"/>
      <c r="AH75" s="274"/>
      <c r="AI75" s="274"/>
      <c r="AJ75" s="274"/>
      <c r="AK75" s="274"/>
      <c r="AL75" s="279"/>
      <c r="AM75" s="279"/>
      <c r="AN75" s="274"/>
      <c r="AO75" s="274"/>
      <c r="AP75" s="274"/>
      <c r="AQ75" s="274"/>
    </row>
    <row r="76" spans="1:43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7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9"/>
      <c r="AD76" s="274"/>
      <c r="AE76" s="274"/>
      <c r="AF76" s="274"/>
      <c r="AG76" s="274"/>
      <c r="AH76" s="274"/>
      <c r="AI76" s="274"/>
      <c r="AJ76" s="274"/>
      <c r="AK76" s="274"/>
      <c r="AL76" s="279"/>
      <c r="AM76" s="279"/>
      <c r="AN76" s="274"/>
      <c r="AO76" s="274"/>
      <c r="AP76" s="274"/>
      <c r="AQ76" s="274"/>
    </row>
    <row r="77" spans="1:43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7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9"/>
      <c r="AD77" s="274"/>
      <c r="AE77" s="274"/>
      <c r="AF77" s="274"/>
      <c r="AG77" s="274"/>
      <c r="AH77" s="274"/>
      <c r="AI77" s="274"/>
      <c r="AJ77" s="274"/>
      <c r="AK77" s="274"/>
      <c r="AL77" s="279"/>
      <c r="AM77" s="279"/>
      <c r="AN77" s="274"/>
      <c r="AO77" s="274"/>
      <c r="AP77" s="274"/>
      <c r="AQ77" s="274"/>
    </row>
    <row r="78" spans="1:43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7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9"/>
      <c r="AD78" s="274"/>
      <c r="AE78" s="274"/>
      <c r="AF78" s="274"/>
      <c r="AG78" s="274"/>
      <c r="AH78" s="274"/>
      <c r="AI78" s="274"/>
      <c r="AJ78" s="274"/>
      <c r="AK78" s="274"/>
      <c r="AL78" s="279"/>
      <c r="AM78" s="279"/>
      <c r="AN78" s="274"/>
      <c r="AO78" s="274"/>
      <c r="AP78" s="274"/>
      <c r="AQ78" s="274"/>
    </row>
    <row r="79" spans="1:43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7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9"/>
      <c r="AD79" s="274"/>
      <c r="AE79" s="274"/>
      <c r="AF79" s="274"/>
      <c r="AG79" s="274"/>
      <c r="AH79" s="274"/>
      <c r="AI79" s="274"/>
      <c r="AJ79" s="274"/>
      <c r="AK79" s="274"/>
      <c r="AL79" s="279"/>
      <c r="AM79" s="279"/>
      <c r="AN79" s="274"/>
      <c r="AO79" s="274"/>
      <c r="AP79" s="274"/>
      <c r="AQ79" s="274"/>
    </row>
    <row r="80" spans="1:43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7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9"/>
      <c r="AD80" s="274"/>
      <c r="AE80" s="274"/>
      <c r="AF80" s="274"/>
      <c r="AG80" s="274"/>
      <c r="AH80" s="274"/>
      <c r="AI80" s="274"/>
      <c r="AJ80" s="274"/>
      <c r="AK80" s="274"/>
      <c r="AL80" s="279"/>
      <c r="AM80" s="279"/>
      <c r="AN80" s="274"/>
      <c r="AO80" s="274"/>
      <c r="AP80" s="274"/>
      <c r="AQ80" s="274"/>
    </row>
    <row r="81" spans="1:43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7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9"/>
      <c r="AD81" s="274"/>
      <c r="AE81" s="274"/>
      <c r="AF81" s="274"/>
      <c r="AG81" s="274"/>
      <c r="AH81" s="274"/>
      <c r="AI81" s="274"/>
      <c r="AJ81" s="274"/>
      <c r="AK81" s="274"/>
      <c r="AL81" s="279"/>
      <c r="AM81" s="279"/>
      <c r="AN81" s="274"/>
      <c r="AO81" s="274"/>
      <c r="AP81" s="274"/>
      <c r="AQ81" s="274"/>
    </row>
    <row r="82" spans="1:43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7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9"/>
      <c r="AD82" s="274"/>
      <c r="AE82" s="274"/>
      <c r="AF82" s="274"/>
      <c r="AG82" s="274"/>
      <c r="AH82" s="274"/>
      <c r="AI82" s="274"/>
      <c r="AJ82" s="274"/>
      <c r="AK82" s="274"/>
      <c r="AL82" s="279"/>
      <c r="AM82" s="279"/>
      <c r="AN82" s="274"/>
      <c r="AO82" s="274"/>
      <c r="AP82" s="274"/>
      <c r="AQ82" s="274"/>
    </row>
    <row r="83" spans="1:43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7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9"/>
      <c r="AD83" s="274"/>
      <c r="AE83" s="274"/>
      <c r="AF83" s="274"/>
      <c r="AG83" s="274"/>
      <c r="AH83" s="274"/>
      <c r="AI83" s="274"/>
      <c r="AJ83" s="274"/>
      <c r="AK83" s="274"/>
      <c r="AL83" s="279"/>
      <c r="AM83" s="279"/>
      <c r="AN83" s="274"/>
      <c r="AO83" s="274"/>
      <c r="AP83" s="274"/>
      <c r="AQ83" s="274"/>
    </row>
    <row r="84" spans="1:43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7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9"/>
      <c r="AD84" s="274"/>
      <c r="AE84" s="274"/>
      <c r="AF84" s="274"/>
      <c r="AG84" s="274"/>
      <c r="AH84" s="274"/>
      <c r="AI84" s="274"/>
      <c r="AJ84" s="274"/>
      <c r="AK84" s="274"/>
      <c r="AL84" s="279"/>
      <c r="AM84" s="279"/>
      <c r="AN84" s="274"/>
      <c r="AO84" s="274"/>
      <c r="AP84" s="274"/>
      <c r="AQ84" s="274"/>
    </row>
    <row r="85" spans="1:43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7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9"/>
      <c r="AD85" s="274"/>
      <c r="AE85" s="274"/>
      <c r="AF85" s="274"/>
      <c r="AG85" s="274"/>
      <c r="AH85" s="274"/>
      <c r="AI85" s="274"/>
      <c r="AJ85" s="274"/>
      <c r="AK85" s="274"/>
      <c r="AL85" s="279"/>
      <c r="AM85" s="279"/>
      <c r="AN85" s="274"/>
      <c r="AO85" s="274"/>
      <c r="AP85" s="274"/>
      <c r="AQ85" s="274"/>
    </row>
    <row r="86" spans="1:43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7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9"/>
      <c r="AD86" s="274"/>
      <c r="AE86" s="274"/>
      <c r="AF86" s="274"/>
      <c r="AG86" s="274"/>
      <c r="AH86" s="274"/>
      <c r="AI86" s="274"/>
      <c r="AJ86" s="274"/>
      <c r="AK86" s="274"/>
      <c r="AL86" s="279"/>
      <c r="AM86" s="279"/>
      <c r="AN86" s="274"/>
      <c r="AO86" s="274"/>
      <c r="AP86" s="274"/>
      <c r="AQ86" s="274"/>
    </row>
    <row r="87" spans="1:43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7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9"/>
      <c r="AD87" s="274"/>
      <c r="AE87" s="274"/>
      <c r="AF87" s="274"/>
      <c r="AG87" s="274"/>
      <c r="AH87" s="274"/>
      <c r="AI87" s="274"/>
      <c r="AJ87" s="274"/>
      <c r="AK87" s="274"/>
      <c r="AL87" s="279"/>
      <c r="AM87" s="279"/>
      <c r="AN87" s="274"/>
      <c r="AO87" s="274"/>
      <c r="AP87" s="274"/>
      <c r="AQ87" s="274"/>
    </row>
    <row r="88" spans="1:43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7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9"/>
      <c r="AD88" s="274"/>
      <c r="AE88" s="274"/>
      <c r="AF88" s="274"/>
      <c r="AG88" s="274"/>
      <c r="AH88" s="274"/>
      <c r="AI88" s="274"/>
      <c r="AJ88" s="274"/>
      <c r="AK88" s="274"/>
      <c r="AL88" s="279"/>
      <c r="AM88" s="279"/>
      <c r="AN88" s="274"/>
      <c r="AO88" s="274"/>
      <c r="AP88" s="274"/>
      <c r="AQ88" s="274"/>
    </row>
    <row r="89" spans="1:43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7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9"/>
      <c r="AD89" s="274"/>
      <c r="AE89" s="274"/>
      <c r="AF89" s="274"/>
      <c r="AG89" s="274"/>
      <c r="AH89" s="274"/>
      <c r="AI89" s="274"/>
      <c r="AJ89" s="274"/>
      <c r="AK89" s="274"/>
      <c r="AL89" s="279"/>
      <c r="AM89" s="279"/>
      <c r="AN89" s="274"/>
      <c r="AO89" s="274"/>
      <c r="AP89" s="274"/>
      <c r="AQ89" s="274"/>
    </row>
    <row r="90" spans="1:43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7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9"/>
      <c r="AD90" s="274"/>
      <c r="AE90" s="274"/>
      <c r="AF90" s="274"/>
      <c r="AG90" s="274"/>
      <c r="AH90" s="274"/>
      <c r="AI90" s="274"/>
      <c r="AJ90" s="274"/>
      <c r="AK90" s="274"/>
      <c r="AL90" s="279"/>
      <c r="AM90" s="279"/>
      <c r="AN90" s="274"/>
      <c r="AO90" s="274"/>
      <c r="AP90" s="274"/>
      <c r="AQ90" s="274"/>
    </row>
    <row r="91" spans="1:43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7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9"/>
      <c r="AD91" s="274"/>
      <c r="AE91" s="274"/>
      <c r="AF91" s="274"/>
      <c r="AG91" s="274"/>
      <c r="AH91" s="274"/>
      <c r="AI91" s="274"/>
      <c r="AJ91" s="274"/>
      <c r="AK91" s="274"/>
      <c r="AL91" s="279"/>
      <c r="AM91" s="279"/>
      <c r="AN91" s="274"/>
      <c r="AO91" s="274"/>
      <c r="AP91" s="274"/>
      <c r="AQ91" s="274"/>
    </row>
    <row r="92" spans="1:43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7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9"/>
      <c r="AD92" s="274"/>
      <c r="AE92" s="274"/>
      <c r="AF92" s="274"/>
      <c r="AG92" s="274"/>
      <c r="AH92" s="274"/>
      <c r="AI92" s="274"/>
      <c r="AJ92" s="274"/>
      <c r="AK92" s="274"/>
      <c r="AL92" s="279"/>
      <c r="AM92" s="279"/>
      <c r="AN92" s="274"/>
      <c r="AO92" s="274"/>
      <c r="AP92" s="274"/>
      <c r="AQ92" s="274"/>
    </row>
    <row r="93" spans="1:43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7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9"/>
      <c r="AD93" s="274"/>
      <c r="AE93" s="274"/>
      <c r="AF93" s="274"/>
      <c r="AG93" s="274"/>
      <c r="AH93" s="274"/>
      <c r="AI93" s="274"/>
      <c r="AJ93" s="274"/>
      <c r="AK93" s="274"/>
      <c r="AL93" s="279"/>
      <c r="AM93" s="279"/>
      <c r="AN93" s="274"/>
      <c r="AO93" s="274"/>
      <c r="AP93" s="274"/>
      <c r="AQ93" s="274"/>
    </row>
    <row r="94" spans="1:43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7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9"/>
      <c r="AD94" s="274"/>
      <c r="AE94" s="274"/>
      <c r="AF94" s="274"/>
      <c r="AG94" s="274"/>
      <c r="AH94" s="274"/>
      <c r="AI94" s="274"/>
      <c r="AJ94" s="274"/>
      <c r="AK94" s="274"/>
      <c r="AL94" s="279"/>
      <c r="AM94" s="279"/>
      <c r="AN94" s="274"/>
      <c r="AO94" s="274"/>
      <c r="AP94" s="274"/>
      <c r="AQ94" s="274"/>
    </row>
    <row r="95" spans="1:43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7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9"/>
      <c r="AD95" s="274"/>
      <c r="AE95" s="274"/>
      <c r="AF95" s="274"/>
      <c r="AG95" s="274"/>
      <c r="AH95" s="274"/>
      <c r="AI95" s="274"/>
      <c r="AJ95" s="274"/>
      <c r="AK95" s="274"/>
      <c r="AL95" s="279"/>
      <c r="AM95" s="279"/>
      <c r="AN95" s="274"/>
      <c r="AO95" s="274"/>
      <c r="AP95" s="274"/>
      <c r="AQ95" s="274"/>
    </row>
    <row r="96" spans="1:43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7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9"/>
      <c r="AD96" s="274"/>
      <c r="AE96" s="274"/>
      <c r="AF96" s="274"/>
      <c r="AG96" s="274"/>
      <c r="AH96" s="274"/>
      <c r="AI96" s="274"/>
      <c r="AJ96" s="274"/>
      <c r="AK96" s="274"/>
      <c r="AL96" s="279"/>
      <c r="AM96" s="279"/>
      <c r="AN96" s="274"/>
      <c r="AO96" s="274"/>
      <c r="AP96" s="274"/>
      <c r="AQ96" s="274"/>
    </row>
    <row r="97" spans="1:43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7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9"/>
      <c r="AD97" s="274"/>
      <c r="AE97" s="274"/>
      <c r="AF97" s="274"/>
      <c r="AG97" s="274"/>
      <c r="AH97" s="274"/>
      <c r="AI97" s="274"/>
      <c r="AJ97" s="274"/>
      <c r="AK97" s="274"/>
      <c r="AL97" s="279"/>
      <c r="AM97" s="279"/>
      <c r="AN97" s="274"/>
      <c r="AO97" s="274"/>
      <c r="AP97" s="274"/>
      <c r="AQ97" s="274"/>
    </row>
    <row r="98" spans="1:43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7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9"/>
      <c r="AD98" s="274"/>
      <c r="AE98" s="274"/>
      <c r="AF98" s="274"/>
      <c r="AG98" s="274"/>
      <c r="AH98" s="274"/>
      <c r="AI98" s="274"/>
      <c r="AJ98" s="274"/>
      <c r="AK98" s="274"/>
      <c r="AL98" s="279"/>
      <c r="AM98" s="279"/>
      <c r="AN98" s="274"/>
      <c r="AO98" s="274"/>
      <c r="AP98" s="274"/>
      <c r="AQ98" s="274"/>
    </row>
    <row r="99" spans="1:43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7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9"/>
      <c r="AD99" s="274"/>
      <c r="AE99" s="274"/>
      <c r="AF99" s="274"/>
      <c r="AG99" s="274"/>
      <c r="AH99" s="274"/>
      <c r="AI99" s="274"/>
      <c r="AJ99" s="274"/>
      <c r="AK99" s="274"/>
      <c r="AL99" s="279"/>
      <c r="AM99" s="279"/>
      <c r="AN99" s="274"/>
      <c r="AO99" s="274"/>
      <c r="AP99" s="274"/>
      <c r="AQ99" s="274"/>
    </row>
    <row r="100" spans="1:43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7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9"/>
      <c r="AD100" s="274"/>
      <c r="AE100" s="274"/>
      <c r="AF100" s="274"/>
      <c r="AG100" s="274"/>
      <c r="AH100" s="274"/>
      <c r="AI100" s="274"/>
      <c r="AJ100" s="274"/>
      <c r="AK100" s="274"/>
      <c r="AL100" s="279"/>
      <c r="AM100" s="279"/>
      <c r="AN100" s="274"/>
      <c r="AO100" s="274"/>
      <c r="AP100" s="274"/>
      <c r="AQ100" s="274"/>
    </row>
    <row r="101" spans="1:43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7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9"/>
      <c r="AD101" s="274"/>
      <c r="AE101" s="274"/>
      <c r="AF101" s="274"/>
      <c r="AG101" s="274"/>
      <c r="AH101" s="274"/>
      <c r="AI101" s="274"/>
      <c r="AJ101" s="274"/>
      <c r="AK101" s="274"/>
      <c r="AL101" s="279"/>
      <c r="AM101" s="279"/>
      <c r="AN101" s="274"/>
      <c r="AO101" s="274"/>
      <c r="AP101" s="274"/>
      <c r="AQ101" s="274"/>
    </row>
    <row r="102" spans="1:43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7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9"/>
      <c r="AD102" s="274"/>
      <c r="AE102" s="274"/>
      <c r="AF102" s="274"/>
      <c r="AG102" s="274"/>
      <c r="AH102" s="274"/>
      <c r="AI102" s="274"/>
      <c r="AJ102" s="274"/>
      <c r="AK102" s="274"/>
      <c r="AL102" s="279"/>
      <c r="AM102" s="279"/>
      <c r="AN102" s="274"/>
      <c r="AO102" s="274"/>
      <c r="AP102" s="274"/>
      <c r="AQ102" s="274"/>
    </row>
    <row r="103" spans="1:43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7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9"/>
      <c r="AD103" s="274"/>
      <c r="AE103" s="274"/>
      <c r="AF103" s="274"/>
      <c r="AG103" s="274"/>
      <c r="AH103" s="274"/>
      <c r="AI103" s="274"/>
      <c r="AJ103" s="274"/>
      <c r="AK103" s="274"/>
      <c r="AL103" s="279"/>
      <c r="AM103" s="279"/>
      <c r="AN103" s="274"/>
      <c r="AO103" s="274"/>
      <c r="AP103" s="274"/>
      <c r="AQ103" s="274"/>
    </row>
    <row r="104" spans="1:43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7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9"/>
      <c r="AD104" s="274"/>
      <c r="AE104" s="274"/>
      <c r="AF104" s="274"/>
      <c r="AG104" s="274"/>
      <c r="AH104" s="274"/>
      <c r="AI104" s="274"/>
      <c r="AJ104" s="274"/>
      <c r="AK104" s="274"/>
      <c r="AL104" s="279"/>
      <c r="AM104" s="279"/>
      <c r="AN104" s="274"/>
      <c r="AO104" s="274"/>
      <c r="AP104" s="274"/>
      <c r="AQ104" s="274"/>
    </row>
    <row r="105" spans="1:43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7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9"/>
      <c r="AD105" s="274"/>
      <c r="AE105" s="274"/>
      <c r="AF105" s="274"/>
      <c r="AG105" s="274"/>
      <c r="AH105" s="274"/>
      <c r="AI105" s="274"/>
      <c r="AJ105" s="274"/>
      <c r="AK105" s="274"/>
      <c r="AL105" s="279"/>
      <c r="AM105" s="279"/>
      <c r="AN105" s="274"/>
      <c r="AO105" s="274"/>
      <c r="AP105" s="274"/>
      <c r="AQ105" s="274"/>
    </row>
    <row r="106" spans="1:43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7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9"/>
      <c r="AD106" s="274"/>
      <c r="AE106" s="274"/>
      <c r="AF106" s="274"/>
      <c r="AG106" s="274"/>
      <c r="AH106" s="274"/>
      <c r="AI106" s="274"/>
      <c r="AJ106" s="274"/>
      <c r="AK106" s="274"/>
      <c r="AL106" s="279"/>
      <c r="AM106" s="279"/>
      <c r="AN106" s="274"/>
      <c r="AO106" s="274"/>
      <c r="AP106" s="274"/>
      <c r="AQ106" s="274"/>
    </row>
    <row r="107" spans="1:43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7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9"/>
      <c r="AD107" s="274"/>
      <c r="AE107" s="274"/>
      <c r="AF107" s="274"/>
      <c r="AG107" s="274"/>
      <c r="AH107" s="274"/>
      <c r="AI107" s="274"/>
      <c r="AJ107" s="274"/>
      <c r="AK107" s="274"/>
      <c r="AL107" s="279"/>
      <c r="AM107" s="279"/>
      <c r="AN107" s="274"/>
      <c r="AO107" s="274"/>
      <c r="AP107" s="274"/>
      <c r="AQ107" s="274"/>
    </row>
    <row r="108" spans="1:43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7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9"/>
      <c r="AD108" s="274"/>
      <c r="AE108" s="274"/>
      <c r="AF108" s="274"/>
      <c r="AG108" s="274"/>
      <c r="AH108" s="274"/>
      <c r="AI108" s="274"/>
      <c r="AJ108" s="274"/>
      <c r="AK108" s="274"/>
      <c r="AL108" s="279"/>
      <c r="AM108" s="279"/>
      <c r="AN108" s="274"/>
      <c r="AO108" s="274"/>
      <c r="AP108" s="274"/>
      <c r="AQ108" s="274"/>
    </row>
    <row r="109" spans="1:43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7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9"/>
      <c r="AD109" s="274"/>
      <c r="AE109" s="274"/>
      <c r="AF109" s="274"/>
      <c r="AG109" s="274"/>
      <c r="AH109" s="274"/>
      <c r="AI109" s="274"/>
      <c r="AJ109" s="274"/>
      <c r="AK109" s="274"/>
      <c r="AL109" s="279"/>
      <c r="AM109" s="279"/>
      <c r="AN109" s="274"/>
      <c r="AO109" s="274"/>
      <c r="AP109" s="274"/>
      <c r="AQ109" s="274"/>
    </row>
    <row r="110" spans="1:43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7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9"/>
      <c r="AD110" s="274"/>
      <c r="AE110" s="274"/>
      <c r="AF110" s="274"/>
      <c r="AG110" s="274"/>
      <c r="AH110" s="274"/>
      <c r="AI110" s="274"/>
      <c r="AJ110" s="274"/>
      <c r="AK110" s="274"/>
      <c r="AL110" s="279"/>
      <c r="AM110" s="279"/>
      <c r="AN110" s="274"/>
      <c r="AO110" s="274"/>
      <c r="AP110" s="274"/>
      <c r="AQ110" s="274"/>
    </row>
    <row r="111" spans="1:43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7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9"/>
      <c r="AD111" s="274"/>
      <c r="AE111" s="274"/>
      <c r="AF111" s="274"/>
      <c r="AG111" s="274"/>
      <c r="AH111" s="274"/>
      <c r="AI111" s="274"/>
      <c r="AJ111" s="274"/>
      <c r="AK111" s="274"/>
      <c r="AL111" s="279"/>
      <c r="AM111" s="279"/>
      <c r="AN111" s="274"/>
      <c r="AO111" s="274"/>
      <c r="AP111" s="274"/>
      <c r="AQ111" s="274"/>
    </row>
    <row r="112" spans="1:43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7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9"/>
      <c r="AD112" s="274"/>
      <c r="AE112" s="274"/>
      <c r="AF112" s="274"/>
      <c r="AG112" s="274"/>
      <c r="AH112" s="274"/>
      <c r="AI112" s="274"/>
      <c r="AJ112" s="274"/>
      <c r="AK112" s="274"/>
      <c r="AL112" s="279"/>
      <c r="AM112" s="279"/>
      <c r="AN112" s="274"/>
      <c r="AO112" s="274"/>
      <c r="AP112" s="274"/>
      <c r="AQ112" s="274"/>
    </row>
    <row r="113" spans="1:43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7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9"/>
      <c r="AD113" s="274"/>
      <c r="AE113" s="274"/>
      <c r="AF113" s="274"/>
      <c r="AG113" s="274"/>
      <c r="AH113" s="274"/>
      <c r="AI113" s="274"/>
      <c r="AJ113" s="274"/>
      <c r="AK113" s="274"/>
      <c r="AL113" s="279"/>
      <c r="AM113" s="279"/>
      <c r="AN113" s="274"/>
      <c r="AO113" s="274"/>
      <c r="AP113" s="274"/>
      <c r="AQ113" s="274"/>
    </row>
    <row r="114" spans="1:43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7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9"/>
      <c r="AD114" s="274"/>
      <c r="AE114" s="274"/>
      <c r="AF114" s="274"/>
      <c r="AG114" s="274"/>
      <c r="AH114" s="274"/>
      <c r="AI114" s="274"/>
      <c r="AJ114" s="274"/>
      <c r="AK114" s="274"/>
      <c r="AL114" s="279"/>
      <c r="AM114" s="279"/>
      <c r="AN114" s="274"/>
      <c r="AO114" s="274"/>
      <c r="AP114" s="274"/>
      <c r="AQ114" s="274"/>
    </row>
    <row r="115" spans="1:43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7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9"/>
      <c r="AD115" s="274"/>
      <c r="AE115" s="274"/>
      <c r="AF115" s="274"/>
      <c r="AG115" s="274"/>
      <c r="AH115" s="274"/>
      <c r="AI115" s="274"/>
      <c r="AJ115" s="274"/>
      <c r="AK115" s="274"/>
      <c r="AL115" s="279"/>
      <c r="AM115" s="279"/>
      <c r="AN115" s="274"/>
      <c r="AO115" s="274"/>
      <c r="AP115" s="274"/>
      <c r="AQ115" s="274"/>
    </row>
    <row r="116" spans="1:43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7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9"/>
      <c r="AD116" s="274"/>
      <c r="AE116" s="274"/>
      <c r="AF116" s="274"/>
      <c r="AG116" s="274"/>
      <c r="AH116" s="274"/>
      <c r="AI116" s="274"/>
      <c r="AJ116" s="274"/>
      <c r="AK116" s="274"/>
      <c r="AL116" s="279"/>
      <c r="AM116" s="279"/>
      <c r="AN116" s="274"/>
      <c r="AO116" s="274"/>
      <c r="AP116" s="274"/>
      <c r="AQ116" s="274"/>
    </row>
    <row r="117" spans="1:43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7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9"/>
      <c r="AD117" s="274"/>
      <c r="AE117" s="274"/>
      <c r="AF117" s="274"/>
      <c r="AG117" s="274"/>
      <c r="AH117" s="274"/>
      <c r="AI117" s="274"/>
      <c r="AJ117" s="274"/>
      <c r="AK117" s="274"/>
      <c r="AL117" s="279"/>
      <c r="AM117" s="279"/>
      <c r="AN117" s="274"/>
      <c r="AO117" s="274"/>
      <c r="AP117" s="274"/>
      <c r="AQ117" s="274"/>
    </row>
    <row r="118" spans="1:43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7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9"/>
      <c r="AD118" s="274"/>
      <c r="AE118" s="274"/>
      <c r="AF118" s="274"/>
      <c r="AG118" s="274"/>
      <c r="AH118" s="274"/>
      <c r="AI118" s="274"/>
      <c r="AJ118" s="274"/>
      <c r="AK118" s="274"/>
      <c r="AL118" s="279"/>
      <c r="AM118" s="279"/>
      <c r="AN118" s="274"/>
      <c r="AO118" s="274"/>
      <c r="AP118" s="274"/>
      <c r="AQ118" s="274"/>
    </row>
    <row r="119" spans="1:43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7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9"/>
      <c r="AD119" s="274"/>
      <c r="AE119" s="274"/>
      <c r="AF119" s="274"/>
      <c r="AG119" s="274"/>
      <c r="AH119" s="274"/>
      <c r="AI119" s="274"/>
      <c r="AJ119" s="274"/>
      <c r="AK119" s="274"/>
      <c r="AL119" s="279"/>
      <c r="AM119" s="279"/>
      <c r="AN119" s="274"/>
      <c r="AO119" s="274"/>
      <c r="AP119" s="274"/>
      <c r="AQ119" s="274"/>
    </row>
    <row r="120" spans="1:43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7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9"/>
      <c r="AD120" s="274"/>
      <c r="AE120" s="274"/>
      <c r="AF120" s="274"/>
      <c r="AG120" s="274"/>
      <c r="AH120" s="274"/>
      <c r="AI120" s="274"/>
      <c r="AJ120" s="274"/>
      <c r="AK120" s="274"/>
      <c r="AL120" s="279"/>
      <c r="AM120" s="279"/>
      <c r="AN120" s="274"/>
      <c r="AO120" s="274"/>
      <c r="AP120" s="274"/>
      <c r="AQ120" s="274"/>
    </row>
    <row r="121" spans="1:43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7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9"/>
      <c r="AD121" s="274"/>
      <c r="AE121" s="274"/>
      <c r="AF121" s="274"/>
      <c r="AG121" s="274"/>
      <c r="AH121" s="274"/>
      <c r="AI121" s="274"/>
      <c r="AJ121" s="274"/>
      <c r="AK121" s="274"/>
      <c r="AL121" s="279"/>
      <c r="AM121" s="279"/>
      <c r="AN121" s="274"/>
      <c r="AO121" s="274"/>
      <c r="AP121" s="274"/>
      <c r="AQ121" s="274"/>
    </row>
    <row r="122" spans="1:43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7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9"/>
      <c r="AD122" s="274"/>
      <c r="AE122" s="274"/>
      <c r="AF122" s="274"/>
      <c r="AG122" s="274"/>
      <c r="AH122" s="274"/>
      <c r="AI122" s="274"/>
      <c r="AJ122" s="274"/>
      <c r="AK122" s="274"/>
      <c r="AL122" s="279"/>
      <c r="AM122" s="279"/>
      <c r="AN122" s="274"/>
      <c r="AO122" s="274"/>
      <c r="AP122" s="274"/>
      <c r="AQ122" s="274"/>
    </row>
    <row r="123" spans="1:43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7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9"/>
      <c r="AD123" s="274"/>
      <c r="AE123" s="274"/>
      <c r="AF123" s="274"/>
      <c r="AG123" s="274"/>
      <c r="AH123" s="274"/>
      <c r="AI123" s="274"/>
      <c r="AJ123" s="274"/>
      <c r="AK123" s="274"/>
      <c r="AL123" s="279"/>
      <c r="AM123" s="279"/>
      <c r="AN123" s="274"/>
      <c r="AO123" s="274"/>
      <c r="AP123" s="274"/>
      <c r="AQ123" s="274"/>
    </row>
    <row r="124" spans="1:43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7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9"/>
      <c r="AD124" s="274"/>
      <c r="AE124" s="274"/>
      <c r="AF124" s="274"/>
      <c r="AG124" s="274"/>
      <c r="AH124" s="274"/>
      <c r="AI124" s="274"/>
      <c r="AJ124" s="274"/>
      <c r="AK124" s="274"/>
      <c r="AL124" s="279"/>
      <c r="AM124" s="279"/>
      <c r="AN124" s="274"/>
      <c r="AO124" s="274"/>
      <c r="AP124" s="274"/>
      <c r="AQ124" s="274"/>
    </row>
    <row r="125" spans="1:43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7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9"/>
      <c r="AD125" s="274"/>
      <c r="AE125" s="274"/>
      <c r="AF125" s="274"/>
      <c r="AG125" s="274"/>
      <c r="AH125" s="274"/>
      <c r="AI125" s="274"/>
      <c r="AJ125" s="274"/>
      <c r="AK125" s="274"/>
      <c r="AL125" s="279"/>
      <c r="AM125" s="279"/>
      <c r="AN125" s="274"/>
      <c r="AO125" s="274"/>
      <c r="AP125" s="274"/>
      <c r="AQ125" s="274"/>
    </row>
    <row r="126" spans="1:43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7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9"/>
      <c r="AD126" s="274"/>
      <c r="AE126" s="274"/>
      <c r="AF126" s="274"/>
      <c r="AG126" s="274"/>
      <c r="AH126" s="274"/>
      <c r="AI126" s="274"/>
      <c r="AJ126" s="274"/>
      <c r="AK126" s="274"/>
      <c r="AL126" s="279"/>
      <c r="AM126" s="279"/>
      <c r="AN126" s="274"/>
      <c r="AO126" s="274"/>
      <c r="AP126" s="274"/>
      <c r="AQ126" s="274"/>
    </row>
    <row r="127" spans="1:43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7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9"/>
      <c r="AD127" s="274"/>
      <c r="AE127" s="274"/>
      <c r="AF127" s="274"/>
      <c r="AG127" s="274"/>
      <c r="AH127" s="274"/>
      <c r="AI127" s="274"/>
      <c r="AJ127" s="274"/>
      <c r="AK127" s="274"/>
      <c r="AL127" s="279"/>
      <c r="AM127" s="279"/>
      <c r="AN127" s="274"/>
      <c r="AO127" s="274"/>
      <c r="AP127" s="274"/>
      <c r="AQ127" s="274"/>
    </row>
    <row r="128" spans="1:43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7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9"/>
      <c r="AD128" s="274"/>
      <c r="AE128" s="274"/>
      <c r="AF128" s="274"/>
      <c r="AG128" s="274"/>
      <c r="AH128" s="274"/>
      <c r="AI128" s="274"/>
      <c r="AJ128" s="274"/>
      <c r="AK128" s="274"/>
      <c r="AL128" s="279"/>
      <c r="AM128" s="279"/>
      <c r="AN128" s="274"/>
      <c r="AO128" s="274"/>
      <c r="AP128" s="274"/>
      <c r="AQ128" s="274"/>
    </row>
    <row r="129" spans="1:43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7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9"/>
      <c r="AD129" s="274"/>
      <c r="AE129" s="274"/>
      <c r="AF129" s="274"/>
      <c r="AG129" s="274"/>
      <c r="AH129" s="274"/>
      <c r="AI129" s="274"/>
      <c r="AJ129" s="274"/>
      <c r="AK129" s="274"/>
      <c r="AL129" s="279"/>
      <c r="AM129" s="279"/>
      <c r="AN129" s="274"/>
      <c r="AO129" s="274"/>
      <c r="AP129" s="274"/>
      <c r="AQ129" s="274"/>
    </row>
    <row r="130" spans="1:43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7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9"/>
      <c r="AD130" s="274"/>
      <c r="AE130" s="274"/>
      <c r="AF130" s="274"/>
      <c r="AG130" s="274"/>
      <c r="AH130" s="274"/>
      <c r="AI130" s="274"/>
      <c r="AJ130" s="274"/>
      <c r="AK130" s="274"/>
      <c r="AL130" s="279"/>
      <c r="AM130" s="279"/>
      <c r="AN130" s="274"/>
      <c r="AO130" s="274"/>
      <c r="AP130" s="274"/>
      <c r="AQ130" s="274"/>
    </row>
    <row r="131" spans="1:43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7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9"/>
      <c r="AD131" s="274"/>
      <c r="AE131" s="274"/>
      <c r="AF131" s="274"/>
      <c r="AG131" s="274"/>
      <c r="AH131" s="274"/>
      <c r="AI131" s="274"/>
      <c r="AJ131" s="274"/>
      <c r="AK131" s="274"/>
      <c r="AL131" s="279"/>
      <c r="AM131" s="279"/>
      <c r="AN131" s="274"/>
      <c r="AO131" s="274"/>
      <c r="AP131" s="274"/>
      <c r="AQ131" s="274"/>
    </row>
    <row r="132" spans="1:43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7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9"/>
      <c r="AD132" s="274"/>
      <c r="AE132" s="274"/>
      <c r="AF132" s="274"/>
      <c r="AG132" s="274"/>
      <c r="AH132" s="274"/>
      <c r="AI132" s="274"/>
      <c r="AJ132" s="274"/>
      <c r="AK132" s="274"/>
      <c r="AL132" s="279"/>
      <c r="AM132" s="279"/>
      <c r="AN132" s="274"/>
      <c r="AO132" s="274"/>
      <c r="AP132" s="274"/>
      <c r="AQ132" s="274"/>
    </row>
    <row r="133" spans="1:43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7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9"/>
      <c r="AD133" s="274"/>
      <c r="AE133" s="274"/>
      <c r="AF133" s="274"/>
      <c r="AG133" s="274"/>
      <c r="AH133" s="274"/>
      <c r="AI133" s="274"/>
      <c r="AJ133" s="274"/>
      <c r="AK133" s="274"/>
      <c r="AL133" s="279"/>
      <c r="AM133" s="279"/>
      <c r="AN133" s="274"/>
      <c r="AO133" s="274"/>
      <c r="AP133" s="274"/>
      <c r="AQ133" s="274"/>
    </row>
    <row r="134" spans="1:43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7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9"/>
      <c r="AD134" s="274"/>
      <c r="AE134" s="274"/>
      <c r="AF134" s="274"/>
      <c r="AG134" s="274"/>
      <c r="AH134" s="274"/>
      <c r="AI134" s="274"/>
      <c r="AJ134" s="274"/>
      <c r="AK134" s="274"/>
      <c r="AL134" s="279"/>
      <c r="AM134" s="279"/>
      <c r="AN134" s="274"/>
      <c r="AO134" s="274"/>
      <c r="AP134" s="274"/>
      <c r="AQ134" s="274"/>
    </row>
    <row r="135" spans="1:43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7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9"/>
      <c r="AD135" s="274"/>
      <c r="AE135" s="274"/>
      <c r="AF135" s="274"/>
      <c r="AG135" s="274"/>
      <c r="AH135" s="274"/>
      <c r="AI135" s="274"/>
      <c r="AJ135" s="274"/>
      <c r="AK135" s="274"/>
      <c r="AL135" s="279"/>
      <c r="AM135" s="279"/>
      <c r="AN135" s="274"/>
      <c r="AO135" s="274"/>
      <c r="AP135" s="274"/>
      <c r="AQ135" s="274"/>
    </row>
    <row r="136" spans="1:43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7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9"/>
      <c r="AD136" s="274"/>
      <c r="AE136" s="274"/>
      <c r="AF136" s="274"/>
      <c r="AG136" s="274"/>
      <c r="AH136" s="274"/>
      <c r="AI136" s="274"/>
      <c r="AJ136" s="274"/>
      <c r="AK136" s="274"/>
      <c r="AL136" s="279"/>
      <c r="AM136" s="279"/>
      <c r="AN136" s="274"/>
      <c r="AO136" s="274"/>
      <c r="AP136" s="274"/>
      <c r="AQ136" s="274"/>
    </row>
    <row r="137" spans="1:43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7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9"/>
      <c r="AD137" s="274"/>
      <c r="AE137" s="274"/>
      <c r="AF137" s="274"/>
      <c r="AG137" s="274"/>
      <c r="AH137" s="274"/>
      <c r="AI137" s="274"/>
      <c r="AJ137" s="274"/>
      <c r="AK137" s="274"/>
      <c r="AL137" s="279"/>
      <c r="AM137" s="279"/>
      <c r="AN137" s="274"/>
      <c r="AO137" s="274"/>
      <c r="AP137" s="274"/>
      <c r="AQ137" s="274"/>
    </row>
    <row r="138" spans="1:43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7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9"/>
      <c r="AD138" s="274"/>
      <c r="AE138" s="274"/>
      <c r="AF138" s="274"/>
      <c r="AG138" s="274"/>
      <c r="AH138" s="274"/>
      <c r="AI138" s="274"/>
      <c r="AJ138" s="274"/>
      <c r="AK138" s="274"/>
      <c r="AL138" s="279"/>
      <c r="AM138" s="279"/>
      <c r="AN138" s="274"/>
      <c r="AO138" s="274"/>
      <c r="AP138" s="274"/>
      <c r="AQ138" s="274"/>
    </row>
    <row r="139" spans="1:43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7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9"/>
      <c r="AD139" s="274"/>
      <c r="AE139" s="274"/>
      <c r="AF139" s="274"/>
      <c r="AG139" s="274"/>
      <c r="AH139" s="274"/>
      <c r="AI139" s="274"/>
      <c r="AJ139" s="274"/>
      <c r="AK139" s="274"/>
      <c r="AL139" s="279"/>
      <c r="AM139" s="279"/>
      <c r="AN139" s="274"/>
      <c r="AO139" s="274"/>
      <c r="AP139" s="274"/>
      <c r="AQ139" s="274"/>
    </row>
    <row r="140" spans="1:43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7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9"/>
      <c r="AD140" s="274"/>
      <c r="AE140" s="274"/>
      <c r="AF140" s="274"/>
      <c r="AG140" s="274"/>
      <c r="AH140" s="274"/>
      <c r="AI140" s="274"/>
      <c r="AJ140" s="274"/>
      <c r="AK140" s="274"/>
      <c r="AL140" s="279"/>
      <c r="AM140" s="279"/>
      <c r="AN140" s="274"/>
      <c r="AO140" s="274"/>
      <c r="AP140" s="274"/>
      <c r="AQ140" s="274"/>
    </row>
    <row r="141" spans="1:43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7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9"/>
      <c r="AD141" s="274"/>
      <c r="AE141" s="274"/>
      <c r="AF141" s="274"/>
      <c r="AG141" s="274"/>
      <c r="AH141" s="274"/>
      <c r="AI141" s="274"/>
      <c r="AJ141" s="274"/>
      <c r="AK141" s="274"/>
      <c r="AL141" s="279"/>
      <c r="AM141" s="279"/>
      <c r="AN141" s="274"/>
      <c r="AO141" s="274"/>
      <c r="AP141" s="274"/>
      <c r="AQ141" s="274"/>
    </row>
    <row r="142" spans="1:43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7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9"/>
      <c r="AD142" s="274"/>
      <c r="AE142" s="274"/>
      <c r="AF142" s="274"/>
      <c r="AG142" s="274"/>
      <c r="AH142" s="274"/>
      <c r="AI142" s="274"/>
      <c r="AJ142" s="274"/>
      <c r="AK142" s="274"/>
      <c r="AL142" s="279"/>
      <c r="AM142" s="279"/>
      <c r="AN142" s="274"/>
      <c r="AO142" s="274"/>
      <c r="AP142" s="274"/>
      <c r="AQ142" s="274"/>
    </row>
    <row r="143" spans="1:43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7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9"/>
      <c r="AD143" s="274"/>
      <c r="AE143" s="274"/>
      <c r="AF143" s="274"/>
      <c r="AG143" s="274"/>
      <c r="AH143" s="274"/>
      <c r="AI143" s="274"/>
      <c r="AJ143" s="274"/>
      <c r="AK143" s="274"/>
      <c r="AL143" s="279"/>
      <c r="AM143" s="279"/>
      <c r="AN143" s="274"/>
      <c r="AO143" s="274"/>
      <c r="AP143" s="274"/>
      <c r="AQ143" s="274"/>
    </row>
    <row r="144" spans="1:43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7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9"/>
      <c r="AD144" s="274"/>
      <c r="AE144" s="274"/>
      <c r="AF144" s="274"/>
      <c r="AG144" s="274"/>
      <c r="AH144" s="274"/>
      <c r="AI144" s="274"/>
      <c r="AJ144" s="274"/>
      <c r="AK144" s="274"/>
      <c r="AL144" s="279"/>
      <c r="AM144" s="279"/>
      <c r="AN144" s="274"/>
      <c r="AO144" s="274"/>
      <c r="AP144" s="274"/>
      <c r="AQ144" s="274"/>
    </row>
    <row r="145" spans="1:43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7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9"/>
      <c r="AD145" s="274"/>
      <c r="AE145" s="274"/>
      <c r="AF145" s="274"/>
      <c r="AG145" s="274"/>
      <c r="AH145" s="274"/>
      <c r="AI145" s="274"/>
      <c r="AJ145" s="274"/>
      <c r="AK145" s="274"/>
      <c r="AL145" s="279"/>
      <c r="AM145" s="279"/>
      <c r="AN145" s="274"/>
      <c r="AO145" s="274"/>
      <c r="AP145" s="274"/>
      <c r="AQ145" s="274"/>
    </row>
    <row r="146" spans="1:43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7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9"/>
      <c r="AD146" s="274"/>
      <c r="AE146" s="274"/>
      <c r="AF146" s="274"/>
      <c r="AG146" s="274"/>
      <c r="AH146" s="274"/>
      <c r="AI146" s="274"/>
      <c r="AJ146" s="274"/>
      <c r="AK146" s="274"/>
      <c r="AL146" s="279"/>
      <c r="AM146" s="279"/>
      <c r="AN146" s="274"/>
      <c r="AO146" s="274"/>
      <c r="AP146" s="274"/>
      <c r="AQ146" s="274"/>
    </row>
    <row r="147" spans="1:43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7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9"/>
      <c r="AD147" s="274"/>
      <c r="AE147" s="274"/>
      <c r="AF147" s="274"/>
      <c r="AG147" s="274"/>
      <c r="AH147" s="274"/>
      <c r="AI147" s="274"/>
      <c r="AJ147" s="274"/>
      <c r="AK147" s="274"/>
      <c r="AL147" s="279"/>
      <c r="AM147" s="279"/>
      <c r="AN147" s="274"/>
      <c r="AO147" s="274"/>
      <c r="AP147" s="274"/>
      <c r="AQ147" s="274"/>
    </row>
    <row r="148" spans="1:43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7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9"/>
      <c r="AD148" s="274"/>
      <c r="AE148" s="274"/>
      <c r="AF148" s="274"/>
      <c r="AG148" s="274"/>
      <c r="AH148" s="274"/>
      <c r="AI148" s="274"/>
      <c r="AJ148" s="274"/>
      <c r="AK148" s="274"/>
      <c r="AL148" s="279"/>
      <c r="AM148" s="279"/>
      <c r="AN148" s="274"/>
      <c r="AO148" s="274"/>
      <c r="AP148" s="274"/>
      <c r="AQ148" s="274"/>
    </row>
    <row r="149" spans="1:43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7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9"/>
      <c r="AD149" s="274"/>
      <c r="AE149" s="274"/>
      <c r="AF149" s="274"/>
      <c r="AG149" s="274"/>
      <c r="AH149" s="274"/>
      <c r="AI149" s="274"/>
      <c r="AJ149" s="274"/>
      <c r="AK149" s="274"/>
      <c r="AL149" s="279"/>
      <c r="AM149" s="279"/>
      <c r="AN149" s="274"/>
      <c r="AO149" s="274"/>
      <c r="AP149" s="274"/>
      <c r="AQ149" s="274"/>
    </row>
    <row r="150" spans="1:43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7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9"/>
      <c r="AD150" s="274"/>
      <c r="AE150" s="274"/>
      <c r="AF150" s="274"/>
      <c r="AG150" s="274"/>
      <c r="AH150" s="274"/>
      <c r="AI150" s="274"/>
      <c r="AJ150" s="274"/>
      <c r="AK150" s="274"/>
      <c r="AL150" s="279"/>
      <c r="AM150" s="279"/>
      <c r="AN150" s="274"/>
      <c r="AO150" s="274"/>
      <c r="AP150" s="274"/>
      <c r="AQ150" s="274"/>
    </row>
    <row r="151" spans="1:43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7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9"/>
      <c r="AD151" s="274"/>
      <c r="AE151" s="274"/>
      <c r="AF151" s="274"/>
      <c r="AG151" s="274"/>
      <c r="AH151" s="274"/>
      <c r="AI151" s="274"/>
      <c r="AJ151" s="274"/>
      <c r="AK151" s="274"/>
      <c r="AL151" s="279"/>
      <c r="AM151" s="279"/>
      <c r="AN151" s="274"/>
      <c r="AO151" s="274"/>
      <c r="AP151" s="274"/>
      <c r="AQ151" s="274"/>
    </row>
    <row r="152" spans="1:43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7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9"/>
      <c r="AD152" s="274"/>
      <c r="AE152" s="274"/>
      <c r="AF152" s="274"/>
      <c r="AG152" s="274"/>
      <c r="AH152" s="274"/>
      <c r="AI152" s="274"/>
      <c r="AJ152" s="274"/>
      <c r="AK152" s="274"/>
      <c r="AL152" s="279"/>
      <c r="AM152" s="279"/>
      <c r="AN152" s="274"/>
      <c r="AO152" s="274"/>
      <c r="AP152" s="274"/>
      <c r="AQ152" s="274"/>
    </row>
    <row r="153" spans="1:43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7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9"/>
      <c r="AD153" s="274"/>
      <c r="AE153" s="274"/>
      <c r="AF153" s="274"/>
      <c r="AG153" s="274"/>
      <c r="AH153" s="274"/>
      <c r="AI153" s="274"/>
      <c r="AJ153" s="274"/>
      <c r="AK153" s="274"/>
      <c r="AL153" s="279"/>
      <c r="AM153" s="279"/>
      <c r="AN153" s="274"/>
      <c r="AO153" s="274"/>
      <c r="AP153" s="274"/>
      <c r="AQ153" s="274"/>
    </row>
    <row r="154" spans="1:43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7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9"/>
      <c r="AD154" s="274"/>
      <c r="AE154" s="274"/>
      <c r="AF154" s="274"/>
      <c r="AG154" s="274"/>
      <c r="AH154" s="274"/>
      <c r="AI154" s="274"/>
      <c r="AJ154" s="274"/>
      <c r="AK154" s="274"/>
      <c r="AL154" s="279"/>
      <c r="AM154" s="279"/>
      <c r="AN154" s="274"/>
      <c r="AO154" s="274"/>
      <c r="AP154" s="274"/>
      <c r="AQ154" s="274"/>
    </row>
    <row r="155" spans="1:43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7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9"/>
      <c r="AD155" s="274"/>
      <c r="AE155" s="274"/>
      <c r="AF155" s="274"/>
      <c r="AG155" s="274"/>
      <c r="AH155" s="274"/>
      <c r="AI155" s="274"/>
      <c r="AJ155" s="274"/>
      <c r="AK155" s="274"/>
      <c r="AL155" s="279"/>
      <c r="AM155" s="279"/>
      <c r="AN155" s="274"/>
      <c r="AO155" s="274"/>
      <c r="AP155" s="274"/>
      <c r="AQ155" s="274"/>
    </row>
    <row r="156" spans="1:43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7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9"/>
      <c r="AD156" s="274"/>
      <c r="AE156" s="274"/>
      <c r="AF156" s="274"/>
      <c r="AG156" s="274"/>
      <c r="AH156" s="274"/>
      <c r="AI156" s="274"/>
      <c r="AJ156" s="274"/>
      <c r="AK156" s="274"/>
      <c r="AL156" s="279"/>
      <c r="AM156" s="279"/>
      <c r="AN156" s="274"/>
      <c r="AO156" s="274"/>
      <c r="AP156" s="274"/>
      <c r="AQ156" s="274"/>
    </row>
    <row r="157" spans="1:43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7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9"/>
      <c r="AD157" s="274"/>
      <c r="AE157" s="274"/>
      <c r="AF157" s="274"/>
      <c r="AG157" s="274"/>
      <c r="AH157" s="274"/>
      <c r="AI157" s="274"/>
      <c r="AJ157" s="274"/>
      <c r="AK157" s="274"/>
      <c r="AL157" s="279"/>
      <c r="AM157" s="279"/>
      <c r="AN157" s="274"/>
      <c r="AO157" s="274"/>
      <c r="AP157" s="274"/>
      <c r="AQ157" s="274"/>
    </row>
    <row r="158" spans="1:43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7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9"/>
      <c r="AD158" s="274"/>
      <c r="AE158" s="274"/>
      <c r="AF158" s="274"/>
      <c r="AG158" s="274"/>
      <c r="AH158" s="274"/>
      <c r="AI158" s="274"/>
      <c r="AJ158" s="274"/>
      <c r="AK158" s="274"/>
      <c r="AL158" s="279"/>
      <c r="AM158" s="279"/>
      <c r="AN158" s="274"/>
      <c r="AO158" s="274"/>
      <c r="AP158" s="274"/>
      <c r="AQ158" s="274"/>
    </row>
    <row r="159" spans="1:43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7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9"/>
      <c r="AD159" s="274"/>
      <c r="AE159" s="274"/>
      <c r="AF159" s="274"/>
      <c r="AG159" s="274"/>
      <c r="AH159" s="274"/>
      <c r="AI159" s="274"/>
      <c r="AJ159" s="274"/>
      <c r="AK159" s="274"/>
      <c r="AL159" s="279"/>
      <c r="AM159" s="279"/>
      <c r="AN159" s="274"/>
      <c r="AO159" s="274"/>
      <c r="AP159" s="274"/>
      <c r="AQ159" s="274"/>
    </row>
    <row r="160" spans="1:43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7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9"/>
      <c r="AD160" s="274"/>
      <c r="AE160" s="274"/>
      <c r="AF160" s="274"/>
      <c r="AG160" s="274"/>
      <c r="AH160" s="274"/>
      <c r="AI160" s="274"/>
      <c r="AJ160" s="274"/>
      <c r="AK160" s="274"/>
      <c r="AL160" s="279"/>
      <c r="AM160" s="279"/>
      <c r="AN160" s="274"/>
      <c r="AO160" s="274"/>
      <c r="AP160" s="274"/>
      <c r="AQ160" s="274"/>
    </row>
    <row r="161" spans="1:43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7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9"/>
      <c r="AD161" s="274"/>
      <c r="AE161" s="274"/>
      <c r="AF161" s="274"/>
      <c r="AG161" s="274"/>
      <c r="AH161" s="274"/>
      <c r="AI161" s="274"/>
      <c r="AJ161" s="274"/>
      <c r="AK161" s="274"/>
      <c r="AL161" s="279"/>
      <c r="AM161" s="279"/>
      <c r="AN161" s="274"/>
      <c r="AO161" s="274"/>
      <c r="AP161" s="274"/>
      <c r="AQ161" s="274"/>
    </row>
    <row r="162" spans="1:43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7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9"/>
      <c r="AD162" s="274"/>
      <c r="AE162" s="274"/>
      <c r="AF162" s="274"/>
      <c r="AG162" s="274"/>
      <c r="AH162" s="274"/>
      <c r="AI162" s="274"/>
      <c r="AJ162" s="274"/>
      <c r="AK162" s="274"/>
      <c r="AL162" s="279"/>
      <c r="AM162" s="279"/>
      <c r="AN162" s="274"/>
      <c r="AO162" s="274"/>
      <c r="AP162" s="274"/>
      <c r="AQ162" s="274"/>
    </row>
    <row r="163" spans="1:43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7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9"/>
      <c r="AD163" s="274"/>
      <c r="AE163" s="274"/>
      <c r="AF163" s="274"/>
      <c r="AG163" s="274"/>
      <c r="AH163" s="274"/>
      <c r="AI163" s="274"/>
      <c r="AJ163" s="274"/>
      <c r="AK163" s="274"/>
      <c r="AL163" s="279"/>
      <c r="AM163" s="279"/>
      <c r="AN163" s="274"/>
      <c r="AO163" s="274"/>
      <c r="AP163" s="274"/>
      <c r="AQ163" s="274"/>
    </row>
    <row r="164" spans="1:43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7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9"/>
      <c r="AD164" s="274"/>
      <c r="AE164" s="274"/>
      <c r="AF164" s="274"/>
      <c r="AG164" s="274"/>
      <c r="AH164" s="274"/>
      <c r="AI164" s="274"/>
      <c r="AJ164" s="274"/>
      <c r="AK164" s="274"/>
      <c r="AL164" s="279"/>
      <c r="AM164" s="279"/>
      <c r="AN164" s="274"/>
      <c r="AO164" s="274"/>
      <c r="AP164" s="274"/>
      <c r="AQ164" s="274"/>
    </row>
    <row r="165" spans="1:43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7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9"/>
      <c r="AD165" s="274"/>
      <c r="AE165" s="274"/>
      <c r="AF165" s="274"/>
      <c r="AG165" s="274"/>
      <c r="AH165" s="274"/>
      <c r="AI165" s="274"/>
      <c r="AJ165" s="274"/>
      <c r="AK165" s="274"/>
      <c r="AL165" s="279"/>
      <c r="AM165" s="279"/>
      <c r="AN165" s="274"/>
      <c r="AO165" s="274"/>
      <c r="AP165" s="274"/>
      <c r="AQ165" s="274"/>
    </row>
    <row r="166" spans="1:43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7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9"/>
      <c r="AD166" s="274"/>
      <c r="AE166" s="274"/>
      <c r="AF166" s="274"/>
      <c r="AG166" s="274"/>
      <c r="AH166" s="274"/>
      <c r="AI166" s="274"/>
      <c r="AJ166" s="274"/>
      <c r="AK166" s="274"/>
      <c r="AL166" s="279"/>
      <c r="AM166" s="279"/>
      <c r="AN166" s="274"/>
      <c r="AO166" s="274"/>
      <c r="AP166" s="274"/>
      <c r="AQ166" s="274"/>
    </row>
    <row r="167" spans="1:43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7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9"/>
      <c r="AD167" s="274"/>
      <c r="AE167" s="274"/>
      <c r="AF167" s="274"/>
      <c r="AG167" s="274"/>
      <c r="AH167" s="274"/>
      <c r="AI167" s="274"/>
      <c r="AJ167" s="274"/>
      <c r="AK167" s="274"/>
      <c r="AL167" s="279"/>
      <c r="AM167" s="279"/>
      <c r="AN167" s="274"/>
      <c r="AO167" s="274"/>
      <c r="AP167" s="274"/>
      <c r="AQ167" s="274"/>
    </row>
    <row r="168" spans="1:43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7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9"/>
      <c r="AD168" s="274"/>
      <c r="AE168" s="274"/>
      <c r="AF168" s="274"/>
      <c r="AG168" s="274"/>
      <c r="AH168" s="274"/>
      <c r="AI168" s="274"/>
      <c r="AJ168" s="274"/>
      <c r="AK168" s="274"/>
      <c r="AL168" s="279"/>
      <c r="AM168" s="279"/>
      <c r="AN168" s="274"/>
      <c r="AO168" s="274"/>
      <c r="AP168" s="274"/>
      <c r="AQ168" s="274"/>
    </row>
    <row r="169" spans="1:43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7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9"/>
      <c r="AD169" s="274"/>
      <c r="AE169" s="274"/>
      <c r="AF169" s="274"/>
      <c r="AG169" s="274"/>
      <c r="AH169" s="274"/>
      <c r="AI169" s="274"/>
      <c r="AJ169" s="274"/>
      <c r="AK169" s="274"/>
      <c r="AL169" s="279"/>
      <c r="AM169" s="279"/>
      <c r="AN169" s="274"/>
      <c r="AO169" s="274"/>
      <c r="AP169" s="274"/>
      <c r="AQ169" s="274"/>
    </row>
    <row r="170" spans="1:43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7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9"/>
      <c r="AD170" s="274"/>
      <c r="AE170" s="274"/>
      <c r="AF170" s="274"/>
      <c r="AG170" s="274"/>
      <c r="AH170" s="274"/>
      <c r="AI170" s="274"/>
      <c r="AJ170" s="274"/>
      <c r="AK170" s="274"/>
      <c r="AL170" s="279"/>
      <c r="AM170" s="279"/>
      <c r="AN170" s="274"/>
      <c r="AO170" s="274"/>
      <c r="AP170" s="274"/>
      <c r="AQ170" s="274"/>
    </row>
    <row r="171" spans="1:43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7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9"/>
      <c r="AD171" s="274"/>
      <c r="AE171" s="274"/>
      <c r="AF171" s="274"/>
      <c r="AG171" s="274"/>
      <c r="AH171" s="274"/>
      <c r="AI171" s="274"/>
      <c r="AJ171" s="274"/>
      <c r="AK171" s="274"/>
      <c r="AL171" s="279"/>
      <c r="AM171" s="279"/>
      <c r="AN171" s="274"/>
      <c r="AO171" s="274"/>
      <c r="AP171" s="274"/>
      <c r="AQ171" s="274"/>
    </row>
    <row r="172" spans="1:43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7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9"/>
      <c r="AD172" s="274"/>
      <c r="AE172" s="274"/>
      <c r="AF172" s="274"/>
      <c r="AG172" s="274"/>
      <c r="AH172" s="274"/>
      <c r="AI172" s="274"/>
      <c r="AJ172" s="274"/>
      <c r="AK172" s="274"/>
      <c r="AL172" s="279"/>
      <c r="AM172" s="279"/>
      <c r="AN172" s="274"/>
      <c r="AO172" s="274"/>
      <c r="AP172" s="274"/>
      <c r="AQ172" s="274"/>
    </row>
    <row r="173" spans="1:43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7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9"/>
      <c r="AD173" s="274"/>
      <c r="AE173" s="274"/>
      <c r="AF173" s="274"/>
      <c r="AG173" s="274"/>
      <c r="AH173" s="274"/>
      <c r="AI173" s="274"/>
      <c r="AJ173" s="274"/>
      <c r="AK173" s="274"/>
      <c r="AL173" s="279"/>
      <c r="AM173" s="279"/>
      <c r="AN173" s="274"/>
      <c r="AO173" s="274"/>
      <c r="AP173" s="274"/>
      <c r="AQ173" s="274"/>
    </row>
    <row r="174" spans="1:43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7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9"/>
      <c r="AD174" s="274"/>
      <c r="AE174" s="274"/>
      <c r="AF174" s="274"/>
      <c r="AG174" s="274"/>
      <c r="AH174" s="274"/>
      <c r="AI174" s="274"/>
      <c r="AJ174" s="274"/>
      <c r="AK174" s="274"/>
      <c r="AL174" s="279"/>
      <c r="AM174" s="279"/>
      <c r="AN174" s="274"/>
      <c r="AO174" s="274"/>
      <c r="AP174" s="274"/>
      <c r="AQ174" s="274"/>
    </row>
    <row r="175" spans="1:43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7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9"/>
      <c r="AD175" s="274"/>
      <c r="AE175" s="274"/>
      <c r="AF175" s="274"/>
      <c r="AG175" s="274"/>
      <c r="AH175" s="274"/>
      <c r="AI175" s="274"/>
      <c r="AJ175" s="274"/>
      <c r="AK175" s="274"/>
      <c r="AL175" s="279"/>
      <c r="AM175" s="279"/>
      <c r="AN175" s="274"/>
      <c r="AO175" s="274"/>
      <c r="AP175" s="274"/>
      <c r="AQ175" s="274"/>
    </row>
    <row r="176" spans="1:43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7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9"/>
      <c r="AD176" s="274"/>
      <c r="AE176" s="274"/>
      <c r="AF176" s="274"/>
      <c r="AG176" s="274"/>
      <c r="AH176" s="274"/>
      <c r="AI176" s="274"/>
      <c r="AJ176" s="274"/>
      <c r="AK176" s="274"/>
      <c r="AL176" s="279"/>
      <c r="AM176" s="279"/>
      <c r="AN176" s="274"/>
      <c r="AO176" s="274"/>
      <c r="AP176" s="274"/>
      <c r="AQ176" s="274"/>
    </row>
    <row r="177" spans="1:43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7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9"/>
      <c r="AD177" s="274"/>
      <c r="AE177" s="274"/>
      <c r="AF177" s="274"/>
      <c r="AG177" s="274"/>
      <c r="AH177" s="274"/>
      <c r="AI177" s="274"/>
      <c r="AJ177" s="274"/>
      <c r="AK177" s="274"/>
      <c r="AL177" s="279"/>
      <c r="AM177" s="279"/>
      <c r="AN177" s="274"/>
      <c r="AO177" s="274"/>
      <c r="AP177" s="274"/>
      <c r="AQ177" s="274"/>
    </row>
    <row r="178" spans="1:43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7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9"/>
      <c r="AD178" s="274"/>
      <c r="AE178" s="274"/>
      <c r="AF178" s="274"/>
      <c r="AG178" s="274"/>
      <c r="AH178" s="274"/>
      <c r="AI178" s="274"/>
      <c r="AJ178" s="274"/>
      <c r="AK178" s="274"/>
      <c r="AL178" s="279"/>
      <c r="AM178" s="279"/>
      <c r="AN178" s="274"/>
      <c r="AO178" s="274"/>
      <c r="AP178" s="274"/>
      <c r="AQ178" s="274"/>
    </row>
    <row r="179" spans="1:43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7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9"/>
      <c r="AD179" s="274"/>
      <c r="AE179" s="274"/>
      <c r="AF179" s="274"/>
      <c r="AG179" s="274"/>
      <c r="AH179" s="274"/>
      <c r="AI179" s="274"/>
      <c r="AJ179" s="274"/>
      <c r="AK179" s="274"/>
      <c r="AL179" s="279"/>
      <c r="AM179" s="279"/>
      <c r="AN179" s="274"/>
      <c r="AO179" s="274"/>
      <c r="AP179" s="274"/>
      <c r="AQ179" s="274"/>
    </row>
    <row r="180" spans="1:43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7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9"/>
      <c r="AD180" s="274"/>
      <c r="AE180" s="274"/>
      <c r="AF180" s="274"/>
      <c r="AG180" s="274"/>
      <c r="AH180" s="274"/>
      <c r="AI180" s="274"/>
      <c r="AJ180" s="274"/>
      <c r="AK180" s="274"/>
      <c r="AL180" s="279"/>
      <c r="AM180" s="279"/>
      <c r="AN180" s="274"/>
      <c r="AO180" s="274"/>
      <c r="AP180" s="274"/>
      <c r="AQ180" s="274"/>
    </row>
    <row r="181" spans="1:43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7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9"/>
      <c r="AD181" s="274"/>
      <c r="AE181" s="274"/>
      <c r="AF181" s="274"/>
      <c r="AG181" s="274"/>
      <c r="AH181" s="274"/>
      <c r="AI181" s="274"/>
      <c r="AJ181" s="274"/>
      <c r="AK181" s="274"/>
      <c r="AL181" s="279"/>
      <c r="AM181" s="279"/>
      <c r="AN181" s="274"/>
      <c r="AO181" s="274"/>
      <c r="AP181" s="274"/>
      <c r="AQ181" s="274"/>
    </row>
    <row r="182" spans="1:43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7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9"/>
      <c r="AD182" s="274"/>
      <c r="AE182" s="274"/>
      <c r="AF182" s="274"/>
      <c r="AG182" s="274"/>
      <c r="AH182" s="274"/>
      <c r="AI182" s="274"/>
      <c r="AJ182" s="274"/>
      <c r="AK182" s="274"/>
      <c r="AL182" s="279"/>
      <c r="AM182" s="279"/>
      <c r="AN182" s="274"/>
      <c r="AO182" s="274"/>
      <c r="AP182" s="274"/>
      <c r="AQ182" s="274"/>
    </row>
    <row r="183" spans="1:43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7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9"/>
      <c r="AD183" s="274"/>
      <c r="AE183" s="274"/>
      <c r="AF183" s="274"/>
      <c r="AG183" s="274"/>
      <c r="AH183" s="274"/>
      <c r="AI183" s="274"/>
      <c r="AJ183" s="274"/>
      <c r="AK183" s="274"/>
      <c r="AL183" s="279"/>
      <c r="AM183" s="279"/>
      <c r="AN183" s="274"/>
      <c r="AO183" s="274"/>
      <c r="AP183" s="274"/>
      <c r="AQ183" s="274"/>
    </row>
    <row r="184" spans="1:43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7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9"/>
      <c r="AD184" s="274"/>
      <c r="AE184" s="274"/>
      <c r="AF184" s="274"/>
      <c r="AG184" s="274"/>
      <c r="AH184" s="274"/>
      <c r="AI184" s="274"/>
      <c r="AJ184" s="274"/>
      <c r="AK184" s="274"/>
      <c r="AL184" s="279"/>
      <c r="AM184" s="279"/>
      <c r="AN184" s="274"/>
      <c r="AO184" s="274"/>
      <c r="AP184" s="274"/>
      <c r="AQ184" s="274"/>
    </row>
    <row r="185" spans="1:43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7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9"/>
      <c r="AD185" s="274"/>
      <c r="AE185" s="274"/>
      <c r="AF185" s="274"/>
      <c r="AG185" s="274"/>
      <c r="AH185" s="274"/>
      <c r="AI185" s="274"/>
      <c r="AJ185" s="274"/>
      <c r="AK185" s="274"/>
      <c r="AL185" s="279"/>
      <c r="AM185" s="279"/>
      <c r="AN185" s="274"/>
      <c r="AO185" s="274"/>
      <c r="AP185" s="274"/>
      <c r="AQ185" s="274"/>
    </row>
    <row r="186" spans="1:43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7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9"/>
      <c r="AD186" s="274"/>
      <c r="AE186" s="274"/>
      <c r="AF186" s="274"/>
      <c r="AG186" s="274"/>
      <c r="AH186" s="274"/>
      <c r="AI186" s="274"/>
      <c r="AJ186" s="274"/>
      <c r="AK186" s="274"/>
      <c r="AL186" s="279"/>
      <c r="AM186" s="279"/>
      <c r="AN186" s="274"/>
      <c r="AO186" s="274"/>
      <c r="AP186" s="274"/>
      <c r="AQ186" s="274"/>
    </row>
    <row r="187" spans="1:43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7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9"/>
      <c r="AD187" s="274"/>
      <c r="AE187" s="274"/>
      <c r="AF187" s="274"/>
      <c r="AG187" s="274"/>
      <c r="AH187" s="274"/>
      <c r="AI187" s="274"/>
      <c r="AJ187" s="274"/>
      <c r="AK187" s="274"/>
      <c r="AL187" s="279"/>
      <c r="AM187" s="279"/>
      <c r="AN187" s="274"/>
      <c r="AO187" s="274"/>
      <c r="AP187" s="274"/>
      <c r="AQ187" s="274"/>
    </row>
    <row r="188" spans="1:43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7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9"/>
      <c r="AD188" s="274"/>
      <c r="AE188" s="274"/>
      <c r="AF188" s="274"/>
      <c r="AG188" s="274"/>
      <c r="AH188" s="274"/>
      <c r="AI188" s="274"/>
      <c r="AJ188" s="274"/>
      <c r="AK188" s="274"/>
      <c r="AL188" s="279"/>
      <c r="AM188" s="279"/>
      <c r="AN188" s="274"/>
      <c r="AO188" s="274"/>
      <c r="AP188" s="274"/>
      <c r="AQ188" s="274"/>
    </row>
    <row r="189" spans="1:43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7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9"/>
      <c r="AD189" s="274"/>
      <c r="AE189" s="274"/>
      <c r="AF189" s="274"/>
      <c r="AG189" s="274"/>
      <c r="AH189" s="274"/>
      <c r="AI189" s="274"/>
      <c r="AJ189" s="274"/>
      <c r="AK189" s="274"/>
      <c r="AL189" s="279"/>
      <c r="AM189" s="279"/>
      <c r="AN189" s="274"/>
      <c r="AO189" s="274"/>
      <c r="AP189" s="274"/>
      <c r="AQ189" s="274"/>
    </row>
    <row r="190" spans="1:43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7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9"/>
      <c r="AD190" s="274"/>
      <c r="AE190" s="274"/>
      <c r="AF190" s="274"/>
      <c r="AG190" s="274"/>
      <c r="AH190" s="274"/>
      <c r="AI190" s="274"/>
      <c r="AJ190" s="274"/>
      <c r="AK190" s="274"/>
      <c r="AL190" s="279"/>
      <c r="AM190" s="279"/>
      <c r="AN190" s="274"/>
      <c r="AO190" s="274"/>
      <c r="AP190" s="274"/>
      <c r="AQ190" s="274"/>
    </row>
    <row r="191" spans="1:43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7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9"/>
      <c r="AD191" s="274"/>
      <c r="AE191" s="274"/>
      <c r="AF191" s="274"/>
      <c r="AG191" s="274"/>
      <c r="AH191" s="274"/>
      <c r="AI191" s="274"/>
      <c r="AJ191" s="274"/>
      <c r="AK191" s="274"/>
      <c r="AL191" s="279"/>
      <c r="AM191" s="279"/>
      <c r="AN191" s="274"/>
      <c r="AO191" s="274"/>
      <c r="AP191" s="274"/>
      <c r="AQ191" s="274"/>
    </row>
    <row r="192" spans="1:43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7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9"/>
      <c r="AD192" s="274"/>
      <c r="AE192" s="274"/>
      <c r="AF192" s="274"/>
      <c r="AG192" s="274"/>
      <c r="AH192" s="274"/>
      <c r="AI192" s="274"/>
      <c r="AJ192" s="274"/>
      <c r="AK192" s="274"/>
      <c r="AL192" s="279"/>
      <c r="AM192" s="279"/>
      <c r="AN192" s="274"/>
      <c r="AO192" s="274"/>
      <c r="AP192" s="274"/>
      <c r="AQ192" s="274"/>
    </row>
    <row r="193" spans="1:43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7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9"/>
      <c r="AD193" s="274"/>
      <c r="AE193" s="274"/>
      <c r="AF193" s="274"/>
      <c r="AG193" s="274"/>
      <c r="AH193" s="274"/>
      <c r="AI193" s="274"/>
      <c r="AJ193" s="274"/>
      <c r="AK193" s="274"/>
      <c r="AL193" s="279"/>
      <c r="AM193" s="279"/>
      <c r="AN193" s="274"/>
      <c r="AO193" s="274"/>
      <c r="AP193" s="274"/>
      <c r="AQ193" s="274"/>
    </row>
    <row r="194" spans="1:43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7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9"/>
      <c r="AD194" s="274"/>
      <c r="AE194" s="274"/>
      <c r="AF194" s="274"/>
      <c r="AG194" s="274"/>
      <c r="AH194" s="274"/>
      <c r="AI194" s="274"/>
      <c r="AJ194" s="274"/>
      <c r="AK194" s="274"/>
      <c r="AL194" s="279"/>
      <c r="AM194" s="279"/>
      <c r="AN194" s="274"/>
      <c r="AO194" s="274"/>
      <c r="AP194" s="274"/>
      <c r="AQ194" s="274"/>
    </row>
    <row r="195" spans="1:43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7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9"/>
      <c r="AD195" s="274"/>
      <c r="AE195" s="274"/>
      <c r="AF195" s="274"/>
      <c r="AG195" s="274"/>
      <c r="AH195" s="274"/>
      <c r="AI195" s="274"/>
      <c r="AJ195" s="274"/>
      <c r="AK195" s="274"/>
      <c r="AL195" s="279"/>
      <c r="AM195" s="279"/>
      <c r="AN195" s="274"/>
      <c r="AO195" s="274"/>
      <c r="AP195" s="274"/>
      <c r="AQ195" s="274"/>
    </row>
    <row r="196" spans="1:43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7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9"/>
      <c r="AD196" s="274"/>
      <c r="AE196" s="274"/>
      <c r="AF196" s="274"/>
      <c r="AG196" s="274"/>
      <c r="AH196" s="274"/>
      <c r="AI196" s="274"/>
      <c r="AJ196" s="274"/>
      <c r="AK196" s="274"/>
      <c r="AL196" s="279"/>
      <c r="AM196" s="279"/>
      <c r="AN196" s="274"/>
      <c r="AO196" s="274"/>
      <c r="AP196" s="274"/>
      <c r="AQ196" s="274"/>
    </row>
    <row r="197" spans="1:43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7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9"/>
      <c r="AD197" s="274"/>
      <c r="AE197" s="274"/>
      <c r="AF197" s="274"/>
      <c r="AG197" s="274"/>
      <c r="AH197" s="274"/>
      <c r="AI197" s="274"/>
      <c r="AJ197" s="274"/>
      <c r="AK197" s="274"/>
      <c r="AL197" s="279"/>
      <c r="AM197" s="279"/>
      <c r="AN197" s="274"/>
      <c r="AO197" s="274"/>
      <c r="AP197" s="274"/>
      <c r="AQ197" s="274"/>
    </row>
    <row r="198" spans="1:43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7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9"/>
      <c r="AD198" s="274"/>
      <c r="AE198" s="274"/>
      <c r="AF198" s="274"/>
      <c r="AG198" s="274"/>
      <c r="AH198" s="274"/>
      <c r="AI198" s="274"/>
      <c r="AJ198" s="274"/>
      <c r="AK198" s="274"/>
      <c r="AL198" s="279"/>
      <c r="AM198" s="279"/>
      <c r="AN198" s="274"/>
      <c r="AO198" s="274"/>
      <c r="AP198" s="274"/>
      <c r="AQ198" s="274"/>
    </row>
    <row r="199" spans="1:43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7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9"/>
      <c r="AD199" s="274"/>
      <c r="AE199" s="274"/>
      <c r="AF199" s="274"/>
      <c r="AG199" s="274"/>
      <c r="AH199" s="274"/>
      <c r="AI199" s="274"/>
      <c r="AJ199" s="274"/>
      <c r="AK199" s="274"/>
      <c r="AL199" s="279"/>
      <c r="AM199" s="279"/>
      <c r="AN199" s="274"/>
      <c r="AO199" s="274"/>
      <c r="AP199" s="274"/>
      <c r="AQ199" s="274"/>
    </row>
    <row r="200" spans="1:43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7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9"/>
      <c r="AD200" s="274"/>
      <c r="AE200" s="274"/>
      <c r="AF200" s="274"/>
      <c r="AG200" s="274"/>
      <c r="AH200" s="274"/>
      <c r="AI200" s="274"/>
      <c r="AJ200" s="274"/>
      <c r="AK200" s="274"/>
      <c r="AL200" s="279"/>
      <c r="AM200" s="279"/>
      <c r="AN200" s="274"/>
      <c r="AO200" s="274"/>
      <c r="AP200" s="274"/>
      <c r="AQ200" s="274"/>
    </row>
    <row r="201" spans="1:43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7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9"/>
      <c r="AD201" s="274"/>
      <c r="AE201" s="274"/>
      <c r="AF201" s="274"/>
      <c r="AG201" s="274"/>
      <c r="AH201" s="274"/>
      <c r="AI201" s="274"/>
      <c r="AJ201" s="274"/>
      <c r="AK201" s="274"/>
      <c r="AL201" s="279"/>
      <c r="AM201" s="279"/>
      <c r="AN201" s="274"/>
      <c r="AO201" s="274"/>
      <c r="AP201" s="274"/>
      <c r="AQ201" s="274"/>
    </row>
    <row r="202" spans="1:43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7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9"/>
      <c r="AD202" s="274"/>
      <c r="AE202" s="274"/>
      <c r="AF202" s="274"/>
      <c r="AG202" s="274"/>
      <c r="AH202" s="274"/>
      <c r="AI202" s="274"/>
      <c r="AJ202" s="274"/>
      <c r="AK202" s="274"/>
      <c r="AL202" s="279"/>
      <c r="AM202" s="279"/>
      <c r="AN202" s="274"/>
      <c r="AO202" s="274"/>
      <c r="AP202" s="274"/>
      <c r="AQ202" s="274"/>
    </row>
    <row r="203" spans="1:43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7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9"/>
      <c r="AD203" s="274"/>
      <c r="AE203" s="274"/>
      <c r="AF203" s="274"/>
      <c r="AG203" s="274"/>
      <c r="AH203" s="274"/>
      <c r="AI203" s="274"/>
      <c r="AJ203" s="274"/>
      <c r="AK203" s="274"/>
      <c r="AL203" s="279"/>
      <c r="AM203" s="279"/>
      <c r="AN203" s="274"/>
      <c r="AO203" s="274"/>
      <c r="AP203" s="274"/>
      <c r="AQ203" s="274"/>
    </row>
    <row r="204" spans="1:43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7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9"/>
      <c r="AD204" s="274"/>
      <c r="AE204" s="274"/>
      <c r="AF204" s="274"/>
      <c r="AG204" s="274"/>
      <c r="AH204" s="274"/>
      <c r="AI204" s="274"/>
      <c r="AJ204" s="274"/>
      <c r="AK204" s="274"/>
      <c r="AL204" s="279"/>
      <c r="AM204" s="279"/>
      <c r="AN204" s="274"/>
      <c r="AO204" s="274"/>
      <c r="AP204" s="274"/>
      <c r="AQ204" s="274"/>
    </row>
    <row r="205" spans="1:43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7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9"/>
      <c r="AD205" s="274"/>
      <c r="AE205" s="274"/>
      <c r="AF205" s="274"/>
      <c r="AG205" s="274"/>
      <c r="AH205" s="274"/>
      <c r="AI205" s="274"/>
      <c r="AJ205" s="274"/>
      <c r="AK205" s="274"/>
      <c r="AL205" s="279"/>
      <c r="AM205" s="279"/>
      <c r="AN205" s="274"/>
      <c r="AO205" s="274"/>
      <c r="AP205" s="274"/>
      <c r="AQ205" s="274"/>
    </row>
    <row r="206" spans="1:43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7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9"/>
      <c r="AD206" s="274"/>
      <c r="AE206" s="274"/>
      <c r="AF206" s="274"/>
      <c r="AG206" s="274"/>
      <c r="AH206" s="274"/>
      <c r="AI206" s="274"/>
      <c r="AJ206" s="274"/>
      <c r="AK206" s="274"/>
      <c r="AL206" s="279"/>
      <c r="AM206" s="279"/>
      <c r="AN206" s="274"/>
      <c r="AO206" s="274"/>
      <c r="AP206" s="274"/>
      <c r="AQ206" s="274"/>
    </row>
    <row r="207" spans="1:43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7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9"/>
      <c r="AD207" s="274"/>
      <c r="AE207" s="274"/>
      <c r="AF207" s="274"/>
      <c r="AG207" s="274"/>
      <c r="AH207" s="274"/>
      <c r="AI207" s="274"/>
      <c r="AJ207" s="274"/>
      <c r="AK207" s="274"/>
      <c r="AL207" s="279"/>
      <c r="AM207" s="279"/>
      <c r="AN207" s="274"/>
      <c r="AO207" s="274"/>
      <c r="AP207" s="274"/>
      <c r="AQ207" s="274"/>
    </row>
  </sheetData>
  <sortState xmlns:xlrd2="http://schemas.microsoft.com/office/spreadsheetml/2017/richdata2" ref="A8:AR61">
    <sortCondition ref="A8:A61"/>
    <sortCondition ref="B8:B61"/>
    <sortCondition ref="C8:C61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&amp;Lごみ処理の概要（令和5年度実績）</oddHeader>
  </headerFooter>
  <colBreaks count="2" manualBreakCount="2">
    <brk id="16" min="1" max="60" man="1"/>
    <brk id="29" min="1" max="6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713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05" t="s">
        <v>10</v>
      </c>
      <c r="B2" s="305" t="s">
        <v>11</v>
      </c>
      <c r="C2" s="307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06"/>
      <c r="B3" s="306"/>
      <c r="C3" s="308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33" t="s">
        <v>3</v>
      </c>
      <c r="DJ3" s="332" t="s">
        <v>33</v>
      </c>
      <c r="DK3" s="332" t="s">
        <v>34</v>
      </c>
      <c r="DL3" s="332" t="s">
        <v>35</v>
      </c>
      <c r="DM3" s="332" t="s">
        <v>36</v>
      </c>
    </row>
    <row r="4" spans="1:117" s="171" customFormat="1" ht="22.5" customHeight="1" x14ac:dyDescent="0.15">
      <c r="A4" s="306"/>
      <c r="B4" s="306"/>
      <c r="C4" s="308"/>
      <c r="D4" s="240"/>
      <c r="E4" s="233"/>
      <c r="F4" s="334" t="s">
        <v>37</v>
      </c>
      <c r="G4" s="335"/>
      <c r="H4" s="335"/>
      <c r="I4" s="336"/>
      <c r="J4" s="334" t="s">
        <v>38</v>
      </c>
      <c r="K4" s="335"/>
      <c r="L4" s="335"/>
      <c r="M4" s="336"/>
      <c r="N4" s="334" t="s">
        <v>39</v>
      </c>
      <c r="O4" s="335"/>
      <c r="P4" s="335"/>
      <c r="Q4" s="336"/>
      <c r="R4" s="334" t="s">
        <v>40</v>
      </c>
      <c r="S4" s="335"/>
      <c r="T4" s="335"/>
      <c r="U4" s="336"/>
      <c r="V4" s="334" t="s">
        <v>41</v>
      </c>
      <c r="W4" s="335"/>
      <c r="X4" s="335"/>
      <c r="Y4" s="336"/>
      <c r="Z4" s="334" t="s">
        <v>42</v>
      </c>
      <c r="AA4" s="335"/>
      <c r="AB4" s="335"/>
      <c r="AC4" s="336"/>
      <c r="AD4" s="233"/>
      <c r="AE4" s="334" t="s">
        <v>37</v>
      </c>
      <c r="AF4" s="335"/>
      <c r="AG4" s="335"/>
      <c r="AH4" s="336"/>
      <c r="AI4" s="334" t="s">
        <v>38</v>
      </c>
      <c r="AJ4" s="335"/>
      <c r="AK4" s="335"/>
      <c r="AL4" s="336"/>
      <c r="AM4" s="334" t="s">
        <v>39</v>
      </c>
      <c r="AN4" s="335"/>
      <c r="AO4" s="335"/>
      <c r="AP4" s="336"/>
      <c r="AQ4" s="334" t="s">
        <v>40</v>
      </c>
      <c r="AR4" s="335"/>
      <c r="AS4" s="335"/>
      <c r="AT4" s="336"/>
      <c r="AU4" s="334" t="s">
        <v>41</v>
      </c>
      <c r="AV4" s="335"/>
      <c r="AW4" s="335"/>
      <c r="AX4" s="336"/>
      <c r="AY4" s="334" t="s">
        <v>42</v>
      </c>
      <c r="AZ4" s="335"/>
      <c r="BA4" s="335"/>
      <c r="BB4" s="336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33"/>
      <c r="DJ4" s="333"/>
      <c r="DK4" s="333"/>
      <c r="DL4" s="333"/>
      <c r="DM4" s="333"/>
    </row>
    <row r="5" spans="1:117" s="171" customFormat="1" ht="22.5" customHeight="1" x14ac:dyDescent="0.15">
      <c r="A5" s="306"/>
      <c r="B5" s="306"/>
      <c r="C5" s="308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06"/>
      <c r="B6" s="306"/>
      <c r="C6" s="308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83" t="str">
        <f>ごみ処理概要!A7</f>
        <v>愛知県</v>
      </c>
      <c r="B7" s="284" t="str">
        <f>ごみ処理概要!B7</f>
        <v>23000</v>
      </c>
      <c r="C7" s="285" t="s">
        <v>3</v>
      </c>
      <c r="D7" s="289">
        <f t="shared" ref="D7:D38" si="0">SUM(E7,AD7,BC7)</f>
        <v>2197221</v>
      </c>
      <c r="E7" s="289">
        <f t="shared" ref="E7:E38" si="1">SUM(F7,J7,N7,R7,V7,Z7)</f>
        <v>1455584</v>
      </c>
      <c r="F7" s="289">
        <f t="shared" ref="F7:F38" si="2">SUM(G7:I7)</f>
        <v>0</v>
      </c>
      <c r="G7" s="289">
        <f>SUM(G$8:G$207)</f>
        <v>0</v>
      </c>
      <c r="H7" s="289">
        <f>SUM(H$8:H$207)</f>
        <v>0</v>
      </c>
      <c r="I7" s="289">
        <f>SUM(I$8:I$207)</f>
        <v>0</v>
      </c>
      <c r="J7" s="289">
        <f t="shared" ref="J7:J38" si="3">SUM(K7:M7)</f>
        <v>1170511</v>
      </c>
      <c r="K7" s="289">
        <f>SUM(K$8:K$207)</f>
        <v>370660</v>
      </c>
      <c r="L7" s="289">
        <f>SUM(L$8:L$207)</f>
        <v>799012</v>
      </c>
      <c r="M7" s="289">
        <f>SUM(M$8:M$207)</f>
        <v>839</v>
      </c>
      <c r="N7" s="289">
        <f t="shared" ref="N7:N38" si="4">SUM(O7:Q7)</f>
        <v>50103</v>
      </c>
      <c r="O7" s="289">
        <f>SUM(O$8:O$207)</f>
        <v>20835</v>
      </c>
      <c r="P7" s="289">
        <f>SUM(P$8:P$207)</f>
        <v>29102</v>
      </c>
      <c r="Q7" s="289">
        <f>SUM(Q$8:Q$207)</f>
        <v>166</v>
      </c>
      <c r="R7" s="289">
        <f t="shared" ref="R7:R38" si="5">SUM(S7:U7)</f>
        <v>213854</v>
      </c>
      <c r="S7" s="289">
        <f>SUM(S$8:S$207)</f>
        <v>60008</v>
      </c>
      <c r="T7" s="289">
        <f>SUM(T$8:T$207)</f>
        <v>152815</v>
      </c>
      <c r="U7" s="289">
        <f>SUM(U$8:U$207)</f>
        <v>1031</v>
      </c>
      <c r="V7" s="289">
        <f t="shared" ref="V7:V38" si="6">SUM(W7:Y7)</f>
        <v>3374</v>
      </c>
      <c r="W7" s="289">
        <f>SUM(W$8:W$207)</f>
        <v>1769</v>
      </c>
      <c r="X7" s="289">
        <f>SUM(X$8:X$207)</f>
        <v>1605</v>
      </c>
      <c r="Y7" s="289">
        <f>SUM(Y$8:Y$207)</f>
        <v>0</v>
      </c>
      <c r="Z7" s="289">
        <f t="shared" ref="Z7:Z38" si="7">SUM(AA7:AC7)</f>
        <v>17742</v>
      </c>
      <c r="AA7" s="289">
        <f>SUM(AA$8:AA$207)</f>
        <v>10654</v>
      </c>
      <c r="AB7" s="289">
        <f>SUM(AB$8:AB$207)</f>
        <v>6776</v>
      </c>
      <c r="AC7" s="289">
        <f>SUM(AC$8:AC$207)</f>
        <v>312</v>
      </c>
      <c r="AD7" s="289">
        <f t="shared" ref="AD7:AD38" si="8">SUM(AE7,AI7,AM7,AQ7,AU7,AY7)</f>
        <v>495289</v>
      </c>
      <c r="AE7" s="289">
        <f t="shared" ref="AE7:AE38" si="9">SUM(AF7:AH7)</f>
        <v>0</v>
      </c>
      <c r="AF7" s="289">
        <f>SUM(AF$8:AF$207)</f>
        <v>0</v>
      </c>
      <c r="AG7" s="289">
        <f>SUM(AG$8:AG$207)</f>
        <v>0</v>
      </c>
      <c r="AH7" s="289">
        <f>SUM(AH$8:AH$207)</f>
        <v>0</v>
      </c>
      <c r="AI7" s="289">
        <f t="shared" ref="AI7:AI38" si="10">SUM(AJ7:AL7)</f>
        <v>449528</v>
      </c>
      <c r="AJ7" s="289">
        <f>SUM(AJ$8:AJ$207)</f>
        <v>228</v>
      </c>
      <c r="AK7" s="289">
        <f>SUM(AK$8:AK$207)</f>
        <v>1390</v>
      </c>
      <c r="AL7" s="289">
        <f>SUM(AL$8:AL$207)</f>
        <v>447910</v>
      </c>
      <c r="AM7" s="289">
        <f t="shared" ref="AM7:AM38" si="11">SUM(AN7:AP7)</f>
        <v>3132</v>
      </c>
      <c r="AN7" s="289">
        <f>SUM(AN$8:AN$207)</f>
        <v>0</v>
      </c>
      <c r="AO7" s="289">
        <f>SUM(AO$8:AO$207)</f>
        <v>69</v>
      </c>
      <c r="AP7" s="289">
        <f>SUM(AP$8:AP$207)</f>
        <v>3063</v>
      </c>
      <c r="AQ7" s="289">
        <f t="shared" ref="AQ7:AQ38" si="12">SUM(AR7:AT7)</f>
        <v>41731</v>
      </c>
      <c r="AR7" s="289">
        <f>SUM(AR$8:AR$207)</f>
        <v>115</v>
      </c>
      <c r="AS7" s="289">
        <f>SUM(AS$8:AS$207)</f>
        <v>673</v>
      </c>
      <c r="AT7" s="289">
        <f>SUM(AT$8:AT$207)</f>
        <v>40943</v>
      </c>
      <c r="AU7" s="289">
        <f t="shared" ref="AU7:AU38" si="13">SUM(AV7:AX7)</f>
        <v>0</v>
      </c>
      <c r="AV7" s="289">
        <f>SUM(AV$8:AV$207)</f>
        <v>0</v>
      </c>
      <c r="AW7" s="289">
        <f>SUM(AW$8:AW$207)</f>
        <v>0</v>
      </c>
      <c r="AX7" s="289">
        <f>SUM(AX$8:AX$207)</f>
        <v>0</v>
      </c>
      <c r="AY7" s="289">
        <f t="shared" ref="AY7:AY38" si="14">SUM(AZ7:BB7)</f>
        <v>898</v>
      </c>
      <c r="AZ7" s="289">
        <f>SUM(AZ$8:AZ$207)</f>
        <v>0</v>
      </c>
      <c r="BA7" s="289">
        <f>SUM(BA$8:BA$207)</f>
        <v>0</v>
      </c>
      <c r="BB7" s="289">
        <f>SUM(BB$8:BB$207)</f>
        <v>898</v>
      </c>
      <c r="BC7" s="289">
        <f t="shared" ref="BC7:BC38" si="15">SUM(BD7,BK7)</f>
        <v>246348</v>
      </c>
      <c r="BD7" s="289">
        <f t="shared" ref="BD7:BD38" si="16">SUM(BE7:BJ7)</f>
        <v>87706</v>
      </c>
      <c r="BE7" s="289">
        <f t="shared" ref="BE7:BJ7" si="17">SUM(BE$8:BE$207)</f>
        <v>0</v>
      </c>
      <c r="BF7" s="289">
        <f t="shared" si="17"/>
        <v>24670</v>
      </c>
      <c r="BG7" s="289">
        <f t="shared" si="17"/>
        <v>12907</v>
      </c>
      <c r="BH7" s="289">
        <f t="shared" si="17"/>
        <v>25236</v>
      </c>
      <c r="BI7" s="289">
        <f t="shared" si="17"/>
        <v>1542</v>
      </c>
      <c r="BJ7" s="289">
        <f t="shared" si="17"/>
        <v>23351</v>
      </c>
      <c r="BK7" s="289">
        <f t="shared" ref="BK7:BK38" si="18">SUM(BL7:BQ7)</f>
        <v>158642</v>
      </c>
      <c r="BL7" s="289">
        <f t="shared" ref="BL7:BQ7" si="19">SUM(BL$8:BL$207)</f>
        <v>0</v>
      </c>
      <c r="BM7" s="289">
        <f t="shared" si="19"/>
        <v>83481</v>
      </c>
      <c r="BN7" s="289">
        <f t="shared" si="19"/>
        <v>10867</v>
      </c>
      <c r="BO7" s="289">
        <f t="shared" si="19"/>
        <v>59059</v>
      </c>
      <c r="BP7" s="289">
        <f t="shared" si="19"/>
        <v>634</v>
      </c>
      <c r="BQ7" s="289">
        <f t="shared" si="19"/>
        <v>4601</v>
      </c>
      <c r="BR7" s="289">
        <f t="shared" ref="BR7:BX7" si="20">SUM(BY7,CF7)</f>
        <v>1543290</v>
      </c>
      <c r="BS7" s="289">
        <f t="shared" si="20"/>
        <v>0</v>
      </c>
      <c r="BT7" s="289">
        <f t="shared" si="20"/>
        <v>1195181</v>
      </c>
      <c r="BU7" s="289">
        <f t="shared" si="20"/>
        <v>63010</v>
      </c>
      <c r="BV7" s="289">
        <f t="shared" si="20"/>
        <v>239090</v>
      </c>
      <c r="BW7" s="289">
        <f t="shared" si="20"/>
        <v>4916</v>
      </c>
      <c r="BX7" s="289">
        <f t="shared" si="20"/>
        <v>41093</v>
      </c>
      <c r="BY7" s="289">
        <f t="shared" ref="BY7:BY38" si="21">SUM(BZ7:CE7)</f>
        <v>1455584</v>
      </c>
      <c r="BZ7" s="289">
        <f t="shared" ref="BZ7:BZ38" si="22">F7</f>
        <v>0</v>
      </c>
      <c r="CA7" s="289">
        <f t="shared" ref="CA7:CA38" si="23">J7</f>
        <v>1170511</v>
      </c>
      <c r="CB7" s="289">
        <f t="shared" ref="CB7:CB38" si="24">N7</f>
        <v>50103</v>
      </c>
      <c r="CC7" s="289">
        <f t="shared" ref="CC7:CC38" si="25">R7</f>
        <v>213854</v>
      </c>
      <c r="CD7" s="289">
        <f t="shared" ref="CD7:CD38" si="26">V7</f>
        <v>3374</v>
      </c>
      <c r="CE7" s="289">
        <f t="shared" ref="CE7:CE38" si="27">Z7</f>
        <v>17742</v>
      </c>
      <c r="CF7" s="289">
        <f t="shared" ref="CF7:CF38" si="28">SUM(CG7:CL7)</f>
        <v>87706</v>
      </c>
      <c r="CG7" s="289">
        <f t="shared" ref="CG7:CL7" si="29">BE7</f>
        <v>0</v>
      </c>
      <c r="CH7" s="289">
        <f t="shared" si="29"/>
        <v>24670</v>
      </c>
      <c r="CI7" s="289">
        <f t="shared" si="29"/>
        <v>12907</v>
      </c>
      <c r="CJ7" s="289">
        <f t="shared" si="29"/>
        <v>25236</v>
      </c>
      <c r="CK7" s="289">
        <f t="shared" si="29"/>
        <v>1542</v>
      </c>
      <c r="CL7" s="289">
        <f t="shared" si="29"/>
        <v>23351</v>
      </c>
      <c r="CM7" s="289">
        <f t="shared" ref="CM7:CS7" si="30">SUM(CT7,DA7)</f>
        <v>653931</v>
      </c>
      <c r="CN7" s="289">
        <f t="shared" si="30"/>
        <v>0</v>
      </c>
      <c r="CO7" s="289">
        <f t="shared" si="30"/>
        <v>533009</v>
      </c>
      <c r="CP7" s="289">
        <f t="shared" si="30"/>
        <v>13999</v>
      </c>
      <c r="CQ7" s="289">
        <f t="shared" si="30"/>
        <v>100790</v>
      </c>
      <c r="CR7" s="289">
        <f t="shared" si="30"/>
        <v>634</v>
      </c>
      <c r="CS7" s="289">
        <f t="shared" si="30"/>
        <v>5499</v>
      </c>
      <c r="CT7" s="289">
        <f t="shared" ref="CT7:CT38" si="31">SUM(CU7:CZ7)</f>
        <v>495289</v>
      </c>
      <c r="CU7" s="289">
        <f t="shared" ref="CU7:CU38" si="32">AE7</f>
        <v>0</v>
      </c>
      <c r="CV7" s="289">
        <f t="shared" ref="CV7:CV38" si="33">AI7</f>
        <v>449528</v>
      </c>
      <c r="CW7" s="289">
        <f t="shared" ref="CW7:CW38" si="34">AM7</f>
        <v>3132</v>
      </c>
      <c r="CX7" s="289">
        <f t="shared" ref="CX7:CX38" si="35">AQ7</f>
        <v>41731</v>
      </c>
      <c r="CY7" s="289">
        <f t="shared" ref="CY7:CY38" si="36">AU7</f>
        <v>0</v>
      </c>
      <c r="CZ7" s="289">
        <f t="shared" ref="CZ7:CZ38" si="37">AY7</f>
        <v>898</v>
      </c>
      <c r="DA7" s="289">
        <f t="shared" ref="DA7:DA38" si="38">SUM(DB7:DG7)</f>
        <v>158642</v>
      </c>
      <c r="DB7" s="289">
        <f t="shared" ref="DB7:DG7" si="39">BL7</f>
        <v>0</v>
      </c>
      <c r="DC7" s="289">
        <f t="shared" si="39"/>
        <v>83481</v>
      </c>
      <c r="DD7" s="289">
        <f t="shared" si="39"/>
        <v>10867</v>
      </c>
      <c r="DE7" s="289">
        <f t="shared" si="39"/>
        <v>59059</v>
      </c>
      <c r="DF7" s="289">
        <f t="shared" si="39"/>
        <v>634</v>
      </c>
      <c r="DG7" s="289">
        <f t="shared" si="39"/>
        <v>4601</v>
      </c>
      <c r="DH7" s="289">
        <f>SUM(DH$8:DH$207)</f>
        <v>0</v>
      </c>
      <c r="DI7" s="289">
        <f t="shared" ref="DI7:DI38" si="40">SUM(DJ7:DM7)</f>
        <v>354</v>
      </c>
      <c r="DJ7" s="289">
        <f>SUM(DJ$8:DJ$207)</f>
        <v>97</v>
      </c>
      <c r="DK7" s="289">
        <f>SUM(DK$8:DK$207)</f>
        <v>10</v>
      </c>
      <c r="DL7" s="289">
        <f>SUM(DL$8:DL$207)</f>
        <v>131</v>
      </c>
      <c r="DM7" s="289">
        <f>SUM(DM$8:DM$207)</f>
        <v>116</v>
      </c>
    </row>
    <row r="8" spans="1:117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666060</v>
      </c>
      <c r="E8" s="274">
        <f t="shared" si="1"/>
        <v>436558</v>
      </c>
      <c r="F8" s="274">
        <f t="shared" si="2"/>
        <v>0</v>
      </c>
      <c r="G8" s="274">
        <v>0</v>
      </c>
      <c r="H8" s="274">
        <v>0</v>
      </c>
      <c r="I8" s="274">
        <v>0</v>
      </c>
      <c r="J8" s="274">
        <f t="shared" si="3"/>
        <v>354513</v>
      </c>
      <c r="K8" s="274">
        <v>185386</v>
      </c>
      <c r="L8" s="274">
        <v>169127</v>
      </c>
      <c r="M8" s="274">
        <v>0</v>
      </c>
      <c r="N8" s="274">
        <f t="shared" si="4"/>
        <v>14095</v>
      </c>
      <c r="O8" s="274">
        <v>8914</v>
      </c>
      <c r="P8" s="274">
        <v>5181</v>
      </c>
      <c r="Q8" s="274">
        <v>0</v>
      </c>
      <c r="R8" s="274">
        <f t="shared" si="5"/>
        <v>57975</v>
      </c>
      <c r="S8" s="274">
        <v>26519</v>
      </c>
      <c r="T8" s="274">
        <v>31456</v>
      </c>
      <c r="U8" s="274">
        <v>0</v>
      </c>
      <c r="V8" s="274">
        <f t="shared" si="6"/>
        <v>1590</v>
      </c>
      <c r="W8" s="274">
        <v>1353</v>
      </c>
      <c r="X8" s="274">
        <v>237</v>
      </c>
      <c r="Y8" s="274">
        <v>0</v>
      </c>
      <c r="Z8" s="274">
        <f t="shared" si="7"/>
        <v>8385</v>
      </c>
      <c r="AA8" s="274">
        <v>7836</v>
      </c>
      <c r="AB8" s="274">
        <v>549</v>
      </c>
      <c r="AC8" s="274">
        <v>0</v>
      </c>
      <c r="AD8" s="274">
        <f t="shared" si="8"/>
        <v>185298</v>
      </c>
      <c r="AE8" s="274">
        <f t="shared" si="9"/>
        <v>0</v>
      </c>
      <c r="AF8" s="274">
        <v>0</v>
      </c>
      <c r="AG8" s="274">
        <v>0</v>
      </c>
      <c r="AH8" s="274">
        <v>0</v>
      </c>
      <c r="AI8" s="274">
        <f t="shared" si="10"/>
        <v>159158</v>
      </c>
      <c r="AJ8" s="274">
        <v>0</v>
      </c>
      <c r="AK8" s="274">
        <v>0</v>
      </c>
      <c r="AL8" s="274">
        <v>159158</v>
      </c>
      <c r="AM8" s="274">
        <f t="shared" si="11"/>
        <v>2768</v>
      </c>
      <c r="AN8" s="274">
        <v>0</v>
      </c>
      <c r="AO8" s="274">
        <v>0</v>
      </c>
      <c r="AP8" s="274">
        <v>2768</v>
      </c>
      <c r="AQ8" s="274">
        <f t="shared" si="12"/>
        <v>23372</v>
      </c>
      <c r="AR8" s="274">
        <v>0</v>
      </c>
      <c r="AS8" s="274">
        <v>0</v>
      </c>
      <c r="AT8" s="274">
        <v>23372</v>
      </c>
      <c r="AU8" s="274">
        <f t="shared" si="13"/>
        <v>0</v>
      </c>
      <c r="AV8" s="274">
        <v>0</v>
      </c>
      <c r="AW8" s="274">
        <v>0</v>
      </c>
      <c r="AX8" s="274">
        <v>0</v>
      </c>
      <c r="AY8" s="274">
        <f t="shared" si="14"/>
        <v>0</v>
      </c>
      <c r="AZ8" s="274">
        <v>0</v>
      </c>
      <c r="BA8" s="274">
        <v>0</v>
      </c>
      <c r="BB8" s="274">
        <v>0</v>
      </c>
      <c r="BC8" s="274">
        <f t="shared" si="15"/>
        <v>44204</v>
      </c>
      <c r="BD8" s="274">
        <f t="shared" si="16"/>
        <v>414</v>
      </c>
      <c r="BE8" s="274">
        <v>0</v>
      </c>
      <c r="BF8" s="274">
        <v>0</v>
      </c>
      <c r="BG8" s="274">
        <v>0</v>
      </c>
      <c r="BH8" s="274">
        <v>321</v>
      </c>
      <c r="BI8" s="274">
        <v>93</v>
      </c>
      <c r="BJ8" s="274">
        <v>0</v>
      </c>
      <c r="BK8" s="274">
        <f t="shared" si="18"/>
        <v>43790</v>
      </c>
      <c r="BL8" s="274">
        <v>0</v>
      </c>
      <c r="BM8" s="274">
        <v>8240</v>
      </c>
      <c r="BN8" s="274">
        <v>5568</v>
      </c>
      <c r="BO8" s="274">
        <v>29982</v>
      </c>
      <c r="BP8" s="274">
        <v>0</v>
      </c>
      <c r="BQ8" s="274">
        <v>0</v>
      </c>
      <c r="BR8" s="274">
        <f t="shared" ref="BR8:BR39" si="41">SUM(BY8,CF8)</f>
        <v>436972</v>
      </c>
      <c r="BS8" s="274">
        <f t="shared" ref="BS8:BS39" si="42">SUM(BZ8,CG8)</f>
        <v>0</v>
      </c>
      <c r="BT8" s="274">
        <f t="shared" ref="BT8:BT39" si="43">SUM(CA8,CH8)</f>
        <v>354513</v>
      </c>
      <c r="BU8" s="274">
        <f t="shared" ref="BU8:BU39" si="44">SUM(CB8,CI8)</f>
        <v>14095</v>
      </c>
      <c r="BV8" s="274">
        <f t="shared" ref="BV8:BV39" si="45">SUM(CC8,CJ8)</f>
        <v>58296</v>
      </c>
      <c r="BW8" s="274">
        <f t="shared" ref="BW8:BW39" si="46">SUM(CD8,CK8)</f>
        <v>1683</v>
      </c>
      <c r="BX8" s="274">
        <f t="shared" ref="BX8:BX39" si="47">SUM(CE8,CL8)</f>
        <v>8385</v>
      </c>
      <c r="BY8" s="274">
        <f t="shared" si="21"/>
        <v>436558</v>
      </c>
      <c r="BZ8" s="274">
        <f t="shared" si="22"/>
        <v>0</v>
      </c>
      <c r="CA8" s="274">
        <f t="shared" si="23"/>
        <v>354513</v>
      </c>
      <c r="CB8" s="274">
        <f t="shared" si="24"/>
        <v>14095</v>
      </c>
      <c r="CC8" s="274">
        <f t="shared" si="25"/>
        <v>57975</v>
      </c>
      <c r="CD8" s="274">
        <f t="shared" si="26"/>
        <v>1590</v>
      </c>
      <c r="CE8" s="274">
        <f t="shared" si="27"/>
        <v>8385</v>
      </c>
      <c r="CF8" s="274">
        <f t="shared" si="28"/>
        <v>414</v>
      </c>
      <c r="CG8" s="274">
        <f t="shared" ref="CG8:CG39" si="48">BE8</f>
        <v>0</v>
      </c>
      <c r="CH8" s="274">
        <f t="shared" ref="CH8:CH39" si="49">BF8</f>
        <v>0</v>
      </c>
      <c r="CI8" s="274">
        <f t="shared" ref="CI8:CI39" si="50">BG8</f>
        <v>0</v>
      </c>
      <c r="CJ8" s="274">
        <f t="shared" ref="CJ8:CJ39" si="51">BH8</f>
        <v>321</v>
      </c>
      <c r="CK8" s="274">
        <f t="shared" ref="CK8:CK39" si="52">BI8</f>
        <v>93</v>
      </c>
      <c r="CL8" s="274">
        <f t="shared" ref="CL8:CL39" si="53">BJ8</f>
        <v>0</v>
      </c>
      <c r="CM8" s="274">
        <f t="shared" ref="CM8:CM39" si="54">SUM(CT8,DA8)</f>
        <v>229088</v>
      </c>
      <c r="CN8" s="274">
        <f t="shared" ref="CN8:CN39" si="55">SUM(CU8,DB8)</f>
        <v>0</v>
      </c>
      <c r="CO8" s="274">
        <f t="shared" ref="CO8:CO39" si="56">SUM(CV8,DC8)</f>
        <v>167398</v>
      </c>
      <c r="CP8" s="274">
        <f t="shared" ref="CP8:CP39" si="57">SUM(CW8,DD8)</f>
        <v>8336</v>
      </c>
      <c r="CQ8" s="274">
        <f t="shared" ref="CQ8:CQ39" si="58">SUM(CX8,DE8)</f>
        <v>53354</v>
      </c>
      <c r="CR8" s="274">
        <f t="shared" ref="CR8:CR39" si="59">SUM(CY8,DF8)</f>
        <v>0</v>
      </c>
      <c r="CS8" s="274">
        <f t="shared" ref="CS8:CS39" si="60">SUM(CZ8,DG8)</f>
        <v>0</v>
      </c>
      <c r="CT8" s="274">
        <f t="shared" si="31"/>
        <v>185298</v>
      </c>
      <c r="CU8" s="274">
        <f t="shared" si="32"/>
        <v>0</v>
      </c>
      <c r="CV8" s="274">
        <f t="shared" si="33"/>
        <v>159158</v>
      </c>
      <c r="CW8" s="274">
        <f t="shared" si="34"/>
        <v>2768</v>
      </c>
      <c r="CX8" s="274">
        <f t="shared" si="35"/>
        <v>23372</v>
      </c>
      <c r="CY8" s="274">
        <f t="shared" si="36"/>
        <v>0</v>
      </c>
      <c r="CZ8" s="274">
        <f t="shared" si="37"/>
        <v>0</v>
      </c>
      <c r="DA8" s="274">
        <f t="shared" si="38"/>
        <v>43790</v>
      </c>
      <c r="DB8" s="274">
        <f t="shared" ref="DB8:DB39" si="61">BL8</f>
        <v>0</v>
      </c>
      <c r="DC8" s="274">
        <f t="shared" ref="DC8:DC39" si="62">BM8</f>
        <v>8240</v>
      </c>
      <c r="DD8" s="274">
        <f t="shared" ref="DD8:DD39" si="63">BN8</f>
        <v>5568</v>
      </c>
      <c r="DE8" s="274">
        <f t="shared" ref="DE8:DE39" si="64">BO8</f>
        <v>29982</v>
      </c>
      <c r="DF8" s="274">
        <f t="shared" ref="DF8:DF39" si="65">BP8</f>
        <v>0</v>
      </c>
      <c r="DG8" s="274">
        <f t="shared" ref="DG8:DG39" si="66">BQ8</f>
        <v>0</v>
      </c>
      <c r="DH8" s="274">
        <v>0</v>
      </c>
      <c r="DI8" s="274">
        <f t="shared" si="40"/>
        <v>116</v>
      </c>
      <c r="DJ8" s="274">
        <v>9</v>
      </c>
      <c r="DK8" s="274">
        <v>0</v>
      </c>
      <c r="DL8" s="274">
        <v>107</v>
      </c>
      <c r="DM8" s="274">
        <v>0</v>
      </c>
    </row>
    <row r="9" spans="1:117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114925</v>
      </c>
      <c r="E9" s="274">
        <f t="shared" si="1"/>
        <v>71485</v>
      </c>
      <c r="F9" s="274">
        <f t="shared" si="2"/>
        <v>0</v>
      </c>
      <c r="G9" s="274">
        <v>0</v>
      </c>
      <c r="H9" s="274">
        <v>0</v>
      </c>
      <c r="I9" s="274">
        <v>0</v>
      </c>
      <c r="J9" s="274">
        <f t="shared" si="3"/>
        <v>45747</v>
      </c>
      <c r="K9" s="274">
        <v>29816</v>
      </c>
      <c r="L9" s="274">
        <v>15931</v>
      </c>
      <c r="M9" s="274">
        <v>0</v>
      </c>
      <c r="N9" s="274">
        <f t="shared" si="4"/>
        <v>3895</v>
      </c>
      <c r="O9" s="274">
        <v>2696</v>
      </c>
      <c r="P9" s="274">
        <v>1199</v>
      </c>
      <c r="Q9" s="274">
        <v>0</v>
      </c>
      <c r="R9" s="274">
        <f t="shared" si="5"/>
        <v>21343</v>
      </c>
      <c r="S9" s="274">
        <v>14583</v>
      </c>
      <c r="T9" s="274">
        <v>6760</v>
      </c>
      <c r="U9" s="274">
        <v>0</v>
      </c>
      <c r="V9" s="274">
        <f t="shared" si="6"/>
        <v>170</v>
      </c>
      <c r="W9" s="274">
        <v>111</v>
      </c>
      <c r="X9" s="274">
        <v>59</v>
      </c>
      <c r="Y9" s="274">
        <v>0</v>
      </c>
      <c r="Z9" s="274">
        <f t="shared" si="7"/>
        <v>330</v>
      </c>
      <c r="AA9" s="274">
        <v>330</v>
      </c>
      <c r="AB9" s="274">
        <v>0</v>
      </c>
      <c r="AC9" s="274">
        <v>0</v>
      </c>
      <c r="AD9" s="274">
        <f t="shared" si="8"/>
        <v>24367</v>
      </c>
      <c r="AE9" s="274">
        <f t="shared" si="9"/>
        <v>0</v>
      </c>
      <c r="AF9" s="274">
        <v>0</v>
      </c>
      <c r="AG9" s="274">
        <v>0</v>
      </c>
      <c r="AH9" s="274">
        <v>0</v>
      </c>
      <c r="AI9" s="274">
        <f t="shared" si="10"/>
        <v>21516</v>
      </c>
      <c r="AJ9" s="274">
        <v>0</v>
      </c>
      <c r="AK9" s="274">
        <v>0</v>
      </c>
      <c r="AL9" s="274">
        <v>21516</v>
      </c>
      <c r="AM9" s="274">
        <f t="shared" si="11"/>
        <v>0</v>
      </c>
      <c r="AN9" s="274">
        <v>0</v>
      </c>
      <c r="AO9" s="274">
        <v>0</v>
      </c>
      <c r="AP9" s="274">
        <v>0</v>
      </c>
      <c r="AQ9" s="274">
        <f t="shared" si="12"/>
        <v>2851</v>
      </c>
      <c r="AR9" s="274">
        <v>0</v>
      </c>
      <c r="AS9" s="274">
        <v>0</v>
      </c>
      <c r="AT9" s="274">
        <v>2851</v>
      </c>
      <c r="AU9" s="274">
        <f t="shared" si="13"/>
        <v>0</v>
      </c>
      <c r="AV9" s="274">
        <v>0</v>
      </c>
      <c r="AW9" s="274">
        <v>0</v>
      </c>
      <c r="AX9" s="274">
        <v>0</v>
      </c>
      <c r="AY9" s="274">
        <f t="shared" si="14"/>
        <v>0</v>
      </c>
      <c r="AZ9" s="274">
        <v>0</v>
      </c>
      <c r="BA9" s="274">
        <v>0</v>
      </c>
      <c r="BB9" s="274">
        <v>0</v>
      </c>
      <c r="BC9" s="274">
        <f t="shared" si="15"/>
        <v>19073</v>
      </c>
      <c r="BD9" s="274">
        <f t="shared" si="16"/>
        <v>5448</v>
      </c>
      <c r="BE9" s="274">
        <v>0</v>
      </c>
      <c r="BF9" s="274">
        <v>0</v>
      </c>
      <c r="BG9" s="274">
        <v>2132</v>
      </c>
      <c r="BH9" s="274">
        <v>669</v>
      </c>
      <c r="BI9" s="274">
        <v>0</v>
      </c>
      <c r="BJ9" s="274">
        <v>2647</v>
      </c>
      <c r="BK9" s="274">
        <f t="shared" si="18"/>
        <v>13625</v>
      </c>
      <c r="BL9" s="274">
        <v>0</v>
      </c>
      <c r="BM9" s="274">
        <v>12211</v>
      </c>
      <c r="BN9" s="274">
        <v>983</v>
      </c>
      <c r="BO9" s="274">
        <v>431</v>
      </c>
      <c r="BP9" s="274">
        <v>0</v>
      </c>
      <c r="BQ9" s="274">
        <v>0</v>
      </c>
      <c r="BR9" s="274">
        <f t="shared" si="41"/>
        <v>76933</v>
      </c>
      <c r="BS9" s="274">
        <f t="shared" si="42"/>
        <v>0</v>
      </c>
      <c r="BT9" s="274">
        <f t="shared" si="43"/>
        <v>45747</v>
      </c>
      <c r="BU9" s="274">
        <f t="shared" si="44"/>
        <v>6027</v>
      </c>
      <c r="BV9" s="274">
        <f t="shared" si="45"/>
        <v>22012</v>
      </c>
      <c r="BW9" s="274">
        <f t="shared" si="46"/>
        <v>170</v>
      </c>
      <c r="BX9" s="274">
        <f t="shared" si="47"/>
        <v>2977</v>
      </c>
      <c r="BY9" s="274">
        <f t="shared" si="21"/>
        <v>71485</v>
      </c>
      <c r="BZ9" s="274">
        <f t="shared" si="22"/>
        <v>0</v>
      </c>
      <c r="CA9" s="274">
        <f t="shared" si="23"/>
        <v>45747</v>
      </c>
      <c r="CB9" s="274">
        <f t="shared" si="24"/>
        <v>3895</v>
      </c>
      <c r="CC9" s="274">
        <f t="shared" si="25"/>
        <v>21343</v>
      </c>
      <c r="CD9" s="274">
        <f t="shared" si="26"/>
        <v>170</v>
      </c>
      <c r="CE9" s="274">
        <f t="shared" si="27"/>
        <v>330</v>
      </c>
      <c r="CF9" s="274">
        <f t="shared" si="28"/>
        <v>5448</v>
      </c>
      <c r="CG9" s="274">
        <f t="shared" si="48"/>
        <v>0</v>
      </c>
      <c r="CH9" s="274">
        <f t="shared" si="49"/>
        <v>0</v>
      </c>
      <c r="CI9" s="274">
        <f t="shared" si="50"/>
        <v>2132</v>
      </c>
      <c r="CJ9" s="274">
        <f t="shared" si="51"/>
        <v>669</v>
      </c>
      <c r="CK9" s="274">
        <f t="shared" si="52"/>
        <v>0</v>
      </c>
      <c r="CL9" s="274">
        <f t="shared" si="53"/>
        <v>2647</v>
      </c>
      <c r="CM9" s="274">
        <f t="shared" si="54"/>
        <v>37992</v>
      </c>
      <c r="CN9" s="274">
        <f t="shared" si="55"/>
        <v>0</v>
      </c>
      <c r="CO9" s="274">
        <f t="shared" si="56"/>
        <v>33727</v>
      </c>
      <c r="CP9" s="274">
        <f t="shared" si="57"/>
        <v>983</v>
      </c>
      <c r="CQ9" s="274">
        <f t="shared" si="58"/>
        <v>3282</v>
      </c>
      <c r="CR9" s="274">
        <f t="shared" si="59"/>
        <v>0</v>
      </c>
      <c r="CS9" s="274">
        <f t="shared" si="60"/>
        <v>0</v>
      </c>
      <c r="CT9" s="274">
        <f t="shared" si="31"/>
        <v>24367</v>
      </c>
      <c r="CU9" s="274">
        <f t="shared" si="32"/>
        <v>0</v>
      </c>
      <c r="CV9" s="274">
        <f t="shared" si="33"/>
        <v>21516</v>
      </c>
      <c r="CW9" s="274">
        <f t="shared" si="34"/>
        <v>0</v>
      </c>
      <c r="CX9" s="274">
        <f t="shared" si="35"/>
        <v>2851</v>
      </c>
      <c r="CY9" s="274">
        <f t="shared" si="36"/>
        <v>0</v>
      </c>
      <c r="CZ9" s="274">
        <f t="shared" si="37"/>
        <v>0</v>
      </c>
      <c r="DA9" s="274">
        <f t="shared" si="38"/>
        <v>13625</v>
      </c>
      <c r="DB9" s="274">
        <f t="shared" si="61"/>
        <v>0</v>
      </c>
      <c r="DC9" s="274">
        <f t="shared" si="62"/>
        <v>12211</v>
      </c>
      <c r="DD9" s="274">
        <f t="shared" si="63"/>
        <v>983</v>
      </c>
      <c r="DE9" s="274">
        <f t="shared" si="64"/>
        <v>431</v>
      </c>
      <c r="DF9" s="274">
        <f t="shared" si="65"/>
        <v>0</v>
      </c>
      <c r="DG9" s="274">
        <f t="shared" si="66"/>
        <v>0</v>
      </c>
      <c r="DH9" s="274">
        <v>0</v>
      </c>
      <c r="DI9" s="274">
        <f t="shared" si="40"/>
        <v>22</v>
      </c>
      <c r="DJ9" s="274">
        <v>22</v>
      </c>
      <c r="DK9" s="274">
        <v>0</v>
      </c>
      <c r="DL9" s="274">
        <v>0</v>
      </c>
      <c r="DM9" s="274">
        <v>0</v>
      </c>
    </row>
    <row r="10" spans="1:117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119690</v>
      </c>
      <c r="E10" s="274">
        <f t="shared" si="1"/>
        <v>73952</v>
      </c>
      <c r="F10" s="274">
        <f t="shared" si="2"/>
        <v>0</v>
      </c>
      <c r="G10" s="274">
        <v>0</v>
      </c>
      <c r="H10" s="274">
        <v>0</v>
      </c>
      <c r="I10" s="274">
        <v>0</v>
      </c>
      <c r="J10" s="274">
        <f t="shared" si="3"/>
        <v>63524</v>
      </c>
      <c r="K10" s="274">
        <v>18854</v>
      </c>
      <c r="L10" s="274">
        <v>44670</v>
      </c>
      <c r="M10" s="274">
        <v>0</v>
      </c>
      <c r="N10" s="274">
        <f t="shared" si="4"/>
        <v>2236</v>
      </c>
      <c r="O10" s="274">
        <v>2236</v>
      </c>
      <c r="P10" s="274">
        <v>0</v>
      </c>
      <c r="Q10" s="274">
        <v>0</v>
      </c>
      <c r="R10" s="274">
        <f t="shared" si="5"/>
        <v>7885</v>
      </c>
      <c r="S10" s="274">
        <v>2952</v>
      </c>
      <c r="T10" s="274">
        <v>4933</v>
      </c>
      <c r="U10" s="274">
        <v>0</v>
      </c>
      <c r="V10" s="274">
        <f t="shared" si="6"/>
        <v>129</v>
      </c>
      <c r="W10" s="274">
        <v>0</v>
      </c>
      <c r="X10" s="274">
        <v>129</v>
      </c>
      <c r="Y10" s="274">
        <v>0</v>
      </c>
      <c r="Z10" s="274">
        <f t="shared" si="7"/>
        <v>178</v>
      </c>
      <c r="AA10" s="274">
        <v>178</v>
      </c>
      <c r="AB10" s="274">
        <v>0</v>
      </c>
      <c r="AC10" s="274">
        <v>0</v>
      </c>
      <c r="AD10" s="274">
        <f t="shared" si="8"/>
        <v>27022</v>
      </c>
      <c r="AE10" s="274">
        <f t="shared" si="9"/>
        <v>0</v>
      </c>
      <c r="AF10" s="274">
        <v>0</v>
      </c>
      <c r="AG10" s="274">
        <v>0</v>
      </c>
      <c r="AH10" s="274">
        <v>0</v>
      </c>
      <c r="AI10" s="274">
        <f t="shared" si="10"/>
        <v>27021</v>
      </c>
      <c r="AJ10" s="274">
        <v>0</v>
      </c>
      <c r="AK10" s="274">
        <v>0</v>
      </c>
      <c r="AL10" s="274">
        <v>27021</v>
      </c>
      <c r="AM10" s="274">
        <f t="shared" si="11"/>
        <v>0</v>
      </c>
      <c r="AN10" s="274">
        <v>0</v>
      </c>
      <c r="AO10" s="274">
        <v>0</v>
      </c>
      <c r="AP10" s="274">
        <v>0</v>
      </c>
      <c r="AQ10" s="274">
        <f t="shared" si="12"/>
        <v>1</v>
      </c>
      <c r="AR10" s="274">
        <v>0</v>
      </c>
      <c r="AS10" s="274">
        <v>0</v>
      </c>
      <c r="AT10" s="274">
        <v>1</v>
      </c>
      <c r="AU10" s="274">
        <f t="shared" si="13"/>
        <v>0</v>
      </c>
      <c r="AV10" s="274">
        <v>0</v>
      </c>
      <c r="AW10" s="274">
        <v>0</v>
      </c>
      <c r="AX10" s="274">
        <v>0</v>
      </c>
      <c r="AY10" s="274">
        <f t="shared" si="14"/>
        <v>0</v>
      </c>
      <c r="AZ10" s="274">
        <v>0</v>
      </c>
      <c r="BA10" s="274">
        <v>0</v>
      </c>
      <c r="BB10" s="274">
        <v>0</v>
      </c>
      <c r="BC10" s="274">
        <f t="shared" si="15"/>
        <v>18716</v>
      </c>
      <c r="BD10" s="274">
        <f t="shared" si="16"/>
        <v>7619</v>
      </c>
      <c r="BE10" s="274">
        <v>0</v>
      </c>
      <c r="BF10" s="274">
        <v>4831</v>
      </c>
      <c r="BG10" s="274">
        <v>2788</v>
      </c>
      <c r="BH10" s="274">
        <v>0</v>
      </c>
      <c r="BI10" s="274">
        <v>0</v>
      </c>
      <c r="BJ10" s="274">
        <v>0</v>
      </c>
      <c r="BK10" s="274">
        <f t="shared" si="18"/>
        <v>11097</v>
      </c>
      <c r="BL10" s="274">
        <v>0</v>
      </c>
      <c r="BM10" s="274">
        <v>8219</v>
      </c>
      <c r="BN10" s="274">
        <v>2876</v>
      </c>
      <c r="BO10" s="274">
        <v>2</v>
      </c>
      <c r="BP10" s="274">
        <v>0</v>
      </c>
      <c r="BQ10" s="274">
        <v>0</v>
      </c>
      <c r="BR10" s="274">
        <f t="shared" si="41"/>
        <v>81571</v>
      </c>
      <c r="BS10" s="274">
        <f t="shared" si="42"/>
        <v>0</v>
      </c>
      <c r="BT10" s="274">
        <f t="shared" si="43"/>
        <v>68355</v>
      </c>
      <c r="BU10" s="274">
        <f t="shared" si="44"/>
        <v>5024</v>
      </c>
      <c r="BV10" s="274">
        <f t="shared" si="45"/>
        <v>7885</v>
      </c>
      <c r="BW10" s="274">
        <f t="shared" si="46"/>
        <v>129</v>
      </c>
      <c r="BX10" s="274">
        <f t="shared" si="47"/>
        <v>178</v>
      </c>
      <c r="BY10" s="274">
        <f t="shared" si="21"/>
        <v>73952</v>
      </c>
      <c r="BZ10" s="274">
        <f t="shared" si="22"/>
        <v>0</v>
      </c>
      <c r="CA10" s="274">
        <f t="shared" si="23"/>
        <v>63524</v>
      </c>
      <c r="CB10" s="274">
        <f t="shared" si="24"/>
        <v>2236</v>
      </c>
      <c r="CC10" s="274">
        <f t="shared" si="25"/>
        <v>7885</v>
      </c>
      <c r="CD10" s="274">
        <f t="shared" si="26"/>
        <v>129</v>
      </c>
      <c r="CE10" s="274">
        <f t="shared" si="27"/>
        <v>178</v>
      </c>
      <c r="CF10" s="274">
        <f t="shared" si="28"/>
        <v>7619</v>
      </c>
      <c r="CG10" s="274">
        <f t="shared" si="48"/>
        <v>0</v>
      </c>
      <c r="CH10" s="274">
        <f t="shared" si="49"/>
        <v>4831</v>
      </c>
      <c r="CI10" s="274">
        <f t="shared" si="50"/>
        <v>2788</v>
      </c>
      <c r="CJ10" s="274">
        <f t="shared" si="51"/>
        <v>0</v>
      </c>
      <c r="CK10" s="274">
        <f t="shared" si="52"/>
        <v>0</v>
      </c>
      <c r="CL10" s="274">
        <f t="shared" si="53"/>
        <v>0</v>
      </c>
      <c r="CM10" s="274">
        <f t="shared" si="54"/>
        <v>38119</v>
      </c>
      <c r="CN10" s="274">
        <f t="shared" si="55"/>
        <v>0</v>
      </c>
      <c r="CO10" s="274">
        <f t="shared" si="56"/>
        <v>35240</v>
      </c>
      <c r="CP10" s="274">
        <f t="shared" si="57"/>
        <v>2876</v>
      </c>
      <c r="CQ10" s="274">
        <f t="shared" si="58"/>
        <v>3</v>
      </c>
      <c r="CR10" s="274">
        <f t="shared" si="59"/>
        <v>0</v>
      </c>
      <c r="CS10" s="274">
        <f t="shared" si="60"/>
        <v>0</v>
      </c>
      <c r="CT10" s="274">
        <f t="shared" si="31"/>
        <v>27022</v>
      </c>
      <c r="CU10" s="274">
        <f t="shared" si="32"/>
        <v>0</v>
      </c>
      <c r="CV10" s="274">
        <f t="shared" si="33"/>
        <v>27021</v>
      </c>
      <c r="CW10" s="274">
        <f t="shared" si="34"/>
        <v>0</v>
      </c>
      <c r="CX10" s="274">
        <f t="shared" si="35"/>
        <v>1</v>
      </c>
      <c r="CY10" s="274">
        <f t="shared" si="36"/>
        <v>0</v>
      </c>
      <c r="CZ10" s="274">
        <f t="shared" si="37"/>
        <v>0</v>
      </c>
      <c r="DA10" s="274">
        <f t="shared" si="38"/>
        <v>11097</v>
      </c>
      <c r="DB10" s="274">
        <f t="shared" si="61"/>
        <v>0</v>
      </c>
      <c r="DC10" s="274">
        <f t="shared" si="62"/>
        <v>8219</v>
      </c>
      <c r="DD10" s="274">
        <f t="shared" si="63"/>
        <v>2876</v>
      </c>
      <c r="DE10" s="274">
        <f t="shared" si="64"/>
        <v>2</v>
      </c>
      <c r="DF10" s="274">
        <f t="shared" si="65"/>
        <v>0</v>
      </c>
      <c r="DG10" s="274">
        <f t="shared" si="66"/>
        <v>0</v>
      </c>
      <c r="DH10" s="274">
        <v>0</v>
      </c>
      <c r="DI10" s="274">
        <f t="shared" si="40"/>
        <v>0</v>
      </c>
      <c r="DJ10" s="274">
        <v>0</v>
      </c>
      <c r="DK10" s="274">
        <v>0</v>
      </c>
      <c r="DL10" s="274">
        <v>0</v>
      </c>
      <c r="DM10" s="274">
        <v>0</v>
      </c>
    </row>
    <row r="11" spans="1:117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0"/>
        <v>112346</v>
      </c>
      <c r="E11" s="274">
        <f t="shared" si="1"/>
        <v>79265</v>
      </c>
      <c r="F11" s="274">
        <f t="shared" si="2"/>
        <v>0</v>
      </c>
      <c r="G11" s="274">
        <v>0</v>
      </c>
      <c r="H11" s="274">
        <v>0</v>
      </c>
      <c r="I11" s="274">
        <v>0</v>
      </c>
      <c r="J11" s="274">
        <f t="shared" si="3"/>
        <v>63045</v>
      </c>
      <c r="K11" s="274">
        <v>8506</v>
      </c>
      <c r="L11" s="274">
        <v>54539</v>
      </c>
      <c r="M11" s="274">
        <v>0</v>
      </c>
      <c r="N11" s="274">
        <f t="shared" si="4"/>
        <v>4098</v>
      </c>
      <c r="O11" s="274">
        <v>184</v>
      </c>
      <c r="P11" s="274">
        <v>3914</v>
      </c>
      <c r="Q11" s="274">
        <v>0</v>
      </c>
      <c r="R11" s="274">
        <f t="shared" si="5"/>
        <v>11132</v>
      </c>
      <c r="S11" s="274">
        <v>646</v>
      </c>
      <c r="T11" s="274">
        <v>10472</v>
      </c>
      <c r="U11" s="274">
        <v>14</v>
      </c>
      <c r="V11" s="274">
        <f t="shared" si="6"/>
        <v>95</v>
      </c>
      <c r="W11" s="274">
        <v>17</v>
      </c>
      <c r="X11" s="274">
        <v>78</v>
      </c>
      <c r="Y11" s="274">
        <v>0</v>
      </c>
      <c r="Z11" s="274">
        <f t="shared" si="7"/>
        <v>895</v>
      </c>
      <c r="AA11" s="274">
        <v>14</v>
      </c>
      <c r="AB11" s="274">
        <v>580</v>
      </c>
      <c r="AC11" s="274">
        <v>301</v>
      </c>
      <c r="AD11" s="274">
        <f t="shared" si="8"/>
        <v>23505</v>
      </c>
      <c r="AE11" s="274">
        <f t="shared" si="9"/>
        <v>0</v>
      </c>
      <c r="AF11" s="274">
        <v>0</v>
      </c>
      <c r="AG11" s="274">
        <v>0</v>
      </c>
      <c r="AH11" s="274">
        <v>0</v>
      </c>
      <c r="AI11" s="274">
        <f t="shared" si="10"/>
        <v>18395</v>
      </c>
      <c r="AJ11" s="274">
        <v>0</v>
      </c>
      <c r="AK11" s="274">
        <v>0</v>
      </c>
      <c r="AL11" s="274">
        <v>18395</v>
      </c>
      <c r="AM11" s="274">
        <f t="shared" si="11"/>
        <v>0</v>
      </c>
      <c r="AN11" s="274">
        <v>0</v>
      </c>
      <c r="AO11" s="274">
        <v>0</v>
      </c>
      <c r="AP11" s="274">
        <v>0</v>
      </c>
      <c r="AQ11" s="274">
        <f t="shared" si="12"/>
        <v>5110</v>
      </c>
      <c r="AR11" s="274">
        <v>0</v>
      </c>
      <c r="AS11" s="274">
        <v>0</v>
      </c>
      <c r="AT11" s="274">
        <v>5110</v>
      </c>
      <c r="AU11" s="274">
        <f t="shared" si="13"/>
        <v>0</v>
      </c>
      <c r="AV11" s="274">
        <v>0</v>
      </c>
      <c r="AW11" s="274">
        <v>0</v>
      </c>
      <c r="AX11" s="274">
        <v>0</v>
      </c>
      <c r="AY11" s="274">
        <f t="shared" si="14"/>
        <v>0</v>
      </c>
      <c r="AZ11" s="274">
        <v>0</v>
      </c>
      <c r="BA11" s="274">
        <v>0</v>
      </c>
      <c r="BB11" s="274">
        <v>0</v>
      </c>
      <c r="BC11" s="274">
        <f t="shared" si="15"/>
        <v>9576</v>
      </c>
      <c r="BD11" s="274">
        <f t="shared" si="16"/>
        <v>4798</v>
      </c>
      <c r="BE11" s="274">
        <v>0</v>
      </c>
      <c r="BF11" s="274">
        <v>1001</v>
      </c>
      <c r="BG11" s="274">
        <v>1904</v>
      </c>
      <c r="BH11" s="274">
        <v>1133</v>
      </c>
      <c r="BI11" s="274">
        <v>760</v>
      </c>
      <c r="BJ11" s="274">
        <v>0</v>
      </c>
      <c r="BK11" s="274">
        <f t="shared" si="18"/>
        <v>4778</v>
      </c>
      <c r="BL11" s="274">
        <v>0</v>
      </c>
      <c r="BM11" s="274">
        <v>4778</v>
      </c>
      <c r="BN11" s="274">
        <v>0</v>
      </c>
      <c r="BO11" s="274">
        <v>0</v>
      </c>
      <c r="BP11" s="274">
        <v>0</v>
      </c>
      <c r="BQ11" s="274">
        <v>0</v>
      </c>
      <c r="BR11" s="274">
        <f t="shared" si="41"/>
        <v>84063</v>
      </c>
      <c r="BS11" s="274">
        <f t="shared" si="42"/>
        <v>0</v>
      </c>
      <c r="BT11" s="274">
        <f t="shared" si="43"/>
        <v>64046</v>
      </c>
      <c r="BU11" s="274">
        <f t="shared" si="44"/>
        <v>6002</v>
      </c>
      <c r="BV11" s="274">
        <f t="shared" si="45"/>
        <v>12265</v>
      </c>
      <c r="BW11" s="274">
        <f t="shared" si="46"/>
        <v>855</v>
      </c>
      <c r="BX11" s="274">
        <f t="shared" si="47"/>
        <v>895</v>
      </c>
      <c r="BY11" s="274">
        <f t="shared" si="21"/>
        <v>79265</v>
      </c>
      <c r="BZ11" s="274">
        <f t="shared" si="22"/>
        <v>0</v>
      </c>
      <c r="CA11" s="274">
        <f t="shared" si="23"/>
        <v>63045</v>
      </c>
      <c r="CB11" s="274">
        <f t="shared" si="24"/>
        <v>4098</v>
      </c>
      <c r="CC11" s="274">
        <f t="shared" si="25"/>
        <v>11132</v>
      </c>
      <c r="CD11" s="274">
        <f t="shared" si="26"/>
        <v>95</v>
      </c>
      <c r="CE11" s="274">
        <f t="shared" si="27"/>
        <v>895</v>
      </c>
      <c r="CF11" s="274">
        <f t="shared" si="28"/>
        <v>4798</v>
      </c>
      <c r="CG11" s="274">
        <f t="shared" si="48"/>
        <v>0</v>
      </c>
      <c r="CH11" s="274">
        <f t="shared" si="49"/>
        <v>1001</v>
      </c>
      <c r="CI11" s="274">
        <f t="shared" si="50"/>
        <v>1904</v>
      </c>
      <c r="CJ11" s="274">
        <f t="shared" si="51"/>
        <v>1133</v>
      </c>
      <c r="CK11" s="274">
        <f t="shared" si="52"/>
        <v>760</v>
      </c>
      <c r="CL11" s="274">
        <f t="shared" si="53"/>
        <v>0</v>
      </c>
      <c r="CM11" s="274">
        <f t="shared" si="54"/>
        <v>28283</v>
      </c>
      <c r="CN11" s="274">
        <f t="shared" si="55"/>
        <v>0</v>
      </c>
      <c r="CO11" s="274">
        <f t="shared" si="56"/>
        <v>23173</v>
      </c>
      <c r="CP11" s="274">
        <f t="shared" si="57"/>
        <v>0</v>
      </c>
      <c r="CQ11" s="274">
        <f t="shared" si="58"/>
        <v>5110</v>
      </c>
      <c r="CR11" s="274">
        <f t="shared" si="59"/>
        <v>0</v>
      </c>
      <c r="CS11" s="274">
        <f t="shared" si="60"/>
        <v>0</v>
      </c>
      <c r="CT11" s="274">
        <f t="shared" si="31"/>
        <v>23505</v>
      </c>
      <c r="CU11" s="274">
        <f t="shared" si="32"/>
        <v>0</v>
      </c>
      <c r="CV11" s="274">
        <f t="shared" si="33"/>
        <v>18395</v>
      </c>
      <c r="CW11" s="274">
        <f t="shared" si="34"/>
        <v>0</v>
      </c>
      <c r="CX11" s="274">
        <f t="shared" si="35"/>
        <v>5110</v>
      </c>
      <c r="CY11" s="274">
        <f t="shared" si="36"/>
        <v>0</v>
      </c>
      <c r="CZ11" s="274">
        <f t="shared" si="37"/>
        <v>0</v>
      </c>
      <c r="DA11" s="274">
        <f t="shared" si="38"/>
        <v>4778</v>
      </c>
      <c r="DB11" s="274">
        <f t="shared" si="61"/>
        <v>0</v>
      </c>
      <c r="DC11" s="274">
        <f t="shared" si="62"/>
        <v>4778</v>
      </c>
      <c r="DD11" s="274">
        <f t="shared" si="63"/>
        <v>0</v>
      </c>
      <c r="DE11" s="274">
        <f t="shared" si="64"/>
        <v>0</v>
      </c>
      <c r="DF11" s="274">
        <f t="shared" si="65"/>
        <v>0</v>
      </c>
      <c r="DG11" s="274">
        <f t="shared" si="66"/>
        <v>0</v>
      </c>
      <c r="DH11" s="274">
        <v>0</v>
      </c>
      <c r="DI11" s="274">
        <f t="shared" si="40"/>
        <v>0</v>
      </c>
      <c r="DJ11" s="274">
        <v>0</v>
      </c>
      <c r="DK11" s="274">
        <v>0</v>
      </c>
      <c r="DL11" s="274">
        <v>0</v>
      </c>
      <c r="DM11" s="274">
        <v>0</v>
      </c>
    </row>
    <row r="12" spans="1:117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0"/>
        <v>35950</v>
      </c>
      <c r="E12" s="274">
        <f t="shared" si="1"/>
        <v>25848</v>
      </c>
      <c r="F12" s="274">
        <f t="shared" si="2"/>
        <v>0</v>
      </c>
      <c r="G12" s="274">
        <v>0</v>
      </c>
      <c r="H12" s="274">
        <v>0</v>
      </c>
      <c r="I12" s="274">
        <v>0</v>
      </c>
      <c r="J12" s="274">
        <f t="shared" si="3"/>
        <v>20928</v>
      </c>
      <c r="K12" s="274">
        <v>123</v>
      </c>
      <c r="L12" s="274">
        <v>20805</v>
      </c>
      <c r="M12" s="274">
        <v>0</v>
      </c>
      <c r="N12" s="274">
        <f t="shared" si="4"/>
        <v>737</v>
      </c>
      <c r="O12" s="274">
        <v>736</v>
      </c>
      <c r="P12" s="274">
        <v>1</v>
      </c>
      <c r="Q12" s="274">
        <v>0</v>
      </c>
      <c r="R12" s="274">
        <f t="shared" si="5"/>
        <v>3799</v>
      </c>
      <c r="S12" s="274">
        <v>0</v>
      </c>
      <c r="T12" s="274">
        <v>3799</v>
      </c>
      <c r="U12" s="274">
        <v>0</v>
      </c>
      <c r="V12" s="274">
        <f t="shared" si="6"/>
        <v>0</v>
      </c>
      <c r="W12" s="274">
        <v>0</v>
      </c>
      <c r="X12" s="274">
        <v>0</v>
      </c>
      <c r="Y12" s="274">
        <v>0</v>
      </c>
      <c r="Z12" s="274">
        <f t="shared" si="7"/>
        <v>384</v>
      </c>
      <c r="AA12" s="274">
        <v>358</v>
      </c>
      <c r="AB12" s="274">
        <v>26</v>
      </c>
      <c r="AC12" s="274">
        <v>0</v>
      </c>
      <c r="AD12" s="274">
        <f t="shared" si="8"/>
        <v>6759</v>
      </c>
      <c r="AE12" s="274">
        <f t="shared" si="9"/>
        <v>0</v>
      </c>
      <c r="AF12" s="274">
        <v>0</v>
      </c>
      <c r="AG12" s="274">
        <v>0</v>
      </c>
      <c r="AH12" s="274">
        <v>0</v>
      </c>
      <c r="AI12" s="274">
        <f t="shared" si="10"/>
        <v>6759</v>
      </c>
      <c r="AJ12" s="274">
        <v>0</v>
      </c>
      <c r="AK12" s="274">
        <v>0</v>
      </c>
      <c r="AL12" s="274">
        <v>6759</v>
      </c>
      <c r="AM12" s="274">
        <f t="shared" si="11"/>
        <v>0</v>
      </c>
      <c r="AN12" s="274">
        <v>0</v>
      </c>
      <c r="AO12" s="274">
        <v>0</v>
      </c>
      <c r="AP12" s="274">
        <v>0</v>
      </c>
      <c r="AQ12" s="274">
        <f t="shared" si="12"/>
        <v>0</v>
      </c>
      <c r="AR12" s="274">
        <v>0</v>
      </c>
      <c r="AS12" s="274">
        <v>0</v>
      </c>
      <c r="AT12" s="274">
        <v>0</v>
      </c>
      <c r="AU12" s="274">
        <f t="shared" si="13"/>
        <v>0</v>
      </c>
      <c r="AV12" s="274">
        <v>0</v>
      </c>
      <c r="AW12" s="274">
        <v>0</v>
      </c>
      <c r="AX12" s="274">
        <v>0</v>
      </c>
      <c r="AY12" s="274">
        <f t="shared" si="14"/>
        <v>0</v>
      </c>
      <c r="AZ12" s="274">
        <v>0</v>
      </c>
      <c r="BA12" s="274">
        <v>0</v>
      </c>
      <c r="BB12" s="274">
        <v>0</v>
      </c>
      <c r="BC12" s="274">
        <f t="shared" si="15"/>
        <v>3343</v>
      </c>
      <c r="BD12" s="274">
        <f t="shared" si="16"/>
        <v>1294</v>
      </c>
      <c r="BE12" s="274">
        <v>0</v>
      </c>
      <c r="BF12" s="274">
        <v>0</v>
      </c>
      <c r="BG12" s="274">
        <v>0</v>
      </c>
      <c r="BH12" s="274">
        <v>1294</v>
      </c>
      <c r="BI12" s="274">
        <v>0</v>
      </c>
      <c r="BJ12" s="274">
        <v>0</v>
      </c>
      <c r="BK12" s="274">
        <f t="shared" si="18"/>
        <v>2049</v>
      </c>
      <c r="BL12" s="274">
        <v>0</v>
      </c>
      <c r="BM12" s="274">
        <v>1618</v>
      </c>
      <c r="BN12" s="274">
        <v>170</v>
      </c>
      <c r="BO12" s="274">
        <v>0</v>
      </c>
      <c r="BP12" s="274">
        <v>0</v>
      </c>
      <c r="BQ12" s="274">
        <v>261</v>
      </c>
      <c r="BR12" s="274">
        <f t="shared" si="41"/>
        <v>27142</v>
      </c>
      <c r="BS12" s="274">
        <f t="shared" si="42"/>
        <v>0</v>
      </c>
      <c r="BT12" s="274">
        <f t="shared" si="43"/>
        <v>20928</v>
      </c>
      <c r="BU12" s="274">
        <f t="shared" si="44"/>
        <v>737</v>
      </c>
      <c r="BV12" s="274">
        <f t="shared" si="45"/>
        <v>5093</v>
      </c>
      <c r="BW12" s="274">
        <f t="shared" si="46"/>
        <v>0</v>
      </c>
      <c r="BX12" s="274">
        <f t="shared" si="47"/>
        <v>384</v>
      </c>
      <c r="BY12" s="274">
        <f t="shared" si="21"/>
        <v>25848</v>
      </c>
      <c r="BZ12" s="274">
        <f t="shared" si="22"/>
        <v>0</v>
      </c>
      <c r="CA12" s="274">
        <f t="shared" si="23"/>
        <v>20928</v>
      </c>
      <c r="CB12" s="274">
        <f t="shared" si="24"/>
        <v>737</v>
      </c>
      <c r="CC12" s="274">
        <f t="shared" si="25"/>
        <v>3799</v>
      </c>
      <c r="CD12" s="274">
        <f t="shared" si="26"/>
        <v>0</v>
      </c>
      <c r="CE12" s="274">
        <f t="shared" si="27"/>
        <v>384</v>
      </c>
      <c r="CF12" s="274">
        <f t="shared" si="28"/>
        <v>1294</v>
      </c>
      <c r="CG12" s="274">
        <f t="shared" si="48"/>
        <v>0</v>
      </c>
      <c r="CH12" s="274">
        <f t="shared" si="49"/>
        <v>0</v>
      </c>
      <c r="CI12" s="274">
        <f t="shared" si="50"/>
        <v>0</v>
      </c>
      <c r="CJ12" s="274">
        <f t="shared" si="51"/>
        <v>1294</v>
      </c>
      <c r="CK12" s="274">
        <f t="shared" si="52"/>
        <v>0</v>
      </c>
      <c r="CL12" s="274">
        <f t="shared" si="53"/>
        <v>0</v>
      </c>
      <c r="CM12" s="274">
        <f t="shared" si="54"/>
        <v>8808</v>
      </c>
      <c r="CN12" s="274">
        <f t="shared" si="55"/>
        <v>0</v>
      </c>
      <c r="CO12" s="274">
        <f t="shared" si="56"/>
        <v>8377</v>
      </c>
      <c r="CP12" s="274">
        <f t="shared" si="57"/>
        <v>170</v>
      </c>
      <c r="CQ12" s="274">
        <f t="shared" si="58"/>
        <v>0</v>
      </c>
      <c r="CR12" s="274">
        <f t="shared" si="59"/>
        <v>0</v>
      </c>
      <c r="CS12" s="274">
        <f t="shared" si="60"/>
        <v>261</v>
      </c>
      <c r="CT12" s="274">
        <f t="shared" si="31"/>
        <v>6759</v>
      </c>
      <c r="CU12" s="274">
        <f t="shared" si="32"/>
        <v>0</v>
      </c>
      <c r="CV12" s="274">
        <f t="shared" si="33"/>
        <v>6759</v>
      </c>
      <c r="CW12" s="274">
        <f t="shared" si="34"/>
        <v>0</v>
      </c>
      <c r="CX12" s="274">
        <f t="shared" si="35"/>
        <v>0</v>
      </c>
      <c r="CY12" s="274">
        <f t="shared" si="36"/>
        <v>0</v>
      </c>
      <c r="CZ12" s="274">
        <f t="shared" si="37"/>
        <v>0</v>
      </c>
      <c r="DA12" s="274">
        <f t="shared" si="38"/>
        <v>2049</v>
      </c>
      <c r="DB12" s="274">
        <f t="shared" si="61"/>
        <v>0</v>
      </c>
      <c r="DC12" s="274">
        <f t="shared" si="62"/>
        <v>1618</v>
      </c>
      <c r="DD12" s="274">
        <f t="shared" si="63"/>
        <v>170</v>
      </c>
      <c r="DE12" s="274">
        <f t="shared" si="64"/>
        <v>0</v>
      </c>
      <c r="DF12" s="274">
        <f t="shared" si="65"/>
        <v>0</v>
      </c>
      <c r="DG12" s="274">
        <f t="shared" si="66"/>
        <v>261</v>
      </c>
      <c r="DH12" s="274">
        <v>0</v>
      </c>
      <c r="DI12" s="274">
        <f t="shared" si="40"/>
        <v>1</v>
      </c>
      <c r="DJ12" s="274">
        <v>1</v>
      </c>
      <c r="DK12" s="274">
        <v>0</v>
      </c>
      <c r="DL12" s="274">
        <v>0</v>
      </c>
      <c r="DM12" s="274">
        <v>0</v>
      </c>
    </row>
    <row r="13" spans="1:117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0"/>
        <v>35188</v>
      </c>
      <c r="E13" s="274">
        <f t="shared" si="1"/>
        <v>20334</v>
      </c>
      <c r="F13" s="274">
        <f t="shared" si="2"/>
        <v>0</v>
      </c>
      <c r="G13" s="274">
        <v>0</v>
      </c>
      <c r="H13" s="274">
        <v>0</v>
      </c>
      <c r="I13" s="274">
        <v>0</v>
      </c>
      <c r="J13" s="274">
        <f t="shared" si="3"/>
        <v>16879</v>
      </c>
      <c r="K13" s="274">
        <v>48</v>
      </c>
      <c r="L13" s="274">
        <v>16792</v>
      </c>
      <c r="M13" s="274">
        <v>39</v>
      </c>
      <c r="N13" s="274">
        <f t="shared" si="4"/>
        <v>1167</v>
      </c>
      <c r="O13" s="274">
        <v>0</v>
      </c>
      <c r="P13" s="274">
        <v>1153</v>
      </c>
      <c r="Q13" s="274">
        <v>14</v>
      </c>
      <c r="R13" s="274">
        <f t="shared" si="5"/>
        <v>2274</v>
      </c>
      <c r="S13" s="274">
        <v>0</v>
      </c>
      <c r="T13" s="274">
        <v>2274</v>
      </c>
      <c r="U13" s="274">
        <v>0</v>
      </c>
      <c r="V13" s="274">
        <f t="shared" si="6"/>
        <v>0</v>
      </c>
      <c r="W13" s="274">
        <v>0</v>
      </c>
      <c r="X13" s="274">
        <v>0</v>
      </c>
      <c r="Y13" s="274">
        <v>0</v>
      </c>
      <c r="Z13" s="274">
        <f t="shared" si="7"/>
        <v>14</v>
      </c>
      <c r="AA13" s="274">
        <v>13</v>
      </c>
      <c r="AB13" s="274">
        <v>0</v>
      </c>
      <c r="AC13" s="274">
        <v>1</v>
      </c>
      <c r="AD13" s="274">
        <f t="shared" si="8"/>
        <v>6323</v>
      </c>
      <c r="AE13" s="274">
        <f t="shared" si="9"/>
        <v>0</v>
      </c>
      <c r="AF13" s="274">
        <v>0</v>
      </c>
      <c r="AG13" s="274">
        <v>0</v>
      </c>
      <c r="AH13" s="274">
        <v>0</v>
      </c>
      <c r="AI13" s="274">
        <f t="shared" si="10"/>
        <v>6323</v>
      </c>
      <c r="AJ13" s="274">
        <v>0</v>
      </c>
      <c r="AK13" s="274">
        <v>213</v>
      </c>
      <c r="AL13" s="274">
        <v>6110</v>
      </c>
      <c r="AM13" s="274">
        <f t="shared" si="11"/>
        <v>0</v>
      </c>
      <c r="AN13" s="274">
        <v>0</v>
      </c>
      <c r="AO13" s="274">
        <v>0</v>
      </c>
      <c r="AP13" s="274">
        <v>0</v>
      </c>
      <c r="AQ13" s="274">
        <f t="shared" si="12"/>
        <v>0</v>
      </c>
      <c r="AR13" s="274">
        <v>0</v>
      </c>
      <c r="AS13" s="274">
        <v>0</v>
      </c>
      <c r="AT13" s="274">
        <v>0</v>
      </c>
      <c r="AU13" s="274">
        <f t="shared" si="13"/>
        <v>0</v>
      </c>
      <c r="AV13" s="274">
        <v>0</v>
      </c>
      <c r="AW13" s="274">
        <v>0</v>
      </c>
      <c r="AX13" s="274">
        <v>0</v>
      </c>
      <c r="AY13" s="274">
        <f t="shared" si="14"/>
        <v>0</v>
      </c>
      <c r="AZ13" s="274">
        <v>0</v>
      </c>
      <c r="BA13" s="274">
        <v>0</v>
      </c>
      <c r="BB13" s="274">
        <v>0</v>
      </c>
      <c r="BC13" s="274">
        <f t="shared" si="15"/>
        <v>8531</v>
      </c>
      <c r="BD13" s="274">
        <f t="shared" si="16"/>
        <v>4588</v>
      </c>
      <c r="BE13" s="274">
        <v>0</v>
      </c>
      <c r="BF13" s="274">
        <v>276</v>
      </c>
      <c r="BG13" s="274">
        <v>85</v>
      </c>
      <c r="BH13" s="274">
        <v>3704</v>
      </c>
      <c r="BI13" s="274">
        <v>0</v>
      </c>
      <c r="BJ13" s="274">
        <v>523</v>
      </c>
      <c r="BK13" s="274">
        <f t="shared" si="18"/>
        <v>3943</v>
      </c>
      <c r="BL13" s="274">
        <v>0</v>
      </c>
      <c r="BM13" s="274">
        <v>479</v>
      </c>
      <c r="BN13" s="274">
        <v>3</v>
      </c>
      <c r="BO13" s="274">
        <v>3461</v>
      </c>
      <c r="BP13" s="274">
        <v>0</v>
      </c>
      <c r="BQ13" s="274">
        <v>0</v>
      </c>
      <c r="BR13" s="274">
        <f t="shared" si="41"/>
        <v>24922</v>
      </c>
      <c r="BS13" s="274">
        <f t="shared" si="42"/>
        <v>0</v>
      </c>
      <c r="BT13" s="274">
        <f t="shared" si="43"/>
        <v>17155</v>
      </c>
      <c r="BU13" s="274">
        <f t="shared" si="44"/>
        <v>1252</v>
      </c>
      <c r="BV13" s="274">
        <f t="shared" si="45"/>
        <v>5978</v>
      </c>
      <c r="BW13" s="274">
        <f t="shared" si="46"/>
        <v>0</v>
      </c>
      <c r="BX13" s="274">
        <f t="shared" si="47"/>
        <v>537</v>
      </c>
      <c r="BY13" s="274">
        <f t="shared" si="21"/>
        <v>20334</v>
      </c>
      <c r="BZ13" s="274">
        <f t="shared" si="22"/>
        <v>0</v>
      </c>
      <c r="CA13" s="274">
        <f t="shared" si="23"/>
        <v>16879</v>
      </c>
      <c r="CB13" s="274">
        <f t="shared" si="24"/>
        <v>1167</v>
      </c>
      <c r="CC13" s="274">
        <f t="shared" si="25"/>
        <v>2274</v>
      </c>
      <c r="CD13" s="274">
        <f t="shared" si="26"/>
        <v>0</v>
      </c>
      <c r="CE13" s="274">
        <f t="shared" si="27"/>
        <v>14</v>
      </c>
      <c r="CF13" s="274">
        <f t="shared" si="28"/>
        <v>4588</v>
      </c>
      <c r="CG13" s="274">
        <f t="shared" si="48"/>
        <v>0</v>
      </c>
      <c r="CH13" s="274">
        <f t="shared" si="49"/>
        <v>276</v>
      </c>
      <c r="CI13" s="274">
        <f t="shared" si="50"/>
        <v>85</v>
      </c>
      <c r="CJ13" s="274">
        <f t="shared" si="51"/>
        <v>3704</v>
      </c>
      <c r="CK13" s="274">
        <f t="shared" si="52"/>
        <v>0</v>
      </c>
      <c r="CL13" s="274">
        <f t="shared" si="53"/>
        <v>523</v>
      </c>
      <c r="CM13" s="274">
        <f t="shared" si="54"/>
        <v>10266</v>
      </c>
      <c r="CN13" s="274">
        <f t="shared" si="55"/>
        <v>0</v>
      </c>
      <c r="CO13" s="274">
        <f t="shared" si="56"/>
        <v>6802</v>
      </c>
      <c r="CP13" s="274">
        <f t="shared" si="57"/>
        <v>3</v>
      </c>
      <c r="CQ13" s="274">
        <f t="shared" si="58"/>
        <v>3461</v>
      </c>
      <c r="CR13" s="274">
        <f t="shared" si="59"/>
        <v>0</v>
      </c>
      <c r="CS13" s="274">
        <f t="shared" si="60"/>
        <v>0</v>
      </c>
      <c r="CT13" s="274">
        <f t="shared" si="31"/>
        <v>6323</v>
      </c>
      <c r="CU13" s="274">
        <f t="shared" si="32"/>
        <v>0</v>
      </c>
      <c r="CV13" s="274">
        <f t="shared" si="33"/>
        <v>6323</v>
      </c>
      <c r="CW13" s="274">
        <f t="shared" si="34"/>
        <v>0</v>
      </c>
      <c r="CX13" s="274">
        <f t="shared" si="35"/>
        <v>0</v>
      </c>
      <c r="CY13" s="274">
        <f t="shared" si="36"/>
        <v>0</v>
      </c>
      <c r="CZ13" s="274">
        <f t="shared" si="37"/>
        <v>0</v>
      </c>
      <c r="DA13" s="274">
        <f t="shared" si="38"/>
        <v>3943</v>
      </c>
      <c r="DB13" s="274">
        <f t="shared" si="61"/>
        <v>0</v>
      </c>
      <c r="DC13" s="274">
        <f t="shared" si="62"/>
        <v>479</v>
      </c>
      <c r="DD13" s="274">
        <f t="shared" si="63"/>
        <v>3</v>
      </c>
      <c r="DE13" s="274">
        <f t="shared" si="64"/>
        <v>3461</v>
      </c>
      <c r="DF13" s="274">
        <f t="shared" si="65"/>
        <v>0</v>
      </c>
      <c r="DG13" s="274">
        <f t="shared" si="66"/>
        <v>0</v>
      </c>
      <c r="DH13" s="274">
        <v>0</v>
      </c>
      <c r="DI13" s="274">
        <f t="shared" si="40"/>
        <v>3</v>
      </c>
      <c r="DJ13" s="274">
        <v>3</v>
      </c>
      <c r="DK13" s="274">
        <v>0</v>
      </c>
      <c r="DL13" s="274">
        <v>0</v>
      </c>
      <c r="DM13" s="274">
        <v>0</v>
      </c>
    </row>
    <row r="14" spans="1:117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0"/>
        <v>84012</v>
      </c>
      <c r="E14" s="274">
        <f t="shared" si="1"/>
        <v>60534</v>
      </c>
      <c r="F14" s="274">
        <f t="shared" si="2"/>
        <v>0</v>
      </c>
      <c r="G14" s="274">
        <v>0</v>
      </c>
      <c r="H14" s="274">
        <v>0</v>
      </c>
      <c r="I14" s="274">
        <v>0</v>
      </c>
      <c r="J14" s="274">
        <f t="shared" si="3"/>
        <v>47651</v>
      </c>
      <c r="K14" s="274">
        <v>29491</v>
      </c>
      <c r="L14" s="274">
        <v>18160</v>
      </c>
      <c r="M14" s="274">
        <v>0</v>
      </c>
      <c r="N14" s="274">
        <f t="shared" si="4"/>
        <v>2479</v>
      </c>
      <c r="O14" s="274">
        <v>118</v>
      </c>
      <c r="P14" s="274">
        <v>2361</v>
      </c>
      <c r="Q14" s="274">
        <v>0</v>
      </c>
      <c r="R14" s="274">
        <f t="shared" si="5"/>
        <v>9997</v>
      </c>
      <c r="S14" s="274">
        <v>56</v>
      </c>
      <c r="T14" s="274">
        <v>9941</v>
      </c>
      <c r="U14" s="274">
        <v>0</v>
      </c>
      <c r="V14" s="274">
        <f t="shared" si="6"/>
        <v>90</v>
      </c>
      <c r="W14" s="274">
        <v>20</v>
      </c>
      <c r="X14" s="274">
        <v>70</v>
      </c>
      <c r="Y14" s="274">
        <v>0</v>
      </c>
      <c r="Z14" s="274">
        <f t="shared" si="7"/>
        <v>317</v>
      </c>
      <c r="AA14" s="274">
        <v>317</v>
      </c>
      <c r="AB14" s="274">
        <v>0</v>
      </c>
      <c r="AC14" s="274">
        <v>0</v>
      </c>
      <c r="AD14" s="274">
        <f t="shared" si="8"/>
        <v>16892</v>
      </c>
      <c r="AE14" s="274">
        <f t="shared" si="9"/>
        <v>0</v>
      </c>
      <c r="AF14" s="274">
        <v>0</v>
      </c>
      <c r="AG14" s="274">
        <v>0</v>
      </c>
      <c r="AH14" s="274">
        <v>0</v>
      </c>
      <c r="AI14" s="274">
        <f t="shared" si="10"/>
        <v>16892</v>
      </c>
      <c r="AJ14" s="274">
        <v>0</v>
      </c>
      <c r="AK14" s="274">
        <v>879</v>
      </c>
      <c r="AL14" s="274">
        <v>16013</v>
      </c>
      <c r="AM14" s="274">
        <f t="shared" si="11"/>
        <v>0</v>
      </c>
      <c r="AN14" s="274">
        <v>0</v>
      </c>
      <c r="AO14" s="274">
        <v>0</v>
      </c>
      <c r="AP14" s="274">
        <v>0</v>
      </c>
      <c r="AQ14" s="274">
        <f t="shared" si="12"/>
        <v>0</v>
      </c>
      <c r="AR14" s="274">
        <v>0</v>
      </c>
      <c r="AS14" s="274">
        <v>0</v>
      </c>
      <c r="AT14" s="274">
        <v>0</v>
      </c>
      <c r="AU14" s="274">
        <f t="shared" si="13"/>
        <v>0</v>
      </c>
      <c r="AV14" s="274">
        <v>0</v>
      </c>
      <c r="AW14" s="274">
        <v>0</v>
      </c>
      <c r="AX14" s="274">
        <v>0</v>
      </c>
      <c r="AY14" s="274">
        <f t="shared" si="14"/>
        <v>0</v>
      </c>
      <c r="AZ14" s="274">
        <v>0</v>
      </c>
      <c r="BA14" s="274">
        <v>0</v>
      </c>
      <c r="BB14" s="274">
        <v>0</v>
      </c>
      <c r="BC14" s="274">
        <f t="shared" si="15"/>
        <v>6586</v>
      </c>
      <c r="BD14" s="274">
        <f t="shared" si="16"/>
        <v>2408</v>
      </c>
      <c r="BE14" s="274">
        <v>0</v>
      </c>
      <c r="BF14" s="274">
        <v>570</v>
      </c>
      <c r="BG14" s="274">
        <v>378</v>
      </c>
      <c r="BH14" s="274">
        <v>0</v>
      </c>
      <c r="BI14" s="274">
        <v>172</v>
      </c>
      <c r="BJ14" s="274">
        <v>1288</v>
      </c>
      <c r="BK14" s="274">
        <f t="shared" si="18"/>
        <v>4178</v>
      </c>
      <c r="BL14" s="274">
        <v>0</v>
      </c>
      <c r="BM14" s="274">
        <v>3935</v>
      </c>
      <c r="BN14" s="274">
        <v>32</v>
      </c>
      <c r="BO14" s="274">
        <v>0</v>
      </c>
      <c r="BP14" s="274">
        <v>204</v>
      </c>
      <c r="BQ14" s="274">
        <v>7</v>
      </c>
      <c r="BR14" s="274">
        <f t="shared" si="41"/>
        <v>62942</v>
      </c>
      <c r="BS14" s="274">
        <f t="shared" si="42"/>
        <v>0</v>
      </c>
      <c r="BT14" s="274">
        <f t="shared" si="43"/>
        <v>48221</v>
      </c>
      <c r="BU14" s="274">
        <f t="shared" si="44"/>
        <v>2857</v>
      </c>
      <c r="BV14" s="274">
        <f t="shared" si="45"/>
        <v>9997</v>
      </c>
      <c r="BW14" s="274">
        <f t="shared" si="46"/>
        <v>262</v>
      </c>
      <c r="BX14" s="274">
        <f t="shared" si="47"/>
        <v>1605</v>
      </c>
      <c r="BY14" s="274">
        <f t="shared" si="21"/>
        <v>60534</v>
      </c>
      <c r="BZ14" s="274">
        <f t="shared" si="22"/>
        <v>0</v>
      </c>
      <c r="CA14" s="274">
        <f t="shared" si="23"/>
        <v>47651</v>
      </c>
      <c r="CB14" s="274">
        <f t="shared" si="24"/>
        <v>2479</v>
      </c>
      <c r="CC14" s="274">
        <f t="shared" si="25"/>
        <v>9997</v>
      </c>
      <c r="CD14" s="274">
        <f t="shared" si="26"/>
        <v>90</v>
      </c>
      <c r="CE14" s="274">
        <f t="shared" si="27"/>
        <v>317</v>
      </c>
      <c r="CF14" s="274">
        <f t="shared" si="28"/>
        <v>2408</v>
      </c>
      <c r="CG14" s="274">
        <f t="shared" si="48"/>
        <v>0</v>
      </c>
      <c r="CH14" s="274">
        <f t="shared" si="49"/>
        <v>570</v>
      </c>
      <c r="CI14" s="274">
        <f t="shared" si="50"/>
        <v>378</v>
      </c>
      <c r="CJ14" s="274">
        <f t="shared" si="51"/>
        <v>0</v>
      </c>
      <c r="CK14" s="274">
        <f t="shared" si="52"/>
        <v>172</v>
      </c>
      <c r="CL14" s="274">
        <f t="shared" si="53"/>
        <v>1288</v>
      </c>
      <c r="CM14" s="274">
        <f t="shared" si="54"/>
        <v>21070</v>
      </c>
      <c r="CN14" s="274">
        <f t="shared" si="55"/>
        <v>0</v>
      </c>
      <c r="CO14" s="274">
        <f t="shared" si="56"/>
        <v>20827</v>
      </c>
      <c r="CP14" s="274">
        <f t="shared" si="57"/>
        <v>32</v>
      </c>
      <c r="CQ14" s="274">
        <f t="shared" si="58"/>
        <v>0</v>
      </c>
      <c r="CR14" s="274">
        <f t="shared" si="59"/>
        <v>204</v>
      </c>
      <c r="CS14" s="274">
        <f t="shared" si="60"/>
        <v>7</v>
      </c>
      <c r="CT14" s="274">
        <f t="shared" si="31"/>
        <v>16892</v>
      </c>
      <c r="CU14" s="274">
        <f t="shared" si="32"/>
        <v>0</v>
      </c>
      <c r="CV14" s="274">
        <f t="shared" si="33"/>
        <v>16892</v>
      </c>
      <c r="CW14" s="274">
        <f t="shared" si="34"/>
        <v>0</v>
      </c>
      <c r="CX14" s="274">
        <f t="shared" si="35"/>
        <v>0</v>
      </c>
      <c r="CY14" s="274">
        <f t="shared" si="36"/>
        <v>0</v>
      </c>
      <c r="CZ14" s="274">
        <f t="shared" si="37"/>
        <v>0</v>
      </c>
      <c r="DA14" s="274">
        <f t="shared" si="38"/>
        <v>4178</v>
      </c>
      <c r="DB14" s="274">
        <f t="shared" si="61"/>
        <v>0</v>
      </c>
      <c r="DC14" s="274">
        <f t="shared" si="62"/>
        <v>3935</v>
      </c>
      <c r="DD14" s="274">
        <f t="shared" si="63"/>
        <v>32</v>
      </c>
      <c r="DE14" s="274">
        <f t="shared" si="64"/>
        <v>0</v>
      </c>
      <c r="DF14" s="274">
        <f t="shared" si="65"/>
        <v>204</v>
      </c>
      <c r="DG14" s="274">
        <f t="shared" si="66"/>
        <v>7</v>
      </c>
      <c r="DH14" s="274">
        <v>0</v>
      </c>
      <c r="DI14" s="274">
        <f t="shared" si="40"/>
        <v>16</v>
      </c>
      <c r="DJ14" s="274">
        <v>11</v>
      </c>
      <c r="DK14" s="274">
        <v>0</v>
      </c>
      <c r="DL14" s="274">
        <v>0</v>
      </c>
      <c r="DM14" s="274">
        <v>5</v>
      </c>
    </row>
    <row r="15" spans="1:117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0"/>
        <v>63077</v>
      </c>
      <c r="E15" s="274">
        <f t="shared" si="1"/>
        <v>43073</v>
      </c>
      <c r="F15" s="274">
        <f t="shared" si="2"/>
        <v>0</v>
      </c>
      <c r="G15" s="274">
        <v>0</v>
      </c>
      <c r="H15" s="274">
        <v>0</v>
      </c>
      <c r="I15" s="274">
        <v>0</v>
      </c>
      <c r="J15" s="274">
        <f t="shared" si="3"/>
        <v>35597</v>
      </c>
      <c r="K15" s="274">
        <v>8302</v>
      </c>
      <c r="L15" s="274">
        <v>27198</v>
      </c>
      <c r="M15" s="274">
        <v>97</v>
      </c>
      <c r="N15" s="274">
        <f t="shared" si="4"/>
        <v>629</v>
      </c>
      <c r="O15" s="274">
        <v>0</v>
      </c>
      <c r="P15" s="274">
        <v>618</v>
      </c>
      <c r="Q15" s="274">
        <v>11</v>
      </c>
      <c r="R15" s="274">
        <f t="shared" si="5"/>
        <v>6722</v>
      </c>
      <c r="S15" s="274">
        <v>11</v>
      </c>
      <c r="T15" s="274">
        <v>6711</v>
      </c>
      <c r="U15" s="274">
        <v>0</v>
      </c>
      <c r="V15" s="274">
        <f t="shared" si="6"/>
        <v>100</v>
      </c>
      <c r="W15" s="274">
        <v>88</v>
      </c>
      <c r="X15" s="274">
        <v>12</v>
      </c>
      <c r="Y15" s="274">
        <v>0</v>
      </c>
      <c r="Z15" s="274">
        <f t="shared" si="7"/>
        <v>25</v>
      </c>
      <c r="AA15" s="274">
        <v>0</v>
      </c>
      <c r="AB15" s="274">
        <v>25</v>
      </c>
      <c r="AC15" s="274">
        <v>0</v>
      </c>
      <c r="AD15" s="274">
        <f t="shared" si="8"/>
        <v>10786</v>
      </c>
      <c r="AE15" s="274">
        <f t="shared" si="9"/>
        <v>0</v>
      </c>
      <c r="AF15" s="274">
        <v>0</v>
      </c>
      <c r="AG15" s="274">
        <v>0</v>
      </c>
      <c r="AH15" s="274">
        <v>0</v>
      </c>
      <c r="AI15" s="274">
        <f t="shared" si="10"/>
        <v>10786</v>
      </c>
      <c r="AJ15" s="274">
        <v>0</v>
      </c>
      <c r="AK15" s="274">
        <v>0</v>
      </c>
      <c r="AL15" s="274">
        <v>10786</v>
      </c>
      <c r="AM15" s="274">
        <f t="shared" si="11"/>
        <v>0</v>
      </c>
      <c r="AN15" s="274">
        <v>0</v>
      </c>
      <c r="AO15" s="274">
        <v>0</v>
      </c>
      <c r="AP15" s="274">
        <v>0</v>
      </c>
      <c r="AQ15" s="274">
        <f t="shared" si="12"/>
        <v>0</v>
      </c>
      <c r="AR15" s="274">
        <v>0</v>
      </c>
      <c r="AS15" s="274">
        <v>0</v>
      </c>
      <c r="AT15" s="274">
        <v>0</v>
      </c>
      <c r="AU15" s="274">
        <f t="shared" si="13"/>
        <v>0</v>
      </c>
      <c r="AV15" s="274">
        <v>0</v>
      </c>
      <c r="AW15" s="274">
        <v>0</v>
      </c>
      <c r="AX15" s="274">
        <v>0</v>
      </c>
      <c r="AY15" s="274">
        <f t="shared" si="14"/>
        <v>0</v>
      </c>
      <c r="AZ15" s="274">
        <v>0</v>
      </c>
      <c r="BA15" s="274">
        <v>0</v>
      </c>
      <c r="BB15" s="274">
        <v>0</v>
      </c>
      <c r="BC15" s="274">
        <f t="shared" si="15"/>
        <v>9218</v>
      </c>
      <c r="BD15" s="274">
        <f t="shared" si="16"/>
        <v>3175</v>
      </c>
      <c r="BE15" s="274">
        <v>0</v>
      </c>
      <c r="BF15" s="274">
        <v>343</v>
      </c>
      <c r="BG15" s="274">
        <v>46</v>
      </c>
      <c r="BH15" s="274">
        <v>179</v>
      </c>
      <c r="BI15" s="274">
        <v>0</v>
      </c>
      <c r="BJ15" s="274">
        <v>2607</v>
      </c>
      <c r="BK15" s="274">
        <f t="shared" si="18"/>
        <v>6043</v>
      </c>
      <c r="BL15" s="274">
        <v>0</v>
      </c>
      <c r="BM15" s="274">
        <v>4951</v>
      </c>
      <c r="BN15" s="274">
        <v>7</v>
      </c>
      <c r="BO15" s="274">
        <v>1068</v>
      </c>
      <c r="BP15" s="274">
        <v>0</v>
      </c>
      <c r="BQ15" s="274">
        <v>17</v>
      </c>
      <c r="BR15" s="274">
        <f t="shared" si="41"/>
        <v>46248</v>
      </c>
      <c r="BS15" s="274">
        <f t="shared" si="42"/>
        <v>0</v>
      </c>
      <c r="BT15" s="274">
        <f t="shared" si="43"/>
        <v>35940</v>
      </c>
      <c r="BU15" s="274">
        <f t="shared" si="44"/>
        <v>675</v>
      </c>
      <c r="BV15" s="274">
        <f t="shared" si="45"/>
        <v>6901</v>
      </c>
      <c r="BW15" s="274">
        <f t="shared" si="46"/>
        <v>100</v>
      </c>
      <c r="BX15" s="274">
        <f t="shared" si="47"/>
        <v>2632</v>
      </c>
      <c r="BY15" s="274">
        <f t="shared" si="21"/>
        <v>43073</v>
      </c>
      <c r="BZ15" s="274">
        <f t="shared" si="22"/>
        <v>0</v>
      </c>
      <c r="CA15" s="274">
        <f t="shared" si="23"/>
        <v>35597</v>
      </c>
      <c r="CB15" s="274">
        <f t="shared" si="24"/>
        <v>629</v>
      </c>
      <c r="CC15" s="274">
        <f t="shared" si="25"/>
        <v>6722</v>
      </c>
      <c r="CD15" s="274">
        <f t="shared" si="26"/>
        <v>100</v>
      </c>
      <c r="CE15" s="274">
        <f t="shared" si="27"/>
        <v>25</v>
      </c>
      <c r="CF15" s="274">
        <f t="shared" si="28"/>
        <v>3175</v>
      </c>
      <c r="CG15" s="274">
        <f t="shared" si="48"/>
        <v>0</v>
      </c>
      <c r="CH15" s="274">
        <f t="shared" si="49"/>
        <v>343</v>
      </c>
      <c r="CI15" s="274">
        <f t="shared" si="50"/>
        <v>46</v>
      </c>
      <c r="CJ15" s="274">
        <f t="shared" si="51"/>
        <v>179</v>
      </c>
      <c r="CK15" s="274">
        <f t="shared" si="52"/>
        <v>0</v>
      </c>
      <c r="CL15" s="274">
        <f t="shared" si="53"/>
        <v>2607</v>
      </c>
      <c r="CM15" s="274">
        <f t="shared" si="54"/>
        <v>16829</v>
      </c>
      <c r="CN15" s="274">
        <f t="shared" si="55"/>
        <v>0</v>
      </c>
      <c r="CO15" s="274">
        <f t="shared" si="56"/>
        <v>15737</v>
      </c>
      <c r="CP15" s="274">
        <f t="shared" si="57"/>
        <v>7</v>
      </c>
      <c r="CQ15" s="274">
        <f t="shared" si="58"/>
        <v>1068</v>
      </c>
      <c r="CR15" s="274">
        <f t="shared" si="59"/>
        <v>0</v>
      </c>
      <c r="CS15" s="274">
        <f t="shared" si="60"/>
        <v>17</v>
      </c>
      <c r="CT15" s="274">
        <f t="shared" si="31"/>
        <v>10786</v>
      </c>
      <c r="CU15" s="274">
        <f t="shared" si="32"/>
        <v>0</v>
      </c>
      <c r="CV15" s="274">
        <f t="shared" si="33"/>
        <v>10786</v>
      </c>
      <c r="CW15" s="274">
        <f t="shared" si="34"/>
        <v>0</v>
      </c>
      <c r="CX15" s="274">
        <f t="shared" si="35"/>
        <v>0</v>
      </c>
      <c r="CY15" s="274">
        <f t="shared" si="36"/>
        <v>0</v>
      </c>
      <c r="CZ15" s="274">
        <f t="shared" si="37"/>
        <v>0</v>
      </c>
      <c r="DA15" s="274">
        <f t="shared" si="38"/>
        <v>6043</v>
      </c>
      <c r="DB15" s="274">
        <f t="shared" si="61"/>
        <v>0</v>
      </c>
      <c r="DC15" s="274">
        <f t="shared" si="62"/>
        <v>4951</v>
      </c>
      <c r="DD15" s="274">
        <f t="shared" si="63"/>
        <v>7</v>
      </c>
      <c r="DE15" s="274">
        <f t="shared" si="64"/>
        <v>1068</v>
      </c>
      <c r="DF15" s="274">
        <f t="shared" si="65"/>
        <v>0</v>
      </c>
      <c r="DG15" s="274">
        <f t="shared" si="66"/>
        <v>17</v>
      </c>
      <c r="DH15" s="274">
        <v>0</v>
      </c>
      <c r="DI15" s="274">
        <f t="shared" si="40"/>
        <v>29</v>
      </c>
      <c r="DJ15" s="274">
        <v>1</v>
      </c>
      <c r="DK15" s="274">
        <v>5</v>
      </c>
      <c r="DL15" s="274">
        <v>5</v>
      </c>
      <c r="DM15" s="274">
        <v>18</v>
      </c>
    </row>
    <row r="16" spans="1:117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0"/>
        <v>15542</v>
      </c>
      <c r="E16" s="274">
        <f t="shared" si="1"/>
        <v>11692</v>
      </c>
      <c r="F16" s="274">
        <f t="shared" si="2"/>
        <v>0</v>
      </c>
      <c r="G16" s="274">
        <v>0</v>
      </c>
      <c r="H16" s="274">
        <v>0</v>
      </c>
      <c r="I16" s="274">
        <v>0</v>
      </c>
      <c r="J16" s="274">
        <f t="shared" si="3"/>
        <v>9924</v>
      </c>
      <c r="K16" s="274">
        <v>75</v>
      </c>
      <c r="L16" s="274">
        <v>9849</v>
      </c>
      <c r="M16" s="274">
        <v>0</v>
      </c>
      <c r="N16" s="274">
        <f t="shared" si="4"/>
        <v>364</v>
      </c>
      <c r="O16" s="274">
        <v>0</v>
      </c>
      <c r="P16" s="274">
        <v>364</v>
      </c>
      <c r="Q16" s="274">
        <v>0</v>
      </c>
      <c r="R16" s="274">
        <f t="shared" si="5"/>
        <v>1109</v>
      </c>
      <c r="S16" s="274">
        <v>0</v>
      </c>
      <c r="T16" s="274">
        <v>1109</v>
      </c>
      <c r="U16" s="274">
        <v>0</v>
      </c>
      <c r="V16" s="274">
        <f t="shared" si="6"/>
        <v>19</v>
      </c>
      <c r="W16" s="274">
        <v>0</v>
      </c>
      <c r="X16" s="274">
        <v>19</v>
      </c>
      <c r="Y16" s="274">
        <v>0</v>
      </c>
      <c r="Z16" s="274">
        <f t="shared" si="7"/>
        <v>276</v>
      </c>
      <c r="AA16" s="274">
        <v>134</v>
      </c>
      <c r="AB16" s="274">
        <v>142</v>
      </c>
      <c r="AC16" s="274">
        <v>0</v>
      </c>
      <c r="AD16" s="274">
        <f t="shared" si="8"/>
        <v>3687</v>
      </c>
      <c r="AE16" s="274">
        <f t="shared" si="9"/>
        <v>0</v>
      </c>
      <c r="AF16" s="274">
        <v>0</v>
      </c>
      <c r="AG16" s="274">
        <v>0</v>
      </c>
      <c r="AH16" s="274">
        <v>0</v>
      </c>
      <c r="AI16" s="274">
        <f t="shared" si="10"/>
        <v>3687</v>
      </c>
      <c r="AJ16" s="274">
        <v>0</v>
      </c>
      <c r="AK16" s="274">
        <v>0</v>
      </c>
      <c r="AL16" s="274">
        <v>3687</v>
      </c>
      <c r="AM16" s="274">
        <f t="shared" si="11"/>
        <v>0</v>
      </c>
      <c r="AN16" s="274">
        <v>0</v>
      </c>
      <c r="AO16" s="274">
        <v>0</v>
      </c>
      <c r="AP16" s="274">
        <v>0</v>
      </c>
      <c r="AQ16" s="274">
        <f t="shared" si="12"/>
        <v>0</v>
      </c>
      <c r="AR16" s="274">
        <v>0</v>
      </c>
      <c r="AS16" s="274">
        <v>0</v>
      </c>
      <c r="AT16" s="274">
        <v>0</v>
      </c>
      <c r="AU16" s="274">
        <f t="shared" si="13"/>
        <v>0</v>
      </c>
      <c r="AV16" s="274">
        <v>0</v>
      </c>
      <c r="AW16" s="274">
        <v>0</v>
      </c>
      <c r="AX16" s="274">
        <v>0</v>
      </c>
      <c r="AY16" s="274">
        <f t="shared" si="14"/>
        <v>0</v>
      </c>
      <c r="AZ16" s="274">
        <v>0</v>
      </c>
      <c r="BA16" s="274">
        <v>0</v>
      </c>
      <c r="BB16" s="274">
        <v>0</v>
      </c>
      <c r="BC16" s="274">
        <f t="shared" si="15"/>
        <v>163</v>
      </c>
      <c r="BD16" s="274">
        <f t="shared" si="16"/>
        <v>163</v>
      </c>
      <c r="BE16" s="274">
        <v>0</v>
      </c>
      <c r="BF16" s="274">
        <v>1</v>
      </c>
      <c r="BG16" s="274">
        <v>2</v>
      </c>
      <c r="BH16" s="274">
        <v>5</v>
      </c>
      <c r="BI16" s="274">
        <v>0</v>
      </c>
      <c r="BJ16" s="274">
        <v>155</v>
      </c>
      <c r="BK16" s="274">
        <f t="shared" si="18"/>
        <v>0</v>
      </c>
      <c r="BL16" s="274">
        <v>0</v>
      </c>
      <c r="BM16" s="274">
        <v>0</v>
      </c>
      <c r="BN16" s="274">
        <v>0</v>
      </c>
      <c r="BO16" s="274">
        <v>0</v>
      </c>
      <c r="BP16" s="274">
        <v>0</v>
      </c>
      <c r="BQ16" s="274">
        <v>0</v>
      </c>
      <c r="BR16" s="274">
        <f t="shared" si="41"/>
        <v>11855</v>
      </c>
      <c r="BS16" s="274">
        <f t="shared" si="42"/>
        <v>0</v>
      </c>
      <c r="BT16" s="274">
        <f t="shared" si="43"/>
        <v>9925</v>
      </c>
      <c r="BU16" s="274">
        <f t="shared" si="44"/>
        <v>366</v>
      </c>
      <c r="BV16" s="274">
        <f t="shared" si="45"/>
        <v>1114</v>
      </c>
      <c r="BW16" s="274">
        <f t="shared" si="46"/>
        <v>19</v>
      </c>
      <c r="BX16" s="274">
        <f t="shared" si="47"/>
        <v>431</v>
      </c>
      <c r="BY16" s="274">
        <f t="shared" si="21"/>
        <v>11692</v>
      </c>
      <c r="BZ16" s="274">
        <f t="shared" si="22"/>
        <v>0</v>
      </c>
      <c r="CA16" s="274">
        <f t="shared" si="23"/>
        <v>9924</v>
      </c>
      <c r="CB16" s="274">
        <f t="shared" si="24"/>
        <v>364</v>
      </c>
      <c r="CC16" s="274">
        <f t="shared" si="25"/>
        <v>1109</v>
      </c>
      <c r="CD16" s="274">
        <f t="shared" si="26"/>
        <v>19</v>
      </c>
      <c r="CE16" s="274">
        <f t="shared" si="27"/>
        <v>276</v>
      </c>
      <c r="CF16" s="274">
        <f t="shared" si="28"/>
        <v>163</v>
      </c>
      <c r="CG16" s="274">
        <f t="shared" si="48"/>
        <v>0</v>
      </c>
      <c r="CH16" s="274">
        <f t="shared" si="49"/>
        <v>1</v>
      </c>
      <c r="CI16" s="274">
        <f t="shared" si="50"/>
        <v>2</v>
      </c>
      <c r="CJ16" s="274">
        <f t="shared" si="51"/>
        <v>5</v>
      </c>
      <c r="CK16" s="274">
        <f t="shared" si="52"/>
        <v>0</v>
      </c>
      <c r="CL16" s="274">
        <f t="shared" si="53"/>
        <v>155</v>
      </c>
      <c r="CM16" s="274">
        <f t="shared" si="54"/>
        <v>3687</v>
      </c>
      <c r="CN16" s="274">
        <f t="shared" si="55"/>
        <v>0</v>
      </c>
      <c r="CO16" s="274">
        <f t="shared" si="56"/>
        <v>3687</v>
      </c>
      <c r="CP16" s="274">
        <f t="shared" si="57"/>
        <v>0</v>
      </c>
      <c r="CQ16" s="274">
        <f t="shared" si="58"/>
        <v>0</v>
      </c>
      <c r="CR16" s="274">
        <f t="shared" si="59"/>
        <v>0</v>
      </c>
      <c r="CS16" s="274">
        <f t="shared" si="60"/>
        <v>0</v>
      </c>
      <c r="CT16" s="274">
        <f t="shared" si="31"/>
        <v>3687</v>
      </c>
      <c r="CU16" s="274">
        <f t="shared" si="32"/>
        <v>0</v>
      </c>
      <c r="CV16" s="274">
        <f t="shared" si="33"/>
        <v>3687</v>
      </c>
      <c r="CW16" s="274">
        <f t="shared" si="34"/>
        <v>0</v>
      </c>
      <c r="CX16" s="274">
        <f t="shared" si="35"/>
        <v>0</v>
      </c>
      <c r="CY16" s="274">
        <f t="shared" si="36"/>
        <v>0</v>
      </c>
      <c r="CZ16" s="274">
        <f t="shared" si="37"/>
        <v>0</v>
      </c>
      <c r="DA16" s="274">
        <f t="shared" si="38"/>
        <v>0</v>
      </c>
      <c r="DB16" s="274">
        <f t="shared" si="61"/>
        <v>0</v>
      </c>
      <c r="DC16" s="274">
        <f t="shared" si="62"/>
        <v>0</v>
      </c>
      <c r="DD16" s="274">
        <f t="shared" si="63"/>
        <v>0</v>
      </c>
      <c r="DE16" s="274">
        <f t="shared" si="64"/>
        <v>0</v>
      </c>
      <c r="DF16" s="274">
        <f t="shared" si="65"/>
        <v>0</v>
      </c>
      <c r="DG16" s="274">
        <f t="shared" si="66"/>
        <v>0</v>
      </c>
      <c r="DH16" s="274">
        <v>0</v>
      </c>
      <c r="DI16" s="274">
        <f t="shared" si="40"/>
        <v>0</v>
      </c>
      <c r="DJ16" s="274">
        <v>0</v>
      </c>
      <c r="DK16" s="274">
        <v>0</v>
      </c>
      <c r="DL16" s="274">
        <v>0</v>
      </c>
      <c r="DM16" s="274">
        <v>0</v>
      </c>
    </row>
    <row r="17" spans="1:117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0"/>
        <v>25422</v>
      </c>
      <c r="E17" s="274">
        <f t="shared" si="1"/>
        <v>13153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f t="shared" si="3"/>
        <v>11170</v>
      </c>
      <c r="K17" s="274">
        <v>0</v>
      </c>
      <c r="L17" s="274">
        <v>11170</v>
      </c>
      <c r="M17" s="274">
        <v>0</v>
      </c>
      <c r="N17" s="274">
        <f t="shared" si="4"/>
        <v>214</v>
      </c>
      <c r="O17" s="274">
        <v>0</v>
      </c>
      <c r="P17" s="274">
        <v>214</v>
      </c>
      <c r="Q17" s="274">
        <v>0</v>
      </c>
      <c r="R17" s="274">
        <f t="shared" si="5"/>
        <v>1497</v>
      </c>
      <c r="S17" s="274">
        <v>0</v>
      </c>
      <c r="T17" s="274">
        <v>1497</v>
      </c>
      <c r="U17" s="274">
        <v>0</v>
      </c>
      <c r="V17" s="274">
        <f t="shared" si="6"/>
        <v>0</v>
      </c>
      <c r="W17" s="274">
        <v>0</v>
      </c>
      <c r="X17" s="274">
        <v>0</v>
      </c>
      <c r="Y17" s="274">
        <v>0</v>
      </c>
      <c r="Z17" s="274">
        <f t="shared" si="7"/>
        <v>272</v>
      </c>
      <c r="AA17" s="274">
        <v>0</v>
      </c>
      <c r="AB17" s="274">
        <v>272</v>
      </c>
      <c r="AC17" s="274">
        <v>0</v>
      </c>
      <c r="AD17" s="274">
        <f t="shared" si="8"/>
        <v>6289</v>
      </c>
      <c r="AE17" s="274">
        <f t="shared" si="9"/>
        <v>0</v>
      </c>
      <c r="AF17" s="274">
        <v>0</v>
      </c>
      <c r="AG17" s="274">
        <v>0</v>
      </c>
      <c r="AH17" s="274">
        <v>0</v>
      </c>
      <c r="AI17" s="274">
        <f t="shared" si="10"/>
        <v>5561</v>
      </c>
      <c r="AJ17" s="274">
        <v>0</v>
      </c>
      <c r="AK17" s="274">
        <v>0</v>
      </c>
      <c r="AL17" s="274">
        <v>5561</v>
      </c>
      <c r="AM17" s="274">
        <f t="shared" si="11"/>
        <v>124</v>
      </c>
      <c r="AN17" s="274">
        <v>0</v>
      </c>
      <c r="AO17" s="274">
        <v>0</v>
      </c>
      <c r="AP17" s="274">
        <v>124</v>
      </c>
      <c r="AQ17" s="274">
        <f t="shared" si="12"/>
        <v>304</v>
      </c>
      <c r="AR17" s="274">
        <v>0</v>
      </c>
      <c r="AS17" s="274">
        <v>0</v>
      </c>
      <c r="AT17" s="274">
        <v>304</v>
      </c>
      <c r="AU17" s="274">
        <f t="shared" si="13"/>
        <v>0</v>
      </c>
      <c r="AV17" s="274">
        <v>0</v>
      </c>
      <c r="AW17" s="274">
        <v>0</v>
      </c>
      <c r="AX17" s="274">
        <v>0</v>
      </c>
      <c r="AY17" s="274">
        <f t="shared" si="14"/>
        <v>300</v>
      </c>
      <c r="AZ17" s="274">
        <v>0</v>
      </c>
      <c r="BA17" s="274">
        <v>0</v>
      </c>
      <c r="BB17" s="274">
        <v>300</v>
      </c>
      <c r="BC17" s="274">
        <f t="shared" si="15"/>
        <v>5980</v>
      </c>
      <c r="BD17" s="274">
        <f t="shared" si="16"/>
        <v>2852</v>
      </c>
      <c r="BE17" s="274">
        <v>0</v>
      </c>
      <c r="BF17" s="274">
        <v>0</v>
      </c>
      <c r="BG17" s="274">
        <v>459</v>
      </c>
      <c r="BH17" s="274">
        <v>607</v>
      </c>
      <c r="BI17" s="274">
        <v>0</v>
      </c>
      <c r="BJ17" s="274">
        <v>1786</v>
      </c>
      <c r="BK17" s="274">
        <f t="shared" si="18"/>
        <v>3128</v>
      </c>
      <c r="BL17" s="274">
        <v>0</v>
      </c>
      <c r="BM17" s="274">
        <v>280</v>
      </c>
      <c r="BN17" s="274">
        <v>84</v>
      </c>
      <c r="BO17" s="274">
        <v>0</v>
      </c>
      <c r="BP17" s="274">
        <v>0</v>
      </c>
      <c r="BQ17" s="274">
        <v>2764</v>
      </c>
      <c r="BR17" s="274">
        <f t="shared" si="41"/>
        <v>16005</v>
      </c>
      <c r="BS17" s="274">
        <f t="shared" si="42"/>
        <v>0</v>
      </c>
      <c r="BT17" s="274">
        <f t="shared" si="43"/>
        <v>11170</v>
      </c>
      <c r="BU17" s="274">
        <f t="shared" si="44"/>
        <v>673</v>
      </c>
      <c r="BV17" s="274">
        <f t="shared" si="45"/>
        <v>2104</v>
      </c>
      <c r="BW17" s="274">
        <f t="shared" si="46"/>
        <v>0</v>
      </c>
      <c r="BX17" s="274">
        <f t="shared" si="47"/>
        <v>2058</v>
      </c>
      <c r="BY17" s="274">
        <f t="shared" si="21"/>
        <v>13153</v>
      </c>
      <c r="BZ17" s="274">
        <f t="shared" si="22"/>
        <v>0</v>
      </c>
      <c r="CA17" s="274">
        <f t="shared" si="23"/>
        <v>11170</v>
      </c>
      <c r="CB17" s="274">
        <f t="shared" si="24"/>
        <v>214</v>
      </c>
      <c r="CC17" s="274">
        <f t="shared" si="25"/>
        <v>1497</v>
      </c>
      <c r="CD17" s="274">
        <f t="shared" si="26"/>
        <v>0</v>
      </c>
      <c r="CE17" s="274">
        <f t="shared" si="27"/>
        <v>272</v>
      </c>
      <c r="CF17" s="274">
        <f t="shared" si="28"/>
        <v>2852</v>
      </c>
      <c r="CG17" s="274">
        <f t="shared" si="48"/>
        <v>0</v>
      </c>
      <c r="CH17" s="274">
        <f t="shared" si="49"/>
        <v>0</v>
      </c>
      <c r="CI17" s="274">
        <f t="shared" si="50"/>
        <v>459</v>
      </c>
      <c r="CJ17" s="274">
        <f t="shared" si="51"/>
        <v>607</v>
      </c>
      <c r="CK17" s="274">
        <f t="shared" si="52"/>
        <v>0</v>
      </c>
      <c r="CL17" s="274">
        <f t="shared" si="53"/>
        <v>1786</v>
      </c>
      <c r="CM17" s="274">
        <f t="shared" si="54"/>
        <v>9417</v>
      </c>
      <c r="CN17" s="274">
        <f t="shared" si="55"/>
        <v>0</v>
      </c>
      <c r="CO17" s="274">
        <f t="shared" si="56"/>
        <v>5841</v>
      </c>
      <c r="CP17" s="274">
        <f t="shared" si="57"/>
        <v>208</v>
      </c>
      <c r="CQ17" s="274">
        <f t="shared" si="58"/>
        <v>304</v>
      </c>
      <c r="CR17" s="274">
        <f t="shared" si="59"/>
        <v>0</v>
      </c>
      <c r="CS17" s="274">
        <f t="shared" si="60"/>
        <v>3064</v>
      </c>
      <c r="CT17" s="274">
        <f t="shared" si="31"/>
        <v>6289</v>
      </c>
      <c r="CU17" s="274">
        <f t="shared" si="32"/>
        <v>0</v>
      </c>
      <c r="CV17" s="274">
        <f t="shared" si="33"/>
        <v>5561</v>
      </c>
      <c r="CW17" s="274">
        <f t="shared" si="34"/>
        <v>124</v>
      </c>
      <c r="CX17" s="274">
        <f t="shared" si="35"/>
        <v>304</v>
      </c>
      <c r="CY17" s="274">
        <f t="shared" si="36"/>
        <v>0</v>
      </c>
      <c r="CZ17" s="274">
        <f t="shared" si="37"/>
        <v>300</v>
      </c>
      <c r="DA17" s="274">
        <f t="shared" si="38"/>
        <v>3128</v>
      </c>
      <c r="DB17" s="274">
        <f t="shared" si="61"/>
        <v>0</v>
      </c>
      <c r="DC17" s="274">
        <f t="shared" si="62"/>
        <v>280</v>
      </c>
      <c r="DD17" s="274">
        <f t="shared" si="63"/>
        <v>84</v>
      </c>
      <c r="DE17" s="274">
        <f t="shared" si="64"/>
        <v>0</v>
      </c>
      <c r="DF17" s="274">
        <f t="shared" si="65"/>
        <v>0</v>
      </c>
      <c r="DG17" s="274">
        <f t="shared" si="66"/>
        <v>2764</v>
      </c>
      <c r="DH17" s="274">
        <v>0</v>
      </c>
      <c r="DI17" s="274">
        <f t="shared" si="40"/>
        <v>2</v>
      </c>
      <c r="DJ17" s="274">
        <v>0</v>
      </c>
      <c r="DK17" s="274">
        <v>2</v>
      </c>
      <c r="DL17" s="274">
        <v>0</v>
      </c>
      <c r="DM17" s="274">
        <v>0</v>
      </c>
    </row>
    <row r="18" spans="1:117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0"/>
        <v>47999</v>
      </c>
      <c r="E18" s="274">
        <f t="shared" si="1"/>
        <v>27295</v>
      </c>
      <c r="F18" s="274">
        <f t="shared" si="2"/>
        <v>0</v>
      </c>
      <c r="G18" s="274">
        <v>0</v>
      </c>
      <c r="H18" s="274">
        <v>0</v>
      </c>
      <c r="I18" s="274">
        <v>0</v>
      </c>
      <c r="J18" s="274">
        <f t="shared" si="3"/>
        <v>23678</v>
      </c>
      <c r="K18" s="274">
        <v>5511</v>
      </c>
      <c r="L18" s="274">
        <v>17793</v>
      </c>
      <c r="M18" s="274">
        <v>374</v>
      </c>
      <c r="N18" s="274">
        <f t="shared" si="4"/>
        <v>699</v>
      </c>
      <c r="O18" s="274">
        <v>0</v>
      </c>
      <c r="P18" s="274">
        <v>674</v>
      </c>
      <c r="Q18" s="274">
        <v>25</v>
      </c>
      <c r="R18" s="274">
        <f t="shared" si="5"/>
        <v>2771</v>
      </c>
      <c r="S18" s="274">
        <v>54</v>
      </c>
      <c r="T18" s="274">
        <v>2717</v>
      </c>
      <c r="U18" s="274">
        <v>0</v>
      </c>
      <c r="V18" s="274">
        <f t="shared" si="6"/>
        <v>82</v>
      </c>
      <c r="W18" s="274">
        <v>74</v>
      </c>
      <c r="X18" s="274">
        <v>8</v>
      </c>
      <c r="Y18" s="274">
        <v>0</v>
      </c>
      <c r="Z18" s="274">
        <f t="shared" si="7"/>
        <v>65</v>
      </c>
      <c r="AA18" s="274">
        <v>64</v>
      </c>
      <c r="AB18" s="274">
        <v>0</v>
      </c>
      <c r="AC18" s="274">
        <v>1</v>
      </c>
      <c r="AD18" s="274">
        <f t="shared" si="8"/>
        <v>9953</v>
      </c>
      <c r="AE18" s="274">
        <f t="shared" si="9"/>
        <v>0</v>
      </c>
      <c r="AF18" s="274">
        <v>0</v>
      </c>
      <c r="AG18" s="274">
        <v>0</v>
      </c>
      <c r="AH18" s="274">
        <v>0</v>
      </c>
      <c r="AI18" s="274">
        <f t="shared" si="10"/>
        <v>9877</v>
      </c>
      <c r="AJ18" s="274">
        <v>124</v>
      </c>
      <c r="AK18" s="274">
        <v>116</v>
      </c>
      <c r="AL18" s="274">
        <v>9637</v>
      </c>
      <c r="AM18" s="274">
        <f t="shared" si="11"/>
        <v>15</v>
      </c>
      <c r="AN18" s="274">
        <v>0</v>
      </c>
      <c r="AO18" s="274">
        <v>15</v>
      </c>
      <c r="AP18" s="274">
        <v>0</v>
      </c>
      <c r="AQ18" s="274">
        <f t="shared" si="12"/>
        <v>61</v>
      </c>
      <c r="AR18" s="274">
        <v>3</v>
      </c>
      <c r="AS18" s="274">
        <v>58</v>
      </c>
      <c r="AT18" s="274">
        <v>0</v>
      </c>
      <c r="AU18" s="274">
        <f t="shared" si="13"/>
        <v>0</v>
      </c>
      <c r="AV18" s="274">
        <v>0</v>
      </c>
      <c r="AW18" s="274">
        <v>0</v>
      </c>
      <c r="AX18" s="274">
        <v>0</v>
      </c>
      <c r="AY18" s="274">
        <f t="shared" si="14"/>
        <v>0</v>
      </c>
      <c r="AZ18" s="274">
        <v>0</v>
      </c>
      <c r="BA18" s="274">
        <v>0</v>
      </c>
      <c r="BB18" s="274">
        <v>0</v>
      </c>
      <c r="BC18" s="274">
        <f t="shared" si="15"/>
        <v>10751</v>
      </c>
      <c r="BD18" s="274">
        <f t="shared" si="16"/>
        <v>4700</v>
      </c>
      <c r="BE18" s="274">
        <v>0</v>
      </c>
      <c r="BF18" s="274">
        <v>1853</v>
      </c>
      <c r="BG18" s="274">
        <v>421</v>
      </c>
      <c r="BH18" s="274">
        <v>537</v>
      </c>
      <c r="BI18" s="274">
        <v>0</v>
      </c>
      <c r="BJ18" s="274">
        <v>1889</v>
      </c>
      <c r="BK18" s="274">
        <f t="shared" si="18"/>
        <v>6051</v>
      </c>
      <c r="BL18" s="274">
        <v>0</v>
      </c>
      <c r="BM18" s="274">
        <v>5414</v>
      </c>
      <c r="BN18" s="274">
        <v>5</v>
      </c>
      <c r="BO18" s="274">
        <v>144</v>
      </c>
      <c r="BP18" s="274">
        <v>400</v>
      </c>
      <c r="BQ18" s="274">
        <v>88</v>
      </c>
      <c r="BR18" s="274">
        <f t="shared" si="41"/>
        <v>31995</v>
      </c>
      <c r="BS18" s="274">
        <f t="shared" si="42"/>
        <v>0</v>
      </c>
      <c r="BT18" s="274">
        <f t="shared" si="43"/>
        <v>25531</v>
      </c>
      <c r="BU18" s="274">
        <f t="shared" si="44"/>
        <v>1120</v>
      </c>
      <c r="BV18" s="274">
        <f t="shared" si="45"/>
        <v>3308</v>
      </c>
      <c r="BW18" s="274">
        <f t="shared" si="46"/>
        <v>82</v>
      </c>
      <c r="BX18" s="274">
        <f t="shared" si="47"/>
        <v>1954</v>
      </c>
      <c r="BY18" s="274">
        <f t="shared" si="21"/>
        <v>27295</v>
      </c>
      <c r="BZ18" s="274">
        <f t="shared" si="22"/>
        <v>0</v>
      </c>
      <c r="CA18" s="274">
        <f t="shared" si="23"/>
        <v>23678</v>
      </c>
      <c r="CB18" s="274">
        <f t="shared" si="24"/>
        <v>699</v>
      </c>
      <c r="CC18" s="274">
        <f t="shared" si="25"/>
        <v>2771</v>
      </c>
      <c r="CD18" s="274">
        <f t="shared" si="26"/>
        <v>82</v>
      </c>
      <c r="CE18" s="274">
        <f t="shared" si="27"/>
        <v>65</v>
      </c>
      <c r="CF18" s="274">
        <f t="shared" si="28"/>
        <v>4700</v>
      </c>
      <c r="CG18" s="274">
        <f t="shared" si="48"/>
        <v>0</v>
      </c>
      <c r="CH18" s="274">
        <f t="shared" si="49"/>
        <v>1853</v>
      </c>
      <c r="CI18" s="274">
        <f t="shared" si="50"/>
        <v>421</v>
      </c>
      <c r="CJ18" s="274">
        <f t="shared" si="51"/>
        <v>537</v>
      </c>
      <c r="CK18" s="274">
        <f t="shared" si="52"/>
        <v>0</v>
      </c>
      <c r="CL18" s="274">
        <f t="shared" si="53"/>
        <v>1889</v>
      </c>
      <c r="CM18" s="274">
        <f t="shared" si="54"/>
        <v>16004</v>
      </c>
      <c r="CN18" s="274">
        <f t="shared" si="55"/>
        <v>0</v>
      </c>
      <c r="CO18" s="274">
        <f t="shared" si="56"/>
        <v>15291</v>
      </c>
      <c r="CP18" s="274">
        <f t="shared" si="57"/>
        <v>20</v>
      </c>
      <c r="CQ18" s="274">
        <f t="shared" si="58"/>
        <v>205</v>
      </c>
      <c r="CR18" s="274">
        <f t="shared" si="59"/>
        <v>400</v>
      </c>
      <c r="CS18" s="274">
        <f t="shared" si="60"/>
        <v>88</v>
      </c>
      <c r="CT18" s="274">
        <f t="shared" si="31"/>
        <v>9953</v>
      </c>
      <c r="CU18" s="274">
        <f t="shared" si="32"/>
        <v>0</v>
      </c>
      <c r="CV18" s="274">
        <f t="shared" si="33"/>
        <v>9877</v>
      </c>
      <c r="CW18" s="274">
        <f t="shared" si="34"/>
        <v>15</v>
      </c>
      <c r="CX18" s="274">
        <f t="shared" si="35"/>
        <v>61</v>
      </c>
      <c r="CY18" s="274">
        <f t="shared" si="36"/>
        <v>0</v>
      </c>
      <c r="CZ18" s="274">
        <f t="shared" si="37"/>
        <v>0</v>
      </c>
      <c r="DA18" s="274">
        <f t="shared" si="38"/>
        <v>6051</v>
      </c>
      <c r="DB18" s="274">
        <f t="shared" si="61"/>
        <v>0</v>
      </c>
      <c r="DC18" s="274">
        <f t="shared" si="62"/>
        <v>5414</v>
      </c>
      <c r="DD18" s="274">
        <f t="shared" si="63"/>
        <v>5</v>
      </c>
      <c r="DE18" s="274">
        <f t="shared" si="64"/>
        <v>144</v>
      </c>
      <c r="DF18" s="274">
        <f t="shared" si="65"/>
        <v>400</v>
      </c>
      <c r="DG18" s="274">
        <f t="shared" si="66"/>
        <v>88</v>
      </c>
      <c r="DH18" s="274">
        <v>0</v>
      </c>
      <c r="DI18" s="274">
        <f t="shared" si="40"/>
        <v>72</v>
      </c>
      <c r="DJ18" s="274">
        <v>10</v>
      </c>
      <c r="DK18" s="274">
        <v>0</v>
      </c>
      <c r="DL18" s="274">
        <v>0</v>
      </c>
      <c r="DM18" s="274">
        <v>62</v>
      </c>
    </row>
    <row r="19" spans="1:117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0"/>
        <v>126991</v>
      </c>
      <c r="E19" s="274">
        <f t="shared" si="1"/>
        <v>83680</v>
      </c>
      <c r="F19" s="274">
        <f t="shared" si="2"/>
        <v>0</v>
      </c>
      <c r="G19" s="274">
        <v>0</v>
      </c>
      <c r="H19" s="274">
        <v>0</v>
      </c>
      <c r="I19" s="274">
        <v>0</v>
      </c>
      <c r="J19" s="274">
        <f t="shared" si="3"/>
        <v>68570</v>
      </c>
      <c r="K19" s="274">
        <v>62389</v>
      </c>
      <c r="L19" s="274">
        <v>6002</v>
      </c>
      <c r="M19" s="274">
        <v>179</v>
      </c>
      <c r="N19" s="274">
        <f t="shared" si="4"/>
        <v>2364</v>
      </c>
      <c r="O19" s="274">
        <v>2196</v>
      </c>
      <c r="P19" s="274">
        <v>168</v>
      </c>
      <c r="Q19" s="274">
        <v>0</v>
      </c>
      <c r="R19" s="274">
        <f t="shared" si="5"/>
        <v>11773</v>
      </c>
      <c r="S19" s="274">
        <v>9119</v>
      </c>
      <c r="T19" s="274">
        <v>2654</v>
      </c>
      <c r="U19" s="274">
        <v>0</v>
      </c>
      <c r="V19" s="274">
        <f t="shared" si="6"/>
        <v>258</v>
      </c>
      <c r="W19" s="274">
        <v>0</v>
      </c>
      <c r="X19" s="274">
        <v>258</v>
      </c>
      <c r="Y19" s="274">
        <v>0</v>
      </c>
      <c r="Z19" s="274">
        <f t="shared" si="7"/>
        <v>715</v>
      </c>
      <c r="AA19" s="274">
        <v>658</v>
      </c>
      <c r="AB19" s="274">
        <v>57</v>
      </c>
      <c r="AC19" s="274">
        <v>0</v>
      </c>
      <c r="AD19" s="274">
        <f t="shared" si="8"/>
        <v>25061</v>
      </c>
      <c r="AE19" s="274">
        <f t="shared" si="9"/>
        <v>0</v>
      </c>
      <c r="AF19" s="274">
        <v>0</v>
      </c>
      <c r="AG19" s="274">
        <v>0</v>
      </c>
      <c r="AH19" s="274">
        <v>0</v>
      </c>
      <c r="AI19" s="274">
        <f t="shared" si="10"/>
        <v>23976</v>
      </c>
      <c r="AJ19" s="274">
        <v>0</v>
      </c>
      <c r="AK19" s="274">
        <v>0</v>
      </c>
      <c r="AL19" s="274">
        <v>23976</v>
      </c>
      <c r="AM19" s="274">
        <f t="shared" si="11"/>
        <v>0</v>
      </c>
      <c r="AN19" s="274">
        <v>0</v>
      </c>
      <c r="AO19" s="274">
        <v>0</v>
      </c>
      <c r="AP19" s="274">
        <v>0</v>
      </c>
      <c r="AQ19" s="274">
        <f t="shared" si="12"/>
        <v>1085</v>
      </c>
      <c r="AR19" s="274">
        <v>0</v>
      </c>
      <c r="AS19" s="274">
        <v>75</v>
      </c>
      <c r="AT19" s="274">
        <v>1010</v>
      </c>
      <c r="AU19" s="274">
        <f t="shared" si="13"/>
        <v>0</v>
      </c>
      <c r="AV19" s="274">
        <v>0</v>
      </c>
      <c r="AW19" s="274">
        <v>0</v>
      </c>
      <c r="AX19" s="274">
        <v>0</v>
      </c>
      <c r="AY19" s="274">
        <f t="shared" si="14"/>
        <v>0</v>
      </c>
      <c r="AZ19" s="274">
        <v>0</v>
      </c>
      <c r="BA19" s="274">
        <v>0</v>
      </c>
      <c r="BB19" s="274">
        <v>0</v>
      </c>
      <c r="BC19" s="274">
        <f t="shared" si="15"/>
        <v>18250</v>
      </c>
      <c r="BD19" s="274">
        <f t="shared" si="16"/>
        <v>4048</v>
      </c>
      <c r="BE19" s="274">
        <v>0</v>
      </c>
      <c r="BF19" s="274">
        <v>2828</v>
      </c>
      <c r="BG19" s="274">
        <v>991</v>
      </c>
      <c r="BH19" s="274">
        <v>229</v>
      </c>
      <c r="BI19" s="274">
        <v>0</v>
      </c>
      <c r="BJ19" s="274">
        <v>0</v>
      </c>
      <c r="BK19" s="274">
        <f t="shared" si="18"/>
        <v>14202</v>
      </c>
      <c r="BL19" s="274">
        <v>0</v>
      </c>
      <c r="BM19" s="274">
        <v>4983</v>
      </c>
      <c r="BN19" s="274">
        <v>196</v>
      </c>
      <c r="BO19" s="274">
        <v>9023</v>
      </c>
      <c r="BP19" s="274">
        <v>0</v>
      </c>
      <c r="BQ19" s="274">
        <v>0</v>
      </c>
      <c r="BR19" s="274">
        <f t="shared" si="41"/>
        <v>87728</v>
      </c>
      <c r="BS19" s="274">
        <f t="shared" si="42"/>
        <v>0</v>
      </c>
      <c r="BT19" s="274">
        <f t="shared" si="43"/>
        <v>71398</v>
      </c>
      <c r="BU19" s="274">
        <f t="shared" si="44"/>
        <v>3355</v>
      </c>
      <c r="BV19" s="274">
        <f t="shared" si="45"/>
        <v>12002</v>
      </c>
      <c r="BW19" s="274">
        <f t="shared" si="46"/>
        <v>258</v>
      </c>
      <c r="BX19" s="274">
        <f t="shared" si="47"/>
        <v>715</v>
      </c>
      <c r="BY19" s="274">
        <f t="shared" si="21"/>
        <v>83680</v>
      </c>
      <c r="BZ19" s="274">
        <f t="shared" si="22"/>
        <v>0</v>
      </c>
      <c r="CA19" s="274">
        <f t="shared" si="23"/>
        <v>68570</v>
      </c>
      <c r="CB19" s="274">
        <f t="shared" si="24"/>
        <v>2364</v>
      </c>
      <c r="CC19" s="274">
        <f t="shared" si="25"/>
        <v>11773</v>
      </c>
      <c r="CD19" s="274">
        <f t="shared" si="26"/>
        <v>258</v>
      </c>
      <c r="CE19" s="274">
        <f t="shared" si="27"/>
        <v>715</v>
      </c>
      <c r="CF19" s="274">
        <f t="shared" si="28"/>
        <v>4048</v>
      </c>
      <c r="CG19" s="274">
        <f t="shared" si="48"/>
        <v>0</v>
      </c>
      <c r="CH19" s="274">
        <f t="shared" si="49"/>
        <v>2828</v>
      </c>
      <c r="CI19" s="274">
        <f t="shared" si="50"/>
        <v>991</v>
      </c>
      <c r="CJ19" s="274">
        <f t="shared" si="51"/>
        <v>229</v>
      </c>
      <c r="CK19" s="274">
        <f t="shared" si="52"/>
        <v>0</v>
      </c>
      <c r="CL19" s="274">
        <f t="shared" si="53"/>
        <v>0</v>
      </c>
      <c r="CM19" s="274">
        <f t="shared" si="54"/>
        <v>39263</v>
      </c>
      <c r="CN19" s="274">
        <f t="shared" si="55"/>
        <v>0</v>
      </c>
      <c r="CO19" s="274">
        <f t="shared" si="56"/>
        <v>28959</v>
      </c>
      <c r="CP19" s="274">
        <f t="shared" si="57"/>
        <v>196</v>
      </c>
      <c r="CQ19" s="274">
        <f t="shared" si="58"/>
        <v>10108</v>
      </c>
      <c r="CR19" s="274">
        <f t="shared" si="59"/>
        <v>0</v>
      </c>
      <c r="CS19" s="274">
        <f t="shared" si="60"/>
        <v>0</v>
      </c>
      <c r="CT19" s="274">
        <f t="shared" si="31"/>
        <v>25061</v>
      </c>
      <c r="CU19" s="274">
        <f t="shared" si="32"/>
        <v>0</v>
      </c>
      <c r="CV19" s="274">
        <f t="shared" si="33"/>
        <v>23976</v>
      </c>
      <c r="CW19" s="274">
        <f t="shared" si="34"/>
        <v>0</v>
      </c>
      <c r="CX19" s="274">
        <f t="shared" si="35"/>
        <v>1085</v>
      </c>
      <c r="CY19" s="274">
        <f t="shared" si="36"/>
        <v>0</v>
      </c>
      <c r="CZ19" s="274">
        <f t="shared" si="37"/>
        <v>0</v>
      </c>
      <c r="DA19" s="274">
        <f t="shared" si="38"/>
        <v>14202</v>
      </c>
      <c r="DB19" s="274">
        <f t="shared" si="61"/>
        <v>0</v>
      </c>
      <c r="DC19" s="274">
        <f t="shared" si="62"/>
        <v>4983</v>
      </c>
      <c r="DD19" s="274">
        <f t="shared" si="63"/>
        <v>196</v>
      </c>
      <c r="DE19" s="274">
        <f t="shared" si="64"/>
        <v>9023</v>
      </c>
      <c r="DF19" s="274">
        <f t="shared" si="65"/>
        <v>0</v>
      </c>
      <c r="DG19" s="274">
        <f t="shared" si="66"/>
        <v>0</v>
      </c>
      <c r="DH19" s="274">
        <v>0</v>
      </c>
      <c r="DI19" s="274">
        <f t="shared" si="40"/>
        <v>4</v>
      </c>
      <c r="DJ19" s="274">
        <v>4</v>
      </c>
      <c r="DK19" s="274">
        <v>0</v>
      </c>
      <c r="DL19" s="274">
        <v>0</v>
      </c>
      <c r="DM19" s="274">
        <v>0</v>
      </c>
    </row>
    <row r="20" spans="1:117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0"/>
        <v>58062</v>
      </c>
      <c r="E20" s="274">
        <f t="shared" si="1"/>
        <v>33036</v>
      </c>
      <c r="F20" s="274">
        <f t="shared" si="2"/>
        <v>0</v>
      </c>
      <c r="G20" s="274">
        <v>0</v>
      </c>
      <c r="H20" s="274">
        <v>0</v>
      </c>
      <c r="I20" s="274">
        <v>0</v>
      </c>
      <c r="J20" s="274">
        <f t="shared" si="3"/>
        <v>27719</v>
      </c>
      <c r="K20" s="274">
        <v>0</v>
      </c>
      <c r="L20" s="274">
        <v>27719</v>
      </c>
      <c r="M20" s="274">
        <v>0</v>
      </c>
      <c r="N20" s="274">
        <f t="shared" si="4"/>
        <v>830</v>
      </c>
      <c r="O20" s="274">
        <v>0</v>
      </c>
      <c r="P20" s="274">
        <v>830</v>
      </c>
      <c r="Q20" s="274">
        <v>0</v>
      </c>
      <c r="R20" s="274">
        <f t="shared" si="5"/>
        <v>4311</v>
      </c>
      <c r="S20" s="274">
        <v>2010</v>
      </c>
      <c r="T20" s="274">
        <v>2301</v>
      </c>
      <c r="U20" s="274">
        <v>0</v>
      </c>
      <c r="V20" s="274">
        <f t="shared" si="6"/>
        <v>65</v>
      </c>
      <c r="W20" s="274">
        <v>65</v>
      </c>
      <c r="X20" s="274">
        <v>0</v>
      </c>
      <c r="Y20" s="274">
        <v>0</v>
      </c>
      <c r="Z20" s="274">
        <f t="shared" si="7"/>
        <v>111</v>
      </c>
      <c r="AA20" s="274">
        <v>111</v>
      </c>
      <c r="AB20" s="274">
        <v>0</v>
      </c>
      <c r="AC20" s="274">
        <v>0</v>
      </c>
      <c r="AD20" s="274">
        <f t="shared" si="8"/>
        <v>10748</v>
      </c>
      <c r="AE20" s="274">
        <f t="shared" si="9"/>
        <v>0</v>
      </c>
      <c r="AF20" s="274">
        <v>0</v>
      </c>
      <c r="AG20" s="274">
        <v>0</v>
      </c>
      <c r="AH20" s="274">
        <v>0</v>
      </c>
      <c r="AI20" s="274">
        <f t="shared" si="10"/>
        <v>10748</v>
      </c>
      <c r="AJ20" s="274">
        <v>0</v>
      </c>
      <c r="AK20" s="274">
        <v>0</v>
      </c>
      <c r="AL20" s="274">
        <v>10748</v>
      </c>
      <c r="AM20" s="274">
        <f t="shared" si="11"/>
        <v>0</v>
      </c>
      <c r="AN20" s="274">
        <v>0</v>
      </c>
      <c r="AO20" s="274">
        <v>0</v>
      </c>
      <c r="AP20" s="274">
        <v>0</v>
      </c>
      <c r="AQ20" s="274">
        <f t="shared" si="12"/>
        <v>0</v>
      </c>
      <c r="AR20" s="274">
        <v>0</v>
      </c>
      <c r="AS20" s="274">
        <v>0</v>
      </c>
      <c r="AT20" s="274">
        <v>0</v>
      </c>
      <c r="AU20" s="274">
        <f t="shared" si="13"/>
        <v>0</v>
      </c>
      <c r="AV20" s="274">
        <v>0</v>
      </c>
      <c r="AW20" s="274">
        <v>0</v>
      </c>
      <c r="AX20" s="274">
        <v>0</v>
      </c>
      <c r="AY20" s="274">
        <f t="shared" si="14"/>
        <v>0</v>
      </c>
      <c r="AZ20" s="274">
        <v>0</v>
      </c>
      <c r="BA20" s="274">
        <v>0</v>
      </c>
      <c r="BB20" s="274">
        <v>0</v>
      </c>
      <c r="BC20" s="274">
        <f t="shared" si="15"/>
        <v>14278</v>
      </c>
      <c r="BD20" s="274">
        <f t="shared" si="16"/>
        <v>7860</v>
      </c>
      <c r="BE20" s="274">
        <v>0</v>
      </c>
      <c r="BF20" s="274">
        <v>2498</v>
      </c>
      <c r="BG20" s="274">
        <v>0</v>
      </c>
      <c r="BH20" s="274">
        <v>3265</v>
      </c>
      <c r="BI20" s="274">
        <v>0</v>
      </c>
      <c r="BJ20" s="274">
        <v>2097</v>
      </c>
      <c r="BK20" s="274">
        <f t="shared" si="18"/>
        <v>6418</v>
      </c>
      <c r="BL20" s="274">
        <v>0</v>
      </c>
      <c r="BM20" s="274">
        <v>5251</v>
      </c>
      <c r="BN20" s="274">
        <v>14</v>
      </c>
      <c r="BO20" s="274">
        <v>904</v>
      </c>
      <c r="BP20" s="274">
        <v>0</v>
      </c>
      <c r="BQ20" s="274">
        <v>249</v>
      </c>
      <c r="BR20" s="274">
        <f t="shared" si="41"/>
        <v>40896</v>
      </c>
      <c r="BS20" s="274">
        <f t="shared" si="42"/>
        <v>0</v>
      </c>
      <c r="BT20" s="274">
        <f t="shared" si="43"/>
        <v>30217</v>
      </c>
      <c r="BU20" s="274">
        <f t="shared" si="44"/>
        <v>830</v>
      </c>
      <c r="BV20" s="274">
        <f t="shared" si="45"/>
        <v>7576</v>
      </c>
      <c r="BW20" s="274">
        <f t="shared" si="46"/>
        <v>65</v>
      </c>
      <c r="BX20" s="274">
        <f t="shared" si="47"/>
        <v>2208</v>
      </c>
      <c r="BY20" s="274">
        <f t="shared" si="21"/>
        <v>33036</v>
      </c>
      <c r="BZ20" s="274">
        <f t="shared" si="22"/>
        <v>0</v>
      </c>
      <c r="CA20" s="274">
        <f t="shared" si="23"/>
        <v>27719</v>
      </c>
      <c r="CB20" s="274">
        <f t="shared" si="24"/>
        <v>830</v>
      </c>
      <c r="CC20" s="274">
        <f t="shared" si="25"/>
        <v>4311</v>
      </c>
      <c r="CD20" s="274">
        <f t="shared" si="26"/>
        <v>65</v>
      </c>
      <c r="CE20" s="274">
        <f t="shared" si="27"/>
        <v>111</v>
      </c>
      <c r="CF20" s="274">
        <f t="shared" si="28"/>
        <v>7860</v>
      </c>
      <c r="CG20" s="274">
        <f t="shared" si="48"/>
        <v>0</v>
      </c>
      <c r="CH20" s="274">
        <f t="shared" si="49"/>
        <v>2498</v>
      </c>
      <c r="CI20" s="274">
        <f t="shared" si="50"/>
        <v>0</v>
      </c>
      <c r="CJ20" s="274">
        <f t="shared" si="51"/>
        <v>3265</v>
      </c>
      <c r="CK20" s="274">
        <f t="shared" si="52"/>
        <v>0</v>
      </c>
      <c r="CL20" s="274">
        <f t="shared" si="53"/>
        <v>2097</v>
      </c>
      <c r="CM20" s="274">
        <f t="shared" si="54"/>
        <v>17166</v>
      </c>
      <c r="CN20" s="274">
        <f t="shared" si="55"/>
        <v>0</v>
      </c>
      <c r="CO20" s="274">
        <f t="shared" si="56"/>
        <v>15999</v>
      </c>
      <c r="CP20" s="274">
        <f t="shared" si="57"/>
        <v>14</v>
      </c>
      <c r="CQ20" s="274">
        <f t="shared" si="58"/>
        <v>904</v>
      </c>
      <c r="CR20" s="274">
        <f t="shared" si="59"/>
        <v>0</v>
      </c>
      <c r="CS20" s="274">
        <f t="shared" si="60"/>
        <v>249</v>
      </c>
      <c r="CT20" s="274">
        <f t="shared" si="31"/>
        <v>10748</v>
      </c>
      <c r="CU20" s="274">
        <f t="shared" si="32"/>
        <v>0</v>
      </c>
      <c r="CV20" s="274">
        <f t="shared" si="33"/>
        <v>10748</v>
      </c>
      <c r="CW20" s="274">
        <f t="shared" si="34"/>
        <v>0</v>
      </c>
      <c r="CX20" s="274">
        <f t="shared" si="35"/>
        <v>0</v>
      </c>
      <c r="CY20" s="274">
        <f t="shared" si="36"/>
        <v>0</v>
      </c>
      <c r="CZ20" s="274">
        <f t="shared" si="37"/>
        <v>0</v>
      </c>
      <c r="DA20" s="274">
        <f t="shared" si="38"/>
        <v>6418</v>
      </c>
      <c r="DB20" s="274">
        <f t="shared" si="61"/>
        <v>0</v>
      </c>
      <c r="DC20" s="274">
        <f t="shared" si="62"/>
        <v>5251</v>
      </c>
      <c r="DD20" s="274">
        <f t="shared" si="63"/>
        <v>14</v>
      </c>
      <c r="DE20" s="274">
        <f t="shared" si="64"/>
        <v>904</v>
      </c>
      <c r="DF20" s="274">
        <f t="shared" si="65"/>
        <v>0</v>
      </c>
      <c r="DG20" s="274">
        <f t="shared" si="66"/>
        <v>249</v>
      </c>
      <c r="DH20" s="274">
        <v>0</v>
      </c>
      <c r="DI20" s="274">
        <f t="shared" si="40"/>
        <v>7</v>
      </c>
      <c r="DJ20" s="274">
        <v>7</v>
      </c>
      <c r="DK20" s="274">
        <v>0</v>
      </c>
      <c r="DL20" s="274">
        <v>0</v>
      </c>
      <c r="DM20" s="274">
        <v>0</v>
      </c>
    </row>
    <row r="21" spans="1:117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0"/>
        <v>57430</v>
      </c>
      <c r="E21" s="274">
        <f t="shared" si="1"/>
        <v>35551</v>
      </c>
      <c r="F21" s="274">
        <f t="shared" si="2"/>
        <v>0</v>
      </c>
      <c r="G21" s="274">
        <v>0</v>
      </c>
      <c r="H21" s="274">
        <v>0</v>
      </c>
      <c r="I21" s="274">
        <v>0</v>
      </c>
      <c r="J21" s="274">
        <f t="shared" si="3"/>
        <v>29698</v>
      </c>
      <c r="K21" s="274">
        <v>4564</v>
      </c>
      <c r="L21" s="274">
        <v>25134</v>
      </c>
      <c r="M21" s="274">
        <v>0</v>
      </c>
      <c r="N21" s="274">
        <f t="shared" si="4"/>
        <v>744</v>
      </c>
      <c r="O21" s="274">
        <v>142</v>
      </c>
      <c r="P21" s="274">
        <v>602</v>
      </c>
      <c r="Q21" s="274">
        <v>0</v>
      </c>
      <c r="R21" s="274">
        <f t="shared" si="5"/>
        <v>5042</v>
      </c>
      <c r="S21" s="274">
        <v>800</v>
      </c>
      <c r="T21" s="274">
        <v>4242</v>
      </c>
      <c r="U21" s="274">
        <v>0</v>
      </c>
      <c r="V21" s="274">
        <f t="shared" si="6"/>
        <v>0</v>
      </c>
      <c r="W21" s="274">
        <v>0</v>
      </c>
      <c r="X21" s="274">
        <v>0</v>
      </c>
      <c r="Y21" s="274">
        <v>0</v>
      </c>
      <c r="Z21" s="274">
        <f t="shared" si="7"/>
        <v>67</v>
      </c>
      <c r="AA21" s="274">
        <v>67</v>
      </c>
      <c r="AB21" s="274">
        <v>0</v>
      </c>
      <c r="AC21" s="274">
        <v>0</v>
      </c>
      <c r="AD21" s="274">
        <f t="shared" si="8"/>
        <v>13845</v>
      </c>
      <c r="AE21" s="274">
        <f t="shared" si="9"/>
        <v>0</v>
      </c>
      <c r="AF21" s="274">
        <v>0</v>
      </c>
      <c r="AG21" s="274">
        <v>0</v>
      </c>
      <c r="AH21" s="274">
        <v>0</v>
      </c>
      <c r="AI21" s="274">
        <f t="shared" si="10"/>
        <v>13639</v>
      </c>
      <c r="AJ21" s="274">
        <v>0</v>
      </c>
      <c r="AK21" s="274">
        <v>0</v>
      </c>
      <c r="AL21" s="274">
        <v>13639</v>
      </c>
      <c r="AM21" s="274">
        <f t="shared" si="11"/>
        <v>18</v>
      </c>
      <c r="AN21" s="274">
        <v>0</v>
      </c>
      <c r="AO21" s="274">
        <v>0</v>
      </c>
      <c r="AP21" s="274">
        <v>18</v>
      </c>
      <c r="AQ21" s="274">
        <f t="shared" si="12"/>
        <v>0</v>
      </c>
      <c r="AR21" s="274">
        <v>0</v>
      </c>
      <c r="AS21" s="274">
        <v>0</v>
      </c>
      <c r="AT21" s="274">
        <v>0</v>
      </c>
      <c r="AU21" s="274">
        <f t="shared" si="13"/>
        <v>0</v>
      </c>
      <c r="AV21" s="274">
        <v>0</v>
      </c>
      <c r="AW21" s="274">
        <v>0</v>
      </c>
      <c r="AX21" s="274">
        <v>0</v>
      </c>
      <c r="AY21" s="274">
        <f t="shared" si="14"/>
        <v>188</v>
      </c>
      <c r="AZ21" s="274">
        <v>0</v>
      </c>
      <c r="BA21" s="274">
        <v>0</v>
      </c>
      <c r="BB21" s="274">
        <v>188</v>
      </c>
      <c r="BC21" s="274">
        <f t="shared" si="15"/>
        <v>8034</v>
      </c>
      <c r="BD21" s="274">
        <f t="shared" si="16"/>
        <v>6474</v>
      </c>
      <c r="BE21" s="274">
        <v>0</v>
      </c>
      <c r="BF21" s="274">
        <v>2260</v>
      </c>
      <c r="BG21" s="274">
        <v>696</v>
      </c>
      <c r="BH21" s="274">
        <v>2278</v>
      </c>
      <c r="BI21" s="274">
        <v>0</v>
      </c>
      <c r="BJ21" s="274">
        <v>1240</v>
      </c>
      <c r="BK21" s="274">
        <f t="shared" si="18"/>
        <v>1560</v>
      </c>
      <c r="BL21" s="274">
        <v>0</v>
      </c>
      <c r="BM21" s="274">
        <v>669</v>
      </c>
      <c r="BN21" s="274">
        <v>38</v>
      </c>
      <c r="BO21" s="274">
        <v>673</v>
      </c>
      <c r="BP21" s="274">
        <v>0</v>
      </c>
      <c r="BQ21" s="274">
        <v>180</v>
      </c>
      <c r="BR21" s="274">
        <f t="shared" si="41"/>
        <v>42025</v>
      </c>
      <c r="BS21" s="274">
        <f t="shared" si="42"/>
        <v>0</v>
      </c>
      <c r="BT21" s="274">
        <f t="shared" si="43"/>
        <v>31958</v>
      </c>
      <c r="BU21" s="274">
        <f t="shared" si="44"/>
        <v>1440</v>
      </c>
      <c r="BV21" s="274">
        <f t="shared" si="45"/>
        <v>7320</v>
      </c>
      <c r="BW21" s="274">
        <f t="shared" si="46"/>
        <v>0</v>
      </c>
      <c r="BX21" s="274">
        <f t="shared" si="47"/>
        <v>1307</v>
      </c>
      <c r="BY21" s="274">
        <f t="shared" si="21"/>
        <v>35551</v>
      </c>
      <c r="BZ21" s="274">
        <f t="shared" si="22"/>
        <v>0</v>
      </c>
      <c r="CA21" s="274">
        <f t="shared" si="23"/>
        <v>29698</v>
      </c>
      <c r="CB21" s="274">
        <f t="shared" si="24"/>
        <v>744</v>
      </c>
      <c r="CC21" s="274">
        <f t="shared" si="25"/>
        <v>5042</v>
      </c>
      <c r="CD21" s="274">
        <f t="shared" si="26"/>
        <v>0</v>
      </c>
      <c r="CE21" s="274">
        <f t="shared" si="27"/>
        <v>67</v>
      </c>
      <c r="CF21" s="274">
        <f t="shared" si="28"/>
        <v>6474</v>
      </c>
      <c r="CG21" s="274">
        <f t="shared" si="48"/>
        <v>0</v>
      </c>
      <c r="CH21" s="274">
        <f t="shared" si="49"/>
        <v>2260</v>
      </c>
      <c r="CI21" s="274">
        <f t="shared" si="50"/>
        <v>696</v>
      </c>
      <c r="CJ21" s="274">
        <f t="shared" si="51"/>
        <v>2278</v>
      </c>
      <c r="CK21" s="274">
        <f t="shared" si="52"/>
        <v>0</v>
      </c>
      <c r="CL21" s="274">
        <f t="shared" si="53"/>
        <v>1240</v>
      </c>
      <c r="CM21" s="274">
        <f t="shared" si="54"/>
        <v>15405</v>
      </c>
      <c r="CN21" s="274">
        <f t="shared" si="55"/>
        <v>0</v>
      </c>
      <c r="CO21" s="274">
        <f t="shared" si="56"/>
        <v>14308</v>
      </c>
      <c r="CP21" s="274">
        <f t="shared" si="57"/>
        <v>56</v>
      </c>
      <c r="CQ21" s="274">
        <f t="shared" si="58"/>
        <v>673</v>
      </c>
      <c r="CR21" s="274">
        <f t="shared" si="59"/>
        <v>0</v>
      </c>
      <c r="CS21" s="274">
        <f t="shared" si="60"/>
        <v>368</v>
      </c>
      <c r="CT21" s="274">
        <f t="shared" si="31"/>
        <v>13845</v>
      </c>
      <c r="CU21" s="274">
        <f t="shared" si="32"/>
        <v>0</v>
      </c>
      <c r="CV21" s="274">
        <f t="shared" si="33"/>
        <v>13639</v>
      </c>
      <c r="CW21" s="274">
        <f t="shared" si="34"/>
        <v>18</v>
      </c>
      <c r="CX21" s="274">
        <f t="shared" si="35"/>
        <v>0</v>
      </c>
      <c r="CY21" s="274">
        <f t="shared" si="36"/>
        <v>0</v>
      </c>
      <c r="CZ21" s="274">
        <f t="shared" si="37"/>
        <v>188</v>
      </c>
      <c r="DA21" s="274">
        <f t="shared" si="38"/>
        <v>1560</v>
      </c>
      <c r="DB21" s="274">
        <f t="shared" si="61"/>
        <v>0</v>
      </c>
      <c r="DC21" s="274">
        <f t="shared" si="62"/>
        <v>669</v>
      </c>
      <c r="DD21" s="274">
        <f t="shared" si="63"/>
        <v>38</v>
      </c>
      <c r="DE21" s="274">
        <f t="shared" si="64"/>
        <v>673</v>
      </c>
      <c r="DF21" s="274">
        <f t="shared" si="65"/>
        <v>0</v>
      </c>
      <c r="DG21" s="274">
        <f t="shared" si="66"/>
        <v>180</v>
      </c>
      <c r="DH21" s="274">
        <v>0</v>
      </c>
      <c r="DI21" s="274">
        <f t="shared" si="40"/>
        <v>13</v>
      </c>
      <c r="DJ21" s="274">
        <v>4</v>
      </c>
      <c r="DK21" s="274">
        <v>0</v>
      </c>
      <c r="DL21" s="274">
        <v>0</v>
      </c>
      <c r="DM21" s="274">
        <v>9</v>
      </c>
    </row>
    <row r="22" spans="1:117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0"/>
        <v>28499</v>
      </c>
      <c r="E22" s="274">
        <f t="shared" si="1"/>
        <v>16073</v>
      </c>
      <c r="F22" s="274">
        <f t="shared" si="2"/>
        <v>0</v>
      </c>
      <c r="G22" s="274">
        <v>0</v>
      </c>
      <c r="H22" s="274">
        <v>0</v>
      </c>
      <c r="I22" s="274">
        <v>0</v>
      </c>
      <c r="J22" s="274">
        <f t="shared" si="3"/>
        <v>13113</v>
      </c>
      <c r="K22" s="274">
        <v>0</v>
      </c>
      <c r="L22" s="274">
        <v>13113</v>
      </c>
      <c r="M22" s="274">
        <v>0</v>
      </c>
      <c r="N22" s="274">
        <f t="shared" si="4"/>
        <v>474</v>
      </c>
      <c r="O22" s="274">
        <v>0</v>
      </c>
      <c r="P22" s="274">
        <v>474</v>
      </c>
      <c r="Q22" s="274">
        <v>0</v>
      </c>
      <c r="R22" s="274">
        <f t="shared" si="5"/>
        <v>2459</v>
      </c>
      <c r="S22" s="274">
        <v>0</v>
      </c>
      <c r="T22" s="274">
        <v>2459</v>
      </c>
      <c r="U22" s="274">
        <v>0</v>
      </c>
      <c r="V22" s="274">
        <f t="shared" si="6"/>
        <v>0</v>
      </c>
      <c r="W22" s="274">
        <v>0</v>
      </c>
      <c r="X22" s="274">
        <v>0</v>
      </c>
      <c r="Y22" s="274">
        <v>0</v>
      </c>
      <c r="Z22" s="274">
        <f t="shared" si="7"/>
        <v>27</v>
      </c>
      <c r="AA22" s="274">
        <v>0</v>
      </c>
      <c r="AB22" s="274">
        <v>27</v>
      </c>
      <c r="AC22" s="274">
        <v>0</v>
      </c>
      <c r="AD22" s="274">
        <f t="shared" si="8"/>
        <v>5117</v>
      </c>
      <c r="AE22" s="274">
        <f t="shared" si="9"/>
        <v>0</v>
      </c>
      <c r="AF22" s="274">
        <v>0</v>
      </c>
      <c r="AG22" s="274">
        <v>0</v>
      </c>
      <c r="AH22" s="274">
        <v>0</v>
      </c>
      <c r="AI22" s="274">
        <f t="shared" si="10"/>
        <v>5096</v>
      </c>
      <c r="AJ22" s="274">
        <v>0</v>
      </c>
      <c r="AK22" s="274">
        <v>0</v>
      </c>
      <c r="AL22" s="274">
        <v>5096</v>
      </c>
      <c r="AM22" s="274">
        <f t="shared" si="11"/>
        <v>0</v>
      </c>
      <c r="AN22" s="274">
        <v>0</v>
      </c>
      <c r="AO22" s="274">
        <v>0</v>
      </c>
      <c r="AP22" s="274">
        <v>0</v>
      </c>
      <c r="AQ22" s="274">
        <f t="shared" si="12"/>
        <v>0</v>
      </c>
      <c r="AR22" s="274">
        <v>0</v>
      </c>
      <c r="AS22" s="274">
        <v>0</v>
      </c>
      <c r="AT22" s="274">
        <v>0</v>
      </c>
      <c r="AU22" s="274">
        <f t="shared" si="13"/>
        <v>0</v>
      </c>
      <c r="AV22" s="274">
        <v>0</v>
      </c>
      <c r="AW22" s="274">
        <v>0</v>
      </c>
      <c r="AX22" s="274">
        <v>0</v>
      </c>
      <c r="AY22" s="274">
        <f t="shared" si="14"/>
        <v>21</v>
      </c>
      <c r="AZ22" s="274">
        <v>0</v>
      </c>
      <c r="BA22" s="274">
        <v>0</v>
      </c>
      <c r="BB22" s="274">
        <v>21</v>
      </c>
      <c r="BC22" s="274">
        <f t="shared" si="15"/>
        <v>7309</v>
      </c>
      <c r="BD22" s="274">
        <f t="shared" si="16"/>
        <v>2178</v>
      </c>
      <c r="BE22" s="274">
        <v>0</v>
      </c>
      <c r="BF22" s="274">
        <v>519</v>
      </c>
      <c r="BG22" s="274">
        <v>51</v>
      </c>
      <c r="BH22" s="274">
        <v>609</v>
      </c>
      <c r="BI22" s="274">
        <v>0</v>
      </c>
      <c r="BJ22" s="274">
        <v>999</v>
      </c>
      <c r="BK22" s="274">
        <f t="shared" si="18"/>
        <v>5131</v>
      </c>
      <c r="BL22" s="274">
        <v>0</v>
      </c>
      <c r="BM22" s="274">
        <v>4691</v>
      </c>
      <c r="BN22" s="274">
        <v>0</v>
      </c>
      <c r="BO22" s="274">
        <v>394</v>
      </c>
      <c r="BP22" s="274">
        <v>0</v>
      </c>
      <c r="BQ22" s="274">
        <v>46</v>
      </c>
      <c r="BR22" s="274">
        <f t="shared" si="41"/>
        <v>18251</v>
      </c>
      <c r="BS22" s="274">
        <f t="shared" si="42"/>
        <v>0</v>
      </c>
      <c r="BT22" s="274">
        <f t="shared" si="43"/>
        <v>13632</v>
      </c>
      <c r="BU22" s="274">
        <f t="shared" si="44"/>
        <v>525</v>
      </c>
      <c r="BV22" s="274">
        <f t="shared" si="45"/>
        <v>3068</v>
      </c>
      <c r="BW22" s="274">
        <f t="shared" si="46"/>
        <v>0</v>
      </c>
      <c r="BX22" s="274">
        <f t="shared" si="47"/>
        <v>1026</v>
      </c>
      <c r="BY22" s="274">
        <f t="shared" si="21"/>
        <v>16073</v>
      </c>
      <c r="BZ22" s="274">
        <f t="shared" si="22"/>
        <v>0</v>
      </c>
      <c r="CA22" s="274">
        <f t="shared" si="23"/>
        <v>13113</v>
      </c>
      <c r="CB22" s="274">
        <f t="shared" si="24"/>
        <v>474</v>
      </c>
      <c r="CC22" s="274">
        <f t="shared" si="25"/>
        <v>2459</v>
      </c>
      <c r="CD22" s="274">
        <f t="shared" si="26"/>
        <v>0</v>
      </c>
      <c r="CE22" s="274">
        <f t="shared" si="27"/>
        <v>27</v>
      </c>
      <c r="CF22" s="274">
        <f t="shared" si="28"/>
        <v>2178</v>
      </c>
      <c r="CG22" s="274">
        <f t="shared" si="48"/>
        <v>0</v>
      </c>
      <c r="CH22" s="274">
        <f t="shared" si="49"/>
        <v>519</v>
      </c>
      <c r="CI22" s="274">
        <f t="shared" si="50"/>
        <v>51</v>
      </c>
      <c r="CJ22" s="274">
        <f t="shared" si="51"/>
        <v>609</v>
      </c>
      <c r="CK22" s="274">
        <f t="shared" si="52"/>
        <v>0</v>
      </c>
      <c r="CL22" s="274">
        <f t="shared" si="53"/>
        <v>999</v>
      </c>
      <c r="CM22" s="274">
        <f t="shared" si="54"/>
        <v>10248</v>
      </c>
      <c r="CN22" s="274">
        <f t="shared" si="55"/>
        <v>0</v>
      </c>
      <c r="CO22" s="274">
        <f t="shared" si="56"/>
        <v>9787</v>
      </c>
      <c r="CP22" s="274">
        <f t="shared" si="57"/>
        <v>0</v>
      </c>
      <c r="CQ22" s="274">
        <f t="shared" si="58"/>
        <v>394</v>
      </c>
      <c r="CR22" s="274">
        <f t="shared" si="59"/>
        <v>0</v>
      </c>
      <c r="CS22" s="274">
        <f t="shared" si="60"/>
        <v>67</v>
      </c>
      <c r="CT22" s="274">
        <f t="shared" si="31"/>
        <v>5117</v>
      </c>
      <c r="CU22" s="274">
        <f t="shared" si="32"/>
        <v>0</v>
      </c>
      <c r="CV22" s="274">
        <f t="shared" si="33"/>
        <v>5096</v>
      </c>
      <c r="CW22" s="274">
        <f t="shared" si="34"/>
        <v>0</v>
      </c>
      <c r="CX22" s="274">
        <f t="shared" si="35"/>
        <v>0</v>
      </c>
      <c r="CY22" s="274">
        <f t="shared" si="36"/>
        <v>0</v>
      </c>
      <c r="CZ22" s="274">
        <f t="shared" si="37"/>
        <v>21</v>
      </c>
      <c r="DA22" s="274">
        <f t="shared" si="38"/>
        <v>5131</v>
      </c>
      <c r="DB22" s="274">
        <f t="shared" si="61"/>
        <v>0</v>
      </c>
      <c r="DC22" s="274">
        <f t="shared" si="62"/>
        <v>4691</v>
      </c>
      <c r="DD22" s="274">
        <f t="shared" si="63"/>
        <v>0</v>
      </c>
      <c r="DE22" s="274">
        <f t="shared" si="64"/>
        <v>394</v>
      </c>
      <c r="DF22" s="274">
        <f t="shared" si="65"/>
        <v>0</v>
      </c>
      <c r="DG22" s="274">
        <f t="shared" si="66"/>
        <v>46</v>
      </c>
      <c r="DH22" s="274">
        <v>0</v>
      </c>
      <c r="DI22" s="274">
        <f t="shared" si="40"/>
        <v>0</v>
      </c>
      <c r="DJ22" s="274">
        <v>0</v>
      </c>
      <c r="DK22" s="274">
        <v>0</v>
      </c>
      <c r="DL22" s="274">
        <v>0</v>
      </c>
      <c r="DM22" s="274">
        <v>0</v>
      </c>
    </row>
    <row r="23" spans="1:117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0"/>
        <v>19500</v>
      </c>
      <c r="E23" s="274">
        <f t="shared" si="1"/>
        <v>13848</v>
      </c>
      <c r="F23" s="274">
        <f t="shared" si="2"/>
        <v>0</v>
      </c>
      <c r="G23" s="274">
        <v>0</v>
      </c>
      <c r="H23" s="274">
        <v>0</v>
      </c>
      <c r="I23" s="274">
        <v>0</v>
      </c>
      <c r="J23" s="274">
        <f t="shared" si="3"/>
        <v>11017</v>
      </c>
      <c r="K23" s="274">
        <v>0</v>
      </c>
      <c r="L23" s="274">
        <v>11017</v>
      </c>
      <c r="M23" s="274">
        <v>0</v>
      </c>
      <c r="N23" s="274">
        <f t="shared" si="4"/>
        <v>476</v>
      </c>
      <c r="O23" s="274">
        <v>0</v>
      </c>
      <c r="P23" s="274">
        <v>476</v>
      </c>
      <c r="Q23" s="274">
        <v>0</v>
      </c>
      <c r="R23" s="274">
        <f t="shared" si="5"/>
        <v>2236</v>
      </c>
      <c r="S23" s="274">
        <v>8</v>
      </c>
      <c r="T23" s="274">
        <v>2228</v>
      </c>
      <c r="U23" s="274">
        <v>0</v>
      </c>
      <c r="V23" s="274">
        <f t="shared" si="6"/>
        <v>53</v>
      </c>
      <c r="W23" s="274">
        <v>0</v>
      </c>
      <c r="X23" s="274">
        <v>53</v>
      </c>
      <c r="Y23" s="274">
        <v>0</v>
      </c>
      <c r="Z23" s="274">
        <f t="shared" si="7"/>
        <v>66</v>
      </c>
      <c r="AA23" s="274">
        <v>0</v>
      </c>
      <c r="AB23" s="274">
        <v>66</v>
      </c>
      <c r="AC23" s="274">
        <v>0</v>
      </c>
      <c r="AD23" s="274">
        <f t="shared" si="8"/>
        <v>4209</v>
      </c>
      <c r="AE23" s="274">
        <f t="shared" si="9"/>
        <v>0</v>
      </c>
      <c r="AF23" s="274">
        <v>0</v>
      </c>
      <c r="AG23" s="274">
        <v>0</v>
      </c>
      <c r="AH23" s="274">
        <v>0</v>
      </c>
      <c r="AI23" s="274">
        <f t="shared" si="10"/>
        <v>4209</v>
      </c>
      <c r="AJ23" s="274">
        <v>0</v>
      </c>
      <c r="AK23" s="274">
        <v>0</v>
      </c>
      <c r="AL23" s="274">
        <v>4209</v>
      </c>
      <c r="AM23" s="274">
        <f t="shared" si="11"/>
        <v>0</v>
      </c>
      <c r="AN23" s="274">
        <v>0</v>
      </c>
      <c r="AO23" s="274">
        <v>0</v>
      </c>
      <c r="AP23" s="274">
        <v>0</v>
      </c>
      <c r="AQ23" s="274">
        <f t="shared" si="12"/>
        <v>0</v>
      </c>
      <c r="AR23" s="274">
        <v>0</v>
      </c>
      <c r="AS23" s="274">
        <v>0</v>
      </c>
      <c r="AT23" s="274">
        <v>0</v>
      </c>
      <c r="AU23" s="274">
        <f t="shared" si="13"/>
        <v>0</v>
      </c>
      <c r="AV23" s="274">
        <v>0</v>
      </c>
      <c r="AW23" s="274">
        <v>0</v>
      </c>
      <c r="AX23" s="274">
        <v>0</v>
      </c>
      <c r="AY23" s="274">
        <f t="shared" si="14"/>
        <v>0</v>
      </c>
      <c r="AZ23" s="274">
        <v>0</v>
      </c>
      <c r="BA23" s="274">
        <v>0</v>
      </c>
      <c r="BB23" s="274">
        <v>0</v>
      </c>
      <c r="BC23" s="274">
        <f t="shared" si="15"/>
        <v>1443</v>
      </c>
      <c r="BD23" s="274">
        <f t="shared" si="16"/>
        <v>0</v>
      </c>
      <c r="BE23" s="274">
        <v>0</v>
      </c>
      <c r="BF23" s="274"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f t="shared" si="18"/>
        <v>1443</v>
      </c>
      <c r="BL23" s="274">
        <v>0</v>
      </c>
      <c r="BM23" s="274">
        <v>240</v>
      </c>
      <c r="BN23" s="274">
        <v>641</v>
      </c>
      <c r="BO23" s="274">
        <v>562</v>
      </c>
      <c r="BP23" s="274">
        <v>0</v>
      </c>
      <c r="BQ23" s="274">
        <v>0</v>
      </c>
      <c r="BR23" s="274">
        <f t="shared" si="41"/>
        <v>13848</v>
      </c>
      <c r="BS23" s="274">
        <f t="shared" si="42"/>
        <v>0</v>
      </c>
      <c r="BT23" s="274">
        <f t="shared" si="43"/>
        <v>11017</v>
      </c>
      <c r="BU23" s="274">
        <f t="shared" si="44"/>
        <v>476</v>
      </c>
      <c r="BV23" s="274">
        <f t="shared" si="45"/>
        <v>2236</v>
      </c>
      <c r="BW23" s="274">
        <f t="shared" si="46"/>
        <v>53</v>
      </c>
      <c r="BX23" s="274">
        <f t="shared" si="47"/>
        <v>66</v>
      </c>
      <c r="BY23" s="274">
        <f t="shared" si="21"/>
        <v>13848</v>
      </c>
      <c r="BZ23" s="274">
        <f t="shared" si="22"/>
        <v>0</v>
      </c>
      <c r="CA23" s="274">
        <f t="shared" si="23"/>
        <v>11017</v>
      </c>
      <c r="CB23" s="274">
        <f t="shared" si="24"/>
        <v>476</v>
      </c>
      <c r="CC23" s="274">
        <f t="shared" si="25"/>
        <v>2236</v>
      </c>
      <c r="CD23" s="274">
        <f t="shared" si="26"/>
        <v>53</v>
      </c>
      <c r="CE23" s="274">
        <f t="shared" si="27"/>
        <v>66</v>
      </c>
      <c r="CF23" s="274">
        <f t="shared" si="28"/>
        <v>0</v>
      </c>
      <c r="CG23" s="274">
        <f t="shared" si="48"/>
        <v>0</v>
      </c>
      <c r="CH23" s="274">
        <f t="shared" si="49"/>
        <v>0</v>
      </c>
      <c r="CI23" s="274">
        <f t="shared" si="50"/>
        <v>0</v>
      </c>
      <c r="CJ23" s="274">
        <f t="shared" si="51"/>
        <v>0</v>
      </c>
      <c r="CK23" s="274">
        <f t="shared" si="52"/>
        <v>0</v>
      </c>
      <c r="CL23" s="274">
        <f t="shared" si="53"/>
        <v>0</v>
      </c>
      <c r="CM23" s="274">
        <f t="shared" si="54"/>
        <v>5652</v>
      </c>
      <c r="CN23" s="274">
        <f t="shared" si="55"/>
        <v>0</v>
      </c>
      <c r="CO23" s="274">
        <f t="shared" si="56"/>
        <v>4449</v>
      </c>
      <c r="CP23" s="274">
        <f t="shared" si="57"/>
        <v>641</v>
      </c>
      <c r="CQ23" s="274">
        <f t="shared" si="58"/>
        <v>562</v>
      </c>
      <c r="CR23" s="274">
        <f t="shared" si="59"/>
        <v>0</v>
      </c>
      <c r="CS23" s="274">
        <f t="shared" si="60"/>
        <v>0</v>
      </c>
      <c r="CT23" s="274">
        <f t="shared" si="31"/>
        <v>4209</v>
      </c>
      <c r="CU23" s="274">
        <f t="shared" si="32"/>
        <v>0</v>
      </c>
      <c r="CV23" s="274">
        <f t="shared" si="33"/>
        <v>4209</v>
      </c>
      <c r="CW23" s="274">
        <f t="shared" si="34"/>
        <v>0</v>
      </c>
      <c r="CX23" s="274">
        <f t="shared" si="35"/>
        <v>0</v>
      </c>
      <c r="CY23" s="274">
        <f t="shared" si="36"/>
        <v>0</v>
      </c>
      <c r="CZ23" s="274">
        <f t="shared" si="37"/>
        <v>0</v>
      </c>
      <c r="DA23" s="274">
        <f t="shared" si="38"/>
        <v>1443</v>
      </c>
      <c r="DB23" s="274">
        <f t="shared" si="61"/>
        <v>0</v>
      </c>
      <c r="DC23" s="274">
        <f t="shared" si="62"/>
        <v>240</v>
      </c>
      <c r="DD23" s="274">
        <f t="shared" si="63"/>
        <v>641</v>
      </c>
      <c r="DE23" s="274">
        <f t="shared" si="64"/>
        <v>562</v>
      </c>
      <c r="DF23" s="274">
        <f t="shared" si="65"/>
        <v>0</v>
      </c>
      <c r="DG23" s="274">
        <f t="shared" si="66"/>
        <v>0</v>
      </c>
      <c r="DH23" s="274">
        <v>0</v>
      </c>
      <c r="DI23" s="274">
        <f t="shared" si="40"/>
        <v>0</v>
      </c>
      <c r="DJ23" s="274">
        <v>0</v>
      </c>
      <c r="DK23" s="274">
        <v>0</v>
      </c>
      <c r="DL23" s="274">
        <v>0</v>
      </c>
      <c r="DM23" s="274">
        <v>0</v>
      </c>
    </row>
    <row r="24" spans="1:117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0"/>
        <v>19935</v>
      </c>
      <c r="E24" s="274">
        <f t="shared" si="1"/>
        <v>10510</v>
      </c>
      <c r="F24" s="274">
        <f t="shared" si="2"/>
        <v>0</v>
      </c>
      <c r="G24" s="274">
        <v>0</v>
      </c>
      <c r="H24" s="274">
        <v>0</v>
      </c>
      <c r="I24" s="274">
        <v>0</v>
      </c>
      <c r="J24" s="274">
        <f t="shared" si="3"/>
        <v>8588</v>
      </c>
      <c r="K24" s="274">
        <v>0</v>
      </c>
      <c r="L24" s="274">
        <v>8546</v>
      </c>
      <c r="M24" s="274">
        <v>42</v>
      </c>
      <c r="N24" s="274">
        <f t="shared" si="4"/>
        <v>299</v>
      </c>
      <c r="O24" s="274">
        <v>0</v>
      </c>
      <c r="P24" s="274">
        <v>291</v>
      </c>
      <c r="Q24" s="274">
        <v>8</v>
      </c>
      <c r="R24" s="274">
        <f t="shared" si="5"/>
        <v>1623</v>
      </c>
      <c r="S24" s="274">
        <v>0</v>
      </c>
      <c r="T24" s="274">
        <v>1623</v>
      </c>
      <c r="U24" s="274">
        <v>0</v>
      </c>
      <c r="V24" s="274">
        <f t="shared" si="6"/>
        <v>0</v>
      </c>
      <c r="W24" s="274">
        <v>0</v>
      </c>
      <c r="X24" s="274">
        <v>0</v>
      </c>
      <c r="Y24" s="274">
        <v>0</v>
      </c>
      <c r="Z24" s="274">
        <f t="shared" si="7"/>
        <v>0</v>
      </c>
      <c r="AA24" s="274">
        <v>0</v>
      </c>
      <c r="AB24" s="274">
        <v>0</v>
      </c>
      <c r="AC24" s="274">
        <v>0</v>
      </c>
      <c r="AD24" s="274">
        <f t="shared" si="8"/>
        <v>6741</v>
      </c>
      <c r="AE24" s="274">
        <f t="shared" si="9"/>
        <v>0</v>
      </c>
      <c r="AF24" s="274">
        <v>0</v>
      </c>
      <c r="AG24" s="274">
        <v>0</v>
      </c>
      <c r="AH24" s="274">
        <v>0</v>
      </c>
      <c r="AI24" s="274">
        <f t="shared" si="10"/>
        <v>4765</v>
      </c>
      <c r="AJ24" s="274">
        <v>0</v>
      </c>
      <c r="AK24" s="274">
        <v>109</v>
      </c>
      <c r="AL24" s="274">
        <v>4656</v>
      </c>
      <c r="AM24" s="274">
        <f t="shared" si="11"/>
        <v>56</v>
      </c>
      <c r="AN24" s="274">
        <v>0</v>
      </c>
      <c r="AO24" s="274">
        <v>54</v>
      </c>
      <c r="AP24" s="274">
        <v>2</v>
      </c>
      <c r="AQ24" s="274">
        <f t="shared" si="12"/>
        <v>1920</v>
      </c>
      <c r="AR24" s="274">
        <v>0</v>
      </c>
      <c r="AS24" s="274">
        <v>461</v>
      </c>
      <c r="AT24" s="274">
        <v>1459</v>
      </c>
      <c r="AU24" s="274">
        <f t="shared" si="13"/>
        <v>0</v>
      </c>
      <c r="AV24" s="274">
        <v>0</v>
      </c>
      <c r="AW24" s="274">
        <v>0</v>
      </c>
      <c r="AX24" s="274">
        <v>0</v>
      </c>
      <c r="AY24" s="274">
        <f t="shared" si="14"/>
        <v>0</v>
      </c>
      <c r="AZ24" s="274">
        <v>0</v>
      </c>
      <c r="BA24" s="274">
        <v>0</v>
      </c>
      <c r="BB24" s="274">
        <v>0</v>
      </c>
      <c r="BC24" s="274">
        <f t="shared" si="15"/>
        <v>2684</v>
      </c>
      <c r="BD24" s="274">
        <f t="shared" si="16"/>
        <v>2555</v>
      </c>
      <c r="BE24" s="274">
        <v>0</v>
      </c>
      <c r="BF24" s="274">
        <v>383</v>
      </c>
      <c r="BG24" s="274">
        <v>268</v>
      </c>
      <c r="BH24" s="274">
        <v>1904</v>
      </c>
      <c r="BI24" s="274">
        <v>0</v>
      </c>
      <c r="BJ24" s="274">
        <v>0</v>
      </c>
      <c r="BK24" s="274">
        <f t="shared" si="18"/>
        <v>129</v>
      </c>
      <c r="BL24" s="274">
        <v>0</v>
      </c>
      <c r="BM24" s="274">
        <v>125</v>
      </c>
      <c r="BN24" s="274">
        <v>4</v>
      </c>
      <c r="BO24" s="274">
        <v>0</v>
      </c>
      <c r="BP24" s="274">
        <v>0</v>
      </c>
      <c r="BQ24" s="274">
        <v>0</v>
      </c>
      <c r="BR24" s="274">
        <f t="shared" si="41"/>
        <v>13065</v>
      </c>
      <c r="BS24" s="274">
        <f t="shared" si="42"/>
        <v>0</v>
      </c>
      <c r="BT24" s="274">
        <f t="shared" si="43"/>
        <v>8971</v>
      </c>
      <c r="BU24" s="274">
        <f t="shared" si="44"/>
        <v>567</v>
      </c>
      <c r="BV24" s="274">
        <f t="shared" si="45"/>
        <v>3527</v>
      </c>
      <c r="BW24" s="274">
        <f t="shared" si="46"/>
        <v>0</v>
      </c>
      <c r="BX24" s="274">
        <f t="shared" si="47"/>
        <v>0</v>
      </c>
      <c r="BY24" s="274">
        <f t="shared" si="21"/>
        <v>10510</v>
      </c>
      <c r="BZ24" s="274">
        <f t="shared" si="22"/>
        <v>0</v>
      </c>
      <c r="CA24" s="274">
        <f t="shared" si="23"/>
        <v>8588</v>
      </c>
      <c r="CB24" s="274">
        <f t="shared" si="24"/>
        <v>299</v>
      </c>
      <c r="CC24" s="274">
        <f t="shared" si="25"/>
        <v>1623</v>
      </c>
      <c r="CD24" s="274">
        <f t="shared" si="26"/>
        <v>0</v>
      </c>
      <c r="CE24" s="274">
        <f t="shared" si="27"/>
        <v>0</v>
      </c>
      <c r="CF24" s="274">
        <f t="shared" si="28"/>
        <v>2555</v>
      </c>
      <c r="CG24" s="274">
        <f t="shared" si="48"/>
        <v>0</v>
      </c>
      <c r="CH24" s="274">
        <f t="shared" si="49"/>
        <v>383</v>
      </c>
      <c r="CI24" s="274">
        <f t="shared" si="50"/>
        <v>268</v>
      </c>
      <c r="CJ24" s="274">
        <f t="shared" si="51"/>
        <v>1904</v>
      </c>
      <c r="CK24" s="274">
        <f t="shared" si="52"/>
        <v>0</v>
      </c>
      <c r="CL24" s="274">
        <f t="shared" si="53"/>
        <v>0</v>
      </c>
      <c r="CM24" s="274">
        <f t="shared" si="54"/>
        <v>6870</v>
      </c>
      <c r="CN24" s="274">
        <f t="shared" si="55"/>
        <v>0</v>
      </c>
      <c r="CO24" s="274">
        <f t="shared" si="56"/>
        <v>4890</v>
      </c>
      <c r="CP24" s="274">
        <f t="shared" si="57"/>
        <v>60</v>
      </c>
      <c r="CQ24" s="274">
        <f t="shared" si="58"/>
        <v>1920</v>
      </c>
      <c r="CR24" s="274">
        <f t="shared" si="59"/>
        <v>0</v>
      </c>
      <c r="CS24" s="274">
        <f t="shared" si="60"/>
        <v>0</v>
      </c>
      <c r="CT24" s="274">
        <f t="shared" si="31"/>
        <v>6741</v>
      </c>
      <c r="CU24" s="274">
        <f t="shared" si="32"/>
        <v>0</v>
      </c>
      <c r="CV24" s="274">
        <f t="shared" si="33"/>
        <v>4765</v>
      </c>
      <c r="CW24" s="274">
        <f t="shared" si="34"/>
        <v>56</v>
      </c>
      <c r="CX24" s="274">
        <f t="shared" si="35"/>
        <v>1920</v>
      </c>
      <c r="CY24" s="274">
        <f t="shared" si="36"/>
        <v>0</v>
      </c>
      <c r="CZ24" s="274">
        <f t="shared" si="37"/>
        <v>0</v>
      </c>
      <c r="DA24" s="274">
        <f t="shared" si="38"/>
        <v>129</v>
      </c>
      <c r="DB24" s="274">
        <f t="shared" si="61"/>
        <v>0</v>
      </c>
      <c r="DC24" s="274">
        <f t="shared" si="62"/>
        <v>125</v>
      </c>
      <c r="DD24" s="274">
        <f t="shared" si="63"/>
        <v>4</v>
      </c>
      <c r="DE24" s="274">
        <f t="shared" si="64"/>
        <v>0</v>
      </c>
      <c r="DF24" s="274">
        <f t="shared" si="65"/>
        <v>0</v>
      </c>
      <c r="DG24" s="274">
        <f t="shared" si="66"/>
        <v>0</v>
      </c>
      <c r="DH24" s="274">
        <v>0</v>
      </c>
      <c r="DI24" s="274">
        <f t="shared" si="40"/>
        <v>0</v>
      </c>
      <c r="DJ24" s="274">
        <v>0</v>
      </c>
      <c r="DK24" s="274">
        <v>0</v>
      </c>
      <c r="DL24" s="274">
        <v>0</v>
      </c>
      <c r="DM24" s="274">
        <v>0</v>
      </c>
    </row>
    <row r="25" spans="1:117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0"/>
        <v>24066</v>
      </c>
      <c r="E25" s="274">
        <f t="shared" si="1"/>
        <v>18332</v>
      </c>
      <c r="F25" s="274">
        <f t="shared" si="2"/>
        <v>0</v>
      </c>
      <c r="G25" s="274">
        <v>0</v>
      </c>
      <c r="H25" s="274">
        <v>0</v>
      </c>
      <c r="I25" s="274">
        <v>0</v>
      </c>
      <c r="J25" s="274">
        <f t="shared" si="3"/>
        <v>13542</v>
      </c>
      <c r="K25" s="274">
        <v>0</v>
      </c>
      <c r="L25" s="274">
        <v>13542</v>
      </c>
      <c r="M25" s="274">
        <v>0</v>
      </c>
      <c r="N25" s="274">
        <f t="shared" si="4"/>
        <v>255</v>
      </c>
      <c r="O25" s="274">
        <v>0</v>
      </c>
      <c r="P25" s="274">
        <v>255</v>
      </c>
      <c r="Q25" s="274">
        <v>0</v>
      </c>
      <c r="R25" s="274">
        <f t="shared" si="5"/>
        <v>3708</v>
      </c>
      <c r="S25" s="274">
        <v>0</v>
      </c>
      <c r="T25" s="274">
        <v>3708</v>
      </c>
      <c r="U25" s="274">
        <v>0</v>
      </c>
      <c r="V25" s="274">
        <f t="shared" si="6"/>
        <v>2</v>
      </c>
      <c r="W25" s="274">
        <v>0</v>
      </c>
      <c r="X25" s="274">
        <v>2</v>
      </c>
      <c r="Y25" s="274">
        <v>0</v>
      </c>
      <c r="Z25" s="274">
        <f t="shared" si="7"/>
        <v>825</v>
      </c>
      <c r="AA25" s="274">
        <v>0</v>
      </c>
      <c r="AB25" s="274">
        <v>825</v>
      </c>
      <c r="AC25" s="274">
        <v>0</v>
      </c>
      <c r="AD25" s="274">
        <f t="shared" si="8"/>
        <v>4389</v>
      </c>
      <c r="AE25" s="274">
        <f t="shared" si="9"/>
        <v>0</v>
      </c>
      <c r="AF25" s="274">
        <v>0</v>
      </c>
      <c r="AG25" s="274">
        <v>0</v>
      </c>
      <c r="AH25" s="274">
        <v>0</v>
      </c>
      <c r="AI25" s="274">
        <f t="shared" si="10"/>
        <v>4389</v>
      </c>
      <c r="AJ25" s="274">
        <v>0</v>
      </c>
      <c r="AK25" s="274">
        <v>0</v>
      </c>
      <c r="AL25" s="274">
        <v>4389</v>
      </c>
      <c r="AM25" s="274">
        <f t="shared" si="11"/>
        <v>0</v>
      </c>
      <c r="AN25" s="274">
        <v>0</v>
      </c>
      <c r="AO25" s="274">
        <v>0</v>
      </c>
      <c r="AP25" s="274">
        <v>0</v>
      </c>
      <c r="AQ25" s="274">
        <f t="shared" si="12"/>
        <v>0</v>
      </c>
      <c r="AR25" s="274">
        <v>0</v>
      </c>
      <c r="AS25" s="274">
        <v>0</v>
      </c>
      <c r="AT25" s="274">
        <v>0</v>
      </c>
      <c r="AU25" s="274">
        <f t="shared" si="13"/>
        <v>0</v>
      </c>
      <c r="AV25" s="274">
        <v>0</v>
      </c>
      <c r="AW25" s="274">
        <v>0</v>
      </c>
      <c r="AX25" s="274">
        <v>0</v>
      </c>
      <c r="AY25" s="274">
        <f t="shared" si="14"/>
        <v>0</v>
      </c>
      <c r="AZ25" s="274">
        <v>0</v>
      </c>
      <c r="BA25" s="274">
        <v>0</v>
      </c>
      <c r="BB25" s="274">
        <v>0</v>
      </c>
      <c r="BC25" s="274">
        <f t="shared" si="15"/>
        <v>1345</v>
      </c>
      <c r="BD25" s="274">
        <f t="shared" si="16"/>
        <v>1081</v>
      </c>
      <c r="BE25" s="274">
        <v>0</v>
      </c>
      <c r="BF25" s="274">
        <v>0</v>
      </c>
      <c r="BG25" s="274">
        <v>40</v>
      </c>
      <c r="BH25" s="274">
        <v>977</v>
      </c>
      <c r="BI25" s="274">
        <v>0</v>
      </c>
      <c r="BJ25" s="274">
        <v>64</v>
      </c>
      <c r="BK25" s="274">
        <f t="shared" si="18"/>
        <v>264</v>
      </c>
      <c r="BL25" s="274">
        <v>0</v>
      </c>
      <c r="BM25" s="274">
        <v>0</v>
      </c>
      <c r="BN25" s="274">
        <v>0</v>
      </c>
      <c r="BO25" s="274">
        <v>264</v>
      </c>
      <c r="BP25" s="274">
        <v>0</v>
      </c>
      <c r="BQ25" s="274">
        <v>0</v>
      </c>
      <c r="BR25" s="274">
        <f t="shared" si="41"/>
        <v>19413</v>
      </c>
      <c r="BS25" s="274">
        <f t="shared" si="42"/>
        <v>0</v>
      </c>
      <c r="BT25" s="274">
        <f t="shared" si="43"/>
        <v>13542</v>
      </c>
      <c r="BU25" s="274">
        <f t="shared" si="44"/>
        <v>295</v>
      </c>
      <c r="BV25" s="274">
        <f t="shared" si="45"/>
        <v>4685</v>
      </c>
      <c r="BW25" s="274">
        <f t="shared" si="46"/>
        <v>2</v>
      </c>
      <c r="BX25" s="274">
        <f t="shared" si="47"/>
        <v>889</v>
      </c>
      <c r="BY25" s="274">
        <f t="shared" si="21"/>
        <v>18332</v>
      </c>
      <c r="BZ25" s="274">
        <f t="shared" si="22"/>
        <v>0</v>
      </c>
      <c r="CA25" s="274">
        <f t="shared" si="23"/>
        <v>13542</v>
      </c>
      <c r="CB25" s="274">
        <f t="shared" si="24"/>
        <v>255</v>
      </c>
      <c r="CC25" s="274">
        <f t="shared" si="25"/>
        <v>3708</v>
      </c>
      <c r="CD25" s="274">
        <f t="shared" si="26"/>
        <v>2</v>
      </c>
      <c r="CE25" s="274">
        <f t="shared" si="27"/>
        <v>825</v>
      </c>
      <c r="CF25" s="274">
        <f t="shared" si="28"/>
        <v>1081</v>
      </c>
      <c r="CG25" s="274">
        <f t="shared" si="48"/>
        <v>0</v>
      </c>
      <c r="CH25" s="274">
        <f t="shared" si="49"/>
        <v>0</v>
      </c>
      <c r="CI25" s="274">
        <f t="shared" si="50"/>
        <v>40</v>
      </c>
      <c r="CJ25" s="274">
        <f t="shared" si="51"/>
        <v>977</v>
      </c>
      <c r="CK25" s="274">
        <f t="shared" si="52"/>
        <v>0</v>
      </c>
      <c r="CL25" s="274">
        <f t="shared" si="53"/>
        <v>64</v>
      </c>
      <c r="CM25" s="274">
        <f t="shared" si="54"/>
        <v>4653</v>
      </c>
      <c r="CN25" s="274">
        <f t="shared" si="55"/>
        <v>0</v>
      </c>
      <c r="CO25" s="274">
        <f t="shared" si="56"/>
        <v>4389</v>
      </c>
      <c r="CP25" s="274">
        <f t="shared" si="57"/>
        <v>0</v>
      </c>
      <c r="CQ25" s="274">
        <f t="shared" si="58"/>
        <v>264</v>
      </c>
      <c r="CR25" s="274">
        <f t="shared" si="59"/>
        <v>0</v>
      </c>
      <c r="CS25" s="274">
        <f t="shared" si="60"/>
        <v>0</v>
      </c>
      <c r="CT25" s="274">
        <f t="shared" si="31"/>
        <v>4389</v>
      </c>
      <c r="CU25" s="274">
        <f t="shared" si="32"/>
        <v>0</v>
      </c>
      <c r="CV25" s="274">
        <f t="shared" si="33"/>
        <v>4389</v>
      </c>
      <c r="CW25" s="274">
        <f t="shared" si="34"/>
        <v>0</v>
      </c>
      <c r="CX25" s="274">
        <f t="shared" si="35"/>
        <v>0</v>
      </c>
      <c r="CY25" s="274">
        <f t="shared" si="36"/>
        <v>0</v>
      </c>
      <c r="CZ25" s="274">
        <f t="shared" si="37"/>
        <v>0</v>
      </c>
      <c r="DA25" s="274">
        <f t="shared" si="38"/>
        <v>264</v>
      </c>
      <c r="DB25" s="274">
        <f t="shared" si="61"/>
        <v>0</v>
      </c>
      <c r="DC25" s="274">
        <f t="shared" si="62"/>
        <v>0</v>
      </c>
      <c r="DD25" s="274">
        <f t="shared" si="63"/>
        <v>0</v>
      </c>
      <c r="DE25" s="274">
        <f t="shared" si="64"/>
        <v>264</v>
      </c>
      <c r="DF25" s="274">
        <f t="shared" si="65"/>
        <v>0</v>
      </c>
      <c r="DG25" s="274">
        <f t="shared" si="66"/>
        <v>0</v>
      </c>
      <c r="DH25" s="274">
        <v>0</v>
      </c>
      <c r="DI25" s="274">
        <f t="shared" si="40"/>
        <v>0</v>
      </c>
      <c r="DJ25" s="274">
        <v>0</v>
      </c>
      <c r="DK25" s="274">
        <v>0</v>
      </c>
      <c r="DL25" s="274">
        <v>0</v>
      </c>
      <c r="DM25" s="274">
        <v>0</v>
      </c>
    </row>
    <row r="26" spans="1:117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0"/>
        <v>44023</v>
      </c>
      <c r="E26" s="274">
        <f t="shared" si="1"/>
        <v>27521</v>
      </c>
      <c r="F26" s="274">
        <f t="shared" si="2"/>
        <v>0</v>
      </c>
      <c r="G26" s="274">
        <v>0</v>
      </c>
      <c r="H26" s="274">
        <v>0</v>
      </c>
      <c r="I26" s="274">
        <v>0</v>
      </c>
      <c r="J26" s="274">
        <f t="shared" si="3"/>
        <v>19680</v>
      </c>
      <c r="K26" s="274">
        <v>102</v>
      </c>
      <c r="L26" s="274">
        <v>19578</v>
      </c>
      <c r="M26" s="274">
        <v>0</v>
      </c>
      <c r="N26" s="274">
        <f t="shared" si="4"/>
        <v>1732</v>
      </c>
      <c r="O26" s="274">
        <v>1732</v>
      </c>
      <c r="P26" s="274">
        <v>0</v>
      </c>
      <c r="Q26" s="274">
        <v>0</v>
      </c>
      <c r="R26" s="274">
        <f t="shared" si="5"/>
        <v>5943</v>
      </c>
      <c r="S26" s="274">
        <v>32</v>
      </c>
      <c r="T26" s="274">
        <v>5911</v>
      </c>
      <c r="U26" s="274">
        <v>0</v>
      </c>
      <c r="V26" s="274">
        <f t="shared" si="6"/>
        <v>0</v>
      </c>
      <c r="W26" s="274">
        <v>0</v>
      </c>
      <c r="X26" s="274">
        <v>0</v>
      </c>
      <c r="Y26" s="274">
        <v>0</v>
      </c>
      <c r="Z26" s="274">
        <f t="shared" si="7"/>
        <v>166</v>
      </c>
      <c r="AA26" s="274">
        <v>0</v>
      </c>
      <c r="AB26" s="274">
        <v>166</v>
      </c>
      <c r="AC26" s="274">
        <v>0</v>
      </c>
      <c r="AD26" s="274">
        <f t="shared" si="8"/>
        <v>10616</v>
      </c>
      <c r="AE26" s="274">
        <f t="shared" si="9"/>
        <v>0</v>
      </c>
      <c r="AF26" s="274">
        <v>0</v>
      </c>
      <c r="AG26" s="274">
        <v>0</v>
      </c>
      <c r="AH26" s="274">
        <v>0</v>
      </c>
      <c r="AI26" s="274">
        <f t="shared" si="10"/>
        <v>10042</v>
      </c>
      <c r="AJ26" s="274">
        <v>0</v>
      </c>
      <c r="AK26" s="274">
        <v>0</v>
      </c>
      <c r="AL26" s="274">
        <v>10042</v>
      </c>
      <c r="AM26" s="274">
        <f t="shared" si="11"/>
        <v>0</v>
      </c>
      <c r="AN26" s="274">
        <v>0</v>
      </c>
      <c r="AO26" s="274">
        <v>0</v>
      </c>
      <c r="AP26" s="274">
        <v>0</v>
      </c>
      <c r="AQ26" s="274">
        <f t="shared" si="12"/>
        <v>501</v>
      </c>
      <c r="AR26" s="274">
        <v>0</v>
      </c>
      <c r="AS26" s="274">
        <v>0</v>
      </c>
      <c r="AT26" s="274">
        <v>501</v>
      </c>
      <c r="AU26" s="274">
        <f t="shared" si="13"/>
        <v>0</v>
      </c>
      <c r="AV26" s="274">
        <v>0</v>
      </c>
      <c r="AW26" s="274">
        <v>0</v>
      </c>
      <c r="AX26" s="274">
        <v>0</v>
      </c>
      <c r="AY26" s="274">
        <f t="shared" si="14"/>
        <v>73</v>
      </c>
      <c r="AZ26" s="274">
        <v>0</v>
      </c>
      <c r="BA26" s="274">
        <v>0</v>
      </c>
      <c r="BB26" s="274">
        <v>73</v>
      </c>
      <c r="BC26" s="274">
        <f t="shared" si="15"/>
        <v>5886</v>
      </c>
      <c r="BD26" s="274">
        <f t="shared" si="16"/>
        <v>1433</v>
      </c>
      <c r="BE26" s="274">
        <v>0</v>
      </c>
      <c r="BF26" s="274">
        <v>33</v>
      </c>
      <c r="BG26" s="274">
        <v>73</v>
      </c>
      <c r="BH26" s="274">
        <v>0</v>
      </c>
      <c r="BI26" s="274">
        <v>21</v>
      </c>
      <c r="BJ26" s="274">
        <v>1306</v>
      </c>
      <c r="BK26" s="274">
        <f t="shared" si="18"/>
        <v>4453</v>
      </c>
      <c r="BL26" s="274">
        <v>0</v>
      </c>
      <c r="BM26" s="274">
        <v>176</v>
      </c>
      <c r="BN26" s="274">
        <v>24</v>
      </c>
      <c r="BO26" s="274">
        <v>4173</v>
      </c>
      <c r="BP26" s="274">
        <v>0</v>
      </c>
      <c r="BQ26" s="274">
        <v>80</v>
      </c>
      <c r="BR26" s="274">
        <f t="shared" si="41"/>
        <v>28954</v>
      </c>
      <c r="BS26" s="274">
        <f t="shared" si="42"/>
        <v>0</v>
      </c>
      <c r="BT26" s="274">
        <f t="shared" si="43"/>
        <v>19713</v>
      </c>
      <c r="BU26" s="274">
        <f t="shared" si="44"/>
        <v>1805</v>
      </c>
      <c r="BV26" s="274">
        <f t="shared" si="45"/>
        <v>5943</v>
      </c>
      <c r="BW26" s="274">
        <f t="shared" si="46"/>
        <v>21</v>
      </c>
      <c r="BX26" s="274">
        <f t="shared" si="47"/>
        <v>1472</v>
      </c>
      <c r="BY26" s="274">
        <f t="shared" si="21"/>
        <v>27521</v>
      </c>
      <c r="BZ26" s="274">
        <f t="shared" si="22"/>
        <v>0</v>
      </c>
      <c r="CA26" s="274">
        <f t="shared" si="23"/>
        <v>19680</v>
      </c>
      <c r="CB26" s="274">
        <f t="shared" si="24"/>
        <v>1732</v>
      </c>
      <c r="CC26" s="274">
        <f t="shared" si="25"/>
        <v>5943</v>
      </c>
      <c r="CD26" s="274">
        <f t="shared" si="26"/>
        <v>0</v>
      </c>
      <c r="CE26" s="274">
        <f t="shared" si="27"/>
        <v>166</v>
      </c>
      <c r="CF26" s="274">
        <f t="shared" si="28"/>
        <v>1433</v>
      </c>
      <c r="CG26" s="274">
        <f t="shared" si="48"/>
        <v>0</v>
      </c>
      <c r="CH26" s="274">
        <f t="shared" si="49"/>
        <v>33</v>
      </c>
      <c r="CI26" s="274">
        <f t="shared" si="50"/>
        <v>73</v>
      </c>
      <c r="CJ26" s="274">
        <f t="shared" si="51"/>
        <v>0</v>
      </c>
      <c r="CK26" s="274">
        <f t="shared" si="52"/>
        <v>21</v>
      </c>
      <c r="CL26" s="274">
        <f t="shared" si="53"/>
        <v>1306</v>
      </c>
      <c r="CM26" s="274">
        <f t="shared" si="54"/>
        <v>15069</v>
      </c>
      <c r="CN26" s="274">
        <f t="shared" si="55"/>
        <v>0</v>
      </c>
      <c r="CO26" s="274">
        <f t="shared" si="56"/>
        <v>10218</v>
      </c>
      <c r="CP26" s="274">
        <f t="shared" si="57"/>
        <v>24</v>
      </c>
      <c r="CQ26" s="274">
        <f t="shared" si="58"/>
        <v>4674</v>
      </c>
      <c r="CR26" s="274">
        <f t="shared" si="59"/>
        <v>0</v>
      </c>
      <c r="CS26" s="274">
        <f t="shared" si="60"/>
        <v>153</v>
      </c>
      <c r="CT26" s="274">
        <f t="shared" si="31"/>
        <v>10616</v>
      </c>
      <c r="CU26" s="274">
        <f t="shared" si="32"/>
        <v>0</v>
      </c>
      <c r="CV26" s="274">
        <f t="shared" si="33"/>
        <v>10042</v>
      </c>
      <c r="CW26" s="274">
        <f t="shared" si="34"/>
        <v>0</v>
      </c>
      <c r="CX26" s="274">
        <f t="shared" si="35"/>
        <v>501</v>
      </c>
      <c r="CY26" s="274">
        <f t="shared" si="36"/>
        <v>0</v>
      </c>
      <c r="CZ26" s="274">
        <f t="shared" si="37"/>
        <v>73</v>
      </c>
      <c r="DA26" s="274">
        <f t="shared" si="38"/>
        <v>4453</v>
      </c>
      <c r="DB26" s="274">
        <f t="shared" si="61"/>
        <v>0</v>
      </c>
      <c r="DC26" s="274">
        <f t="shared" si="62"/>
        <v>176</v>
      </c>
      <c r="DD26" s="274">
        <f t="shared" si="63"/>
        <v>24</v>
      </c>
      <c r="DE26" s="274">
        <f t="shared" si="64"/>
        <v>4173</v>
      </c>
      <c r="DF26" s="274">
        <f t="shared" si="65"/>
        <v>0</v>
      </c>
      <c r="DG26" s="274">
        <f t="shared" si="66"/>
        <v>80</v>
      </c>
      <c r="DH26" s="274">
        <v>0</v>
      </c>
      <c r="DI26" s="274">
        <f t="shared" si="40"/>
        <v>0</v>
      </c>
      <c r="DJ26" s="274">
        <v>0</v>
      </c>
      <c r="DK26" s="274">
        <v>0</v>
      </c>
      <c r="DL26" s="274">
        <v>0</v>
      </c>
      <c r="DM26" s="274">
        <v>0</v>
      </c>
    </row>
    <row r="27" spans="1:117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0"/>
        <v>35111</v>
      </c>
      <c r="E27" s="274">
        <f t="shared" si="1"/>
        <v>27441</v>
      </c>
      <c r="F27" s="274">
        <f t="shared" si="2"/>
        <v>0</v>
      </c>
      <c r="G27" s="274">
        <v>0</v>
      </c>
      <c r="H27" s="274">
        <v>0</v>
      </c>
      <c r="I27" s="274">
        <v>0</v>
      </c>
      <c r="J27" s="274">
        <f t="shared" si="3"/>
        <v>21650</v>
      </c>
      <c r="K27" s="274">
        <v>3220</v>
      </c>
      <c r="L27" s="274">
        <v>18430</v>
      </c>
      <c r="M27" s="274">
        <v>0</v>
      </c>
      <c r="N27" s="274">
        <f t="shared" si="4"/>
        <v>1531</v>
      </c>
      <c r="O27" s="274">
        <v>401</v>
      </c>
      <c r="P27" s="274">
        <v>1130</v>
      </c>
      <c r="Q27" s="274">
        <v>0</v>
      </c>
      <c r="R27" s="274">
        <f t="shared" si="5"/>
        <v>4142</v>
      </c>
      <c r="S27" s="274">
        <v>74</v>
      </c>
      <c r="T27" s="274">
        <v>4068</v>
      </c>
      <c r="U27" s="274">
        <v>0</v>
      </c>
      <c r="V27" s="274">
        <f t="shared" si="6"/>
        <v>0</v>
      </c>
      <c r="W27" s="274">
        <v>0</v>
      </c>
      <c r="X27" s="274">
        <v>0</v>
      </c>
      <c r="Y27" s="274">
        <v>0</v>
      </c>
      <c r="Z27" s="274">
        <f t="shared" si="7"/>
        <v>118</v>
      </c>
      <c r="AA27" s="274">
        <v>0</v>
      </c>
      <c r="AB27" s="274">
        <v>118</v>
      </c>
      <c r="AC27" s="274">
        <v>0</v>
      </c>
      <c r="AD27" s="274">
        <f t="shared" si="8"/>
        <v>6045</v>
      </c>
      <c r="AE27" s="274">
        <f t="shared" si="9"/>
        <v>0</v>
      </c>
      <c r="AF27" s="274">
        <v>0</v>
      </c>
      <c r="AG27" s="274">
        <v>0</v>
      </c>
      <c r="AH27" s="274">
        <v>0</v>
      </c>
      <c r="AI27" s="274">
        <f t="shared" si="10"/>
        <v>5970</v>
      </c>
      <c r="AJ27" s="274">
        <v>0</v>
      </c>
      <c r="AK27" s="274">
        <v>0</v>
      </c>
      <c r="AL27" s="274">
        <v>5970</v>
      </c>
      <c r="AM27" s="274">
        <f t="shared" si="11"/>
        <v>75</v>
      </c>
      <c r="AN27" s="274">
        <v>0</v>
      </c>
      <c r="AO27" s="274">
        <v>0</v>
      </c>
      <c r="AP27" s="274">
        <v>75</v>
      </c>
      <c r="AQ27" s="274">
        <f t="shared" si="12"/>
        <v>0</v>
      </c>
      <c r="AR27" s="274">
        <v>0</v>
      </c>
      <c r="AS27" s="274">
        <v>0</v>
      </c>
      <c r="AT27" s="274">
        <v>0</v>
      </c>
      <c r="AU27" s="274">
        <f t="shared" si="13"/>
        <v>0</v>
      </c>
      <c r="AV27" s="274">
        <v>0</v>
      </c>
      <c r="AW27" s="274">
        <v>0</v>
      </c>
      <c r="AX27" s="274">
        <v>0</v>
      </c>
      <c r="AY27" s="274">
        <f t="shared" si="14"/>
        <v>0</v>
      </c>
      <c r="AZ27" s="274">
        <v>0</v>
      </c>
      <c r="BA27" s="274">
        <v>0</v>
      </c>
      <c r="BB27" s="274">
        <v>0</v>
      </c>
      <c r="BC27" s="274">
        <f t="shared" si="15"/>
        <v>1625</v>
      </c>
      <c r="BD27" s="274">
        <f t="shared" si="16"/>
        <v>1233</v>
      </c>
      <c r="BE27" s="274">
        <v>0</v>
      </c>
      <c r="BF27" s="274">
        <v>230</v>
      </c>
      <c r="BG27" s="274">
        <v>1003</v>
      </c>
      <c r="BH27" s="274">
        <v>0</v>
      </c>
      <c r="BI27" s="274">
        <v>0</v>
      </c>
      <c r="BJ27" s="274">
        <v>0</v>
      </c>
      <c r="BK27" s="274">
        <f t="shared" si="18"/>
        <v>392</v>
      </c>
      <c r="BL27" s="274">
        <v>0</v>
      </c>
      <c r="BM27" s="274">
        <v>390</v>
      </c>
      <c r="BN27" s="274">
        <v>2</v>
      </c>
      <c r="BO27" s="274">
        <v>0</v>
      </c>
      <c r="BP27" s="274">
        <v>0</v>
      </c>
      <c r="BQ27" s="274">
        <v>0</v>
      </c>
      <c r="BR27" s="274">
        <f t="shared" si="41"/>
        <v>28674</v>
      </c>
      <c r="BS27" s="274">
        <f t="shared" si="42"/>
        <v>0</v>
      </c>
      <c r="BT27" s="274">
        <f t="shared" si="43"/>
        <v>21880</v>
      </c>
      <c r="BU27" s="274">
        <f t="shared" si="44"/>
        <v>2534</v>
      </c>
      <c r="BV27" s="274">
        <f t="shared" si="45"/>
        <v>4142</v>
      </c>
      <c r="BW27" s="274">
        <f t="shared" si="46"/>
        <v>0</v>
      </c>
      <c r="BX27" s="274">
        <f t="shared" si="47"/>
        <v>118</v>
      </c>
      <c r="BY27" s="274">
        <f t="shared" si="21"/>
        <v>27441</v>
      </c>
      <c r="BZ27" s="274">
        <f t="shared" si="22"/>
        <v>0</v>
      </c>
      <c r="CA27" s="274">
        <f t="shared" si="23"/>
        <v>21650</v>
      </c>
      <c r="CB27" s="274">
        <f t="shared" si="24"/>
        <v>1531</v>
      </c>
      <c r="CC27" s="274">
        <f t="shared" si="25"/>
        <v>4142</v>
      </c>
      <c r="CD27" s="274">
        <f t="shared" si="26"/>
        <v>0</v>
      </c>
      <c r="CE27" s="274">
        <f t="shared" si="27"/>
        <v>118</v>
      </c>
      <c r="CF27" s="274">
        <f t="shared" si="28"/>
        <v>1233</v>
      </c>
      <c r="CG27" s="274">
        <f t="shared" si="48"/>
        <v>0</v>
      </c>
      <c r="CH27" s="274">
        <f t="shared" si="49"/>
        <v>230</v>
      </c>
      <c r="CI27" s="274">
        <f t="shared" si="50"/>
        <v>1003</v>
      </c>
      <c r="CJ27" s="274">
        <f t="shared" si="51"/>
        <v>0</v>
      </c>
      <c r="CK27" s="274">
        <f t="shared" si="52"/>
        <v>0</v>
      </c>
      <c r="CL27" s="274">
        <f t="shared" si="53"/>
        <v>0</v>
      </c>
      <c r="CM27" s="274">
        <f t="shared" si="54"/>
        <v>6437</v>
      </c>
      <c r="CN27" s="274">
        <f t="shared" si="55"/>
        <v>0</v>
      </c>
      <c r="CO27" s="274">
        <f t="shared" si="56"/>
        <v>6360</v>
      </c>
      <c r="CP27" s="274">
        <f t="shared" si="57"/>
        <v>77</v>
      </c>
      <c r="CQ27" s="274">
        <f t="shared" si="58"/>
        <v>0</v>
      </c>
      <c r="CR27" s="274">
        <f t="shared" si="59"/>
        <v>0</v>
      </c>
      <c r="CS27" s="274">
        <f t="shared" si="60"/>
        <v>0</v>
      </c>
      <c r="CT27" s="274">
        <f t="shared" si="31"/>
        <v>6045</v>
      </c>
      <c r="CU27" s="274">
        <f t="shared" si="32"/>
        <v>0</v>
      </c>
      <c r="CV27" s="274">
        <f t="shared" si="33"/>
        <v>5970</v>
      </c>
      <c r="CW27" s="274">
        <f t="shared" si="34"/>
        <v>75</v>
      </c>
      <c r="CX27" s="274">
        <f t="shared" si="35"/>
        <v>0</v>
      </c>
      <c r="CY27" s="274">
        <f t="shared" si="36"/>
        <v>0</v>
      </c>
      <c r="CZ27" s="274">
        <f t="shared" si="37"/>
        <v>0</v>
      </c>
      <c r="DA27" s="274">
        <f t="shared" si="38"/>
        <v>392</v>
      </c>
      <c r="DB27" s="274">
        <f t="shared" si="61"/>
        <v>0</v>
      </c>
      <c r="DC27" s="274">
        <f t="shared" si="62"/>
        <v>390</v>
      </c>
      <c r="DD27" s="274">
        <f t="shared" si="63"/>
        <v>2</v>
      </c>
      <c r="DE27" s="274">
        <f t="shared" si="64"/>
        <v>0</v>
      </c>
      <c r="DF27" s="274">
        <f t="shared" si="65"/>
        <v>0</v>
      </c>
      <c r="DG27" s="274">
        <f t="shared" si="66"/>
        <v>0</v>
      </c>
      <c r="DH27" s="274">
        <v>0</v>
      </c>
      <c r="DI27" s="274">
        <f t="shared" si="40"/>
        <v>0</v>
      </c>
      <c r="DJ27" s="274">
        <v>0</v>
      </c>
      <c r="DK27" s="274">
        <v>0</v>
      </c>
      <c r="DL27" s="274">
        <v>0</v>
      </c>
      <c r="DM27" s="274">
        <v>0</v>
      </c>
    </row>
    <row r="28" spans="1:117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14629</v>
      </c>
      <c r="E28" s="274">
        <f t="shared" si="1"/>
        <v>9665</v>
      </c>
      <c r="F28" s="274">
        <f t="shared" si="2"/>
        <v>0</v>
      </c>
      <c r="G28" s="274">
        <v>0</v>
      </c>
      <c r="H28" s="274">
        <v>0</v>
      </c>
      <c r="I28" s="274">
        <v>0</v>
      </c>
      <c r="J28" s="274">
        <f t="shared" si="3"/>
        <v>8157</v>
      </c>
      <c r="K28" s="274">
        <v>4</v>
      </c>
      <c r="L28" s="274">
        <v>8148</v>
      </c>
      <c r="M28" s="274">
        <v>5</v>
      </c>
      <c r="N28" s="274">
        <f t="shared" si="4"/>
        <v>249</v>
      </c>
      <c r="O28" s="274">
        <v>191</v>
      </c>
      <c r="P28" s="274">
        <v>58</v>
      </c>
      <c r="Q28" s="274">
        <v>0</v>
      </c>
      <c r="R28" s="274">
        <f t="shared" si="5"/>
        <v>1205</v>
      </c>
      <c r="S28" s="274">
        <v>196</v>
      </c>
      <c r="T28" s="274">
        <v>1009</v>
      </c>
      <c r="U28" s="274">
        <v>0</v>
      </c>
      <c r="V28" s="274">
        <f t="shared" si="6"/>
        <v>20</v>
      </c>
      <c r="W28" s="274">
        <v>12</v>
      </c>
      <c r="X28" s="274">
        <v>8</v>
      </c>
      <c r="Y28" s="274">
        <v>0</v>
      </c>
      <c r="Z28" s="274">
        <f t="shared" si="7"/>
        <v>34</v>
      </c>
      <c r="AA28" s="274">
        <v>25</v>
      </c>
      <c r="AB28" s="274">
        <v>0</v>
      </c>
      <c r="AC28" s="274">
        <v>9</v>
      </c>
      <c r="AD28" s="274">
        <f t="shared" si="8"/>
        <v>2414</v>
      </c>
      <c r="AE28" s="274">
        <f t="shared" si="9"/>
        <v>0</v>
      </c>
      <c r="AF28" s="274">
        <v>0</v>
      </c>
      <c r="AG28" s="274">
        <v>0</v>
      </c>
      <c r="AH28" s="274">
        <v>0</v>
      </c>
      <c r="AI28" s="274">
        <f t="shared" si="10"/>
        <v>2169</v>
      </c>
      <c r="AJ28" s="274">
        <v>0</v>
      </c>
      <c r="AK28" s="274">
        <v>0</v>
      </c>
      <c r="AL28" s="274">
        <v>2169</v>
      </c>
      <c r="AM28" s="274">
        <f t="shared" si="11"/>
        <v>0</v>
      </c>
      <c r="AN28" s="274">
        <v>0</v>
      </c>
      <c r="AO28" s="274">
        <v>0</v>
      </c>
      <c r="AP28" s="274">
        <v>0</v>
      </c>
      <c r="AQ28" s="274">
        <f t="shared" si="12"/>
        <v>245</v>
      </c>
      <c r="AR28" s="274">
        <v>40</v>
      </c>
      <c r="AS28" s="274">
        <v>0</v>
      </c>
      <c r="AT28" s="274">
        <v>205</v>
      </c>
      <c r="AU28" s="274">
        <f t="shared" si="13"/>
        <v>0</v>
      </c>
      <c r="AV28" s="274">
        <v>0</v>
      </c>
      <c r="AW28" s="274">
        <v>0</v>
      </c>
      <c r="AX28" s="274">
        <v>0</v>
      </c>
      <c r="AY28" s="274">
        <f t="shared" si="14"/>
        <v>0</v>
      </c>
      <c r="AZ28" s="274">
        <v>0</v>
      </c>
      <c r="BA28" s="274">
        <v>0</v>
      </c>
      <c r="BB28" s="274">
        <v>0</v>
      </c>
      <c r="BC28" s="274">
        <f t="shared" si="15"/>
        <v>2550</v>
      </c>
      <c r="BD28" s="274">
        <f t="shared" si="16"/>
        <v>994</v>
      </c>
      <c r="BE28" s="274">
        <v>0</v>
      </c>
      <c r="BF28" s="274">
        <v>141</v>
      </c>
      <c r="BG28" s="274">
        <v>0</v>
      </c>
      <c r="BH28" s="274">
        <v>459</v>
      </c>
      <c r="BI28" s="274">
        <v>3</v>
      </c>
      <c r="BJ28" s="274">
        <v>391</v>
      </c>
      <c r="BK28" s="274">
        <f t="shared" si="18"/>
        <v>1556</v>
      </c>
      <c r="BL28" s="274">
        <v>0</v>
      </c>
      <c r="BM28" s="274">
        <v>220</v>
      </c>
      <c r="BN28" s="274">
        <v>0</v>
      </c>
      <c r="BO28" s="274">
        <v>1331</v>
      </c>
      <c r="BP28" s="274">
        <v>0</v>
      </c>
      <c r="BQ28" s="274">
        <v>5</v>
      </c>
      <c r="BR28" s="274">
        <f t="shared" si="41"/>
        <v>10659</v>
      </c>
      <c r="BS28" s="274">
        <f t="shared" si="42"/>
        <v>0</v>
      </c>
      <c r="BT28" s="274">
        <f t="shared" si="43"/>
        <v>8298</v>
      </c>
      <c r="BU28" s="274">
        <f t="shared" si="44"/>
        <v>249</v>
      </c>
      <c r="BV28" s="274">
        <f t="shared" si="45"/>
        <v>1664</v>
      </c>
      <c r="BW28" s="274">
        <f t="shared" si="46"/>
        <v>23</v>
      </c>
      <c r="BX28" s="274">
        <f t="shared" si="47"/>
        <v>425</v>
      </c>
      <c r="BY28" s="274">
        <f t="shared" si="21"/>
        <v>9665</v>
      </c>
      <c r="BZ28" s="274">
        <f t="shared" si="22"/>
        <v>0</v>
      </c>
      <c r="CA28" s="274">
        <f t="shared" si="23"/>
        <v>8157</v>
      </c>
      <c r="CB28" s="274">
        <f t="shared" si="24"/>
        <v>249</v>
      </c>
      <c r="CC28" s="274">
        <f t="shared" si="25"/>
        <v>1205</v>
      </c>
      <c r="CD28" s="274">
        <f t="shared" si="26"/>
        <v>20</v>
      </c>
      <c r="CE28" s="274">
        <f t="shared" si="27"/>
        <v>34</v>
      </c>
      <c r="CF28" s="274">
        <f t="shared" si="28"/>
        <v>994</v>
      </c>
      <c r="CG28" s="274">
        <f t="shared" si="48"/>
        <v>0</v>
      </c>
      <c r="CH28" s="274">
        <f t="shared" si="49"/>
        <v>141</v>
      </c>
      <c r="CI28" s="274">
        <f t="shared" si="50"/>
        <v>0</v>
      </c>
      <c r="CJ28" s="274">
        <f t="shared" si="51"/>
        <v>459</v>
      </c>
      <c r="CK28" s="274">
        <f t="shared" si="52"/>
        <v>3</v>
      </c>
      <c r="CL28" s="274">
        <f t="shared" si="53"/>
        <v>391</v>
      </c>
      <c r="CM28" s="274">
        <f t="shared" si="54"/>
        <v>3970</v>
      </c>
      <c r="CN28" s="274">
        <f t="shared" si="55"/>
        <v>0</v>
      </c>
      <c r="CO28" s="274">
        <f t="shared" si="56"/>
        <v>2389</v>
      </c>
      <c r="CP28" s="274">
        <f t="shared" si="57"/>
        <v>0</v>
      </c>
      <c r="CQ28" s="274">
        <f t="shared" si="58"/>
        <v>1576</v>
      </c>
      <c r="CR28" s="274">
        <f t="shared" si="59"/>
        <v>0</v>
      </c>
      <c r="CS28" s="274">
        <f t="shared" si="60"/>
        <v>5</v>
      </c>
      <c r="CT28" s="274">
        <f t="shared" si="31"/>
        <v>2414</v>
      </c>
      <c r="CU28" s="274">
        <f t="shared" si="32"/>
        <v>0</v>
      </c>
      <c r="CV28" s="274">
        <f t="shared" si="33"/>
        <v>2169</v>
      </c>
      <c r="CW28" s="274">
        <f t="shared" si="34"/>
        <v>0</v>
      </c>
      <c r="CX28" s="274">
        <f t="shared" si="35"/>
        <v>245</v>
      </c>
      <c r="CY28" s="274">
        <f t="shared" si="36"/>
        <v>0</v>
      </c>
      <c r="CZ28" s="274">
        <f t="shared" si="37"/>
        <v>0</v>
      </c>
      <c r="DA28" s="274">
        <f t="shared" si="38"/>
        <v>1556</v>
      </c>
      <c r="DB28" s="274">
        <f t="shared" si="61"/>
        <v>0</v>
      </c>
      <c r="DC28" s="274">
        <f t="shared" si="62"/>
        <v>220</v>
      </c>
      <c r="DD28" s="274">
        <f t="shared" si="63"/>
        <v>0</v>
      </c>
      <c r="DE28" s="274">
        <f t="shared" si="64"/>
        <v>1331</v>
      </c>
      <c r="DF28" s="274">
        <f t="shared" si="65"/>
        <v>0</v>
      </c>
      <c r="DG28" s="274">
        <f t="shared" si="66"/>
        <v>5</v>
      </c>
      <c r="DH28" s="274">
        <v>0</v>
      </c>
      <c r="DI28" s="274">
        <f t="shared" si="40"/>
        <v>5</v>
      </c>
      <c r="DJ28" s="274">
        <v>4</v>
      </c>
      <c r="DK28" s="274">
        <v>0</v>
      </c>
      <c r="DL28" s="274">
        <v>0</v>
      </c>
      <c r="DM28" s="274">
        <v>1</v>
      </c>
    </row>
    <row r="29" spans="1:117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29809</v>
      </c>
      <c r="E29" s="274">
        <f t="shared" si="1"/>
        <v>18444</v>
      </c>
      <c r="F29" s="274">
        <f t="shared" si="2"/>
        <v>0</v>
      </c>
      <c r="G29" s="274">
        <v>0</v>
      </c>
      <c r="H29" s="274">
        <v>0</v>
      </c>
      <c r="I29" s="274">
        <v>0</v>
      </c>
      <c r="J29" s="274">
        <f t="shared" si="3"/>
        <v>16043</v>
      </c>
      <c r="K29" s="274">
        <v>346</v>
      </c>
      <c r="L29" s="274">
        <v>15697</v>
      </c>
      <c r="M29" s="274">
        <v>0</v>
      </c>
      <c r="N29" s="274">
        <f t="shared" si="4"/>
        <v>1083</v>
      </c>
      <c r="O29" s="274">
        <v>96</v>
      </c>
      <c r="P29" s="274">
        <v>987</v>
      </c>
      <c r="Q29" s="274">
        <v>0</v>
      </c>
      <c r="R29" s="274">
        <f t="shared" si="5"/>
        <v>1318</v>
      </c>
      <c r="S29" s="274">
        <v>0</v>
      </c>
      <c r="T29" s="274">
        <v>1318</v>
      </c>
      <c r="U29" s="274">
        <v>0</v>
      </c>
      <c r="V29" s="274">
        <f t="shared" si="6"/>
        <v>0</v>
      </c>
      <c r="W29" s="274">
        <v>0</v>
      </c>
      <c r="X29" s="274">
        <v>0</v>
      </c>
      <c r="Y29" s="274">
        <v>0</v>
      </c>
      <c r="Z29" s="274">
        <f t="shared" si="7"/>
        <v>0</v>
      </c>
      <c r="AA29" s="274">
        <v>0</v>
      </c>
      <c r="AB29" s="274">
        <v>0</v>
      </c>
      <c r="AC29" s="274">
        <v>0</v>
      </c>
      <c r="AD29" s="274">
        <f t="shared" si="8"/>
        <v>6463</v>
      </c>
      <c r="AE29" s="274">
        <f t="shared" si="9"/>
        <v>0</v>
      </c>
      <c r="AF29" s="274">
        <v>0</v>
      </c>
      <c r="AG29" s="274">
        <v>0</v>
      </c>
      <c r="AH29" s="274">
        <v>0</v>
      </c>
      <c r="AI29" s="274">
        <f t="shared" si="10"/>
        <v>6449</v>
      </c>
      <c r="AJ29" s="274">
        <v>0</v>
      </c>
      <c r="AK29" s="274">
        <v>0</v>
      </c>
      <c r="AL29" s="274">
        <v>6449</v>
      </c>
      <c r="AM29" s="274">
        <f t="shared" si="11"/>
        <v>7</v>
      </c>
      <c r="AN29" s="274">
        <v>0</v>
      </c>
      <c r="AO29" s="274">
        <v>0</v>
      </c>
      <c r="AP29" s="274">
        <v>7</v>
      </c>
      <c r="AQ29" s="274">
        <f t="shared" si="12"/>
        <v>7</v>
      </c>
      <c r="AR29" s="274">
        <v>0</v>
      </c>
      <c r="AS29" s="274">
        <v>7</v>
      </c>
      <c r="AT29" s="274">
        <v>0</v>
      </c>
      <c r="AU29" s="274">
        <f t="shared" si="13"/>
        <v>0</v>
      </c>
      <c r="AV29" s="274">
        <v>0</v>
      </c>
      <c r="AW29" s="274">
        <v>0</v>
      </c>
      <c r="AX29" s="274">
        <v>0</v>
      </c>
      <c r="AY29" s="274">
        <f t="shared" si="14"/>
        <v>0</v>
      </c>
      <c r="AZ29" s="274">
        <v>0</v>
      </c>
      <c r="BA29" s="274">
        <v>0</v>
      </c>
      <c r="BB29" s="274">
        <v>0</v>
      </c>
      <c r="BC29" s="274">
        <f t="shared" si="15"/>
        <v>4902</v>
      </c>
      <c r="BD29" s="274">
        <f t="shared" si="16"/>
        <v>1939</v>
      </c>
      <c r="BE29" s="274">
        <v>0</v>
      </c>
      <c r="BF29" s="274">
        <v>771</v>
      </c>
      <c r="BG29" s="274">
        <v>233</v>
      </c>
      <c r="BH29" s="274">
        <v>935</v>
      </c>
      <c r="BI29" s="274">
        <v>0</v>
      </c>
      <c r="BJ29" s="274">
        <v>0</v>
      </c>
      <c r="BK29" s="274">
        <f t="shared" si="18"/>
        <v>2963</v>
      </c>
      <c r="BL29" s="274">
        <v>0</v>
      </c>
      <c r="BM29" s="274">
        <v>2951</v>
      </c>
      <c r="BN29" s="274">
        <v>12</v>
      </c>
      <c r="BO29" s="274">
        <v>0</v>
      </c>
      <c r="BP29" s="274">
        <v>0</v>
      </c>
      <c r="BQ29" s="274">
        <v>0</v>
      </c>
      <c r="BR29" s="274">
        <f t="shared" si="41"/>
        <v>20383</v>
      </c>
      <c r="BS29" s="274">
        <f t="shared" si="42"/>
        <v>0</v>
      </c>
      <c r="BT29" s="274">
        <f t="shared" si="43"/>
        <v>16814</v>
      </c>
      <c r="BU29" s="274">
        <f t="shared" si="44"/>
        <v>1316</v>
      </c>
      <c r="BV29" s="274">
        <f t="shared" si="45"/>
        <v>2253</v>
      </c>
      <c r="BW29" s="274">
        <f t="shared" si="46"/>
        <v>0</v>
      </c>
      <c r="BX29" s="274">
        <f t="shared" si="47"/>
        <v>0</v>
      </c>
      <c r="BY29" s="274">
        <f t="shared" si="21"/>
        <v>18444</v>
      </c>
      <c r="BZ29" s="274">
        <f t="shared" si="22"/>
        <v>0</v>
      </c>
      <c r="CA29" s="274">
        <f t="shared" si="23"/>
        <v>16043</v>
      </c>
      <c r="CB29" s="274">
        <f t="shared" si="24"/>
        <v>1083</v>
      </c>
      <c r="CC29" s="274">
        <f t="shared" si="25"/>
        <v>1318</v>
      </c>
      <c r="CD29" s="274">
        <f t="shared" si="26"/>
        <v>0</v>
      </c>
      <c r="CE29" s="274">
        <f t="shared" si="27"/>
        <v>0</v>
      </c>
      <c r="CF29" s="274">
        <f t="shared" si="28"/>
        <v>1939</v>
      </c>
      <c r="CG29" s="274">
        <f t="shared" si="48"/>
        <v>0</v>
      </c>
      <c r="CH29" s="274">
        <f t="shared" si="49"/>
        <v>771</v>
      </c>
      <c r="CI29" s="274">
        <f t="shared" si="50"/>
        <v>233</v>
      </c>
      <c r="CJ29" s="274">
        <f t="shared" si="51"/>
        <v>935</v>
      </c>
      <c r="CK29" s="274">
        <f t="shared" si="52"/>
        <v>0</v>
      </c>
      <c r="CL29" s="274">
        <f t="shared" si="53"/>
        <v>0</v>
      </c>
      <c r="CM29" s="274">
        <f t="shared" si="54"/>
        <v>9426</v>
      </c>
      <c r="CN29" s="274">
        <f t="shared" si="55"/>
        <v>0</v>
      </c>
      <c r="CO29" s="274">
        <f t="shared" si="56"/>
        <v>9400</v>
      </c>
      <c r="CP29" s="274">
        <f t="shared" si="57"/>
        <v>19</v>
      </c>
      <c r="CQ29" s="274">
        <f t="shared" si="58"/>
        <v>7</v>
      </c>
      <c r="CR29" s="274">
        <f t="shared" si="59"/>
        <v>0</v>
      </c>
      <c r="CS29" s="274">
        <f t="shared" si="60"/>
        <v>0</v>
      </c>
      <c r="CT29" s="274">
        <f t="shared" si="31"/>
        <v>6463</v>
      </c>
      <c r="CU29" s="274">
        <f t="shared" si="32"/>
        <v>0</v>
      </c>
      <c r="CV29" s="274">
        <f t="shared" si="33"/>
        <v>6449</v>
      </c>
      <c r="CW29" s="274">
        <f t="shared" si="34"/>
        <v>7</v>
      </c>
      <c r="CX29" s="274">
        <f t="shared" si="35"/>
        <v>7</v>
      </c>
      <c r="CY29" s="274">
        <f t="shared" si="36"/>
        <v>0</v>
      </c>
      <c r="CZ29" s="274">
        <f t="shared" si="37"/>
        <v>0</v>
      </c>
      <c r="DA29" s="274">
        <f t="shared" si="38"/>
        <v>2963</v>
      </c>
      <c r="DB29" s="274">
        <f t="shared" si="61"/>
        <v>0</v>
      </c>
      <c r="DC29" s="274">
        <f t="shared" si="62"/>
        <v>2951</v>
      </c>
      <c r="DD29" s="274">
        <f t="shared" si="63"/>
        <v>12</v>
      </c>
      <c r="DE29" s="274">
        <f t="shared" si="64"/>
        <v>0</v>
      </c>
      <c r="DF29" s="274">
        <f t="shared" si="65"/>
        <v>0</v>
      </c>
      <c r="DG29" s="274">
        <f t="shared" si="66"/>
        <v>0</v>
      </c>
      <c r="DH29" s="274">
        <v>0</v>
      </c>
      <c r="DI29" s="274">
        <f t="shared" si="40"/>
        <v>0</v>
      </c>
      <c r="DJ29" s="274">
        <v>0</v>
      </c>
      <c r="DK29" s="274">
        <v>0</v>
      </c>
      <c r="DL29" s="274">
        <v>0</v>
      </c>
      <c r="DM29" s="274">
        <v>0</v>
      </c>
    </row>
    <row r="30" spans="1:117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25384</v>
      </c>
      <c r="E30" s="274">
        <f t="shared" si="1"/>
        <v>18404</v>
      </c>
      <c r="F30" s="274">
        <f t="shared" si="2"/>
        <v>0</v>
      </c>
      <c r="G30" s="274">
        <v>0</v>
      </c>
      <c r="H30" s="274">
        <v>0</v>
      </c>
      <c r="I30" s="274">
        <v>0</v>
      </c>
      <c r="J30" s="274">
        <f t="shared" si="3"/>
        <v>14218</v>
      </c>
      <c r="K30" s="274">
        <v>0</v>
      </c>
      <c r="L30" s="274">
        <v>14179</v>
      </c>
      <c r="M30" s="274">
        <v>39</v>
      </c>
      <c r="N30" s="274">
        <f t="shared" si="4"/>
        <v>419</v>
      </c>
      <c r="O30" s="274">
        <v>0</v>
      </c>
      <c r="P30" s="274">
        <v>412</v>
      </c>
      <c r="Q30" s="274">
        <v>7</v>
      </c>
      <c r="R30" s="274">
        <f t="shared" si="5"/>
        <v>3741</v>
      </c>
      <c r="S30" s="274">
        <v>0</v>
      </c>
      <c r="T30" s="274">
        <v>3164</v>
      </c>
      <c r="U30" s="274">
        <v>577</v>
      </c>
      <c r="V30" s="274">
        <f t="shared" si="6"/>
        <v>0</v>
      </c>
      <c r="W30" s="274">
        <v>0</v>
      </c>
      <c r="X30" s="274">
        <v>0</v>
      </c>
      <c r="Y30" s="274">
        <v>0</v>
      </c>
      <c r="Z30" s="274">
        <f t="shared" si="7"/>
        <v>26</v>
      </c>
      <c r="AA30" s="274">
        <v>0</v>
      </c>
      <c r="AB30" s="274">
        <v>26</v>
      </c>
      <c r="AC30" s="274">
        <v>0</v>
      </c>
      <c r="AD30" s="274">
        <f t="shared" si="8"/>
        <v>5133</v>
      </c>
      <c r="AE30" s="274">
        <f t="shared" si="9"/>
        <v>0</v>
      </c>
      <c r="AF30" s="274">
        <v>0</v>
      </c>
      <c r="AG30" s="274">
        <v>0</v>
      </c>
      <c r="AH30" s="274">
        <v>0</v>
      </c>
      <c r="AI30" s="274">
        <f t="shared" si="10"/>
        <v>2871</v>
      </c>
      <c r="AJ30" s="274">
        <v>0</v>
      </c>
      <c r="AK30" s="274">
        <v>0</v>
      </c>
      <c r="AL30" s="274">
        <v>2871</v>
      </c>
      <c r="AM30" s="274">
        <f t="shared" si="11"/>
        <v>4</v>
      </c>
      <c r="AN30" s="274">
        <v>0</v>
      </c>
      <c r="AO30" s="274">
        <v>0</v>
      </c>
      <c r="AP30" s="274">
        <v>4</v>
      </c>
      <c r="AQ30" s="274">
        <f t="shared" si="12"/>
        <v>2258</v>
      </c>
      <c r="AR30" s="274">
        <v>0</v>
      </c>
      <c r="AS30" s="274">
        <v>0</v>
      </c>
      <c r="AT30" s="274">
        <v>2258</v>
      </c>
      <c r="AU30" s="274">
        <f t="shared" si="13"/>
        <v>0</v>
      </c>
      <c r="AV30" s="274">
        <v>0</v>
      </c>
      <c r="AW30" s="274">
        <v>0</v>
      </c>
      <c r="AX30" s="274">
        <v>0</v>
      </c>
      <c r="AY30" s="274">
        <f t="shared" si="14"/>
        <v>0</v>
      </c>
      <c r="AZ30" s="274">
        <v>0</v>
      </c>
      <c r="BA30" s="274">
        <v>0</v>
      </c>
      <c r="BB30" s="274">
        <v>0</v>
      </c>
      <c r="BC30" s="274">
        <f t="shared" si="15"/>
        <v>1847</v>
      </c>
      <c r="BD30" s="274">
        <f t="shared" si="16"/>
        <v>997</v>
      </c>
      <c r="BE30" s="274">
        <v>0</v>
      </c>
      <c r="BF30" s="274">
        <v>844</v>
      </c>
      <c r="BG30" s="274">
        <v>153</v>
      </c>
      <c r="BH30" s="274">
        <v>0</v>
      </c>
      <c r="BI30" s="274">
        <v>0</v>
      </c>
      <c r="BJ30" s="274">
        <v>0</v>
      </c>
      <c r="BK30" s="274">
        <f t="shared" si="18"/>
        <v>850</v>
      </c>
      <c r="BL30" s="274">
        <v>0</v>
      </c>
      <c r="BM30" s="274">
        <v>838</v>
      </c>
      <c r="BN30" s="274">
        <v>12</v>
      </c>
      <c r="BO30" s="274">
        <v>0</v>
      </c>
      <c r="BP30" s="274">
        <v>0</v>
      </c>
      <c r="BQ30" s="274">
        <v>0</v>
      </c>
      <c r="BR30" s="274">
        <f t="shared" si="41"/>
        <v>19401</v>
      </c>
      <c r="BS30" s="274">
        <f t="shared" si="42"/>
        <v>0</v>
      </c>
      <c r="BT30" s="274">
        <f t="shared" si="43"/>
        <v>15062</v>
      </c>
      <c r="BU30" s="274">
        <f t="shared" si="44"/>
        <v>572</v>
      </c>
      <c r="BV30" s="274">
        <f t="shared" si="45"/>
        <v>3741</v>
      </c>
      <c r="BW30" s="274">
        <f t="shared" si="46"/>
        <v>0</v>
      </c>
      <c r="BX30" s="274">
        <f t="shared" si="47"/>
        <v>26</v>
      </c>
      <c r="BY30" s="274">
        <f t="shared" si="21"/>
        <v>18404</v>
      </c>
      <c r="BZ30" s="274">
        <f t="shared" si="22"/>
        <v>0</v>
      </c>
      <c r="CA30" s="274">
        <f t="shared" si="23"/>
        <v>14218</v>
      </c>
      <c r="CB30" s="274">
        <f t="shared" si="24"/>
        <v>419</v>
      </c>
      <c r="CC30" s="274">
        <f t="shared" si="25"/>
        <v>3741</v>
      </c>
      <c r="CD30" s="274">
        <f t="shared" si="26"/>
        <v>0</v>
      </c>
      <c r="CE30" s="274">
        <f t="shared" si="27"/>
        <v>26</v>
      </c>
      <c r="CF30" s="274">
        <f t="shared" si="28"/>
        <v>997</v>
      </c>
      <c r="CG30" s="274">
        <f t="shared" si="48"/>
        <v>0</v>
      </c>
      <c r="CH30" s="274">
        <f t="shared" si="49"/>
        <v>844</v>
      </c>
      <c r="CI30" s="274">
        <f t="shared" si="50"/>
        <v>153</v>
      </c>
      <c r="CJ30" s="274">
        <f t="shared" si="51"/>
        <v>0</v>
      </c>
      <c r="CK30" s="274">
        <f t="shared" si="52"/>
        <v>0</v>
      </c>
      <c r="CL30" s="274">
        <f t="shared" si="53"/>
        <v>0</v>
      </c>
      <c r="CM30" s="274">
        <f t="shared" si="54"/>
        <v>5983</v>
      </c>
      <c r="CN30" s="274">
        <f t="shared" si="55"/>
        <v>0</v>
      </c>
      <c r="CO30" s="274">
        <f t="shared" si="56"/>
        <v>3709</v>
      </c>
      <c r="CP30" s="274">
        <f t="shared" si="57"/>
        <v>16</v>
      </c>
      <c r="CQ30" s="274">
        <f t="shared" si="58"/>
        <v>2258</v>
      </c>
      <c r="CR30" s="274">
        <f t="shared" si="59"/>
        <v>0</v>
      </c>
      <c r="CS30" s="274">
        <f t="shared" si="60"/>
        <v>0</v>
      </c>
      <c r="CT30" s="274">
        <f t="shared" si="31"/>
        <v>5133</v>
      </c>
      <c r="CU30" s="274">
        <f t="shared" si="32"/>
        <v>0</v>
      </c>
      <c r="CV30" s="274">
        <f t="shared" si="33"/>
        <v>2871</v>
      </c>
      <c r="CW30" s="274">
        <f t="shared" si="34"/>
        <v>4</v>
      </c>
      <c r="CX30" s="274">
        <f t="shared" si="35"/>
        <v>2258</v>
      </c>
      <c r="CY30" s="274">
        <f t="shared" si="36"/>
        <v>0</v>
      </c>
      <c r="CZ30" s="274">
        <f t="shared" si="37"/>
        <v>0</v>
      </c>
      <c r="DA30" s="274">
        <f t="shared" si="38"/>
        <v>850</v>
      </c>
      <c r="DB30" s="274">
        <f t="shared" si="61"/>
        <v>0</v>
      </c>
      <c r="DC30" s="274">
        <f t="shared" si="62"/>
        <v>838</v>
      </c>
      <c r="DD30" s="274">
        <f t="shared" si="63"/>
        <v>12</v>
      </c>
      <c r="DE30" s="274">
        <f t="shared" si="64"/>
        <v>0</v>
      </c>
      <c r="DF30" s="274">
        <f t="shared" si="65"/>
        <v>0</v>
      </c>
      <c r="DG30" s="274">
        <f t="shared" si="66"/>
        <v>0</v>
      </c>
      <c r="DH30" s="274">
        <v>0</v>
      </c>
      <c r="DI30" s="274">
        <f t="shared" si="40"/>
        <v>0</v>
      </c>
      <c r="DJ30" s="274">
        <v>0</v>
      </c>
      <c r="DK30" s="274">
        <v>0</v>
      </c>
      <c r="DL30" s="274">
        <v>0</v>
      </c>
      <c r="DM30" s="274">
        <v>0</v>
      </c>
    </row>
    <row r="31" spans="1:117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21231</v>
      </c>
      <c r="E31" s="274">
        <f t="shared" si="1"/>
        <v>15073</v>
      </c>
      <c r="F31" s="274">
        <f t="shared" si="2"/>
        <v>0</v>
      </c>
      <c r="G31" s="274">
        <v>0</v>
      </c>
      <c r="H31" s="274">
        <v>0</v>
      </c>
      <c r="I31" s="274">
        <v>0</v>
      </c>
      <c r="J31" s="274">
        <f t="shared" si="3"/>
        <v>12958</v>
      </c>
      <c r="K31" s="274">
        <v>5686</v>
      </c>
      <c r="L31" s="274">
        <v>7272</v>
      </c>
      <c r="M31" s="274">
        <v>0</v>
      </c>
      <c r="N31" s="274">
        <f t="shared" si="4"/>
        <v>881</v>
      </c>
      <c r="O31" s="274">
        <v>388</v>
      </c>
      <c r="P31" s="274">
        <v>493</v>
      </c>
      <c r="Q31" s="274">
        <v>0</v>
      </c>
      <c r="R31" s="274">
        <f t="shared" si="5"/>
        <v>1112</v>
      </c>
      <c r="S31" s="274">
        <v>849</v>
      </c>
      <c r="T31" s="274">
        <v>263</v>
      </c>
      <c r="U31" s="274">
        <v>0</v>
      </c>
      <c r="V31" s="274">
        <f t="shared" si="6"/>
        <v>5</v>
      </c>
      <c r="W31" s="274">
        <v>5</v>
      </c>
      <c r="X31" s="274">
        <v>0</v>
      </c>
      <c r="Y31" s="274">
        <v>0</v>
      </c>
      <c r="Z31" s="274">
        <f t="shared" si="7"/>
        <v>117</v>
      </c>
      <c r="AA31" s="274">
        <v>117</v>
      </c>
      <c r="AB31" s="274">
        <v>0</v>
      </c>
      <c r="AC31" s="274">
        <v>0</v>
      </c>
      <c r="AD31" s="274">
        <f t="shared" si="8"/>
        <v>2314</v>
      </c>
      <c r="AE31" s="274">
        <f t="shared" si="9"/>
        <v>0</v>
      </c>
      <c r="AF31" s="274">
        <v>0</v>
      </c>
      <c r="AG31" s="274">
        <v>0</v>
      </c>
      <c r="AH31" s="274">
        <v>0</v>
      </c>
      <c r="AI31" s="274">
        <f t="shared" si="10"/>
        <v>2314</v>
      </c>
      <c r="AJ31" s="274">
        <v>104</v>
      </c>
      <c r="AK31" s="274">
        <v>0</v>
      </c>
      <c r="AL31" s="274">
        <v>2210</v>
      </c>
      <c r="AM31" s="274">
        <f t="shared" si="11"/>
        <v>0</v>
      </c>
      <c r="AN31" s="274">
        <v>0</v>
      </c>
      <c r="AO31" s="274">
        <v>0</v>
      </c>
      <c r="AP31" s="274">
        <v>0</v>
      </c>
      <c r="AQ31" s="274">
        <f t="shared" si="12"/>
        <v>0</v>
      </c>
      <c r="AR31" s="274">
        <v>0</v>
      </c>
      <c r="AS31" s="274">
        <v>0</v>
      </c>
      <c r="AT31" s="274">
        <v>0</v>
      </c>
      <c r="AU31" s="274">
        <f t="shared" si="13"/>
        <v>0</v>
      </c>
      <c r="AV31" s="274">
        <v>0</v>
      </c>
      <c r="AW31" s="274">
        <v>0</v>
      </c>
      <c r="AX31" s="274">
        <v>0</v>
      </c>
      <c r="AY31" s="274">
        <f t="shared" si="14"/>
        <v>0</v>
      </c>
      <c r="AZ31" s="274">
        <v>0</v>
      </c>
      <c r="BA31" s="274">
        <v>0</v>
      </c>
      <c r="BB31" s="274">
        <v>0</v>
      </c>
      <c r="BC31" s="274">
        <f t="shared" si="15"/>
        <v>3844</v>
      </c>
      <c r="BD31" s="274">
        <f t="shared" si="16"/>
        <v>2307</v>
      </c>
      <c r="BE31" s="274">
        <v>0</v>
      </c>
      <c r="BF31" s="274">
        <v>0</v>
      </c>
      <c r="BG31" s="274">
        <v>0</v>
      </c>
      <c r="BH31" s="274">
        <v>703</v>
      </c>
      <c r="BI31" s="274">
        <v>5</v>
      </c>
      <c r="BJ31" s="274">
        <v>1599</v>
      </c>
      <c r="BK31" s="274">
        <f t="shared" si="18"/>
        <v>1537</v>
      </c>
      <c r="BL31" s="274">
        <v>0</v>
      </c>
      <c r="BM31" s="274">
        <v>1537</v>
      </c>
      <c r="BN31" s="274">
        <v>0</v>
      </c>
      <c r="BO31" s="274">
        <v>0</v>
      </c>
      <c r="BP31" s="274">
        <v>0</v>
      </c>
      <c r="BQ31" s="274">
        <v>0</v>
      </c>
      <c r="BR31" s="274">
        <f t="shared" si="41"/>
        <v>17380</v>
      </c>
      <c r="BS31" s="274">
        <f t="shared" si="42"/>
        <v>0</v>
      </c>
      <c r="BT31" s="274">
        <f t="shared" si="43"/>
        <v>12958</v>
      </c>
      <c r="BU31" s="274">
        <f t="shared" si="44"/>
        <v>881</v>
      </c>
      <c r="BV31" s="274">
        <f t="shared" si="45"/>
        <v>1815</v>
      </c>
      <c r="BW31" s="274">
        <f t="shared" si="46"/>
        <v>10</v>
      </c>
      <c r="BX31" s="274">
        <f t="shared" si="47"/>
        <v>1716</v>
      </c>
      <c r="BY31" s="274">
        <f t="shared" si="21"/>
        <v>15073</v>
      </c>
      <c r="BZ31" s="274">
        <f t="shared" si="22"/>
        <v>0</v>
      </c>
      <c r="CA31" s="274">
        <f t="shared" si="23"/>
        <v>12958</v>
      </c>
      <c r="CB31" s="274">
        <f t="shared" si="24"/>
        <v>881</v>
      </c>
      <c r="CC31" s="274">
        <f t="shared" si="25"/>
        <v>1112</v>
      </c>
      <c r="CD31" s="274">
        <f t="shared" si="26"/>
        <v>5</v>
      </c>
      <c r="CE31" s="274">
        <f t="shared" si="27"/>
        <v>117</v>
      </c>
      <c r="CF31" s="274">
        <f t="shared" si="28"/>
        <v>2307</v>
      </c>
      <c r="CG31" s="274">
        <f t="shared" si="48"/>
        <v>0</v>
      </c>
      <c r="CH31" s="274">
        <f t="shared" si="49"/>
        <v>0</v>
      </c>
      <c r="CI31" s="274">
        <f t="shared" si="50"/>
        <v>0</v>
      </c>
      <c r="CJ31" s="274">
        <f t="shared" si="51"/>
        <v>703</v>
      </c>
      <c r="CK31" s="274">
        <f t="shared" si="52"/>
        <v>5</v>
      </c>
      <c r="CL31" s="274">
        <f t="shared" si="53"/>
        <v>1599</v>
      </c>
      <c r="CM31" s="274">
        <f t="shared" si="54"/>
        <v>3851</v>
      </c>
      <c r="CN31" s="274">
        <f t="shared" si="55"/>
        <v>0</v>
      </c>
      <c r="CO31" s="274">
        <f t="shared" si="56"/>
        <v>3851</v>
      </c>
      <c r="CP31" s="274">
        <f t="shared" si="57"/>
        <v>0</v>
      </c>
      <c r="CQ31" s="274">
        <f t="shared" si="58"/>
        <v>0</v>
      </c>
      <c r="CR31" s="274">
        <f t="shared" si="59"/>
        <v>0</v>
      </c>
      <c r="CS31" s="274">
        <f t="shared" si="60"/>
        <v>0</v>
      </c>
      <c r="CT31" s="274">
        <f t="shared" si="31"/>
        <v>2314</v>
      </c>
      <c r="CU31" s="274">
        <f t="shared" si="32"/>
        <v>0</v>
      </c>
      <c r="CV31" s="274">
        <f t="shared" si="33"/>
        <v>2314</v>
      </c>
      <c r="CW31" s="274">
        <f t="shared" si="34"/>
        <v>0</v>
      </c>
      <c r="CX31" s="274">
        <f t="shared" si="35"/>
        <v>0</v>
      </c>
      <c r="CY31" s="274">
        <f t="shared" si="36"/>
        <v>0</v>
      </c>
      <c r="CZ31" s="274">
        <f t="shared" si="37"/>
        <v>0</v>
      </c>
      <c r="DA31" s="274">
        <f t="shared" si="38"/>
        <v>1537</v>
      </c>
      <c r="DB31" s="274">
        <f t="shared" si="61"/>
        <v>0</v>
      </c>
      <c r="DC31" s="274">
        <f t="shared" si="62"/>
        <v>1537</v>
      </c>
      <c r="DD31" s="274">
        <f t="shared" si="63"/>
        <v>0</v>
      </c>
      <c r="DE31" s="274">
        <f t="shared" si="64"/>
        <v>0</v>
      </c>
      <c r="DF31" s="274">
        <f t="shared" si="65"/>
        <v>0</v>
      </c>
      <c r="DG31" s="274">
        <f t="shared" si="66"/>
        <v>0</v>
      </c>
      <c r="DH31" s="274">
        <v>0</v>
      </c>
      <c r="DI31" s="274">
        <f t="shared" si="40"/>
        <v>0</v>
      </c>
      <c r="DJ31" s="274">
        <v>0</v>
      </c>
      <c r="DK31" s="274">
        <v>0</v>
      </c>
      <c r="DL31" s="274">
        <v>0</v>
      </c>
      <c r="DM31" s="274">
        <v>0</v>
      </c>
    </row>
    <row r="32" spans="1:117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20131</v>
      </c>
      <c r="E32" s="274">
        <f t="shared" si="1"/>
        <v>12477</v>
      </c>
      <c r="F32" s="274">
        <f t="shared" si="2"/>
        <v>0</v>
      </c>
      <c r="G32" s="274">
        <v>0</v>
      </c>
      <c r="H32" s="274">
        <v>0</v>
      </c>
      <c r="I32" s="274">
        <v>0</v>
      </c>
      <c r="J32" s="274">
        <f t="shared" si="3"/>
        <v>10581</v>
      </c>
      <c r="K32" s="274">
        <v>0</v>
      </c>
      <c r="L32" s="274">
        <v>10581</v>
      </c>
      <c r="M32" s="274">
        <v>0</v>
      </c>
      <c r="N32" s="274">
        <f t="shared" si="4"/>
        <v>383</v>
      </c>
      <c r="O32" s="274">
        <v>0</v>
      </c>
      <c r="P32" s="274">
        <v>383</v>
      </c>
      <c r="Q32" s="274">
        <v>0</v>
      </c>
      <c r="R32" s="274">
        <f t="shared" si="5"/>
        <v>1490</v>
      </c>
      <c r="S32" s="274">
        <v>0</v>
      </c>
      <c r="T32" s="274">
        <v>1490</v>
      </c>
      <c r="U32" s="274">
        <v>0</v>
      </c>
      <c r="V32" s="274">
        <f t="shared" si="6"/>
        <v>0</v>
      </c>
      <c r="W32" s="274">
        <v>0</v>
      </c>
      <c r="X32" s="274">
        <v>0</v>
      </c>
      <c r="Y32" s="274">
        <v>0</v>
      </c>
      <c r="Z32" s="274">
        <f t="shared" si="7"/>
        <v>23</v>
      </c>
      <c r="AA32" s="274">
        <v>0</v>
      </c>
      <c r="AB32" s="274">
        <v>23</v>
      </c>
      <c r="AC32" s="274">
        <v>0</v>
      </c>
      <c r="AD32" s="274">
        <f t="shared" si="8"/>
        <v>3885</v>
      </c>
      <c r="AE32" s="274">
        <f t="shared" si="9"/>
        <v>0</v>
      </c>
      <c r="AF32" s="274">
        <v>0</v>
      </c>
      <c r="AG32" s="274">
        <v>0</v>
      </c>
      <c r="AH32" s="274">
        <v>0</v>
      </c>
      <c r="AI32" s="274">
        <f t="shared" si="10"/>
        <v>3884</v>
      </c>
      <c r="AJ32" s="274">
        <v>0</v>
      </c>
      <c r="AK32" s="274">
        <v>0</v>
      </c>
      <c r="AL32" s="274">
        <v>3884</v>
      </c>
      <c r="AM32" s="274">
        <f t="shared" si="11"/>
        <v>0</v>
      </c>
      <c r="AN32" s="274">
        <v>0</v>
      </c>
      <c r="AO32" s="274">
        <v>0</v>
      </c>
      <c r="AP32" s="274">
        <v>0</v>
      </c>
      <c r="AQ32" s="274">
        <f t="shared" si="12"/>
        <v>0</v>
      </c>
      <c r="AR32" s="274">
        <v>0</v>
      </c>
      <c r="AS32" s="274">
        <v>0</v>
      </c>
      <c r="AT32" s="274">
        <v>0</v>
      </c>
      <c r="AU32" s="274">
        <f t="shared" si="13"/>
        <v>0</v>
      </c>
      <c r="AV32" s="274">
        <v>0</v>
      </c>
      <c r="AW32" s="274">
        <v>0</v>
      </c>
      <c r="AX32" s="274">
        <v>0</v>
      </c>
      <c r="AY32" s="274">
        <f t="shared" si="14"/>
        <v>1</v>
      </c>
      <c r="AZ32" s="274">
        <v>0</v>
      </c>
      <c r="BA32" s="274">
        <v>0</v>
      </c>
      <c r="BB32" s="274">
        <v>1</v>
      </c>
      <c r="BC32" s="274">
        <f t="shared" si="15"/>
        <v>3769</v>
      </c>
      <c r="BD32" s="274">
        <f t="shared" si="16"/>
        <v>1977</v>
      </c>
      <c r="BE32" s="274">
        <v>0</v>
      </c>
      <c r="BF32" s="274">
        <v>882</v>
      </c>
      <c r="BG32" s="274">
        <v>174</v>
      </c>
      <c r="BH32" s="274">
        <v>76</v>
      </c>
      <c r="BI32" s="274">
        <v>0</v>
      </c>
      <c r="BJ32" s="274">
        <v>845</v>
      </c>
      <c r="BK32" s="274">
        <f t="shared" si="18"/>
        <v>1792</v>
      </c>
      <c r="BL32" s="274">
        <v>0</v>
      </c>
      <c r="BM32" s="274">
        <v>1781</v>
      </c>
      <c r="BN32" s="274">
        <v>0</v>
      </c>
      <c r="BO32" s="274">
        <v>0</v>
      </c>
      <c r="BP32" s="274">
        <v>0</v>
      </c>
      <c r="BQ32" s="274">
        <v>11</v>
      </c>
      <c r="BR32" s="274">
        <f t="shared" si="41"/>
        <v>14454</v>
      </c>
      <c r="BS32" s="274">
        <f t="shared" si="42"/>
        <v>0</v>
      </c>
      <c r="BT32" s="274">
        <f t="shared" si="43"/>
        <v>11463</v>
      </c>
      <c r="BU32" s="274">
        <f t="shared" si="44"/>
        <v>557</v>
      </c>
      <c r="BV32" s="274">
        <f t="shared" si="45"/>
        <v>1566</v>
      </c>
      <c r="BW32" s="274">
        <f t="shared" si="46"/>
        <v>0</v>
      </c>
      <c r="BX32" s="274">
        <f t="shared" si="47"/>
        <v>868</v>
      </c>
      <c r="BY32" s="274">
        <f t="shared" si="21"/>
        <v>12477</v>
      </c>
      <c r="BZ32" s="274">
        <f t="shared" si="22"/>
        <v>0</v>
      </c>
      <c r="CA32" s="274">
        <f t="shared" si="23"/>
        <v>10581</v>
      </c>
      <c r="CB32" s="274">
        <f t="shared" si="24"/>
        <v>383</v>
      </c>
      <c r="CC32" s="274">
        <f t="shared" si="25"/>
        <v>1490</v>
      </c>
      <c r="CD32" s="274">
        <f t="shared" si="26"/>
        <v>0</v>
      </c>
      <c r="CE32" s="274">
        <f t="shared" si="27"/>
        <v>23</v>
      </c>
      <c r="CF32" s="274">
        <f t="shared" si="28"/>
        <v>1977</v>
      </c>
      <c r="CG32" s="274">
        <f t="shared" si="48"/>
        <v>0</v>
      </c>
      <c r="CH32" s="274">
        <f t="shared" si="49"/>
        <v>882</v>
      </c>
      <c r="CI32" s="274">
        <f t="shared" si="50"/>
        <v>174</v>
      </c>
      <c r="CJ32" s="274">
        <f t="shared" si="51"/>
        <v>76</v>
      </c>
      <c r="CK32" s="274">
        <f t="shared" si="52"/>
        <v>0</v>
      </c>
      <c r="CL32" s="274">
        <f t="shared" si="53"/>
        <v>845</v>
      </c>
      <c r="CM32" s="274">
        <f t="shared" si="54"/>
        <v>5677</v>
      </c>
      <c r="CN32" s="274">
        <f t="shared" si="55"/>
        <v>0</v>
      </c>
      <c r="CO32" s="274">
        <f t="shared" si="56"/>
        <v>5665</v>
      </c>
      <c r="CP32" s="274">
        <f t="shared" si="57"/>
        <v>0</v>
      </c>
      <c r="CQ32" s="274">
        <f t="shared" si="58"/>
        <v>0</v>
      </c>
      <c r="CR32" s="274">
        <f t="shared" si="59"/>
        <v>0</v>
      </c>
      <c r="CS32" s="274">
        <f t="shared" si="60"/>
        <v>12</v>
      </c>
      <c r="CT32" s="274">
        <f t="shared" si="31"/>
        <v>3885</v>
      </c>
      <c r="CU32" s="274">
        <f t="shared" si="32"/>
        <v>0</v>
      </c>
      <c r="CV32" s="274">
        <f t="shared" si="33"/>
        <v>3884</v>
      </c>
      <c r="CW32" s="274">
        <f t="shared" si="34"/>
        <v>0</v>
      </c>
      <c r="CX32" s="274">
        <f t="shared" si="35"/>
        <v>0</v>
      </c>
      <c r="CY32" s="274">
        <f t="shared" si="36"/>
        <v>0</v>
      </c>
      <c r="CZ32" s="274">
        <f t="shared" si="37"/>
        <v>1</v>
      </c>
      <c r="DA32" s="274">
        <f t="shared" si="38"/>
        <v>1792</v>
      </c>
      <c r="DB32" s="274">
        <f t="shared" si="61"/>
        <v>0</v>
      </c>
      <c r="DC32" s="274">
        <f t="shared" si="62"/>
        <v>1781</v>
      </c>
      <c r="DD32" s="274">
        <f t="shared" si="63"/>
        <v>0</v>
      </c>
      <c r="DE32" s="274">
        <f t="shared" si="64"/>
        <v>0</v>
      </c>
      <c r="DF32" s="274">
        <f t="shared" si="65"/>
        <v>0</v>
      </c>
      <c r="DG32" s="274">
        <f t="shared" si="66"/>
        <v>11</v>
      </c>
      <c r="DH32" s="274">
        <v>0</v>
      </c>
      <c r="DI32" s="274">
        <f t="shared" si="40"/>
        <v>39</v>
      </c>
      <c r="DJ32" s="274">
        <v>0</v>
      </c>
      <c r="DK32" s="274">
        <v>0</v>
      </c>
      <c r="DL32" s="274">
        <v>19</v>
      </c>
      <c r="DM32" s="274">
        <v>20</v>
      </c>
    </row>
    <row r="33" spans="1:117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22209</v>
      </c>
      <c r="E33" s="274">
        <f t="shared" si="1"/>
        <v>16402</v>
      </c>
      <c r="F33" s="274">
        <f t="shared" si="2"/>
        <v>0</v>
      </c>
      <c r="G33" s="274">
        <v>0</v>
      </c>
      <c r="H33" s="274">
        <v>0</v>
      </c>
      <c r="I33" s="274">
        <v>0</v>
      </c>
      <c r="J33" s="274">
        <f t="shared" si="3"/>
        <v>13171</v>
      </c>
      <c r="K33" s="274">
        <v>3182</v>
      </c>
      <c r="L33" s="274">
        <v>9989</v>
      </c>
      <c r="M33" s="274">
        <v>0</v>
      </c>
      <c r="N33" s="274">
        <f t="shared" si="4"/>
        <v>455</v>
      </c>
      <c r="O33" s="274">
        <v>10</v>
      </c>
      <c r="P33" s="274">
        <v>445</v>
      </c>
      <c r="Q33" s="274">
        <v>0</v>
      </c>
      <c r="R33" s="274">
        <f t="shared" si="5"/>
        <v>2533</v>
      </c>
      <c r="S33" s="274">
        <v>307</v>
      </c>
      <c r="T33" s="274">
        <v>2226</v>
      </c>
      <c r="U33" s="274">
        <v>0</v>
      </c>
      <c r="V33" s="274">
        <f t="shared" si="6"/>
        <v>0</v>
      </c>
      <c r="W33" s="274">
        <v>0</v>
      </c>
      <c r="X33" s="274">
        <v>0</v>
      </c>
      <c r="Y33" s="274">
        <v>0</v>
      </c>
      <c r="Z33" s="274">
        <f t="shared" si="7"/>
        <v>243</v>
      </c>
      <c r="AA33" s="274">
        <v>1</v>
      </c>
      <c r="AB33" s="274">
        <v>242</v>
      </c>
      <c r="AC33" s="274">
        <v>0</v>
      </c>
      <c r="AD33" s="274">
        <f t="shared" si="8"/>
        <v>4312</v>
      </c>
      <c r="AE33" s="274">
        <f t="shared" si="9"/>
        <v>0</v>
      </c>
      <c r="AF33" s="274">
        <v>0</v>
      </c>
      <c r="AG33" s="274">
        <v>0</v>
      </c>
      <c r="AH33" s="274">
        <v>0</v>
      </c>
      <c r="AI33" s="274">
        <f t="shared" si="10"/>
        <v>4310</v>
      </c>
      <c r="AJ33" s="274">
        <v>0</v>
      </c>
      <c r="AK33" s="274">
        <v>0</v>
      </c>
      <c r="AL33" s="274">
        <v>4310</v>
      </c>
      <c r="AM33" s="274">
        <f t="shared" si="11"/>
        <v>1</v>
      </c>
      <c r="AN33" s="274">
        <v>0</v>
      </c>
      <c r="AO33" s="274">
        <v>0</v>
      </c>
      <c r="AP33" s="274">
        <v>1</v>
      </c>
      <c r="AQ33" s="274">
        <f t="shared" si="12"/>
        <v>0</v>
      </c>
      <c r="AR33" s="274">
        <v>0</v>
      </c>
      <c r="AS33" s="274">
        <v>0</v>
      </c>
      <c r="AT33" s="274">
        <v>0</v>
      </c>
      <c r="AU33" s="274">
        <f t="shared" si="13"/>
        <v>0</v>
      </c>
      <c r="AV33" s="274">
        <v>0</v>
      </c>
      <c r="AW33" s="274">
        <v>0</v>
      </c>
      <c r="AX33" s="274">
        <v>0</v>
      </c>
      <c r="AY33" s="274">
        <f t="shared" si="14"/>
        <v>1</v>
      </c>
      <c r="AZ33" s="274">
        <v>0</v>
      </c>
      <c r="BA33" s="274">
        <v>0</v>
      </c>
      <c r="BB33" s="274">
        <v>1</v>
      </c>
      <c r="BC33" s="274">
        <f t="shared" si="15"/>
        <v>1495</v>
      </c>
      <c r="BD33" s="274">
        <f t="shared" si="16"/>
        <v>0</v>
      </c>
      <c r="BE33" s="274">
        <v>0</v>
      </c>
      <c r="BF33" s="274">
        <v>0</v>
      </c>
      <c r="BG33" s="274">
        <v>0</v>
      </c>
      <c r="BH33" s="274">
        <v>0</v>
      </c>
      <c r="BI33" s="274">
        <v>0</v>
      </c>
      <c r="BJ33" s="274">
        <v>0</v>
      </c>
      <c r="BK33" s="274">
        <f t="shared" si="18"/>
        <v>1495</v>
      </c>
      <c r="BL33" s="274">
        <v>0</v>
      </c>
      <c r="BM33" s="274">
        <v>1252</v>
      </c>
      <c r="BN33" s="274">
        <v>85</v>
      </c>
      <c r="BO33" s="274">
        <v>0</v>
      </c>
      <c r="BP33" s="274">
        <v>0</v>
      </c>
      <c r="BQ33" s="274">
        <v>158</v>
      </c>
      <c r="BR33" s="274">
        <f t="shared" si="41"/>
        <v>16402</v>
      </c>
      <c r="BS33" s="274">
        <f t="shared" si="42"/>
        <v>0</v>
      </c>
      <c r="BT33" s="274">
        <f t="shared" si="43"/>
        <v>13171</v>
      </c>
      <c r="BU33" s="274">
        <f t="shared" si="44"/>
        <v>455</v>
      </c>
      <c r="BV33" s="274">
        <f t="shared" si="45"/>
        <v>2533</v>
      </c>
      <c r="BW33" s="274">
        <f t="shared" si="46"/>
        <v>0</v>
      </c>
      <c r="BX33" s="274">
        <f t="shared" si="47"/>
        <v>243</v>
      </c>
      <c r="BY33" s="274">
        <f t="shared" si="21"/>
        <v>16402</v>
      </c>
      <c r="BZ33" s="274">
        <f t="shared" si="22"/>
        <v>0</v>
      </c>
      <c r="CA33" s="274">
        <f t="shared" si="23"/>
        <v>13171</v>
      </c>
      <c r="CB33" s="274">
        <f t="shared" si="24"/>
        <v>455</v>
      </c>
      <c r="CC33" s="274">
        <f t="shared" si="25"/>
        <v>2533</v>
      </c>
      <c r="CD33" s="274">
        <f t="shared" si="26"/>
        <v>0</v>
      </c>
      <c r="CE33" s="274">
        <f t="shared" si="27"/>
        <v>243</v>
      </c>
      <c r="CF33" s="274">
        <f t="shared" si="28"/>
        <v>0</v>
      </c>
      <c r="CG33" s="274">
        <f t="shared" si="48"/>
        <v>0</v>
      </c>
      <c r="CH33" s="274">
        <f t="shared" si="49"/>
        <v>0</v>
      </c>
      <c r="CI33" s="274">
        <f t="shared" si="50"/>
        <v>0</v>
      </c>
      <c r="CJ33" s="274">
        <f t="shared" si="51"/>
        <v>0</v>
      </c>
      <c r="CK33" s="274">
        <f t="shared" si="52"/>
        <v>0</v>
      </c>
      <c r="CL33" s="274">
        <f t="shared" si="53"/>
        <v>0</v>
      </c>
      <c r="CM33" s="274">
        <f t="shared" si="54"/>
        <v>5807</v>
      </c>
      <c r="CN33" s="274">
        <f t="shared" si="55"/>
        <v>0</v>
      </c>
      <c r="CO33" s="274">
        <f t="shared" si="56"/>
        <v>5562</v>
      </c>
      <c r="CP33" s="274">
        <f t="shared" si="57"/>
        <v>86</v>
      </c>
      <c r="CQ33" s="274">
        <f t="shared" si="58"/>
        <v>0</v>
      </c>
      <c r="CR33" s="274">
        <f t="shared" si="59"/>
        <v>0</v>
      </c>
      <c r="CS33" s="274">
        <f t="shared" si="60"/>
        <v>159</v>
      </c>
      <c r="CT33" s="274">
        <f t="shared" si="31"/>
        <v>4312</v>
      </c>
      <c r="CU33" s="274">
        <f t="shared" si="32"/>
        <v>0</v>
      </c>
      <c r="CV33" s="274">
        <f t="shared" si="33"/>
        <v>4310</v>
      </c>
      <c r="CW33" s="274">
        <f t="shared" si="34"/>
        <v>1</v>
      </c>
      <c r="CX33" s="274">
        <f t="shared" si="35"/>
        <v>0</v>
      </c>
      <c r="CY33" s="274">
        <f t="shared" si="36"/>
        <v>0</v>
      </c>
      <c r="CZ33" s="274">
        <f t="shared" si="37"/>
        <v>1</v>
      </c>
      <c r="DA33" s="274">
        <f t="shared" si="38"/>
        <v>1495</v>
      </c>
      <c r="DB33" s="274">
        <f t="shared" si="61"/>
        <v>0</v>
      </c>
      <c r="DC33" s="274">
        <f t="shared" si="62"/>
        <v>1252</v>
      </c>
      <c r="DD33" s="274">
        <f t="shared" si="63"/>
        <v>85</v>
      </c>
      <c r="DE33" s="274">
        <f t="shared" si="64"/>
        <v>0</v>
      </c>
      <c r="DF33" s="274">
        <f t="shared" si="65"/>
        <v>0</v>
      </c>
      <c r="DG33" s="274">
        <f t="shared" si="66"/>
        <v>158</v>
      </c>
      <c r="DH33" s="274">
        <v>0</v>
      </c>
      <c r="DI33" s="274">
        <f t="shared" si="40"/>
        <v>0</v>
      </c>
      <c r="DJ33" s="274">
        <v>0</v>
      </c>
      <c r="DK33" s="274">
        <v>0</v>
      </c>
      <c r="DL33" s="274">
        <v>0</v>
      </c>
      <c r="DM33" s="274">
        <v>0</v>
      </c>
    </row>
    <row r="34" spans="1:117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14604</v>
      </c>
      <c r="E34" s="274">
        <f t="shared" si="1"/>
        <v>8347</v>
      </c>
      <c r="F34" s="274">
        <f t="shared" si="2"/>
        <v>0</v>
      </c>
      <c r="G34" s="274">
        <v>0</v>
      </c>
      <c r="H34" s="274">
        <v>0</v>
      </c>
      <c r="I34" s="274">
        <v>0</v>
      </c>
      <c r="J34" s="274">
        <f t="shared" si="3"/>
        <v>7258</v>
      </c>
      <c r="K34" s="274">
        <v>0</v>
      </c>
      <c r="L34" s="274">
        <v>7258</v>
      </c>
      <c r="M34" s="274">
        <v>0</v>
      </c>
      <c r="N34" s="274">
        <f t="shared" si="4"/>
        <v>222</v>
      </c>
      <c r="O34" s="274">
        <v>0</v>
      </c>
      <c r="P34" s="274">
        <v>222</v>
      </c>
      <c r="Q34" s="274">
        <v>0</v>
      </c>
      <c r="R34" s="274">
        <f t="shared" si="5"/>
        <v>750</v>
      </c>
      <c r="S34" s="274">
        <v>0</v>
      </c>
      <c r="T34" s="274">
        <v>750</v>
      </c>
      <c r="U34" s="274">
        <v>0</v>
      </c>
      <c r="V34" s="274">
        <f t="shared" si="6"/>
        <v>0</v>
      </c>
      <c r="W34" s="274">
        <v>0</v>
      </c>
      <c r="X34" s="274">
        <v>0</v>
      </c>
      <c r="Y34" s="274">
        <v>0</v>
      </c>
      <c r="Z34" s="274">
        <f t="shared" si="7"/>
        <v>117</v>
      </c>
      <c r="AA34" s="274">
        <v>0</v>
      </c>
      <c r="AB34" s="274">
        <v>117</v>
      </c>
      <c r="AC34" s="274">
        <v>0</v>
      </c>
      <c r="AD34" s="274">
        <f t="shared" si="8"/>
        <v>3846</v>
      </c>
      <c r="AE34" s="274">
        <f t="shared" si="9"/>
        <v>0</v>
      </c>
      <c r="AF34" s="274">
        <v>0</v>
      </c>
      <c r="AG34" s="274">
        <v>0</v>
      </c>
      <c r="AH34" s="274">
        <v>0</v>
      </c>
      <c r="AI34" s="274">
        <f t="shared" si="10"/>
        <v>3534</v>
      </c>
      <c r="AJ34" s="274">
        <v>0</v>
      </c>
      <c r="AK34" s="274">
        <v>0</v>
      </c>
      <c r="AL34" s="274">
        <v>3534</v>
      </c>
      <c r="AM34" s="274">
        <f t="shared" si="11"/>
        <v>37</v>
      </c>
      <c r="AN34" s="274">
        <v>0</v>
      </c>
      <c r="AO34" s="274">
        <v>0</v>
      </c>
      <c r="AP34" s="274">
        <v>37</v>
      </c>
      <c r="AQ34" s="274">
        <f t="shared" si="12"/>
        <v>0</v>
      </c>
      <c r="AR34" s="274">
        <v>0</v>
      </c>
      <c r="AS34" s="274">
        <v>0</v>
      </c>
      <c r="AT34" s="274">
        <v>0</v>
      </c>
      <c r="AU34" s="274">
        <f t="shared" si="13"/>
        <v>0</v>
      </c>
      <c r="AV34" s="274">
        <v>0</v>
      </c>
      <c r="AW34" s="274">
        <v>0</v>
      </c>
      <c r="AX34" s="274">
        <v>0</v>
      </c>
      <c r="AY34" s="274">
        <f t="shared" si="14"/>
        <v>275</v>
      </c>
      <c r="AZ34" s="274">
        <v>0</v>
      </c>
      <c r="BA34" s="274">
        <v>0</v>
      </c>
      <c r="BB34" s="274">
        <v>275</v>
      </c>
      <c r="BC34" s="274">
        <f t="shared" si="15"/>
        <v>2411</v>
      </c>
      <c r="BD34" s="274">
        <f t="shared" si="16"/>
        <v>1846</v>
      </c>
      <c r="BE34" s="274">
        <v>0</v>
      </c>
      <c r="BF34" s="274">
        <v>0</v>
      </c>
      <c r="BG34" s="274">
        <v>469</v>
      </c>
      <c r="BH34" s="274">
        <v>200</v>
      </c>
      <c r="BI34" s="274">
        <v>0</v>
      </c>
      <c r="BJ34" s="274">
        <v>1177</v>
      </c>
      <c r="BK34" s="274">
        <f t="shared" si="18"/>
        <v>565</v>
      </c>
      <c r="BL34" s="274">
        <v>0</v>
      </c>
      <c r="BM34" s="274">
        <v>20</v>
      </c>
      <c r="BN34" s="274">
        <v>1</v>
      </c>
      <c r="BO34" s="274">
        <v>0</v>
      </c>
      <c r="BP34" s="274">
        <v>0</v>
      </c>
      <c r="BQ34" s="274">
        <v>544</v>
      </c>
      <c r="BR34" s="274">
        <f t="shared" si="41"/>
        <v>10193</v>
      </c>
      <c r="BS34" s="274">
        <f t="shared" si="42"/>
        <v>0</v>
      </c>
      <c r="BT34" s="274">
        <f t="shared" si="43"/>
        <v>7258</v>
      </c>
      <c r="BU34" s="274">
        <f t="shared" si="44"/>
        <v>691</v>
      </c>
      <c r="BV34" s="274">
        <f t="shared" si="45"/>
        <v>950</v>
      </c>
      <c r="BW34" s="274">
        <f t="shared" si="46"/>
        <v>0</v>
      </c>
      <c r="BX34" s="274">
        <f t="shared" si="47"/>
        <v>1294</v>
      </c>
      <c r="BY34" s="274">
        <f t="shared" si="21"/>
        <v>8347</v>
      </c>
      <c r="BZ34" s="274">
        <f t="shared" si="22"/>
        <v>0</v>
      </c>
      <c r="CA34" s="274">
        <f t="shared" si="23"/>
        <v>7258</v>
      </c>
      <c r="CB34" s="274">
        <f t="shared" si="24"/>
        <v>222</v>
      </c>
      <c r="CC34" s="274">
        <f t="shared" si="25"/>
        <v>750</v>
      </c>
      <c r="CD34" s="274">
        <f t="shared" si="26"/>
        <v>0</v>
      </c>
      <c r="CE34" s="274">
        <f t="shared" si="27"/>
        <v>117</v>
      </c>
      <c r="CF34" s="274">
        <f t="shared" si="28"/>
        <v>1846</v>
      </c>
      <c r="CG34" s="274">
        <f t="shared" si="48"/>
        <v>0</v>
      </c>
      <c r="CH34" s="274">
        <f t="shared" si="49"/>
        <v>0</v>
      </c>
      <c r="CI34" s="274">
        <f t="shared" si="50"/>
        <v>469</v>
      </c>
      <c r="CJ34" s="274">
        <f t="shared" si="51"/>
        <v>200</v>
      </c>
      <c r="CK34" s="274">
        <f t="shared" si="52"/>
        <v>0</v>
      </c>
      <c r="CL34" s="274">
        <f t="shared" si="53"/>
        <v>1177</v>
      </c>
      <c r="CM34" s="274">
        <f t="shared" si="54"/>
        <v>4411</v>
      </c>
      <c r="CN34" s="274">
        <f t="shared" si="55"/>
        <v>0</v>
      </c>
      <c r="CO34" s="274">
        <f t="shared" si="56"/>
        <v>3554</v>
      </c>
      <c r="CP34" s="274">
        <f t="shared" si="57"/>
        <v>38</v>
      </c>
      <c r="CQ34" s="274">
        <f t="shared" si="58"/>
        <v>0</v>
      </c>
      <c r="CR34" s="274">
        <f t="shared" si="59"/>
        <v>0</v>
      </c>
      <c r="CS34" s="274">
        <f t="shared" si="60"/>
        <v>819</v>
      </c>
      <c r="CT34" s="274">
        <f t="shared" si="31"/>
        <v>3846</v>
      </c>
      <c r="CU34" s="274">
        <f t="shared" si="32"/>
        <v>0</v>
      </c>
      <c r="CV34" s="274">
        <f t="shared" si="33"/>
        <v>3534</v>
      </c>
      <c r="CW34" s="274">
        <f t="shared" si="34"/>
        <v>37</v>
      </c>
      <c r="CX34" s="274">
        <f t="shared" si="35"/>
        <v>0</v>
      </c>
      <c r="CY34" s="274">
        <f t="shared" si="36"/>
        <v>0</v>
      </c>
      <c r="CZ34" s="274">
        <f t="shared" si="37"/>
        <v>275</v>
      </c>
      <c r="DA34" s="274">
        <f t="shared" si="38"/>
        <v>565</v>
      </c>
      <c r="DB34" s="274">
        <f t="shared" si="61"/>
        <v>0</v>
      </c>
      <c r="DC34" s="274">
        <f t="shared" si="62"/>
        <v>20</v>
      </c>
      <c r="DD34" s="274">
        <f t="shared" si="63"/>
        <v>1</v>
      </c>
      <c r="DE34" s="274">
        <f t="shared" si="64"/>
        <v>0</v>
      </c>
      <c r="DF34" s="274">
        <f t="shared" si="65"/>
        <v>0</v>
      </c>
      <c r="DG34" s="274">
        <f t="shared" si="66"/>
        <v>544</v>
      </c>
      <c r="DH34" s="274">
        <v>0</v>
      </c>
      <c r="DI34" s="274">
        <f t="shared" si="40"/>
        <v>1</v>
      </c>
      <c r="DJ34" s="274">
        <v>0</v>
      </c>
      <c r="DK34" s="274">
        <v>1</v>
      </c>
      <c r="DL34" s="274">
        <v>0</v>
      </c>
      <c r="DM34" s="274">
        <v>0</v>
      </c>
    </row>
    <row r="35" spans="1:117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9656</v>
      </c>
      <c r="E35" s="274">
        <f t="shared" si="1"/>
        <v>8668</v>
      </c>
      <c r="F35" s="274">
        <f t="shared" si="2"/>
        <v>0</v>
      </c>
      <c r="G35" s="274">
        <v>0</v>
      </c>
      <c r="H35" s="274">
        <v>0</v>
      </c>
      <c r="I35" s="274">
        <v>0</v>
      </c>
      <c r="J35" s="274">
        <f t="shared" si="3"/>
        <v>6575</v>
      </c>
      <c r="K35" s="274">
        <v>1416</v>
      </c>
      <c r="L35" s="274">
        <v>5159</v>
      </c>
      <c r="M35" s="274">
        <v>0</v>
      </c>
      <c r="N35" s="274">
        <f t="shared" si="4"/>
        <v>588</v>
      </c>
      <c r="O35" s="274">
        <v>308</v>
      </c>
      <c r="P35" s="274">
        <v>280</v>
      </c>
      <c r="Q35" s="274">
        <v>0</v>
      </c>
      <c r="R35" s="274">
        <f t="shared" si="5"/>
        <v>1438</v>
      </c>
      <c r="S35" s="274">
        <v>363</v>
      </c>
      <c r="T35" s="274">
        <v>1075</v>
      </c>
      <c r="U35" s="274">
        <v>0</v>
      </c>
      <c r="V35" s="274">
        <f t="shared" si="6"/>
        <v>0</v>
      </c>
      <c r="W35" s="274">
        <v>0</v>
      </c>
      <c r="X35" s="274">
        <v>0</v>
      </c>
      <c r="Y35" s="274">
        <v>0</v>
      </c>
      <c r="Z35" s="274">
        <f t="shared" si="7"/>
        <v>67</v>
      </c>
      <c r="AA35" s="274">
        <v>6</v>
      </c>
      <c r="AB35" s="274">
        <v>61</v>
      </c>
      <c r="AC35" s="274">
        <v>0</v>
      </c>
      <c r="AD35" s="274">
        <f t="shared" si="8"/>
        <v>760</v>
      </c>
      <c r="AE35" s="274">
        <f t="shared" si="9"/>
        <v>0</v>
      </c>
      <c r="AF35" s="274">
        <v>0</v>
      </c>
      <c r="AG35" s="274">
        <v>0</v>
      </c>
      <c r="AH35" s="274">
        <v>0</v>
      </c>
      <c r="AI35" s="274">
        <f t="shared" si="10"/>
        <v>721</v>
      </c>
      <c r="AJ35" s="274">
        <v>0</v>
      </c>
      <c r="AK35" s="274">
        <v>0</v>
      </c>
      <c r="AL35" s="274">
        <v>721</v>
      </c>
      <c r="AM35" s="274">
        <f t="shared" si="11"/>
        <v>0</v>
      </c>
      <c r="AN35" s="274">
        <v>0</v>
      </c>
      <c r="AO35" s="274">
        <v>0</v>
      </c>
      <c r="AP35" s="274">
        <v>0</v>
      </c>
      <c r="AQ35" s="274">
        <f t="shared" si="12"/>
        <v>0</v>
      </c>
      <c r="AR35" s="274">
        <v>0</v>
      </c>
      <c r="AS35" s="274">
        <v>0</v>
      </c>
      <c r="AT35" s="274">
        <v>0</v>
      </c>
      <c r="AU35" s="274">
        <f t="shared" si="13"/>
        <v>0</v>
      </c>
      <c r="AV35" s="274">
        <v>0</v>
      </c>
      <c r="AW35" s="274">
        <v>0</v>
      </c>
      <c r="AX35" s="274">
        <v>0</v>
      </c>
      <c r="AY35" s="274">
        <f t="shared" si="14"/>
        <v>39</v>
      </c>
      <c r="AZ35" s="274">
        <v>0</v>
      </c>
      <c r="BA35" s="274">
        <v>0</v>
      </c>
      <c r="BB35" s="274">
        <v>39</v>
      </c>
      <c r="BC35" s="274">
        <f t="shared" si="15"/>
        <v>228</v>
      </c>
      <c r="BD35" s="274">
        <f t="shared" si="16"/>
        <v>160</v>
      </c>
      <c r="BE35" s="274">
        <v>0</v>
      </c>
      <c r="BF35" s="274">
        <v>7</v>
      </c>
      <c r="BG35" s="274">
        <v>4</v>
      </c>
      <c r="BH35" s="274">
        <v>0</v>
      </c>
      <c r="BI35" s="274">
        <v>2</v>
      </c>
      <c r="BJ35" s="274">
        <v>147</v>
      </c>
      <c r="BK35" s="274">
        <f t="shared" si="18"/>
        <v>68</v>
      </c>
      <c r="BL35" s="274">
        <v>0</v>
      </c>
      <c r="BM35" s="274">
        <v>49</v>
      </c>
      <c r="BN35" s="274">
        <v>4</v>
      </c>
      <c r="BO35" s="274">
        <v>0</v>
      </c>
      <c r="BP35" s="274">
        <v>0</v>
      </c>
      <c r="BQ35" s="274">
        <v>15</v>
      </c>
      <c r="BR35" s="274">
        <f t="shared" si="41"/>
        <v>8828</v>
      </c>
      <c r="BS35" s="274">
        <f t="shared" si="42"/>
        <v>0</v>
      </c>
      <c r="BT35" s="274">
        <f t="shared" si="43"/>
        <v>6582</v>
      </c>
      <c r="BU35" s="274">
        <f t="shared" si="44"/>
        <v>592</v>
      </c>
      <c r="BV35" s="274">
        <f t="shared" si="45"/>
        <v>1438</v>
      </c>
      <c r="BW35" s="274">
        <f t="shared" si="46"/>
        <v>2</v>
      </c>
      <c r="BX35" s="274">
        <f t="shared" si="47"/>
        <v>214</v>
      </c>
      <c r="BY35" s="274">
        <f t="shared" si="21"/>
        <v>8668</v>
      </c>
      <c r="BZ35" s="274">
        <f t="shared" si="22"/>
        <v>0</v>
      </c>
      <c r="CA35" s="274">
        <f t="shared" si="23"/>
        <v>6575</v>
      </c>
      <c r="CB35" s="274">
        <f t="shared" si="24"/>
        <v>588</v>
      </c>
      <c r="CC35" s="274">
        <f t="shared" si="25"/>
        <v>1438</v>
      </c>
      <c r="CD35" s="274">
        <f t="shared" si="26"/>
        <v>0</v>
      </c>
      <c r="CE35" s="274">
        <f t="shared" si="27"/>
        <v>67</v>
      </c>
      <c r="CF35" s="274">
        <f t="shared" si="28"/>
        <v>160</v>
      </c>
      <c r="CG35" s="274">
        <f t="shared" si="48"/>
        <v>0</v>
      </c>
      <c r="CH35" s="274">
        <f t="shared" si="49"/>
        <v>7</v>
      </c>
      <c r="CI35" s="274">
        <f t="shared" si="50"/>
        <v>4</v>
      </c>
      <c r="CJ35" s="274">
        <f t="shared" si="51"/>
        <v>0</v>
      </c>
      <c r="CK35" s="274">
        <f t="shared" si="52"/>
        <v>2</v>
      </c>
      <c r="CL35" s="274">
        <f t="shared" si="53"/>
        <v>147</v>
      </c>
      <c r="CM35" s="274">
        <f t="shared" si="54"/>
        <v>828</v>
      </c>
      <c r="CN35" s="274">
        <f t="shared" si="55"/>
        <v>0</v>
      </c>
      <c r="CO35" s="274">
        <f t="shared" si="56"/>
        <v>770</v>
      </c>
      <c r="CP35" s="274">
        <f t="shared" si="57"/>
        <v>4</v>
      </c>
      <c r="CQ35" s="274">
        <f t="shared" si="58"/>
        <v>0</v>
      </c>
      <c r="CR35" s="274">
        <f t="shared" si="59"/>
        <v>0</v>
      </c>
      <c r="CS35" s="274">
        <f t="shared" si="60"/>
        <v>54</v>
      </c>
      <c r="CT35" s="274">
        <f t="shared" si="31"/>
        <v>760</v>
      </c>
      <c r="CU35" s="274">
        <f t="shared" si="32"/>
        <v>0</v>
      </c>
      <c r="CV35" s="274">
        <f t="shared" si="33"/>
        <v>721</v>
      </c>
      <c r="CW35" s="274">
        <f t="shared" si="34"/>
        <v>0</v>
      </c>
      <c r="CX35" s="274">
        <f t="shared" si="35"/>
        <v>0</v>
      </c>
      <c r="CY35" s="274">
        <f t="shared" si="36"/>
        <v>0</v>
      </c>
      <c r="CZ35" s="274">
        <f t="shared" si="37"/>
        <v>39</v>
      </c>
      <c r="DA35" s="274">
        <f t="shared" si="38"/>
        <v>68</v>
      </c>
      <c r="DB35" s="274">
        <f t="shared" si="61"/>
        <v>0</v>
      </c>
      <c r="DC35" s="274">
        <f t="shared" si="62"/>
        <v>49</v>
      </c>
      <c r="DD35" s="274">
        <f t="shared" si="63"/>
        <v>4</v>
      </c>
      <c r="DE35" s="274">
        <f t="shared" si="64"/>
        <v>0</v>
      </c>
      <c r="DF35" s="274">
        <f t="shared" si="65"/>
        <v>0</v>
      </c>
      <c r="DG35" s="274">
        <f t="shared" si="66"/>
        <v>15</v>
      </c>
      <c r="DH35" s="274">
        <v>0</v>
      </c>
      <c r="DI35" s="274">
        <f t="shared" si="40"/>
        <v>0</v>
      </c>
      <c r="DJ35" s="274">
        <v>0</v>
      </c>
      <c r="DK35" s="274">
        <v>0</v>
      </c>
      <c r="DL35" s="274">
        <v>0</v>
      </c>
      <c r="DM35" s="274">
        <v>0</v>
      </c>
    </row>
    <row r="36" spans="1:117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17464</v>
      </c>
      <c r="E36" s="274">
        <f t="shared" si="1"/>
        <v>13285</v>
      </c>
      <c r="F36" s="274">
        <f t="shared" si="2"/>
        <v>0</v>
      </c>
      <c r="G36" s="274">
        <v>0</v>
      </c>
      <c r="H36" s="274">
        <v>0</v>
      </c>
      <c r="I36" s="274">
        <v>0</v>
      </c>
      <c r="J36" s="274">
        <f t="shared" si="3"/>
        <v>10406</v>
      </c>
      <c r="K36" s="274">
        <v>1373</v>
      </c>
      <c r="L36" s="274">
        <v>8987</v>
      </c>
      <c r="M36" s="274">
        <v>46</v>
      </c>
      <c r="N36" s="274">
        <f t="shared" si="4"/>
        <v>260</v>
      </c>
      <c r="O36" s="274">
        <v>0</v>
      </c>
      <c r="P36" s="274">
        <v>259</v>
      </c>
      <c r="Q36" s="274">
        <v>1</v>
      </c>
      <c r="R36" s="274">
        <f t="shared" si="5"/>
        <v>2543</v>
      </c>
      <c r="S36" s="274">
        <v>0</v>
      </c>
      <c r="T36" s="274">
        <v>2543</v>
      </c>
      <c r="U36" s="274">
        <v>0</v>
      </c>
      <c r="V36" s="274">
        <f t="shared" si="6"/>
        <v>0</v>
      </c>
      <c r="W36" s="274">
        <v>0</v>
      </c>
      <c r="X36" s="274">
        <v>0</v>
      </c>
      <c r="Y36" s="274">
        <v>0</v>
      </c>
      <c r="Z36" s="274">
        <f t="shared" si="7"/>
        <v>76</v>
      </c>
      <c r="AA36" s="274">
        <v>76</v>
      </c>
      <c r="AB36" s="274">
        <v>0</v>
      </c>
      <c r="AC36" s="274">
        <v>0</v>
      </c>
      <c r="AD36" s="274">
        <f t="shared" si="8"/>
        <v>2934</v>
      </c>
      <c r="AE36" s="274">
        <f t="shared" si="9"/>
        <v>0</v>
      </c>
      <c r="AF36" s="274">
        <v>0</v>
      </c>
      <c r="AG36" s="274">
        <v>0</v>
      </c>
      <c r="AH36" s="274">
        <v>0</v>
      </c>
      <c r="AI36" s="274">
        <f t="shared" si="10"/>
        <v>2199</v>
      </c>
      <c r="AJ36" s="274">
        <v>0</v>
      </c>
      <c r="AK36" s="274">
        <v>0</v>
      </c>
      <c r="AL36" s="274">
        <v>2199</v>
      </c>
      <c r="AM36" s="274">
        <f t="shared" si="11"/>
        <v>0</v>
      </c>
      <c r="AN36" s="274">
        <v>0</v>
      </c>
      <c r="AO36" s="274">
        <v>0</v>
      </c>
      <c r="AP36" s="274">
        <v>0</v>
      </c>
      <c r="AQ36" s="274">
        <f t="shared" si="12"/>
        <v>735</v>
      </c>
      <c r="AR36" s="274">
        <v>0</v>
      </c>
      <c r="AS36" s="274">
        <v>0</v>
      </c>
      <c r="AT36" s="274">
        <v>735</v>
      </c>
      <c r="AU36" s="274">
        <f t="shared" si="13"/>
        <v>0</v>
      </c>
      <c r="AV36" s="274">
        <v>0</v>
      </c>
      <c r="AW36" s="274">
        <v>0</v>
      </c>
      <c r="AX36" s="274">
        <v>0</v>
      </c>
      <c r="AY36" s="274">
        <f t="shared" si="14"/>
        <v>0</v>
      </c>
      <c r="AZ36" s="274">
        <v>0</v>
      </c>
      <c r="BA36" s="274">
        <v>0</v>
      </c>
      <c r="BB36" s="274">
        <v>0</v>
      </c>
      <c r="BC36" s="274">
        <f t="shared" si="15"/>
        <v>1245</v>
      </c>
      <c r="BD36" s="274">
        <f t="shared" si="16"/>
        <v>547</v>
      </c>
      <c r="BE36" s="274">
        <v>0</v>
      </c>
      <c r="BF36" s="274">
        <v>479</v>
      </c>
      <c r="BG36" s="274">
        <v>68</v>
      </c>
      <c r="BH36" s="274">
        <v>0</v>
      </c>
      <c r="BI36" s="274">
        <v>0</v>
      </c>
      <c r="BJ36" s="274">
        <v>0</v>
      </c>
      <c r="BK36" s="274">
        <f t="shared" si="18"/>
        <v>698</v>
      </c>
      <c r="BL36" s="274">
        <v>0</v>
      </c>
      <c r="BM36" s="274">
        <v>696</v>
      </c>
      <c r="BN36" s="274">
        <v>2</v>
      </c>
      <c r="BO36" s="274">
        <v>0</v>
      </c>
      <c r="BP36" s="274">
        <v>0</v>
      </c>
      <c r="BQ36" s="274">
        <v>0</v>
      </c>
      <c r="BR36" s="274">
        <f t="shared" si="41"/>
        <v>13832</v>
      </c>
      <c r="BS36" s="274">
        <f t="shared" si="42"/>
        <v>0</v>
      </c>
      <c r="BT36" s="274">
        <f t="shared" si="43"/>
        <v>10885</v>
      </c>
      <c r="BU36" s="274">
        <f t="shared" si="44"/>
        <v>328</v>
      </c>
      <c r="BV36" s="274">
        <f t="shared" si="45"/>
        <v>2543</v>
      </c>
      <c r="BW36" s="274">
        <f t="shared" si="46"/>
        <v>0</v>
      </c>
      <c r="BX36" s="274">
        <f t="shared" si="47"/>
        <v>76</v>
      </c>
      <c r="BY36" s="274">
        <f t="shared" si="21"/>
        <v>13285</v>
      </c>
      <c r="BZ36" s="274">
        <f t="shared" si="22"/>
        <v>0</v>
      </c>
      <c r="CA36" s="274">
        <f t="shared" si="23"/>
        <v>10406</v>
      </c>
      <c r="CB36" s="274">
        <f t="shared" si="24"/>
        <v>260</v>
      </c>
      <c r="CC36" s="274">
        <f t="shared" si="25"/>
        <v>2543</v>
      </c>
      <c r="CD36" s="274">
        <f t="shared" si="26"/>
        <v>0</v>
      </c>
      <c r="CE36" s="274">
        <f t="shared" si="27"/>
        <v>76</v>
      </c>
      <c r="CF36" s="274">
        <f t="shared" si="28"/>
        <v>547</v>
      </c>
      <c r="CG36" s="274">
        <f t="shared" si="48"/>
        <v>0</v>
      </c>
      <c r="CH36" s="274">
        <f t="shared" si="49"/>
        <v>479</v>
      </c>
      <c r="CI36" s="274">
        <f t="shared" si="50"/>
        <v>68</v>
      </c>
      <c r="CJ36" s="274">
        <f t="shared" si="51"/>
        <v>0</v>
      </c>
      <c r="CK36" s="274">
        <f t="shared" si="52"/>
        <v>0</v>
      </c>
      <c r="CL36" s="274">
        <f t="shared" si="53"/>
        <v>0</v>
      </c>
      <c r="CM36" s="274">
        <f t="shared" si="54"/>
        <v>3632</v>
      </c>
      <c r="CN36" s="274">
        <f t="shared" si="55"/>
        <v>0</v>
      </c>
      <c r="CO36" s="274">
        <f t="shared" si="56"/>
        <v>2895</v>
      </c>
      <c r="CP36" s="274">
        <f t="shared" si="57"/>
        <v>2</v>
      </c>
      <c r="CQ36" s="274">
        <f t="shared" si="58"/>
        <v>735</v>
      </c>
      <c r="CR36" s="274">
        <f t="shared" si="59"/>
        <v>0</v>
      </c>
      <c r="CS36" s="274">
        <f t="shared" si="60"/>
        <v>0</v>
      </c>
      <c r="CT36" s="274">
        <f t="shared" si="31"/>
        <v>2934</v>
      </c>
      <c r="CU36" s="274">
        <f t="shared" si="32"/>
        <v>0</v>
      </c>
      <c r="CV36" s="274">
        <f t="shared" si="33"/>
        <v>2199</v>
      </c>
      <c r="CW36" s="274">
        <f t="shared" si="34"/>
        <v>0</v>
      </c>
      <c r="CX36" s="274">
        <f t="shared" si="35"/>
        <v>735</v>
      </c>
      <c r="CY36" s="274">
        <f t="shared" si="36"/>
        <v>0</v>
      </c>
      <c r="CZ36" s="274">
        <f t="shared" si="37"/>
        <v>0</v>
      </c>
      <c r="DA36" s="274">
        <f t="shared" si="38"/>
        <v>698</v>
      </c>
      <c r="DB36" s="274">
        <f t="shared" si="61"/>
        <v>0</v>
      </c>
      <c r="DC36" s="274">
        <f t="shared" si="62"/>
        <v>696</v>
      </c>
      <c r="DD36" s="274">
        <f t="shared" si="63"/>
        <v>2</v>
      </c>
      <c r="DE36" s="274">
        <f t="shared" si="64"/>
        <v>0</v>
      </c>
      <c r="DF36" s="274">
        <f t="shared" si="65"/>
        <v>0</v>
      </c>
      <c r="DG36" s="274">
        <f t="shared" si="66"/>
        <v>0</v>
      </c>
      <c r="DH36" s="274">
        <v>0</v>
      </c>
      <c r="DI36" s="274">
        <f t="shared" si="40"/>
        <v>0</v>
      </c>
      <c r="DJ36" s="274">
        <v>0</v>
      </c>
      <c r="DK36" s="274">
        <v>0</v>
      </c>
      <c r="DL36" s="274">
        <v>0</v>
      </c>
      <c r="DM36" s="274">
        <v>0</v>
      </c>
    </row>
    <row r="37" spans="1:117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23473</v>
      </c>
      <c r="E37" s="274">
        <f t="shared" si="1"/>
        <v>15779</v>
      </c>
      <c r="F37" s="274">
        <f t="shared" si="2"/>
        <v>0</v>
      </c>
      <c r="G37" s="274">
        <v>0</v>
      </c>
      <c r="H37" s="274">
        <v>0</v>
      </c>
      <c r="I37" s="274">
        <v>0</v>
      </c>
      <c r="J37" s="274">
        <f t="shared" si="3"/>
        <v>13730</v>
      </c>
      <c r="K37" s="274">
        <v>0</v>
      </c>
      <c r="L37" s="274">
        <v>13730</v>
      </c>
      <c r="M37" s="274">
        <v>0</v>
      </c>
      <c r="N37" s="274">
        <f t="shared" si="4"/>
        <v>293</v>
      </c>
      <c r="O37" s="274">
        <v>0</v>
      </c>
      <c r="P37" s="274">
        <v>293</v>
      </c>
      <c r="Q37" s="274">
        <v>0</v>
      </c>
      <c r="R37" s="274">
        <f t="shared" si="5"/>
        <v>1511</v>
      </c>
      <c r="S37" s="274">
        <v>0</v>
      </c>
      <c r="T37" s="274">
        <v>1511</v>
      </c>
      <c r="U37" s="274">
        <v>0</v>
      </c>
      <c r="V37" s="274">
        <f t="shared" si="6"/>
        <v>0</v>
      </c>
      <c r="W37" s="274">
        <v>0</v>
      </c>
      <c r="X37" s="274">
        <v>0</v>
      </c>
      <c r="Y37" s="274">
        <v>0</v>
      </c>
      <c r="Z37" s="274">
        <f t="shared" si="7"/>
        <v>245</v>
      </c>
      <c r="AA37" s="274">
        <v>0</v>
      </c>
      <c r="AB37" s="274">
        <v>245</v>
      </c>
      <c r="AC37" s="274">
        <v>0</v>
      </c>
      <c r="AD37" s="274">
        <f t="shared" si="8"/>
        <v>3933</v>
      </c>
      <c r="AE37" s="274">
        <f t="shared" si="9"/>
        <v>0</v>
      </c>
      <c r="AF37" s="274">
        <v>0</v>
      </c>
      <c r="AG37" s="274">
        <v>0</v>
      </c>
      <c r="AH37" s="274">
        <v>0</v>
      </c>
      <c r="AI37" s="274">
        <f t="shared" si="10"/>
        <v>3933</v>
      </c>
      <c r="AJ37" s="274">
        <v>0</v>
      </c>
      <c r="AK37" s="274">
        <v>0</v>
      </c>
      <c r="AL37" s="274">
        <v>3933</v>
      </c>
      <c r="AM37" s="274">
        <f t="shared" si="11"/>
        <v>0</v>
      </c>
      <c r="AN37" s="274">
        <v>0</v>
      </c>
      <c r="AO37" s="274">
        <v>0</v>
      </c>
      <c r="AP37" s="274">
        <v>0</v>
      </c>
      <c r="AQ37" s="274">
        <f t="shared" si="12"/>
        <v>0</v>
      </c>
      <c r="AR37" s="274">
        <v>0</v>
      </c>
      <c r="AS37" s="274">
        <v>0</v>
      </c>
      <c r="AT37" s="274">
        <v>0</v>
      </c>
      <c r="AU37" s="274">
        <f t="shared" si="13"/>
        <v>0</v>
      </c>
      <c r="AV37" s="274">
        <v>0</v>
      </c>
      <c r="AW37" s="274">
        <v>0</v>
      </c>
      <c r="AX37" s="274">
        <v>0</v>
      </c>
      <c r="AY37" s="274">
        <f t="shared" si="14"/>
        <v>0</v>
      </c>
      <c r="AZ37" s="274">
        <v>0</v>
      </c>
      <c r="BA37" s="274">
        <v>0</v>
      </c>
      <c r="BB37" s="274">
        <v>0</v>
      </c>
      <c r="BC37" s="274">
        <f t="shared" si="15"/>
        <v>3761</v>
      </c>
      <c r="BD37" s="274">
        <f t="shared" si="16"/>
        <v>2343</v>
      </c>
      <c r="BE37" s="274">
        <v>0</v>
      </c>
      <c r="BF37" s="274">
        <v>336</v>
      </c>
      <c r="BG37" s="274">
        <v>0</v>
      </c>
      <c r="BH37" s="274">
        <v>1241</v>
      </c>
      <c r="BI37" s="274">
        <v>23</v>
      </c>
      <c r="BJ37" s="274">
        <v>743</v>
      </c>
      <c r="BK37" s="274">
        <f t="shared" si="18"/>
        <v>1418</v>
      </c>
      <c r="BL37" s="274">
        <v>0</v>
      </c>
      <c r="BM37" s="274">
        <v>1417</v>
      </c>
      <c r="BN37" s="274">
        <v>0</v>
      </c>
      <c r="BO37" s="274">
        <v>0</v>
      </c>
      <c r="BP37" s="274">
        <v>0</v>
      </c>
      <c r="BQ37" s="274">
        <v>1</v>
      </c>
      <c r="BR37" s="274">
        <f t="shared" si="41"/>
        <v>18122</v>
      </c>
      <c r="BS37" s="274">
        <f t="shared" si="42"/>
        <v>0</v>
      </c>
      <c r="BT37" s="274">
        <f t="shared" si="43"/>
        <v>14066</v>
      </c>
      <c r="BU37" s="274">
        <f t="shared" si="44"/>
        <v>293</v>
      </c>
      <c r="BV37" s="274">
        <f t="shared" si="45"/>
        <v>2752</v>
      </c>
      <c r="BW37" s="274">
        <f t="shared" si="46"/>
        <v>23</v>
      </c>
      <c r="BX37" s="274">
        <f t="shared" si="47"/>
        <v>988</v>
      </c>
      <c r="BY37" s="274">
        <f t="shared" si="21"/>
        <v>15779</v>
      </c>
      <c r="BZ37" s="274">
        <f t="shared" si="22"/>
        <v>0</v>
      </c>
      <c r="CA37" s="274">
        <f t="shared" si="23"/>
        <v>13730</v>
      </c>
      <c r="CB37" s="274">
        <f t="shared" si="24"/>
        <v>293</v>
      </c>
      <c r="CC37" s="274">
        <f t="shared" si="25"/>
        <v>1511</v>
      </c>
      <c r="CD37" s="274">
        <f t="shared" si="26"/>
        <v>0</v>
      </c>
      <c r="CE37" s="274">
        <f t="shared" si="27"/>
        <v>245</v>
      </c>
      <c r="CF37" s="274">
        <f t="shared" si="28"/>
        <v>2343</v>
      </c>
      <c r="CG37" s="274">
        <f t="shared" si="48"/>
        <v>0</v>
      </c>
      <c r="CH37" s="274">
        <f t="shared" si="49"/>
        <v>336</v>
      </c>
      <c r="CI37" s="274">
        <f t="shared" si="50"/>
        <v>0</v>
      </c>
      <c r="CJ37" s="274">
        <f t="shared" si="51"/>
        <v>1241</v>
      </c>
      <c r="CK37" s="274">
        <f t="shared" si="52"/>
        <v>23</v>
      </c>
      <c r="CL37" s="274">
        <f t="shared" si="53"/>
        <v>743</v>
      </c>
      <c r="CM37" s="274">
        <f t="shared" si="54"/>
        <v>5351</v>
      </c>
      <c r="CN37" s="274">
        <f t="shared" si="55"/>
        <v>0</v>
      </c>
      <c r="CO37" s="274">
        <f t="shared" si="56"/>
        <v>5350</v>
      </c>
      <c r="CP37" s="274">
        <f t="shared" si="57"/>
        <v>0</v>
      </c>
      <c r="CQ37" s="274">
        <f t="shared" si="58"/>
        <v>0</v>
      </c>
      <c r="CR37" s="274">
        <f t="shared" si="59"/>
        <v>0</v>
      </c>
      <c r="CS37" s="274">
        <f t="shared" si="60"/>
        <v>1</v>
      </c>
      <c r="CT37" s="274">
        <f t="shared" si="31"/>
        <v>3933</v>
      </c>
      <c r="CU37" s="274">
        <f t="shared" si="32"/>
        <v>0</v>
      </c>
      <c r="CV37" s="274">
        <f t="shared" si="33"/>
        <v>3933</v>
      </c>
      <c r="CW37" s="274">
        <f t="shared" si="34"/>
        <v>0</v>
      </c>
      <c r="CX37" s="274">
        <f t="shared" si="35"/>
        <v>0</v>
      </c>
      <c r="CY37" s="274">
        <f t="shared" si="36"/>
        <v>0</v>
      </c>
      <c r="CZ37" s="274">
        <f t="shared" si="37"/>
        <v>0</v>
      </c>
      <c r="DA37" s="274">
        <f t="shared" si="38"/>
        <v>1418</v>
      </c>
      <c r="DB37" s="274">
        <f t="shared" si="61"/>
        <v>0</v>
      </c>
      <c r="DC37" s="274">
        <f t="shared" si="62"/>
        <v>1417</v>
      </c>
      <c r="DD37" s="274">
        <f t="shared" si="63"/>
        <v>0</v>
      </c>
      <c r="DE37" s="274">
        <f t="shared" si="64"/>
        <v>0</v>
      </c>
      <c r="DF37" s="274">
        <f t="shared" si="65"/>
        <v>0</v>
      </c>
      <c r="DG37" s="274">
        <f t="shared" si="66"/>
        <v>1</v>
      </c>
      <c r="DH37" s="274">
        <v>0</v>
      </c>
      <c r="DI37" s="274">
        <f t="shared" si="40"/>
        <v>0</v>
      </c>
      <c r="DJ37" s="274">
        <v>0</v>
      </c>
      <c r="DK37" s="274">
        <v>0</v>
      </c>
      <c r="DL37" s="274">
        <v>0</v>
      </c>
      <c r="DM37" s="274">
        <v>0</v>
      </c>
    </row>
    <row r="38" spans="1:117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22829</v>
      </c>
      <c r="E38" s="274">
        <f t="shared" si="1"/>
        <v>11650</v>
      </c>
      <c r="F38" s="274">
        <f t="shared" si="2"/>
        <v>0</v>
      </c>
      <c r="G38" s="274">
        <v>0</v>
      </c>
      <c r="H38" s="274">
        <v>0</v>
      </c>
      <c r="I38" s="274">
        <v>0</v>
      </c>
      <c r="J38" s="274">
        <f t="shared" si="3"/>
        <v>9361</v>
      </c>
      <c r="K38" s="274">
        <v>0</v>
      </c>
      <c r="L38" s="274">
        <v>9361</v>
      </c>
      <c r="M38" s="274">
        <v>0</v>
      </c>
      <c r="N38" s="274">
        <f t="shared" si="4"/>
        <v>303</v>
      </c>
      <c r="O38" s="274">
        <v>0</v>
      </c>
      <c r="P38" s="274">
        <v>204</v>
      </c>
      <c r="Q38" s="274">
        <v>99</v>
      </c>
      <c r="R38" s="274">
        <f t="shared" si="5"/>
        <v>1986</v>
      </c>
      <c r="S38" s="274">
        <v>0</v>
      </c>
      <c r="T38" s="274">
        <v>1546</v>
      </c>
      <c r="U38" s="274">
        <v>440</v>
      </c>
      <c r="V38" s="274">
        <f t="shared" si="6"/>
        <v>0</v>
      </c>
      <c r="W38" s="274">
        <v>0</v>
      </c>
      <c r="X38" s="274">
        <v>0</v>
      </c>
      <c r="Y38" s="274">
        <v>0</v>
      </c>
      <c r="Z38" s="274">
        <f t="shared" si="7"/>
        <v>0</v>
      </c>
      <c r="AA38" s="274">
        <v>0</v>
      </c>
      <c r="AB38" s="274">
        <v>0</v>
      </c>
      <c r="AC38" s="274">
        <v>0</v>
      </c>
      <c r="AD38" s="274">
        <f t="shared" si="8"/>
        <v>5118</v>
      </c>
      <c r="AE38" s="274">
        <f t="shared" si="9"/>
        <v>0</v>
      </c>
      <c r="AF38" s="274">
        <v>0</v>
      </c>
      <c r="AG38" s="274">
        <v>0</v>
      </c>
      <c r="AH38" s="274">
        <v>0</v>
      </c>
      <c r="AI38" s="274">
        <f t="shared" si="10"/>
        <v>4175</v>
      </c>
      <c r="AJ38" s="274">
        <v>0</v>
      </c>
      <c r="AK38" s="274">
        <v>0</v>
      </c>
      <c r="AL38" s="274">
        <v>4175</v>
      </c>
      <c r="AM38" s="274">
        <f t="shared" si="11"/>
        <v>27</v>
      </c>
      <c r="AN38" s="274">
        <v>0</v>
      </c>
      <c r="AO38" s="274">
        <v>0</v>
      </c>
      <c r="AP38" s="274">
        <v>27</v>
      </c>
      <c r="AQ38" s="274">
        <f t="shared" si="12"/>
        <v>916</v>
      </c>
      <c r="AR38" s="274">
        <v>0</v>
      </c>
      <c r="AS38" s="274">
        <v>0</v>
      </c>
      <c r="AT38" s="274">
        <v>916</v>
      </c>
      <c r="AU38" s="274">
        <f t="shared" si="13"/>
        <v>0</v>
      </c>
      <c r="AV38" s="274">
        <v>0</v>
      </c>
      <c r="AW38" s="274">
        <v>0</v>
      </c>
      <c r="AX38" s="274">
        <v>0</v>
      </c>
      <c r="AY38" s="274">
        <f t="shared" si="14"/>
        <v>0</v>
      </c>
      <c r="AZ38" s="274">
        <v>0</v>
      </c>
      <c r="BA38" s="274">
        <v>0</v>
      </c>
      <c r="BB38" s="274">
        <v>0</v>
      </c>
      <c r="BC38" s="274">
        <f t="shared" si="15"/>
        <v>6061</v>
      </c>
      <c r="BD38" s="274">
        <f t="shared" si="16"/>
        <v>2926</v>
      </c>
      <c r="BE38" s="274">
        <v>0</v>
      </c>
      <c r="BF38" s="274">
        <v>1116</v>
      </c>
      <c r="BG38" s="274">
        <v>211</v>
      </c>
      <c r="BH38" s="274">
        <v>1599</v>
      </c>
      <c r="BI38" s="274">
        <v>0</v>
      </c>
      <c r="BJ38" s="274">
        <v>0</v>
      </c>
      <c r="BK38" s="274">
        <f t="shared" si="18"/>
        <v>3135</v>
      </c>
      <c r="BL38" s="274">
        <v>0</v>
      </c>
      <c r="BM38" s="274">
        <v>342</v>
      </c>
      <c r="BN38" s="274">
        <v>81</v>
      </c>
      <c r="BO38" s="274">
        <v>2712</v>
      </c>
      <c r="BP38" s="274">
        <v>0</v>
      </c>
      <c r="BQ38" s="274">
        <v>0</v>
      </c>
      <c r="BR38" s="274">
        <f t="shared" si="41"/>
        <v>14576</v>
      </c>
      <c r="BS38" s="274">
        <f t="shared" si="42"/>
        <v>0</v>
      </c>
      <c r="BT38" s="274">
        <f t="shared" si="43"/>
        <v>10477</v>
      </c>
      <c r="BU38" s="274">
        <f t="shared" si="44"/>
        <v>514</v>
      </c>
      <c r="BV38" s="274">
        <f t="shared" si="45"/>
        <v>3585</v>
      </c>
      <c r="BW38" s="274">
        <f t="shared" si="46"/>
        <v>0</v>
      </c>
      <c r="BX38" s="274">
        <f t="shared" si="47"/>
        <v>0</v>
      </c>
      <c r="BY38" s="274">
        <f t="shared" si="21"/>
        <v>11650</v>
      </c>
      <c r="BZ38" s="274">
        <f t="shared" si="22"/>
        <v>0</v>
      </c>
      <c r="CA38" s="274">
        <f t="shared" si="23"/>
        <v>9361</v>
      </c>
      <c r="CB38" s="274">
        <f t="shared" si="24"/>
        <v>303</v>
      </c>
      <c r="CC38" s="274">
        <f t="shared" si="25"/>
        <v>1986</v>
      </c>
      <c r="CD38" s="274">
        <f t="shared" si="26"/>
        <v>0</v>
      </c>
      <c r="CE38" s="274">
        <f t="shared" si="27"/>
        <v>0</v>
      </c>
      <c r="CF38" s="274">
        <f t="shared" si="28"/>
        <v>2926</v>
      </c>
      <c r="CG38" s="274">
        <f t="shared" si="48"/>
        <v>0</v>
      </c>
      <c r="CH38" s="274">
        <f t="shared" si="49"/>
        <v>1116</v>
      </c>
      <c r="CI38" s="274">
        <f t="shared" si="50"/>
        <v>211</v>
      </c>
      <c r="CJ38" s="274">
        <f t="shared" si="51"/>
        <v>1599</v>
      </c>
      <c r="CK38" s="274">
        <f t="shared" si="52"/>
        <v>0</v>
      </c>
      <c r="CL38" s="274">
        <f t="shared" si="53"/>
        <v>0</v>
      </c>
      <c r="CM38" s="274">
        <f t="shared" si="54"/>
        <v>8253</v>
      </c>
      <c r="CN38" s="274">
        <f t="shared" si="55"/>
        <v>0</v>
      </c>
      <c r="CO38" s="274">
        <f t="shared" si="56"/>
        <v>4517</v>
      </c>
      <c r="CP38" s="274">
        <f t="shared" si="57"/>
        <v>108</v>
      </c>
      <c r="CQ38" s="274">
        <f t="shared" si="58"/>
        <v>3628</v>
      </c>
      <c r="CR38" s="274">
        <f t="shared" si="59"/>
        <v>0</v>
      </c>
      <c r="CS38" s="274">
        <f t="shared" si="60"/>
        <v>0</v>
      </c>
      <c r="CT38" s="274">
        <f t="shared" si="31"/>
        <v>5118</v>
      </c>
      <c r="CU38" s="274">
        <f t="shared" si="32"/>
        <v>0</v>
      </c>
      <c r="CV38" s="274">
        <f t="shared" si="33"/>
        <v>4175</v>
      </c>
      <c r="CW38" s="274">
        <f t="shared" si="34"/>
        <v>27</v>
      </c>
      <c r="CX38" s="274">
        <f t="shared" si="35"/>
        <v>916</v>
      </c>
      <c r="CY38" s="274">
        <f t="shared" si="36"/>
        <v>0</v>
      </c>
      <c r="CZ38" s="274">
        <f t="shared" si="37"/>
        <v>0</v>
      </c>
      <c r="DA38" s="274">
        <f t="shared" si="38"/>
        <v>3135</v>
      </c>
      <c r="DB38" s="274">
        <f t="shared" si="61"/>
        <v>0</v>
      </c>
      <c r="DC38" s="274">
        <f t="shared" si="62"/>
        <v>342</v>
      </c>
      <c r="DD38" s="274">
        <f t="shared" si="63"/>
        <v>81</v>
      </c>
      <c r="DE38" s="274">
        <f t="shared" si="64"/>
        <v>2712</v>
      </c>
      <c r="DF38" s="274">
        <f t="shared" si="65"/>
        <v>0</v>
      </c>
      <c r="DG38" s="274">
        <f t="shared" si="66"/>
        <v>0</v>
      </c>
      <c r="DH38" s="274">
        <v>0</v>
      </c>
      <c r="DI38" s="274">
        <f t="shared" si="40"/>
        <v>18</v>
      </c>
      <c r="DJ38" s="274">
        <v>18</v>
      </c>
      <c r="DK38" s="274">
        <v>0</v>
      </c>
      <c r="DL38" s="274">
        <v>0</v>
      </c>
      <c r="DM38" s="274">
        <v>0</v>
      </c>
    </row>
    <row r="39" spans="1:117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67">SUM(E39,AD39,BC39)</f>
        <v>15832</v>
      </c>
      <c r="E39" s="274">
        <f t="shared" ref="E39:E61" si="68">SUM(F39,J39,N39,R39,V39,Z39)</f>
        <v>13146</v>
      </c>
      <c r="F39" s="274">
        <f t="shared" ref="F39:F61" si="69">SUM(G39:I39)</f>
        <v>0</v>
      </c>
      <c r="G39" s="274">
        <v>0</v>
      </c>
      <c r="H39" s="274">
        <v>0</v>
      </c>
      <c r="I39" s="274">
        <v>0</v>
      </c>
      <c r="J39" s="274">
        <f t="shared" ref="J39:J61" si="70">SUM(K39:M39)</f>
        <v>11174</v>
      </c>
      <c r="K39" s="274">
        <v>0</v>
      </c>
      <c r="L39" s="274">
        <v>11174</v>
      </c>
      <c r="M39" s="274">
        <v>0</v>
      </c>
      <c r="N39" s="274">
        <f t="shared" ref="N39:N61" si="71">SUM(O39:Q39)</f>
        <v>564</v>
      </c>
      <c r="O39" s="274">
        <v>0</v>
      </c>
      <c r="P39" s="274">
        <v>564</v>
      </c>
      <c r="Q39" s="274">
        <v>0</v>
      </c>
      <c r="R39" s="274">
        <f t="shared" ref="R39:R61" si="72">SUM(S39:U39)</f>
        <v>1006</v>
      </c>
      <c r="S39" s="274">
        <v>0</v>
      </c>
      <c r="T39" s="274">
        <v>1006</v>
      </c>
      <c r="U39" s="274">
        <v>0</v>
      </c>
      <c r="V39" s="274">
        <f t="shared" ref="V39:V61" si="73">SUM(W39:Y39)</f>
        <v>22</v>
      </c>
      <c r="W39" s="274">
        <v>0</v>
      </c>
      <c r="X39" s="274">
        <v>22</v>
      </c>
      <c r="Y39" s="274">
        <v>0</v>
      </c>
      <c r="Z39" s="274">
        <f t="shared" ref="Z39:Z61" si="74">SUM(AA39:AC39)</f>
        <v>380</v>
      </c>
      <c r="AA39" s="274">
        <v>0</v>
      </c>
      <c r="AB39" s="274">
        <v>380</v>
      </c>
      <c r="AC39" s="274">
        <v>0</v>
      </c>
      <c r="AD39" s="274">
        <f t="shared" ref="AD39:AD61" si="75">SUM(AE39,AI39,AM39,AQ39,AU39,AY39)</f>
        <v>1826</v>
      </c>
      <c r="AE39" s="274">
        <f t="shared" ref="AE39:AE61" si="76">SUM(AF39:AH39)</f>
        <v>0</v>
      </c>
      <c r="AF39" s="274">
        <v>0</v>
      </c>
      <c r="AG39" s="274">
        <v>0</v>
      </c>
      <c r="AH39" s="274">
        <v>0</v>
      </c>
      <c r="AI39" s="274">
        <f t="shared" ref="AI39:AI61" si="77">SUM(AJ39:AL39)</f>
        <v>1826</v>
      </c>
      <c r="AJ39" s="274">
        <v>0</v>
      </c>
      <c r="AK39" s="274">
        <v>0</v>
      </c>
      <c r="AL39" s="274">
        <v>1826</v>
      </c>
      <c r="AM39" s="274">
        <f t="shared" ref="AM39:AM61" si="78">SUM(AN39:AP39)</f>
        <v>0</v>
      </c>
      <c r="AN39" s="274">
        <v>0</v>
      </c>
      <c r="AO39" s="274">
        <v>0</v>
      </c>
      <c r="AP39" s="274">
        <v>0</v>
      </c>
      <c r="AQ39" s="274">
        <f t="shared" ref="AQ39:AQ61" si="79">SUM(AR39:AT39)</f>
        <v>0</v>
      </c>
      <c r="AR39" s="274">
        <v>0</v>
      </c>
      <c r="AS39" s="274">
        <v>0</v>
      </c>
      <c r="AT39" s="274">
        <v>0</v>
      </c>
      <c r="AU39" s="274">
        <f t="shared" ref="AU39:AU61" si="80">SUM(AV39:AX39)</f>
        <v>0</v>
      </c>
      <c r="AV39" s="274">
        <v>0</v>
      </c>
      <c r="AW39" s="274">
        <v>0</v>
      </c>
      <c r="AX39" s="274">
        <v>0</v>
      </c>
      <c r="AY39" s="274">
        <f t="shared" ref="AY39:AY61" si="81">SUM(AZ39:BB39)</f>
        <v>0</v>
      </c>
      <c r="AZ39" s="274">
        <v>0</v>
      </c>
      <c r="BA39" s="274">
        <v>0</v>
      </c>
      <c r="BB39" s="274">
        <v>0</v>
      </c>
      <c r="BC39" s="274">
        <f t="shared" ref="BC39:BC61" si="82">SUM(BD39,BK39)</f>
        <v>860</v>
      </c>
      <c r="BD39" s="274">
        <f t="shared" ref="BD39:BD61" si="83">SUM(BE39:BJ39)</f>
        <v>18</v>
      </c>
      <c r="BE39" s="274">
        <v>0</v>
      </c>
      <c r="BF39" s="274">
        <v>0</v>
      </c>
      <c r="BG39" s="274">
        <v>0</v>
      </c>
      <c r="BH39" s="274">
        <v>0</v>
      </c>
      <c r="BI39" s="274">
        <v>0</v>
      </c>
      <c r="BJ39" s="274">
        <v>18</v>
      </c>
      <c r="BK39" s="274">
        <f t="shared" ref="BK39:BK61" si="84">SUM(BL39:BQ39)</f>
        <v>842</v>
      </c>
      <c r="BL39" s="274">
        <v>0</v>
      </c>
      <c r="BM39" s="274">
        <v>729</v>
      </c>
      <c r="BN39" s="274">
        <v>0</v>
      </c>
      <c r="BO39" s="274">
        <v>0</v>
      </c>
      <c r="BP39" s="274">
        <v>0</v>
      </c>
      <c r="BQ39" s="274">
        <v>113</v>
      </c>
      <c r="BR39" s="274">
        <f t="shared" si="41"/>
        <v>13164</v>
      </c>
      <c r="BS39" s="274">
        <f t="shared" si="42"/>
        <v>0</v>
      </c>
      <c r="BT39" s="274">
        <f t="shared" si="43"/>
        <v>11174</v>
      </c>
      <c r="BU39" s="274">
        <f t="shared" si="44"/>
        <v>564</v>
      </c>
      <c r="BV39" s="274">
        <f t="shared" si="45"/>
        <v>1006</v>
      </c>
      <c r="BW39" s="274">
        <f t="shared" si="46"/>
        <v>22</v>
      </c>
      <c r="BX39" s="274">
        <f t="shared" si="47"/>
        <v>398</v>
      </c>
      <c r="BY39" s="274">
        <f t="shared" ref="BY39:BY61" si="85">SUM(BZ39:CE39)</f>
        <v>13146</v>
      </c>
      <c r="BZ39" s="274">
        <f t="shared" ref="BZ39:BZ61" si="86">F39</f>
        <v>0</v>
      </c>
      <c r="CA39" s="274">
        <f t="shared" ref="CA39:CA61" si="87">J39</f>
        <v>11174</v>
      </c>
      <c r="CB39" s="274">
        <f t="shared" ref="CB39:CB61" si="88">N39</f>
        <v>564</v>
      </c>
      <c r="CC39" s="274">
        <f t="shared" ref="CC39:CC61" si="89">R39</f>
        <v>1006</v>
      </c>
      <c r="CD39" s="274">
        <f t="shared" ref="CD39:CD61" si="90">V39</f>
        <v>22</v>
      </c>
      <c r="CE39" s="274">
        <f t="shared" ref="CE39:CE61" si="91">Z39</f>
        <v>380</v>
      </c>
      <c r="CF39" s="274">
        <f t="shared" ref="CF39:CF61" si="92">SUM(CG39:CL39)</f>
        <v>18</v>
      </c>
      <c r="CG39" s="274">
        <f t="shared" si="48"/>
        <v>0</v>
      </c>
      <c r="CH39" s="274">
        <f t="shared" si="49"/>
        <v>0</v>
      </c>
      <c r="CI39" s="274">
        <f t="shared" si="50"/>
        <v>0</v>
      </c>
      <c r="CJ39" s="274">
        <f t="shared" si="51"/>
        <v>0</v>
      </c>
      <c r="CK39" s="274">
        <f t="shared" si="52"/>
        <v>0</v>
      </c>
      <c r="CL39" s="274">
        <f t="shared" si="53"/>
        <v>18</v>
      </c>
      <c r="CM39" s="274">
        <f t="shared" si="54"/>
        <v>2668</v>
      </c>
      <c r="CN39" s="274">
        <f t="shared" si="55"/>
        <v>0</v>
      </c>
      <c r="CO39" s="274">
        <f t="shared" si="56"/>
        <v>2555</v>
      </c>
      <c r="CP39" s="274">
        <f t="shared" si="57"/>
        <v>0</v>
      </c>
      <c r="CQ39" s="274">
        <f t="shared" si="58"/>
        <v>0</v>
      </c>
      <c r="CR39" s="274">
        <f t="shared" si="59"/>
        <v>0</v>
      </c>
      <c r="CS39" s="274">
        <f t="shared" si="60"/>
        <v>113</v>
      </c>
      <c r="CT39" s="274">
        <f t="shared" ref="CT39:CT61" si="93">SUM(CU39:CZ39)</f>
        <v>1826</v>
      </c>
      <c r="CU39" s="274">
        <f t="shared" ref="CU39:CU61" si="94">AE39</f>
        <v>0</v>
      </c>
      <c r="CV39" s="274">
        <f t="shared" ref="CV39:CV61" si="95">AI39</f>
        <v>1826</v>
      </c>
      <c r="CW39" s="274">
        <f t="shared" ref="CW39:CW61" si="96">AM39</f>
        <v>0</v>
      </c>
      <c r="CX39" s="274">
        <f t="shared" ref="CX39:CX61" si="97">AQ39</f>
        <v>0</v>
      </c>
      <c r="CY39" s="274">
        <f t="shared" ref="CY39:CY61" si="98">AU39</f>
        <v>0</v>
      </c>
      <c r="CZ39" s="274">
        <f t="shared" ref="CZ39:CZ61" si="99">AY39</f>
        <v>0</v>
      </c>
      <c r="DA39" s="274">
        <f t="shared" ref="DA39:DA61" si="100">SUM(DB39:DG39)</f>
        <v>842</v>
      </c>
      <c r="DB39" s="274">
        <f t="shared" si="61"/>
        <v>0</v>
      </c>
      <c r="DC39" s="274">
        <f t="shared" si="62"/>
        <v>729</v>
      </c>
      <c r="DD39" s="274">
        <f t="shared" si="63"/>
        <v>0</v>
      </c>
      <c r="DE39" s="274">
        <f t="shared" si="64"/>
        <v>0</v>
      </c>
      <c r="DF39" s="274">
        <f t="shared" si="65"/>
        <v>0</v>
      </c>
      <c r="DG39" s="274">
        <f t="shared" si="66"/>
        <v>113</v>
      </c>
      <c r="DH39" s="274">
        <v>0</v>
      </c>
      <c r="DI39" s="274">
        <f t="shared" ref="DI39:DI61" si="101">SUM(DJ39:DM39)</f>
        <v>0</v>
      </c>
      <c r="DJ39" s="274">
        <v>0</v>
      </c>
      <c r="DK39" s="274">
        <v>0</v>
      </c>
      <c r="DL39" s="274">
        <v>0</v>
      </c>
      <c r="DM39" s="274">
        <v>0</v>
      </c>
    </row>
    <row r="40" spans="1:117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67"/>
        <v>16585</v>
      </c>
      <c r="E40" s="274">
        <f t="shared" si="68"/>
        <v>13711</v>
      </c>
      <c r="F40" s="274">
        <f t="shared" si="69"/>
        <v>0</v>
      </c>
      <c r="G40" s="274">
        <v>0</v>
      </c>
      <c r="H40" s="274">
        <v>0</v>
      </c>
      <c r="I40" s="274">
        <v>0</v>
      </c>
      <c r="J40" s="274">
        <f t="shared" si="70"/>
        <v>11475</v>
      </c>
      <c r="K40" s="274">
        <v>0</v>
      </c>
      <c r="L40" s="274">
        <v>11475</v>
      </c>
      <c r="M40" s="274">
        <v>0</v>
      </c>
      <c r="N40" s="274">
        <f t="shared" si="71"/>
        <v>454</v>
      </c>
      <c r="O40" s="274">
        <v>0</v>
      </c>
      <c r="P40" s="274">
        <v>454</v>
      </c>
      <c r="Q40" s="274">
        <v>0</v>
      </c>
      <c r="R40" s="274">
        <f t="shared" si="72"/>
        <v>1532</v>
      </c>
      <c r="S40" s="274">
        <v>0</v>
      </c>
      <c r="T40" s="274">
        <v>1532</v>
      </c>
      <c r="U40" s="274">
        <v>0</v>
      </c>
      <c r="V40" s="274">
        <f t="shared" si="73"/>
        <v>0</v>
      </c>
      <c r="W40" s="274">
        <v>0</v>
      </c>
      <c r="X40" s="274">
        <v>0</v>
      </c>
      <c r="Y40" s="274">
        <v>0</v>
      </c>
      <c r="Z40" s="274">
        <f t="shared" si="74"/>
        <v>250</v>
      </c>
      <c r="AA40" s="274">
        <v>0</v>
      </c>
      <c r="AB40" s="274">
        <v>250</v>
      </c>
      <c r="AC40" s="274">
        <v>0</v>
      </c>
      <c r="AD40" s="274">
        <f t="shared" si="75"/>
        <v>2874</v>
      </c>
      <c r="AE40" s="274">
        <f t="shared" si="76"/>
        <v>0</v>
      </c>
      <c r="AF40" s="274">
        <v>0</v>
      </c>
      <c r="AG40" s="274">
        <v>0</v>
      </c>
      <c r="AH40" s="274">
        <v>0</v>
      </c>
      <c r="AI40" s="274">
        <f t="shared" si="77"/>
        <v>2874</v>
      </c>
      <c r="AJ40" s="274">
        <v>0</v>
      </c>
      <c r="AK40" s="274">
        <v>0</v>
      </c>
      <c r="AL40" s="274">
        <v>2874</v>
      </c>
      <c r="AM40" s="274">
        <f t="shared" si="78"/>
        <v>0</v>
      </c>
      <c r="AN40" s="274">
        <v>0</v>
      </c>
      <c r="AO40" s="274">
        <v>0</v>
      </c>
      <c r="AP40" s="274">
        <v>0</v>
      </c>
      <c r="AQ40" s="274">
        <f t="shared" si="79"/>
        <v>0</v>
      </c>
      <c r="AR40" s="274">
        <v>0</v>
      </c>
      <c r="AS40" s="274">
        <v>0</v>
      </c>
      <c r="AT40" s="274">
        <v>0</v>
      </c>
      <c r="AU40" s="274">
        <f t="shared" si="80"/>
        <v>0</v>
      </c>
      <c r="AV40" s="274">
        <v>0</v>
      </c>
      <c r="AW40" s="274">
        <v>0</v>
      </c>
      <c r="AX40" s="274">
        <v>0</v>
      </c>
      <c r="AY40" s="274">
        <f t="shared" si="81"/>
        <v>0</v>
      </c>
      <c r="AZ40" s="274">
        <v>0</v>
      </c>
      <c r="BA40" s="274">
        <v>0</v>
      </c>
      <c r="BB40" s="274">
        <v>0</v>
      </c>
      <c r="BC40" s="274">
        <f t="shared" si="82"/>
        <v>0</v>
      </c>
      <c r="BD40" s="274">
        <f t="shared" si="83"/>
        <v>0</v>
      </c>
      <c r="BE40" s="274">
        <v>0</v>
      </c>
      <c r="BF40" s="274">
        <v>0</v>
      </c>
      <c r="BG40" s="274">
        <v>0</v>
      </c>
      <c r="BH40" s="274">
        <v>0</v>
      </c>
      <c r="BI40" s="274">
        <v>0</v>
      </c>
      <c r="BJ40" s="274">
        <v>0</v>
      </c>
      <c r="BK40" s="274">
        <f t="shared" si="84"/>
        <v>0</v>
      </c>
      <c r="BL40" s="274">
        <v>0</v>
      </c>
      <c r="BM40" s="274">
        <v>0</v>
      </c>
      <c r="BN40" s="274">
        <v>0</v>
      </c>
      <c r="BO40" s="274">
        <v>0</v>
      </c>
      <c r="BP40" s="274">
        <v>0</v>
      </c>
      <c r="BQ40" s="274">
        <v>0</v>
      </c>
      <c r="BR40" s="274">
        <f t="shared" ref="BR40:BR61" si="102">SUM(BY40,CF40)</f>
        <v>13711</v>
      </c>
      <c r="BS40" s="274">
        <f t="shared" ref="BS40:BS61" si="103">SUM(BZ40,CG40)</f>
        <v>0</v>
      </c>
      <c r="BT40" s="274">
        <f t="shared" ref="BT40:BT61" si="104">SUM(CA40,CH40)</f>
        <v>11475</v>
      </c>
      <c r="BU40" s="274">
        <f t="shared" ref="BU40:BU61" si="105">SUM(CB40,CI40)</f>
        <v>454</v>
      </c>
      <c r="BV40" s="274">
        <f t="shared" ref="BV40:BV61" si="106">SUM(CC40,CJ40)</f>
        <v>1532</v>
      </c>
      <c r="BW40" s="274">
        <f t="shared" ref="BW40:BW61" si="107">SUM(CD40,CK40)</f>
        <v>0</v>
      </c>
      <c r="BX40" s="274">
        <f t="shared" ref="BX40:BX61" si="108">SUM(CE40,CL40)</f>
        <v>250</v>
      </c>
      <c r="BY40" s="274">
        <f t="shared" si="85"/>
        <v>13711</v>
      </c>
      <c r="BZ40" s="274">
        <f t="shared" si="86"/>
        <v>0</v>
      </c>
      <c r="CA40" s="274">
        <f t="shared" si="87"/>
        <v>11475</v>
      </c>
      <c r="CB40" s="274">
        <f t="shared" si="88"/>
        <v>454</v>
      </c>
      <c r="CC40" s="274">
        <f t="shared" si="89"/>
        <v>1532</v>
      </c>
      <c r="CD40" s="274">
        <f t="shared" si="90"/>
        <v>0</v>
      </c>
      <c r="CE40" s="274">
        <f t="shared" si="91"/>
        <v>250</v>
      </c>
      <c r="CF40" s="274">
        <f t="shared" si="92"/>
        <v>0</v>
      </c>
      <c r="CG40" s="274">
        <f t="shared" ref="CG40:CG61" si="109">BE40</f>
        <v>0</v>
      </c>
      <c r="CH40" s="274">
        <f t="shared" ref="CH40:CH61" si="110">BF40</f>
        <v>0</v>
      </c>
      <c r="CI40" s="274">
        <f t="shared" ref="CI40:CI61" si="111">BG40</f>
        <v>0</v>
      </c>
      <c r="CJ40" s="274">
        <f t="shared" ref="CJ40:CJ61" si="112">BH40</f>
        <v>0</v>
      </c>
      <c r="CK40" s="274">
        <f t="shared" ref="CK40:CK61" si="113">BI40</f>
        <v>0</v>
      </c>
      <c r="CL40" s="274">
        <f t="shared" ref="CL40:CL61" si="114">BJ40</f>
        <v>0</v>
      </c>
      <c r="CM40" s="274">
        <f t="shared" ref="CM40:CM61" si="115">SUM(CT40,DA40)</f>
        <v>2874</v>
      </c>
      <c r="CN40" s="274">
        <f t="shared" ref="CN40:CN61" si="116">SUM(CU40,DB40)</f>
        <v>0</v>
      </c>
      <c r="CO40" s="274">
        <f t="shared" ref="CO40:CO61" si="117">SUM(CV40,DC40)</f>
        <v>2874</v>
      </c>
      <c r="CP40" s="274">
        <f t="shared" ref="CP40:CP61" si="118">SUM(CW40,DD40)</f>
        <v>0</v>
      </c>
      <c r="CQ40" s="274">
        <f t="shared" ref="CQ40:CQ61" si="119">SUM(CX40,DE40)</f>
        <v>0</v>
      </c>
      <c r="CR40" s="274">
        <f t="shared" ref="CR40:CR61" si="120">SUM(CY40,DF40)</f>
        <v>0</v>
      </c>
      <c r="CS40" s="274">
        <f t="shared" ref="CS40:CS61" si="121">SUM(CZ40,DG40)</f>
        <v>0</v>
      </c>
      <c r="CT40" s="274">
        <f t="shared" si="93"/>
        <v>2874</v>
      </c>
      <c r="CU40" s="274">
        <f t="shared" si="94"/>
        <v>0</v>
      </c>
      <c r="CV40" s="274">
        <f t="shared" si="95"/>
        <v>2874</v>
      </c>
      <c r="CW40" s="274">
        <f t="shared" si="96"/>
        <v>0</v>
      </c>
      <c r="CX40" s="274">
        <f t="shared" si="97"/>
        <v>0</v>
      </c>
      <c r="CY40" s="274">
        <f t="shared" si="98"/>
        <v>0</v>
      </c>
      <c r="CZ40" s="274">
        <f t="shared" si="99"/>
        <v>0</v>
      </c>
      <c r="DA40" s="274">
        <f t="shared" si="100"/>
        <v>0</v>
      </c>
      <c r="DB40" s="274">
        <f t="shared" ref="DB40:DB61" si="122">BL40</f>
        <v>0</v>
      </c>
      <c r="DC40" s="274">
        <f t="shared" ref="DC40:DC61" si="123">BM40</f>
        <v>0</v>
      </c>
      <c r="DD40" s="274">
        <f t="shared" ref="DD40:DD61" si="124">BN40</f>
        <v>0</v>
      </c>
      <c r="DE40" s="274">
        <f t="shared" ref="DE40:DE61" si="125">BO40</f>
        <v>0</v>
      </c>
      <c r="DF40" s="274">
        <f t="shared" ref="DF40:DF61" si="126">BP40</f>
        <v>0</v>
      </c>
      <c r="DG40" s="274">
        <f t="shared" ref="DG40:DG61" si="127">BQ40</f>
        <v>0</v>
      </c>
      <c r="DH40" s="274">
        <v>0</v>
      </c>
      <c r="DI40" s="274">
        <f t="shared" si="101"/>
        <v>1</v>
      </c>
      <c r="DJ40" s="274">
        <v>0</v>
      </c>
      <c r="DK40" s="274">
        <v>1</v>
      </c>
      <c r="DL40" s="274">
        <v>0</v>
      </c>
      <c r="DM40" s="274">
        <v>0</v>
      </c>
    </row>
    <row r="41" spans="1:117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67"/>
        <v>25640</v>
      </c>
      <c r="E41" s="274">
        <f t="shared" si="68"/>
        <v>19328</v>
      </c>
      <c r="F41" s="274">
        <f t="shared" si="69"/>
        <v>0</v>
      </c>
      <c r="G41" s="274">
        <v>0</v>
      </c>
      <c r="H41" s="274">
        <v>0</v>
      </c>
      <c r="I41" s="274">
        <v>0</v>
      </c>
      <c r="J41" s="274">
        <f t="shared" si="70"/>
        <v>14544</v>
      </c>
      <c r="K41" s="274">
        <v>2136</v>
      </c>
      <c r="L41" s="274">
        <v>12408</v>
      </c>
      <c r="M41" s="274">
        <v>0</v>
      </c>
      <c r="N41" s="274">
        <f t="shared" si="71"/>
        <v>624</v>
      </c>
      <c r="O41" s="274">
        <v>180</v>
      </c>
      <c r="P41" s="274">
        <v>444</v>
      </c>
      <c r="Q41" s="274">
        <v>0</v>
      </c>
      <c r="R41" s="274">
        <f t="shared" si="72"/>
        <v>3928</v>
      </c>
      <c r="S41" s="274">
        <v>73</v>
      </c>
      <c r="T41" s="274">
        <v>3855</v>
      </c>
      <c r="U41" s="274">
        <v>0</v>
      </c>
      <c r="V41" s="274">
        <f t="shared" si="73"/>
        <v>19</v>
      </c>
      <c r="W41" s="274">
        <v>19</v>
      </c>
      <c r="X41" s="274">
        <v>0</v>
      </c>
      <c r="Y41" s="274">
        <v>0</v>
      </c>
      <c r="Z41" s="274">
        <f t="shared" si="74"/>
        <v>213</v>
      </c>
      <c r="AA41" s="274">
        <v>213</v>
      </c>
      <c r="AB41" s="274">
        <v>0</v>
      </c>
      <c r="AC41" s="274">
        <v>0</v>
      </c>
      <c r="AD41" s="274">
        <f t="shared" si="75"/>
        <v>5356</v>
      </c>
      <c r="AE41" s="274">
        <f t="shared" si="76"/>
        <v>0</v>
      </c>
      <c r="AF41" s="274">
        <v>0</v>
      </c>
      <c r="AG41" s="274">
        <v>0</v>
      </c>
      <c r="AH41" s="274">
        <v>0</v>
      </c>
      <c r="AI41" s="274">
        <f t="shared" si="77"/>
        <v>4622</v>
      </c>
      <c r="AJ41" s="274">
        <v>0</v>
      </c>
      <c r="AK41" s="274">
        <v>0</v>
      </c>
      <c r="AL41" s="274">
        <v>4622</v>
      </c>
      <c r="AM41" s="274">
        <f t="shared" si="78"/>
        <v>0</v>
      </c>
      <c r="AN41" s="274">
        <v>0</v>
      </c>
      <c r="AO41" s="274">
        <v>0</v>
      </c>
      <c r="AP41" s="274">
        <v>0</v>
      </c>
      <c r="AQ41" s="274">
        <f t="shared" si="79"/>
        <v>734</v>
      </c>
      <c r="AR41" s="274">
        <v>72</v>
      </c>
      <c r="AS41" s="274">
        <v>0</v>
      </c>
      <c r="AT41" s="274">
        <v>662</v>
      </c>
      <c r="AU41" s="274">
        <f t="shared" si="80"/>
        <v>0</v>
      </c>
      <c r="AV41" s="274">
        <v>0</v>
      </c>
      <c r="AW41" s="274">
        <v>0</v>
      </c>
      <c r="AX41" s="274">
        <v>0</v>
      </c>
      <c r="AY41" s="274">
        <f t="shared" si="81"/>
        <v>0</v>
      </c>
      <c r="AZ41" s="274">
        <v>0</v>
      </c>
      <c r="BA41" s="274">
        <v>0</v>
      </c>
      <c r="BB41" s="274">
        <v>0</v>
      </c>
      <c r="BC41" s="274">
        <f t="shared" si="82"/>
        <v>956</v>
      </c>
      <c r="BD41" s="274">
        <f t="shared" si="83"/>
        <v>0</v>
      </c>
      <c r="BE41" s="274">
        <v>0</v>
      </c>
      <c r="BF41" s="274">
        <v>0</v>
      </c>
      <c r="BG41" s="274">
        <v>0</v>
      </c>
      <c r="BH41" s="274">
        <v>0</v>
      </c>
      <c r="BI41" s="274">
        <v>0</v>
      </c>
      <c r="BJ41" s="274">
        <v>0</v>
      </c>
      <c r="BK41" s="274">
        <f t="shared" si="84"/>
        <v>956</v>
      </c>
      <c r="BL41" s="274">
        <v>0</v>
      </c>
      <c r="BM41" s="274">
        <v>0</v>
      </c>
      <c r="BN41" s="274">
        <v>0</v>
      </c>
      <c r="BO41" s="274">
        <v>956</v>
      </c>
      <c r="BP41" s="274">
        <v>0</v>
      </c>
      <c r="BQ41" s="274">
        <v>0</v>
      </c>
      <c r="BR41" s="274">
        <f t="shared" si="102"/>
        <v>19328</v>
      </c>
      <c r="BS41" s="274">
        <f t="shared" si="103"/>
        <v>0</v>
      </c>
      <c r="BT41" s="274">
        <f t="shared" si="104"/>
        <v>14544</v>
      </c>
      <c r="BU41" s="274">
        <f t="shared" si="105"/>
        <v>624</v>
      </c>
      <c r="BV41" s="274">
        <f t="shared" si="106"/>
        <v>3928</v>
      </c>
      <c r="BW41" s="274">
        <f t="shared" si="107"/>
        <v>19</v>
      </c>
      <c r="BX41" s="274">
        <f t="shared" si="108"/>
        <v>213</v>
      </c>
      <c r="BY41" s="274">
        <f t="shared" si="85"/>
        <v>19328</v>
      </c>
      <c r="BZ41" s="274">
        <f t="shared" si="86"/>
        <v>0</v>
      </c>
      <c r="CA41" s="274">
        <f t="shared" si="87"/>
        <v>14544</v>
      </c>
      <c r="CB41" s="274">
        <f t="shared" si="88"/>
        <v>624</v>
      </c>
      <c r="CC41" s="274">
        <f t="shared" si="89"/>
        <v>3928</v>
      </c>
      <c r="CD41" s="274">
        <f t="shared" si="90"/>
        <v>19</v>
      </c>
      <c r="CE41" s="274">
        <f t="shared" si="91"/>
        <v>213</v>
      </c>
      <c r="CF41" s="274">
        <f t="shared" si="92"/>
        <v>0</v>
      </c>
      <c r="CG41" s="274">
        <f t="shared" si="109"/>
        <v>0</v>
      </c>
      <c r="CH41" s="274">
        <f t="shared" si="110"/>
        <v>0</v>
      </c>
      <c r="CI41" s="274">
        <f t="shared" si="111"/>
        <v>0</v>
      </c>
      <c r="CJ41" s="274">
        <f t="shared" si="112"/>
        <v>0</v>
      </c>
      <c r="CK41" s="274">
        <f t="shared" si="113"/>
        <v>0</v>
      </c>
      <c r="CL41" s="274">
        <f t="shared" si="114"/>
        <v>0</v>
      </c>
      <c r="CM41" s="274">
        <f t="shared" si="115"/>
        <v>6312</v>
      </c>
      <c r="CN41" s="274">
        <f t="shared" si="116"/>
        <v>0</v>
      </c>
      <c r="CO41" s="274">
        <f t="shared" si="117"/>
        <v>4622</v>
      </c>
      <c r="CP41" s="274">
        <f t="shared" si="118"/>
        <v>0</v>
      </c>
      <c r="CQ41" s="274">
        <f t="shared" si="119"/>
        <v>1690</v>
      </c>
      <c r="CR41" s="274">
        <f t="shared" si="120"/>
        <v>0</v>
      </c>
      <c r="CS41" s="274">
        <f t="shared" si="121"/>
        <v>0</v>
      </c>
      <c r="CT41" s="274">
        <f t="shared" si="93"/>
        <v>5356</v>
      </c>
      <c r="CU41" s="274">
        <f t="shared" si="94"/>
        <v>0</v>
      </c>
      <c r="CV41" s="274">
        <f t="shared" si="95"/>
        <v>4622</v>
      </c>
      <c r="CW41" s="274">
        <f t="shared" si="96"/>
        <v>0</v>
      </c>
      <c r="CX41" s="274">
        <f t="shared" si="97"/>
        <v>734</v>
      </c>
      <c r="CY41" s="274">
        <f t="shared" si="98"/>
        <v>0</v>
      </c>
      <c r="CZ41" s="274">
        <f t="shared" si="99"/>
        <v>0</v>
      </c>
      <c r="DA41" s="274">
        <f t="shared" si="100"/>
        <v>956</v>
      </c>
      <c r="DB41" s="274">
        <f t="shared" si="122"/>
        <v>0</v>
      </c>
      <c r="DC41" s="274">
        <f t="shared" si="123"/>
        <v>0</v>
      </c>
      <c r="DD41" s="274">
        <f t="shared" si="124"/>
        <v>0</v>
      </c>
      <c r="DE41" s="274">
        <f t="shared" si="125"/>
        <v>956</v>
      </c>
      <c r="DF41" s="274">
        <f t="shared" si="126"/>
        <v>0</v>
      </c>
      <c r="DG41" s="274">
        <f t="shared" si="127"/>
        <v>0</v>
      </c>
      <c r="DH41" s="274">
        <v>0</v>
      </c>
      <c r="DI41" s="274">
        <f t="shared" si="101"/>
        <v>0</v>
      </c>
      <c r="DJ41" s="274">
        <v>0</v>
      </c>
      <c r="DK41" s="274">
        <v>0</v>
      </c>
      <c r="DL41" s="274">
        <v>0</v>
      </c>
      <c r="DM41" s="274">
        <v>0</v>
      </c>
    </row>
    <row r="42" spans="1:117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67"/>
        <v>11955</v>
      </c>
      <c r="E42" s="274">
        <f t="shared" si="68"/>
        <v>9012</v>
      </c>
      <c r="F42" s="274">
        <f t="shared" si="69"/>
        <v>0</v>
      </c>
      <c r="G42" s="274">
        <v>0</v>
      </c>
      <c r="H42" s="274">
        <v>0</v>
      </c>
      <c r="I42" s="274">
        <v>0</v>
      </c>
      <c r="J42" s="274">
        <f t="shared" si="70"/>
        <v>7996</v>
      </c>
      <c r="K42" s="274">
        <v>0</v>
      </c>
      <c r="L42" s="274">
        <v>7996</v>
      </c>
      <c r="M42" s="274">
        <v>0</v>
      </c>
      <c r="N42" s="274">
        <f t="shared" si="71"/>
        <v>297</v>
      </c>
      <c r="O42" s="274">
        <v>0</v>
      </c>
      <c r="P42" s="274">
        <v>297</v>
      </c>
      <c r="Q42" s="274">
        <v>0</v>
      </c>
      <c r="R42" s="274">
        <f t="shared" si="72"/>
        <v>448</v>
      </c>
      <c r="S42" s="274">
        <v>0</v>
      </c>
      <c r="T42" s="274">
        <v>448</v>
      </c>
      <c r="U42" s="274">
        <v>0</v>
      </c>
      <c r="V42" s="274">
        <f t="shared" si="73"/>
        <v>0</v>
      </c>
      <c r="W42" s="274">
        <v>0</v>
      </c>
      <c r="X42" s="274">
        <v>0</v>
      </c>
      <c r="Y42" s="274">
        <v>0</v>
      </c>
      <c r="Z42" s="274">
        <f t="shared" si="74"/>
        <v>271</v>
      </c>
      <c r="AA42" s="274">
        <v>0</v>
      </c>
      <c r="AB42" s="274">
        <v>271</v>
      </c>
      <c r="AC42" s="274">
        <v>0</v>
      </c>
      <c r="AD42" s="274">
        <f t="shared" si="75"/>
        <v>2677</v>
      </c>
      <c r="AE42" s="274">
        <f t="shared" si="76"/>
        <v>0</v>
      </c>
      <c r="AF42" s="274">
        <v>0</v>
      </c>
      <c r="AG42" s="274">
        <v>0</v>
      </c>
      <c r="AH42" s="274">
        <v>0</v>
      </c>
      <c r="AI42" s="274">
        <f t="shared" si="77"/>
        <v>2677</v>
      </c>
      <c r="AJ42" s="274">
        <v>0</v>
      </c>
      <c r="AK42" s="274">
        <v>0</v>
      </c>
      <c r="AL42" s="274">
        <v>2677</v>
      </c>
      <c r="AM42" s="274">
        <f t="shared" si="78"/>
        <v>0</v>
      </c>
      <c r="AN42" s="274">
        <v>0</v>
      </c>
      <c r="AO42" s="274">
        <v>0</v>
      </c>
      <c r="AP42" s="274">
        <v>0</v>
      </c>
      <c r="AQ42" s="274">
        <f t="shared" si="79"/>
        <v>0</v>
      </c>
      <c r="AR42" s="274">
        <v>0</v>
      </c>
      <c r="AS42" s="274">
        <v>0</v>
      </c>
      <c r="AT42" s="274">
        <v>0</v>
      </c>
      <c r="AU42" s="274">
        <f t="shared" si="80"/>
        <v>0</v>
      </c>
      <c r="AV42" s="274">
        <v>0</v>
      </c>
      <c r="AW42" s="274">
        <v>0</v>
      </c>
      <c r="AX42" s="274">
        <v>0</v>
      </c>
      <c r="AY42" s="274">
        <f t="shared" si="81"/>
        <v>0</v>
      </c>
      <c r="AZ42" s="274">
        <v>0</v>
      </c>
      <c r="BA42" s="274">
        <v>0</v>
      </c>
      <c r="BB42" s="274">
        <v>0</v>
      </c>
      <c r="BC42" s="274">
        <f t="shared" si="82"/>
        <v>266</v>
      </c>
      <c r="BD42" s="274">
        <f t="shared" si="83"/>
        <v>118</v>
      </c>
      <c r="BE42" s="274">
        <v>0</v>
      </c>
      <c r="BF42" s="274">
        <v>7</v>
      </c>
      <c r="BG42" s="274">
        <v>16</v>
      </c>
      <c r="BH42" s="274">
        <v>1</v>
      </c>
      <c r="BI42" s="274">
        <v>0</v>
      </c>
      <c r="BJ42" s="274">
        <v>94</v>
      </c>
      <c r="BK42" s="274">
        <f t="shared" si="84"/>
        <v>148</v>
      </c>
      <c r="BL42" s="274">
        <v>0</v>
      </c>
      <c r="BM42" s="274">
        <v>148</v>
      </c>
      <c r="BN42" s="274">
        <v>0</v>
      </c>
      <c r="BO42" s="274">
        <v>0</v>
      </c>
      <c r="BP42" s="274">
        <v>0</v>
      </c>
      <c r="BQ42" s="274">
        <v>0</v>
      </c>
      <c r="BR42" s="274">
        <f t="shared" si="102"/>
        <v>9130</v>
      </c>
      <c r="BS42" s="274">
        <f t="shared" si="103"/>
        <v>0</v>
      </c>
      <c r="BT42" s="274">
        <f t="shared" si="104"/>
        <v>8003</v>
      </c>
      <c r="BU42" s="274">
        <f t="shared" si="105"/>
        <v>313</v>
      </c>
      <c r="BV42" s="274">
        <f t="shared" si="106"/>
        <v>449</v>
      </c>
      <c r="BW42" s="274">
        <f t="shared" si="107"/>
        <v>0</v>
      </c>
      <c r="BX42" s="274">
        <f t="shared" si="108"/>
        <v>365</v>
      </c>
      <c r="BY42" s="274">
        <f t="shared" si="85"/>
        <v>9012</v>
      </c>
      <c r="BZ42" s="274">
        <f t="shared" si="86"/>
        <v>0</v>
      </c>
      <c r="CA42" s="274">
        <f t="shared" si="87"/>
        <v>7996</v>
      </c>
      <c r="CB42" s="274">
        <f t="shared" si="88"/>
        <v>297</v>
      </c>
      <c r="CC42" s="274">
        <f t="shared" si="89"/>
        <v>448</v>
      </c>
      <c r="CD42" s="274">
        <f t="shared" si="90"/>
        <v>0</v>
      </c>
      <c r="CE42" s="274">
        <f t="shared" si="91"/>
        <v>271</v>
      </c>
      <c r="CF42" s="274">
        <f t="shared" si="92"/>
        <v>118</v>
      </c>
      <c r="CG42" s="274">
        <f t="shared" si="109"/>
        <v>0</v>
      </c>
      <c r="CH42" s="274">
        <f t="shared" si="110"/>
        <v>7</v>
      </c>
      <c r="CI42" s="274">
        <f t="shared" si="111"/>
        <v>16</v>
      </c>
      <c r="CJ42" s="274">
        <f t="shared" si="112"/>
        <v>1</v>
      </c>
      <c r="CK42" s="274">
        <f t="shared" si="113"/>
        <v>0</v>
      </c>
      <c r="CL42" s="274">
        <f t="shared" si="114"/>
        <v>94</v>
      </c>
      <c r="CM42" s="274">
        <f t="shared" si="115"/>
        <v>2825</v>
      </c>
      <c r="CN42" s="274">
        <f t="shared" si="116"/>
        <v>0</v>
      </c>
      <c r="CO42" s="274">
        <f t="shared" si="117"/>
        <v>2825</v>
      </c>
      <c r="CP42" s="274">
        <f t="shared" si="118"/>
        <v>0</v>
      </c>
      <c r="CQ42" s="274">
        <f t="shared" si="119"/>
        <v>0</v>
      </c>
      <c r="CR42" s="274">
        <f t="shared" si="120"/>
        <v>0</v>
      </c>
      <c r="CS42" s="274">
        <f t="shared" si="121"/>
        <v>0</v>
      </c>
      <c r="CT42" s="274">
        <f t="shared" si="93"/>
        <v>2677</v>
      </c>
      <c r="CU42" s="274">
        <f t="shared" si="94"/>
        <v>0</v>
      </c>
      <c r="CV42" s="274">
        <f t="shared" si="95"/>
        <v>2677</v>
      </c>
      <c r="CW42" s="274">
        <f t="shared" si="96"/>
        <v>0</v>
      </c>
      <c r="CX42" s="274">
        <f t="shared" si="97"/>
        <v>0</v>
      </c>
      <c r="CY42" s="274">
        <f t="shared" si="98"/>
        <v>0</v>
      </c>
      <c r="CZ42" s="274">
        <f t="shared" si="99"/>
        <v>0</v>
      </c>
      <c r="DA42" s="274">
        <f t="shared" si="100"/>
        <v>148</v>
      </c>
      <c r="DB42" s="274">
        <f t="shared" si="122"/>
        <v>0</v>
      </c>
      <c r="DC42" s="274">
        <f t="shared" si="123"/>
        <v>148</v>
      </c>
      <c r="DD42" s="274">
        <f t="shared" si="124"/>
        <v>0</v>
      </c>
      <c r="DE42" s="274">
        <f t="shared" si="125"/>
        <v>0</v>
      </c>
      <c r="DF42" s="274">
        <f t="shared" si="126"/>
        <v>0</v>
      </c>
      <c r="DG42" s="274">
        <f t="shared" si="127"/>
        <v>0</v>
      </c>
      <c r="DH42" s="274">
        <v>0</v>
      </c>
      <c r="DI42" s="274">
        <f t="shared" si="101"/>
        <v>1</v>
      </c>
      <c r="DJ42" s="274">
        <v>0</v>
      </c>
      <c r="DK42" s="274">
        <v>0</v>
      </c>
      <c r="DL42" s="274">
        <v>0</v>
      </c>
      <c r="DM42" s="274">
        <v>1</v>
      </c>
    </row>
    <row r="43" spans="1:117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67"/>
        <v>19630</v>
      </c>
      <c r="E43" s="274">
        <f t="shared" si="68"/>
        <v>11953</v>
      </c>
      <c r="F43" s="274">
        <f t="shared" si="69"/>
        <v>0</v>
      </c>
      <c r="G43" s="274">
        <v>0</v>
      </c>
      <c r="H43" s="274">
        <v>0</v>
      </c>
      <c r="I43" s="274">
        <v>0</v>
      </c>
      <c r="J43" s="274">
        <f t="shared" si="70"/>
        <v>9775</v>
      </c>
      <c r="K43" s="274">
        <v>0</v>
      </c>
      <c r="L43" s="274">
        <v>9775</v>
      </c>
      <c r="M43" s="274">
        <v>0</v>
      </c>
      <c r="N43" s="274">
        <f t="shared" si="71"/>
        <v>314</v>
      </c>
      <c r="O43" s="274">
        <v>27</v>
      </c>
      <c r="P43" s="274">
        <v>287</v>
      </c>
      <c r="Q43" s="274">
        <v>0</v>
      </c>
      <c r="R43" s="274">
        <f t="shared" si="72"/>
        <v>1770</v>
      </c>
      <c r="S43" s="274">
        <v>18</v>
      </c>
      <c r="T43" s="274">
        <v>1752</v>
      </c>
      <c r="U43" s="274">
        <v>0</v>
      </c>
      <c r="V43" s="274">
        <f t="shared" si="73"/>
        <v>0</v>
      </c>
      <c r="W43" s="274">
        <v>0</v>
      </c>
      <c r="X43" s="274">
        <v>0</v>
      </c>
      <c r="Y43" s="274">
        <v>0</v>
      </c>
      <c r="Z43" s="274">
        <f t="shared" si="74"/>
        <v>94</v>
      </c>
      <c r="AA43" s="274">
        <v>0</v>
      </c>
      <c r="AB43" s="274">
        <v>94</v>
      </c>
      <c r="AC43" s="274">
        <v>0</v>
      </c>
      <c r="AD43" s="274">
        <f t="shared" si="75"/>
        <v>4381</v>
      </c>
      <c r="AE43" s="274">
        <f t="shared" si="76"/>
        <v>0</v>
      </c>
      <c r="AF43" s="274">
        <v>0</v>
      </c>
      <c r="AG43" s="274">
        <v>0</v>
      </c>
      <c r="AH43" s="274">
        <v>0</v>
      </c>
      <c r="AI43" s="274">
        <f t="shared" si="77"/>
        <v>4241</v>
      </c>
      <c r="AJ43" s="274">
        <v>0</v>
      </c>
      <c r="AK43" s="274">
        <v>0</v>
      </c>
      <c r="AL43" s="274">
        <v>4241</v>
      </c>
      <c r="AM43" s="274">
        <f t="shared" si="78"/>
        <v>0</v>
      </c>
      <c r="AN43" s="274">
        <v>0</v>
      </c>
      <c r="AO43" s="274">
        <v>0</v>
      </c>
      <c r="AP43" s="274">
        <v>0</v>
      </c>
      <c r="AQ43" s="274">
        <f t="shared" si="79"/>
        <v>140</v>
      </c>
      <c r="AR43" s="274">
        <v>0</v>
      </c>
      <c r="AS43" s="274">
        <v>0</v>
      </c>
      <c r="AT43" s="274">
        <v>140</v>
      </c>
      <c r="AU43" s="274">
        <f t="shared" si="80"/>
        <v>0</v>
      </c>
      <c r="AV43" s="274">
        <v>0</v>
      </c>
      <c r="AW43" s="274">
        <v>0</v>
      </c>
      <c r="AX43" s="274">
        <v>0</v>
      </c>
      <c r="AY43" s="274">
        <f t="shared" si="81"/>
        <v>0</v>
      </c>
      <c r="AZ43" s="274">
        <v>0</v>
      </c>
      <c r="BA43" s="274">
        <v>0</v>
      </c>
      <c r="BB43" s="274">
        <v>0</v>
      </c>
      <c r="BC43" s="274">
        <f t="shared" si="82"/>
        <v>3296</v>
      </c>
      <c r="BD43" s="274">
        <f t="shared" si="83"/>
        <v>650</v>
      </c>
      <c r="BE43" s="274">
        <v>0</v>
      </c>
      <c r="BF43" s="274">
        <v>105</v>
      </c>
      <c r="BG43" s="274">
        <v>4</v>
      </c>
      <c r="BH43" s="274">
        <v>2</v>
      </c>
      <c r="BI43" s="274">
        <v>15</v>
      </c>
      <c r="BJ43" s="274">
        <v>524</v>
      </c>
      <c r="BK43" s="274">
        <f t="shared" si="84"/>
        <v>2646</v>
      </c>
      <c r="BL43" s="274">
        <v>0</v>
      </c>
      <c r="BM43" s="274">
        <v>2234</v>
      </c>
      <c r="BN43" s="274">
        <v>0</v>
      </c>
      <c r="BO43" s="274">
        <v>401</v>
      </c>
      <c r="BP43" s="274">
        <v>0</v>
      </c>
      <c r="BQ43" s="274">
        <v>11</v>
      </c>
      <c r="BR43" s="274">
        <f t="shared" si="102"/>
        <v>12603</v>
      </c>
      <c r="BS43" s="274">
        <f t="shared" si="103"/>
        <v>0</v>
      </c>
      <c r="BT43" s="274">
        <f t="shared" si="104"/>
        <v>9880</v>
      </c>
      <c r="BU43" s="274">
        <f t="shared" si="105"/>
        <v>318</v>
      </c>
      <c r="BV43" s="274">
        <f t="shared" si="106"/>
        <v>1772</v>
      </c>
      <c r="BW43" s="274">
        <f t="shared" si="107"/>
        <v>15</v>
      </c>
      <c r="BX43" s="274">
        <f t="shared" si="108"/>
        <v>618</v>
      </c>
      <c r="BY43" s="274">
        <f t="shared" si="85"/>
        <v>11953</v>
      </c>
      <c r="BZ43" s="274">
        <f t="shared" si="86"/>
        <v>0</v>
      </c>
      <c r="CA43" s="274">
        <f t="shared" si="87"/>
        <v>9775</v>
      </c>
      <c r="CB43" s="274">
        <f t="shared" si="88"/>
        <v>314</v>
      </c>
      <c r="CC43" s="274">
        <f t="shared" si="89"/>
        <v>1770</v>
      </c>
      <c r="CD43" s="274">
        <f t="shared" si="90"/>
        <v>0</v>
      </c>
      <c r="CE43" s="274">
        <f t="shared" si="91"/>
        <v>94</v>
      </c>
      <c r="CF43" s="274">
        <f t="shared" si="92"/>
        <v>650</v>
      </c>
      <c r="CG43" s="274">
        <f t="shared" si="109"/>
        <v>0</v>
      </c>
      <c r="CH43" s="274">
        <f t="shared" si="110"/>
        <v>105</v>
      </c>
      <c r="CI43" s="274">
        <f t="shared" si="111"/>
        <v>4</v>
      </c>
      <c r="CJ43" s="274">
        <f t="shared" si="112"/>
        <v>2</v>
      </c>
      <c r="CK43" s="274">
        <f t="shared" si="113"/>
        <v>15</v>
      </c>
      <c r="CL43" s="274">
        <f t="shared" si="114"/>
        <v>524</v>
      </c>
      <c r="CM43" s="274">
        <f t="shared" si="115"/>
        <v>7027</v>
      </c>
      <c r="CN43" s="274">
        <f t="shared" si="116"/>
        <v>0</v>
      </c>
      <c r="CO43" s="274">
        <f t="shared" si="117"/>
        <v>6475</v>
      </c>
      <c r="CP43" s="274">
        <f t="shared" si="118"/>
        <v>0</v>
      </c>
      <c r="CQ43" s="274">
        <f t="shared" si="119"/>
        <v>541</v>
      </c>
      <c r="CR43" s="274">
        <f t="shared" si="120"/>
        <v>0</v>
      </c>
      <c r="CS43" s="274">
        <f t="shared" si="121"/>
        <v>11</v>
      </c>
      <c r="CT43" s="274">
        <f t="shared" si="93"/>
        <v>4381</v>
      </c>
      <c r="CU43" s="274">
        <f t="shared" si="94"/>
        <v>0</v>
      </c>
      <c r="CV43" s="274">
        <f t="shared" si="95"/>
        <v>4241</v>
      </c>
      <c r="CW43" s="274">
        <f t="shared" si="96"/>
        <v>0</v>
      </c>
      <c r="CX43" s="274">
        <f t="shared" si="97"/>
        <v>140</v>
      </c>
      <c r="CY43" s="274">
        <f t="shared" si="98"/>
        <v>0</v>
      </c>
      <c r="CZ43" s="274">
        <f t="shared" si="99"/>
        <v>0</v>
      </c>
      <c r="DA43" s="274">
        <f t="shared" si="100"/>
        <v>2646</v>
      </c>
      <c r="DB43" s="274">
        <f t="shared" si="122"/>
        <v>0</v>
      </c>
      <c r="DC43" s="274">
        <f t="shared" si="123"/>
        <v>2234</v>
      </c>
      <c r="DD43" s="274">
        <f t="shared" si="124"/>
        <v>0</v>
      </c>
      <c r="DE43" s="274">
        <f t="shared" si="125"/>
        <v>401</v>
      </c>
      <c r="DF43" s="274">
        <f t="shared" si="126"/>
        <v>0</v>
      </c>
      <c r="DG43" s="274">
        <f t="shared" si="127"/>
        <v>11</v>
      </c>
      <c r="DH43" s="274">
        <v>0</v>
      </c>
      <c r="DI43" s="274">
        <f t="shared" si="101"/>
        <v>1</v>
      </c>
      <c r="DJ43" s="274">
        <v>1</v>
      </c>
      <c r="DK43" s="274">
        <v>0</v>
      </c>
      <c r="DL43" s="274">
        <v>0</v>
      </c>
      <c r="DM43" s="274">
        <v>0</v>
      </c>
    </row>
    <row r="44" spans="1:117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67"/>
        <v>21881</v>
      </c>
      <c r="E44" s="274">
        <f t="shared" si="68"/>
        <v>19253</v>
      </c>
      <c r="F44" s="274">
        <f t="shared" si="69"/>
        <v>0</v>
      </c>
      <c r="G44" s="274">
        <v>0</v>
      </c>
      <c r="H44" s="274">
        <v>0</v>
      </c>
      <c r="I44" s="274">
        <v>0</v>
      </c>
      <c r="J44" s="274">
        <f t="shared" si="70"/>
        <v>16315</v>
      </c>
      <c r="K44" s="274">
        <v>0</v>
      </c>
      <c r="L44" s="274">
        <v>16315</v>
      </c>
      <c r="M44" s="274">
        <v>0</v>
      </c>
      <c r="N44" s="274">
        <f t="shared" si="71"/>
        <v>1223</v>
      </c>
      <c r="O44" s="274">
        <v>0</v>
      </c>
      <c r="P44" s="274">
        <v>1223</v>
      </c>
      <c r="Q44" s="274">
        <v>0</v>
      </c>
      <c r="R44" s="274">
        <f t="shared" si="72"/>
        <v>1107</v>
      </c>
      <c r="S44" s="274">
        <v>0</v>
      </c>
      <c r="T44" s="274">
        <v>1107</v>
      </c>
      <c r="U44" s="274">
        <v>0</v>
      </c>
      <c r="V44" s="274">
        <f t="shared" si="73"/>
        <v>0</v>
      </c>
      <c r="W44" s="274">
        <v>0</v>
      </c>
      <c r="X44" s="274">
        <v>0</v>
      </c>
      <c r="Y44" s="274">
        <v>0</v>
      </c>
      <c r="Z44" s="274">
        <f t="shared" si="74"/>
        <v>608</v>
      </c>
      <c r="AA44" s="274">
        <v>0</v>
      </c>
      <c r="AB44" s="274">
        <v>608</v>
      </c>
      <c r="AC44" s="274">
        <v>0</v>
      </c>
      <c r="AD44" s="274">
        <f t="shared" si="75"/>
        <v>2422</v>
      </c>
      <c r="AE44" s="274">
        <f t="shared" si="76"/>
        <v>0</v>
      </c>
      <c r="AF44" s="274">
        <v>0</v>
      </c>
      <c r="AG44" s="274">
        <v>0</v>
      </c>
      <c r="AH44" s="274">
        <v>0</v>
      </c>
      <c r="AI44" s="274">
        <f t="shared" si="77"/>
        <v>2422</v>
      </c>
      <c r="AJ44" s="274">
        <v>0</v>
      </c>
      <c r="AK44" s="274">
        <v>0</v>
      </c>
      <c r="AL44" s="274">
        <v>2422</v>
      </c>
      <c r="AM44" s="274">
        <f t="shared" si="78"/>
        <v>0</v>
      </c>
      <c r="AN44" s="274">
        <v>0</v>
      </c>
      <c r="AO44" s="274">
        <v>0</v>
      </c>
      <c r="AP44" s="274">
        <v>0</v>
      </c>
      <c r="AQ44" s="274">
        <f t="shared" si="79"/>
        <v>0</v>
      </c>
      <c r="AR44" s="274">
        <v>0</v>
      </c>
      <c r="AS44" s="274">
        <v>0</v>
      </c>
      <c r="AT44" s="274">
        <v>0</v>
      </c>
      <c r="AU44" s="274">
        <f t="shared" si="80"/>
        <v>0</v>
      </c>
      <c r="AV44" s="274">
        <v>0</v>
      </c>
      <c r="AW44" s="274">
        <v>0</v>
      </c>
      <c r="AX44" s="274">
        <v>0</v>
      </c>
      <c r="AY44" s="274">
        <f t="shared" si="81"/>
        <v>0</v>
      </c>
      <c r="AZ44" s="274">
        <v>0</v>
      </c>
      <c r="BA44" s="274">
        <v>0</v>
      </c>
      <c r="BB44" s="274">
        <v>0</v>
      </c>
      <c r="BC44" s="274">
        <f t="shared" si="82"/>
        <v>206</v>
      </c>
      <c r="BD44" s="274">
        <f t="shared" si="83"/>
        <v>14</v>
      </c>
      <c r="BE44" s="274">
        <v>0</v>
      </c>
      <c r="BF44" s="274">
        <v>0</v>
      </c>
      <c r="BG44" s="274">
        <v>0</v>
      </c>
      <c r="BH44" s="274">
        <v>0</v>
      </c>
      <c r="BI44" s="274">
        <v>0</v>
      </c>
      <c r="BJ44" s="274">
        <v>14</v>
      </c>
      <c r="BK44" s="274">
        <f t="shared" si="84"/>
        <v>192</v>
      </c>
      <c r="BL44" s="274">
        <v>0</v>
      </c>
      <c r="BM44" s="274">
        <v>192</v>
      </c>
      <c r="BN44" s="274">
        <v>0</v>
      </c>
      <c r="BO44" s="274">
        <v>0</v>
      </c>
      <c r="BP44" s="274">
        <v>0</v>
      </c>
      <c r="BQ44" s="274">
        <v>0</v>
      </c>
      <c r="BR44" s="274">
        <f t="shared" si="102"/>
        <v>19267</v>
      </c>
      <c r="BS44" s="274">
        <f t="shared" si="103"/>
        <v>0</v>
      </c>
      <c r="BT44" s="274">
        <f t="shared" si="104"/>
        <v>16315</v>
      </c>
      <c r="BU44" s="274">
        <f t="shared" si="105"/>
        <v>1223</v>
      </c>
      <c r="BV44" s="274">
        <f t="shared" si="106"/>
        <v>1107</v>
      </c>
      <c r="BW44" s="274">
        <f t="shared" si="107"/>
        <v>0</v>
      </c>
      <c r="BX44" s="274">
        <f t="shared" si="108"/>
        <v>622</v>
      </c>
      <c r="BY44" s="274">
        <f t="shared" si="85"/>
        <v>19253</v>
      </c>
      <c r="BZ44" s="274">
        <f t="shared" si="86"/>
        <v>0</v>
      </c>
      <c r="CA44" s="274">
        <f t="shared" si="87"/>
        <v>16315</v>
      </c>
      <c r="CB44" s="274">
        <f t="shared" si="88"/>
        <v>1223</v>
      </c>
      <c r="CC44" s="274">
        <f t="shared" si="89"/>
        <v>1107</v>
      </c>
      <c r="CD44" s="274">
        <f t="shared" si="90"/>
        <v>0</v>
      </c>
      <c r="CE44" s="274">
        <f t="shared" si="91"/>
        <v>608</v>
      </c>
      <c r="CF44" s="274">
        <f t="shared" si="92"/>
        <v>14</v>
      </c>
      <c r="CG44" s="274">
        <f t="shared" si="109"/>
        <v>0</v>
      </c>
      <c r="CH44" s="274">
        <f t="shared" si="110"/>
        <v>0</v>
      </c>
      <c r="CI44" s="274">
        <f t="shared" si="111"/>
        <v>0</v>
      </c>
      <c r="CJ44" s="274">
        <f t="shared" si="112"/>
        <v>0</v>
      </c>
      <c r="CK44" s="274">
        <f t="shared" si="113"/>
        <v>0</v>
      </c>
      <c r="CL44" s="274">
        <f t="shared" si="114"/>
        <v>14</v>
      </c>
      <c r="CM44" s="274">
        <f t="shared" si="115"/>
        <v>2614</v>
      </c>
      <c r="CN44" s="274">
        <f t="shared" si="116"/>
        <v>0</v>
      </c>
      <c r="CO44" s="274">
        <f t="shared" si="117"/>
        <v>2614</v>
      </c>
      <c r="CP44" s="274">
        <f t="shared" si="118"/>
        <v>0</v>
      </c>
      <c r="CQ44" s="274">
        <f t="shared" si="119"/>
        <v>0</v>
      </c>
      <c r="CR44" s="274">
        <f t="shared" si="120"/>
        <v>0</v>
      </c>
      <c r="CS44" s="274">
        <f t="shared" si="121"/>
        <v>0</v>
      </c>
      <c r="CT44" s="274">
        <f t="shared" si="93"/>
        <v>2422</v>
      </c>
      <c r="CU44" s="274">
        <f t="shared" si="94"/>
        <v>0</v>
      </c>
      <c r="CV44" s="274">
        <f t="shared" si="95"/>
        <v>2422</v>
      </c>
      <c r="CW44" s="274">
        <f t="shared" si="96"/>
        <v>0</v>
      </c>
      <c r="CX44" s="274">
        <f t="shared" si="97"/>
        <v>0</v>
      </c>
      <c r="CY44" s="274">
        <f t="shared" si="98"/>
        <v>0</v>
      </c>
      <c r="CZ44" s="274">
        <f t="shared" si="99"/>
        <v>0</v>
      </c>
      <c r="DA44" s="274">
        <f t="shared" si="100"/>
        <v>192</v>
      </c>
      <c r="DB44" s="274">
        <f t="shared" si="122"/>
        <v>0</v>
      </c>
      <c r="DC44" s="274">
        <f t="shared" si="123"/>
        <v>192</v>
      </c>
      <c r="DD44" s="274">
        <f t="shared" si="124"/>
        <v>0</v>
      </c>
      <c r="DE44" s="274">
        <f t="shared" si="125"/>
        <v>0</v>
      </c>
      <c r="DF44" s="274">
        <f t="shared" si="126"/>
        <v>0</v>
      </c>
      <c r="DG44" s="274">
        <f t="shared" si="127"/>
        <v>0</v>
      </c>
      <c r="DH44" s="274">
        <v>0</v>
      </c>
      <c r="DI44" s="274">
        <f t="shared" si="101"/>
        <v>1</v>
      </c>
      <c r="DJ44" s="274">
        <v>1</v>
      </c>
      <c r="DK44" s="274">
        <v>0</v>
      </c>
      <c r="DL44" s="274">
        <v>0</v>
      </c>
      <c r="DM44" s="274">
        <v>0</v>
      </c>
    </row>
    <row r="45" spans="1:117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67"/>
        <v>17159</v>
      </c>
      <c r="E45" s="274">
        <f t="shared" si="68"/>
        <v>11759</v>
      </c>
      <c r="F45" s="274">
        <f t="shared" si="69"/>
        <v>0</v>
      </c>
      <c r="G45" s="274">
        <v>0</v>
      </c>
      <c r="H45" s="274">
        <v>0</v>
      </c>
      <c r="I45" s="274">
        <v>0</v>
      </c>
      <c r="J45" s="274">
        <f t="shared" si="70"/>
        <v>9042</v>
      </c>
      <c r="K45" s="274">
        <v>130</v>
      </c>
      <c r="L45" s="274">
        <v>8912</v>
      </c>
      <c r="M45" s="274">
        <v>0</v>
      </c>
      <c r="N45" s="274">
        <f t="shared" si="71"/>
        <v>280</v>
      </c>
      <c r="O45" s="274">
        <v>280</v>
      </c>
      <c r="P45" s="274">
        <v>0</v>
      </c>
      <c r="Q45" s="274">
        <v>0</v>
      </c>
      <c r="R45" s="274">
        <f t="shared" si="72"/>
        <v>2301</v>
      </c>
      <c r="S45" s="274">
        <v>1335</v>
      </c>
      <c r="T45" s="274">
        <v>966</v>
      </c>
      <c r="U45" s="274">
        <v>0</v>
      </c>
      <c r="V45" s="274">
        <f t="shared" si="73"/>
        <v>0</v>
      </c>
      <c r="W45" s="274">
        <v>0</v>
      </c>
      <c r="X45" s="274">
        <v>0</v>
      </c>
      <c r="Y45" s="274">
        <v>0</v>
      </c>
      <c r="Z45" s="274">
        <f t="shared" si="74"/>
        <v>136</v>
      </c>
      <c r="AA45" s="274">
        <v>136</v>
      </c>
      <c r="AB45" s="274">
        <v>0</v>
      </c>
      <c r="AC45" s="274">
        <v>0</v>
      </c>
      <c r="AD45" s="274">
        <f t="shared" si="75"/>
        <v>4655</v>
      </c>
      <c r="AE45" s="274">
        <f t="shared" si="76"/>
        <v>0</v>
      </c>
      <c r="AF45" s="274">
        <v>0</v>
      </c>
      <c r="AG45" s="274">
        <v>0</v>
      </c>
      <c r="AH45" s="274">
        <v>0</v>
      </c>
      <c r="AI45" s="274">
        <f t="shared" si="77"/>
        <v>4655</v>
      </c>
      <c r="AJ45" s="274">
        <v>0</v>
      </c>
      <c r="AK45" s="274">
        <v>0</v>
      </c>
      <c r="AL45" s="274">
        <v>4655</v>
      </c>
      <c r="AM45" s="274">
        <f t="shared" si="78"/>
        <v>0</v>
      </c>
      <c r="AN45" s="274">
        <v>0</v>
      </c>
      <c r="AO45" s="274">
        <v>0</v>
      </c>
      <c r="AP45" s="274">
        <v>0</v>
      </c>
      <c r="AQ45" s="274">
        <f t="shared" si="79"/>
        <v>0</v>
      </c>
      <c r="AR45" s="274">
        <v>0</v>
      </c>
      <c r="AS45" s="274">
        <v>0</v>
      </c>
      <c r="AT45" s="274">
        <v>0</v>
      </c>
      <c r="AU45" s="274">
        <f t="shared" si="80"/>
        <v>0</v>
      </c>
      <c r="AV45" s="274">
        <v>0</v>
      </c>
      <c r="AW45" s="274">
        <v>0</v>
      </c>
      <c r="AX45" s="274">
        <v>0</v>
      </c>
      <c r="AY45" s="274">
        <f t="shared" si="81"/>
        <v>0</v>
      </c>
      <c r="AZ45" s="274">
        <v>0</v>
      </c>
      <c r="BA45" s="274">
        <v>0</v>
      </c>
      <c r="BB45" s="274">
        <v>0</v>
      </c>
      <c r="BC45" s="274">
        <f t="shared" si="82"/>
        <v>745</v>
      </c>
      <c r="BD45" s="274">
        <f t="shared" si="83"/>
        <v>745</v>
      </c>
      <c r="BE45" s="274">
        <v>0</v>
      </c>
      <c r="BF45" s="274">
        <v>562</v>
      </c>
      <c r="BG45" s="274">
        <v>67</v>
      </c>
      <c r="BH45" s="274">
        <v>0</v>
      </c>
      <c r="BI45" s="274">
        <v>0</v>
      </c>
      <c r="BJ45" s="274">
        <v>116</v>
      </c>
      <c r="BK45" s="274">
        <f t="shared" si="84"/>
        <v>0</v>
      </c>
      <c r="BL45" s="274">
        <v>0</v>
      </c>
      <c r="BM45" s="274">
        <v>0</v>
      </c>
      <c r="BN45" s="274">
        <v>0</v>
      </c>
      <c r="BO45" s="274">
        <v>0</v>
      </c>
      <c r="BP45" s="274">
        <v>0</v>
      </c>
      <c r="BQ45" s="274">
        <v>0</v>
      </c>
      <c r="BR45" s="274">
        <f t="shared" si="102"/>
        <v>12504</v>
      </c>
      <c r="BS45" s="274">
        <f t="shared" si="103"/>
        <v>0</v>
      </c>
      <c r="BT45" s="274">
        <f t="shared" si="104"/>
        <v>9604</v>
      </c>
      <c r="BU45" s="274">
        <f t="shared" si="105"/>
        <v>347</v>
      </c>
      <c r="BV45" s="274">
        <f t="shared" si="106"/>
        <v>2301</v>
      </c>
      <c r="BW45" s="274">
        <f t="shared" si="107"/>
        <v>0</v>
      </c>
      <c r="BX45" s="274">
        <f t="shared" si="108"/>
        <v>252</v>
      </c>
      <c r="BY45" s="274">
        <f t="shared" si="85"/>
        <v>11759</v>
      </c>
      <c r="BZ45" s="274">
        <f t="shared" si="86"/>
        <v>0</v>
      </c>
      <c r="CA45" s="274">
        <f t="shared" si="87"/>
        <v>9042</v>
      </c>
      <c r="CB45" s="274">
        <f t="shared" si="88"/>
        <v>280</v>
      </c>
      <c r="CC45" s="274">
        <f t="shared" si="89"/>
        <v>2301</v>
      </c>
      <c r="CD45" s="274">
        <f t="shared" si="90"/>
        <v>0</v>
      </c>
      <c r="CE45" s="274">
        <f t="shared" si="91"/>
        <v>136</v>
      </c>
      <c r="CF45" s="274">
        <f t="shared" si="92"/>
        <v>745</v>
      </c>
      <c r="CG45" s="274">
        <f t="shared" si="109"/>
        <v>0</v>
      </c>
      <c r="CH45" s="274">
        <f t="shared" si="110"/>
        <v>562</v>
      </c>
      <c r="CI45" s="274">
        <f t="shared" si="111"/>
        <v>67</v>
      </c>
      <c r="CJ45" s="274">
        <f t="shared" si="112"/>
        <v>0</v>
      </c>
      <c r="CK45" s="274">
        <f t="shared" si="113"/>
        <v>0</v>
      </c>
      <c r="CL45" s="274">
        <f t="shared" si="114"/>
        <v>116</v>
      </c>
      <c r="CM45" s="274">
        <f t="shared" si="115"/>
        <v>4655</v>
      </c>
      <c r="CN45" s="274">
        <f t="shared" si="116"/>
        <v>0</v>
      </c>
      <c r="CO45" s="274">
        <f t="shared" si="117"/>
        <v>4655</v>
      </c>
      <c r="CP45" s="274">
        <f t="shared" si="118"/>
        <v>0</v>
      </c>
      <c r="CQ45" s="274">
        <f t="shared" si="119"/>
        <v>0</v>
      </c>
      <c r="CR45" s="274">
        <f t="shared" si="120"/>
        <v>0</v>
      </c>
      <c r="CS45" s="274">
        <f t="shared" si="121"/>
        <v>0</v>
      </c>
      <c r="CT45" s="274">
        <f t="shared" si="93"/>
        <v>4655</v>
      </c>
      <c r="CU45" s="274">
        <f t="shared" si="94"/>
        <v>0</v>
      </c>
      <c r="CV45" s="274">
        <f t="shared" si="95"/>
        <v>4655</v>
      </c>
      <c r="CW45" s="274">
        <f t="shared" si="96"/>
        <v>0</v>
      </c>
      <c r="CX45" s="274">
        <f t="shared" si="97"/>
        <v>0</v>
      </c>
      <c r="CY45" s="274">
        <f t="shared" si="98"/>
        <v>0</v>
      </c>
      <c r="CZ45" s="274">
        <f t="shared" si="99"/>
        <v>0</v>
      </c>
      <c r="DA45" s="274">
        <f t="shared" si="100"/>
        <v>0</v>
      </c>
      <c r="DB45" s="274">
        <f t="shared" si="122"/>
        <v>0</v>
      </c>
      <c r="DC45" s="274">
        <f t="shared" si="123"/>
        <v>0</v>
      </c>
      <c r="DD45" s="274">
        <f t="shared" si="124"/>
        <v>0</v>
      </c>
      <c r="DE45" s="274">
        <f t="shared" si="125"/>
        <v>0</v>
      </c>
      <c r="DF45" s="274">
        <f t="shared" si="126"/>
        <v>0</v>
      </c>
      <c r="DG45" s="274">
        <f t="shared" si="127"/>
        <v>0</v>
      </c>
      <c r="DH45" s="274">
        <v>0</v>
      </c>
      <c r="DI45" s="274">
        <f t="shared" si="101"/>
        <v>0</v>
      </c>
      <c r="DJ45" s="274">
        <v>0</v>
      </c>
      <c r="DK45" s="274">
        <v>0</v>
      </c>
      <c r="DL45" s="274">
        <v>0</v>
      </c>
      <c r="DM45" s="274">
        <v>0</v>
      </c>
    </row>
    <row r="46" spans="1:117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67"/>
        <v>11327</v>
      </c>
      <c r="E46" s="274">
        <f t="shared" si="68"/>
        <v>7837</v>
      </c>
      <c r="F46" s="274">
        <f t="shared" si="69"/>
        <v>0</v>
      </c>
      <c r="G46" s="274">
        <v>0</v>
      </c>
      <c r="H46" s="274">
        <v>0</v>
      </c>
      <c r="I46" s="274">
        <v>0</v>
      </c>
      <c r="J46" s="274">
        <f t="shared" si="70"/>
        <v>6800</v>
      </c>
      <c r="K46" s="274">
        <v>0</v>
      </c>
      <c r="L46" s="274">
        <v>6800</v>
      </c>
      <c r="M46" s="274">
        <v>0</v>
      </c>
      <c r="N46" s="274">
        <f t="shared" si="71"/>
        <v>308</v>
      </c>
      <c r="O46" s="274">
        <v>0</v>
      </c>
      <c r="P46" s="274">
        <v>308</v>
      </c>
      <c r="Q46" s="274">
        <v>0</v>
      </c>
      <c r="R46" s="274">
        <f t="shared" si="72"/>
        <v>657</v>
      </c>
      <c r="S46" s="274">
        <v>0</v>
      </c>
      <c r="T46" s="274">
        <v>657</v>
      </c>
      <c r="U46" s="274">
        <v>0</v>
      </c>
      <c r="V46" s="274">
        <f t="shared" si="73"/>
        <v>0</v>
      </c>
      <c r="W46" s="274">
        <v>0</v>
      </c>
      <c r="X46" s="274">
        <v>0</v>
      </c>
      <c r="Y46" s="274">
        <v>0</v>
      </c>
      <c r="Z46" s="274">
        <f t="shared" si="74"/>
        <v>72</v>
      </c>
      <c r="AA46" s="274">
        <v>0</v>
      </c>
      <c r="AB46" s="274">
        <v>72</v>
      </c>
      <c r="AC46" s="274">
        <v>0</v>
      </c>
      <c r="AD46" s="274">
        <f t="shared" si="75"/>
        <v>2041</v>
      </c>
      <c r="AE46" s="274">
        <f t="shared" si="76"/>
        <v>0</v>
      </c>
      <c r="AF46" s="274">
        <v>0</v>
      </c>
      <c r="AG46" s="274">
        <v>0</v>
      </c>
      <c r="AH46" s="274">
        <v>0</v>
      </c>
      <c r="AI46" s="274">
        <f t="shared" si="77"/>
        <v>2041</v>
      </c>
      <c r="AJ46" s="274">
        <v>0</v>
      </c>
      <c r="AK46" s="274">
        <v>0</v>
      </c>
      <c r="AL46" s="274">
        <v>2041</v>
      </c>
      <c r="AM46" s="274">
        <f t="shared" si="78"/>
        <v>0</v>
      </c>
      <c r="AN46" s="274">
        <v>0</v>
      </c>
      <c r="AO46" s="274">
        <v>0</v>
      </c>
      <c r="AP46" s="274">
        <v>0</v>
      </c>
      <c r="AQ46" s="274">
        <f t="shared" si="79"/>
        <v>0</v>
      </c>
      <c r="AR46" s="274">
        <v>0</v>
      </c>
      <c r="AS46" s="274">
        <v>0</v>
      </c>
      <c r="AT46" s="274">
        <v>0</v>
      </c>
      <c r="AU46" s="274">
        <f t="shared" si="80"/>
        <v>0</v>
      </c>
      <c r="AV46" s="274">
        <v>0</v>
      </c>
      <c r="AW46" s="274">
        <v>0</v>
      </c>
      <c r="AX46" s="274">
        <v>0</v>
      </c>
      <c r="AY46" s="274">
        <f t="shared" si="81"/>
        <v>0</v>
      </c>
      <c r="AZ46" s="274">
        <v>0</v>
      </c>
      <c r="BA46" s="274">
        <v>0</v>
      </c>
      <c r="BB46" s="274">
        <v>0</v>
      </c>
      <c r="BC46" s="274">
        <f t="shared" si="82"/>
        <v>1449</v>
      </c>
      <c r="BD46" s="274">
        <f t="shared" si="83"/>
        <v>645</v>
      </c>
      <c r="BE46" s="274">
        <v>0</v>
      </c>
      <c r="BF46" s="274">
        <v>181</v>
      </c>
      <c r="BG46" s="274">
        <v>0</v>
      </c>
      <c r="BH46" s="274">
        <v>0</v>
      </c>
      <c r="BI46" s="274">
        <v>11</v>
      </c>
      <c r="BJ46" s="274">
        <v>453</v>
      </c>
      <c r="BK46" s="274">
        <f t="shared" si="84"/>
        <v>804</v>
      </c>
      <c r="BL46" s="274">
        <v>0</v>
      </c>
      <c r="BM46" s="274">
        <v>788</v>
      </c>
      <c r="BN46" s="274">
        <v>0</v>
      </c>
      <c r="BO46" s="274">
        <v>0</v>
      </c>
      <c r="BP46" s="274">
        <v>0</v>
      </c>
      <c r="BQ46" s="274">
        <v>16</v>
      </c>
      <c r="BR46" s="274">
        <f t="shared" si="102"/>
        <v>8482</v>
      </c>
      <c r="BS46" s="274">
        <f t="shared" si="103"/>
        <v>0</v>
      </c>
      <c r="BT46" s="274">
        <f t="shared" si="104"/>
        <v>6981</v>
      </c>
      <c r="BU46" s="274">
        <f t="shared" si="105"/>
        <v>308</v>
      </c>
      <c r="BV46" s="274">
        <f t="shared" si="106"/>
        <v>657</v>
      </c>
      <c r="BW46" s="274">
        <f t="shared" si="107"/>
        <v>11</v>
      </c>
      <c r="BX46" s="274">
        <f t="shared" si="108"/>
        <v>525</v>
      </c>
      <c r="BY46" s="274">
        <f t="shared" si="85"/>
        <v>7837</v>
      </c>
      <c r="BZ46" s="274">
        <f t="shared" si="86"/>
        <v>0</v>
      </c>
      <c r="CA46" s="274">
        <f t="shared" si="87"/>
        <v>6800</v>
      </c>
      <c r="CB46" s="274">
        <f t="shared" si="88"/>
        <v>308</v>
      </c>
      <c r="CC46" s="274">
        <f t="shared" si="89"/>
        <v>657</v>
      </c>
      <c r="CD46" s="274">
        <f t="shared" si="90"/>
        <v>0</v>
      </c>
      <c r="CE46" s="274">
        <f t="shared" si="91"/>
        <v>72</v>
      </c>
      <c r="CF46" s="274">
        <f t="shared" si="92"/>
        <v>645</v>
      </c>
      <c r="CG46" s="274">
        <f t="shared" si="109"/>
        <v>0</v>
      </c>
      <c r="CH46" s="274">
        <f t="shared" si="110"/>
        <v>181</v>
      </c>
      <c r="CI46" s="274">
        <f t="shared" si="111"/>
        <v>0</v>
      </c>
      <c r="CJ46" s="274">
        <f t="shared" si="112"/>
        <v>0</v>
      </c>
      <c r="CK46" s="274">
        <f t="shared" si="113"/>
        <v>11</v>
      </c>
      <c r="CL46" s="274">
        <f t="shared" si="114"/>
        <v>453</v>
      </c>
      <c r="CM46" s="274">
        <f t="shared" si="115"/>
        <v>2845</v>
      </c>
      <c r="CN46" s="274">
        <f t="shared" si="116"/>
        <v>0</v>
      </c>
      <c r="CO46" s="274">
        <f t="shared" si="117"/>
        <v>2829</v>
      </c>
      <c r="CP46" s="274">
        <f t="shared" si="118"/>
        <v>0</v>
      </c>
      <c r="CQ46" s="274">
        <f t="shared" si="119"/>
        <v>0</v>
      </c>
      <c r="CR46" s="274">
        <f t="shared" si="120"/>
        <v>0</v>
      </c>
      <c r="CS46" s="274">
        <f t="shared" si="121"/>
        <v>16</v>
      </c>
      <c r="CT46" s="274">
        <f t="shared" si="93"/>
        <v>2041</v>
      </c>
      <c r="CU46" s="274">
        <f t="shared" si="94"/>
        <v>0</v>
      </c>
      <c r="CV46" s="274">
        <f t="shared" si="95"/>
        <v>2041</v>
      </c>
      <c r="CW46" s="274">
        <f t="shared" si="96"/>
        <v>0</v>
      </c>
      <c r="CX46" s="274">
        <f t="shared" si="97"/>
        <v>0</v>
      </c>
      <c r="CY46" s="274">
        <f t="shared" si="98"/>
        <v>0</v>
      </c>
      <c r="CZ46" s="274">
        <f t="shared" si="99"/>
        <v>0</v>
      </c>
      <c r="DA46" s="274">
        <f t="shared" si="100"/>
        <v>804</v>
      </c>
      <c r="DB46" s="274">
        <f t="shared" si="122"/>
        <v>0</v>
      </c>
      <c r="DC46" s="274">
        <f t="shared" si="123"/>
        <v>788</v>
      </c>
      <c r="DD46" s="274">
        <f t="shared" si="124"/>
        <v>0</v>
      </c>
      <c r="DE46" s="274">
        <f t="shared" si="125"/>
        <v>0</v>
      </c>
      <c r="DF46" s="274">
        <f t="shared" si="126"/>
        <v>0</v>
      </c>
      <c r="DG46" s="274">
        <f t="shared" si="127"/>
        <v>16</v>
      </c>
      <c r="DH46" s="274">
        <v>0</v>
      </c>
      <c r="DI46" s="274">
        <f t="shared" si="101"/>
        <v>0</v>
      </c>
      <c r="DJ46" s="274">
        <v>0</v>
      </c>
      <c r="DK46" s="274">
        <v>0</v>
      </c>
      <c r="DL46" s="274">
        <v>0</v>
      </c>
      <c r="DM46" s="274">
        <v>0</v>
      </c>
    </row>
    <row r="47" spans="1:117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67"/>
        <v>6890</v>
      </c>
      <c r="E47" s="274">
        <f t="shared" si="68"/>
        <v>3652</v>
      </c>
      <c r="F47" s="274">
        <f t="shared" si="69"/>
        <v>0</v>
      </c>
      <c r="G47" s="274">
        <v>0</v>
      </c>
      <c r="H47" s="274">
        <v>0</v>
      </c>
      <c r="I47" s="274">
        <v>0</v>
      </c>
      <c r="J47" s="274">
        <f t="shared" si="70"/>
        <v>3058</v>
      </c>
      <c r="K47" s="274">
        <v>0</v>
      </c>
      <c r="L47" s="274">
        <v>3058</v>
      </c>
      <c r="M47" s="274">
        <v>0</v>
      </c>
      <c r="N47" s="274">
        <f t="shared" si="71"/>
        <v>173</v>
      </c>
      <c r="O47" s="274">
        <v>0</v>
      </c>
      <c r="P47" s="274">
        <v>173</v>
      </c>
      <c r="Q47" s="274">
        <v>0</v>
      </c>
      <c r="R47" s="274">
        <f t="shared" si="72"/>
        <v>350</v>
      </c>
      <c r="S47" s="274">
        <v>0</v>
      </c>
      <c r="T47" s="274">
        <v>350</v>
      </c>
      <c r="U47" s="274">
        <v>0</v>
      </c>
      <c r="V47" s="274">
        <f t="shared" si="73"/>
        <v>5</v>
      </c>
      <c r="W47" s="274">
        <v>5</v>
      </c>
      <c r="X47" s="274">
        <v>0</v>
      </c>
      <c r="Y47" s="274">
        <v>0</v>
      </c>
      <c r="Z47" s="274">
        <f t="shared" si="74"/>
        <v>66</v>
      </c>
      <c r="AA47" s="274">
        <v>0</v>
      </c>
      <c r="AB47" s="274">
        <v>66</v>
      </c>
      <c r="AC47" s="274">
        <v>0</v>
      </c>
      <c r="AD47" s="274">
        <f t="shared" si="75"/>
        <v>3238</v>
      </c>
      <c r="AE47" s="274">
        <f t="shared" si="76"/>
        <v>0</v>
      </c>
      <c r="AF47" s="274">
        <v>0</v>
      </c>
      <c r="AG47" s="274">
        <v>0</v>
      </c>
      <c r="AH47" s="274">
        <v>0</v>
      </c>
      <c r="AI47" s="274">
        <f t="shared" si="77"/>
        <v>1874</v>
      </c>
      <c r="AJ47" s="274">
        <v>0</v>
      </c>
      <c r="AK47" s="274">
        <v>0</v>
      </c>
      <c r="AL47" s="274">
        <v>1874</v>
      </c>
      <c r="AM47" s="274">
        <f t="shared" si="78"/>
        <v>0</v>
      </c>
      <c r="AN47" s="274">
        <v>0</v>
      </c>
      <c r="AO47" s="274">
        <v>0</v>
      </c>
      <c r="AP47" s="274">
        <v>0</v>
      </c>
      <c r="AQ47" s="274">
        <f t="shared" si="79"/>
        <v>1364</v>
      </c>
      <c r="AR47" s="274">
        <v>0</v>
      </c>
      <c r="AS47" s="274">
        <v>0</v>
      </c>
      <c r="AT47" s="274">
        <v>1364</v>
      </c>
      <c r="AU47" s="274">
        <f t="shared" si="80"/>
        <v>0</v>
      </c>
      <c r="AV47" s="274">
        <v>0</v>
      </c>
      <c r="AW47" s="274">
        <v>0</v>
      </c>
      <c r="AX47" s="274">
        <v>0</v>
      </c>
      <c r="AY47" s="274">
        <f t="shared" si="81"/>
        <v>0</v>
      </c>
      <c r="AZ47" s="274">
        <v>0</v>
      </c>
      <c r="BA47" s="274">
        <v>0</v>
      </c>
      <c r="BB47" s="274">
        <v>0</v>
      </c>
      <c r="BC47" s="274">
        <f t="shared" si="82"/>
        <v>0</v>
      </c>
      <c r="BD47" s="274">
        <f t="shared" si="83"/>
        <v>0</v>
      </c>
      <c r="BE47" s="274">
        <v>0</v>
      </c>
      <c r="BF47" s="274">
        <v>0</v>
      </c>
      <c r="BG47" s="274">
        <v>0</v>
      </c>
      <c r="BH47" s="274">
        <v>0</v>
      </c>
      <c r="BI47" s="274">
        <v>0</v>
      </c>
      <c r="BJ47" s="274">
        <v>0</v>
      </c>
      <c r="BK47" s="274">
        <f t="shared" si="84"/>
        <v>0</v>
      </c>
      <c r="BL47" s="274">
        <v>0</v>
      </c>
      <c r="BM47" s="274">
        <v>0</v>
      </c>
      <c r="BN47" s="274">
        <v>0</v>
      </c>
      <c r="BO47" s="274">
        <v>0</v>
      </c>
      <c r="BP47" s="274">
        <v>0</v>
      </c>
      <c r="BQ47" s="274">
        <v>0</v>
      </c>
      <c r="BR47" s="274">
        <f t="shared" si="102"/>
        <v>3652</v>
      </c>
      <c r="BS47" s="274">
        <f t="shared" si="103"/>
        <v>0</v>
      </c>
      <c r="BT47" s="274">
        <f t="shared" si="104"/>
        <v>3058</v>
      </c>
      <c r="BU47" s="274">
        <f t="shared" si="105"/>
        <v>173</v>
      </c>
      <c r="BV47" s="274">
        <f t="shared" si="106"/>
        <v>350</v>
      </c>
      <c r="BW47" s="274">
        <f t="shared" si="107"/>
        <v>5</v>
      </c>
      <c r="BX47" s="274">
        <f t="shared" si="108"/>
        <v>66</v>
      </c>
      <c r="BY47" s="274">
        <f t="shared" si="85"/>
        <v>3652</v>
      </c>
      <c r="BZ47" s="274">
        <f t="shared" si="86"/>
        <v>0</v>
      </c>
      <c r="CA47" s="274">
        <f t="shared" si="87"/>
        <v>3058</v>
      </c>
      <c r="CB47" s="274">
        <f t="shared" si="88"/>
        <v>173</v>
      </c>
      <c r="CC47" s="274">
        <f t="shared" si="89"/>
        <v>350</v>
      </c>
      <c r="CD47" s="274">
        <f t="shared" si="90"/>
        <v>5</v>
      </c>
      <c r="CE47" s="274">
        <f t="shared" si="91"/>
        <v>66</v>
      </c>
      <c r="CF47" s="274">
        <f t="shared" si="92"/>
        <v>0</v>
      </c>
      <c r="CG47" s="274">
        <f t="shared" si="109"/>
        <v>0</v>
      </c>
      <c r="CH47" s="274">
        <f t="shared" si="110"/>
        <v>0</v>
      </c>
      <c r="CI47" s="274">
        <f t="shared" si="111"/>
        <v>0</v>
      </c>
      <c r="CJ47" s="274">
        <f t="shared" si="112"/>
        <v>0</v>
      </c>
      <c r="CK47" s="274">
        <f t="shared" si="113"/>
        <v>0</v>
      </c>
      <c r="CL47" s="274">
        <f t="shared" si="114"/>
        <v>0</v>
      </c>
      <c r="CM47" s="274">
        <f t="shared" si="115"/>
        <v>3238</v>
      </c>
      <c r="CN47" s="274">
        <f t="shared" si="116"/>
        <v>0</v>
      </c>
      <c r="CO47" s="274">
        <f t="shared" si="117"/>
        <v>1874</v>
      </c>
      <c r="CP47" s="274">
        <f t="shared" si="118"/>
        <v>0</v>
      </c>
      <c r="CQ47" s="274">
        <f t="shared" si="119"/>
        <v>1364</v>
      </c>
      <c r="CR47" s="274">
        <f t="shared" si="120"/>
        <v>0</v>
      </c>
      <c r="CS47" s="274">
        <f t="shared" si="121"/>
        <v>0</v>
      </c>
      <c r="CT47" s="274">
        <f t="shared" si="93"/>
        <v>3238</v>
      </c>
      <c r="CU47" s="274">
        <f t="shared" si="94"/>
        <v>0</v>
      </c>
      <c r="CV47" s="274">
        <f t="shared" si="95"/>
        <v>1874</v>
      </c>
      <c r="CW47" s="274">
        <f t="shared" si="96"/>
        <v>0</v>
      </c>
      <c r="CX47" s="274">
        <f t="shared" si="97"/>
        <v>1364</v>
      </c>
      <c r="CY47" s="274">
        <f t="shared" si="98"/>
        <v>0</v>
      </c>
      <c r="CZ47" s="274">
        <f t="shared" si="99"/>
        <v>0</v>
      </c>
      <c r="DA47" s="274">
        <f t="shared" si="100"/>
        <v>0</v>
      </c>
      <c r="DB47" s="274">
        <f t="shared" si="122"/>
        <v>0</v>
      </c>
      <c r="DC47" s="274">
        <f t="shared" si="123"/>
        <v>0</v>
      </c>
      <c r="DD47" s="274">
        <f t="shared" si="124"/>
        <v>0</v>
      </c>
      <c r="DE47" s="274">
        <f t="shared" si="125"/>
        <v>0</v>
      </c>
      <c r="DF47" s="274">
        <f t="shared" si="126"/>
        <v>0</v>
      </c>
      <c r="DG47" s="274">
        <f t="shared" si="127"/>
        <v>0</v>
      </c>
      <c r="DH47" s="274">
        <v>0</v>
      </c>
      <c r="DI47" s="274">
        <f t="shared" si="101"/>
        <v>0</v>
      </c>
      <c r="DJ47" s="274">
        <v>0</v>
      </c>
      <c r="DK47" s="274">
        <v>0</v>
      </c>
      <c r="DL47" s="274">
        <v>0</v>
      </c>
      <c r="DM47" s="274">
        <v>0</v>
      </c>
    </row>
    <row r="48" spans="1:117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67"/>
        <v>7359</v>
      </c>
      <c r="E48" s="274">
        <f t="shared" si="68"/>
        <v>5044</v>
      </c>
      <c r="F48" s="274">
        <f t="shared" si="69"/>
        <v>0</v>
      </c>
      <c r="G48" s="274">
        <v>0</v>
      </c>
      <c r="H48" s="274">
        <v>0</v>
      </c>
      <c r="I48" s="274">
        <v>0</v>
      </c>
      <c r="J48" s="274">
        <f t="shared" si="70"/>
        <v>3201</v>
      </c>
      <c r="K48" s="274">
        <v>0</v>
      </c>
      <c r="L48" s="274">
        <v>3201</v>
      </c>
      <c r="M48" s="274">
        <v>0</v>
      </c>
      <c r="N48" s="274">
        <f t="shared" si="71"/>
        <v>47</v>
      </c>
      <c r="O48" s="274">
        <v>0</v>
      </c>
      <c r="P48" s="274">
        <v>47</v>
      </c>
      <c r="Q48" s="274">
        <v>0</v>
      </c>
      <c r="R48" s="274">
        <f t="shared" si="72"/>
        <v>1517</v>
      </c>
      <c r="S48" s="274">
        <v>0</v>
      </c>
      <c r="T48" s="274">
        <v>1517</v>
      </c>
      <c r="U48" s="274">
        <v>0</v>
      </c>
      <c r="V48" s="274">
        <f t="shared" si="73"/>
        <v>1</v>
      </c>
      <c r="W48" s="274">
        <v>0</v>
      </c>
      <c r="X48" s="274">
        <v>1</v>
      </c>
      <c r="Y48" s="274">
        <v>0</v>
      </c>
      <c r="Z48" s="274">
        <f t="shared" si="74"/>
        <v>278</v>
      </c>
      <c r="AA48" s="274">
        <v>0</v>
      </c>
      <c r="AB48" s="274">
        <v>278</v>
      </c>
      <c r="AC48" s="274">
        <v>0</v>
      </c>
      <c r="AD48" s="274">
        <f t="shared" si="75"/>
        <v>2136</v>
      </c>
      <c r="AE48" s="274">
        <f t="shared" si="76"/>
        <v>0</v>
      </c>
      <c r="AF48" s="274">
        <v>0</v>
      </c>
      <c r="AG48" s="274">
        <v>0</v>
      </c>
      <c r="AH48" s="274">
        <v>0</v>
      </c>
      <c r="AI48" s="274">
        <f t="shared" si="77"/>
        <v>2136</v>
      </c>
      <c r="AJ48" s="274">
        <v>0</v>
      </c>
      <c r="AK48" s="274">
        <v>0</v>
      </c>
      <c r="AL48" s="274">
        <v>2136</v>
      </c>
      <c r="AM48" s="274">
        <f t="shared" si="78"/>
        <v>0</v>
      </c>
      <c r="AN48" s="274">
        <v>0</v>
      </c>
      <c r="AO48" s="274">
        <v>0</v>
      </c>
      <c r="AP48" s="274">
        <v>0</v>
      </c>
      <c r="AQ48" s="274">
        <f t="shared" si="79"/>
        <v>0</v>
      </c>
      <c r="AR48" s="274">
        <v>0</v>
      </c>
      <c r="AS48" s="274">
        <v>0</v>
      </c>
      <c r="AT48" s="274">
        <v>0</v>
      </c>
      <c r="AU48" s="274">
        <f t="shared" si="80"/>
        <v>0</v>
      </c>
      <c r="AV48" s="274">
        <v>0</v>
      </c>
      <c r="AW48" s="274">
        <v>0</v>
      </c>
      <c r="AX48" s="274">
        <v>0</v>
      </c>
      <c r="AY48" s="274">
        <f t="shared" si="81"/>
        <v>0</v>
      </c>
      <c r="AZ48" s="274">
        <v>0</v>
      </c>
      <c r="BA48" s="274">
        <v>0</v>
      </c>
      <c r="BB48" s="274">
        <v>0</v>
      </c>
      <c r="BC48" s="274">
        <f t="shared" si="82"/>
        <v>179</v>
      </c>
      <c r="BD48" s="274">
        <f t="shared" si="83"/>
        <v>0</v>
      </c>
      <c r="BE48" s="274">
        <v>0</v>
      </c>
      <c r="BF48" s="274">
        <v>0</v>
      </c>
      <c r="BG48" s="274">
        <v>0</v>
      </c>
      <c r="BH48" s="274">
        <v>0</v>
      </c>
      <c r="BI48" s="274">
        <v>0</v>
      </c>
      <c r="BJ48" s="274">
        <v>0</v>
      </c>
      <c r="BK48" s="274">
        <f t="shared" si="84"/>
        <v>179</v>
      </c>
      <c r="BL48" s="274">
        <v>0</v>
      </c>
      <c r="BM48" s="274">
        <v>0</v>
      </c>
      <c r="BN48" s="274">
        <v>0</v>
      </c>
      <c r="BO48" s="274">
        <v>179</v>
      </c>
      <c r="BP48" s="274">
        <v>0</v>
      </c>
      <c r="BQ48" s="274">
        <v>0</v>
      </c>
      <c r="BR48" s="274">
        <f t="shared" si="102"/>
        <v>5044</v>
      </c>
      <c r="BS48" s="274">
        <f t="shared" si="103"/>
        <v>0</v>
      </c>
      <c r="BT48" s="274">
        <f t="shared" si="104"/>
        <v>3201</v>
      </c>
      <c r="BU48" s="274">
        <f t="shared" si="105"/>
        <v>47</v>
      </c>
      <c r="BV48" s="274">
        <f t="shared" si="106"/>
        <v>1517</v>
      </c>
      <c r="BW48" s="274">
        <f t="shared" si="107"/>
        <v>1</v>
      </c>
      <c r="BX48" s="274">
        <f t="shared" si="108"/>
        <v>278</v>
      </c>
      <c r="BY48" s="274">
        <f t="shared" si="85"/>
        <v>5044</v>
      </c>
      <c r="BZ48" s="274">
        <f t="shared" si="86"/>
        <v>0</v>
      </c>
      <c r="CA48" s="274">
        <f t="shared" si="87"/>
        <v>3201</v>
      </c>
      <c r="CB48" s="274">
        <f t="shared" si="88"/>
        <v>47</v>
      </c>
      <c r="CC48" s="274">
        <f t="shared" si="89"/>
        <v>1517</v>
      </c>
      <c r="CD48" s="274">
        <f t="shared" si="90"/>
        <v>1</v>
      </c>
      <c r="CE48" s="274">
        <f t="shared" si="91"/>
        <v>278</v>
      </c>
      <c r="CF48" s="274">
        <f t="shared" si="92"/>
        <v>0</v>
      </c>
      <c r="CG48" s="274">
        <f t="shared" si="109"/>
        <v>0</v>
      </c>
      <c r="CH48" s="274">
        <f t="shared" si="110"/>
        <v>0</v>
      </c>
      <c r="CI48" s="274">
        <f t="shared" si="111"/>
        <v>0</v>
      </c>
      <c r="CJ48" s="274">
        <f t="shared" si="112"/>
        <v>0</v>
      </c>
      <c r="CK48" s="274">
        <f t="shared" si="113"/>
        <v>0</v>
      </c>
      <c r="CL48" s="274">
        <f t="shared" si="114"/>
        <v>0</v>
      </c>
      <c r="CM48" s="274">
        <f t="shared" si="115"/>
        <v>2315</v>
      </c>
      <c r="CN48" s="274">
        <f t="shared" si="116"/>
        <v>0</v>
      </c>
      <c r="CO48" s="274">
        <f t="shared" si="117"/>
        <v>2136</v>
      </c>
      <c r="CP48" s="274">
        <f t="shared" si="118"/>
        <v>0</v>
      </c>
      <c r="CQ48" s="274">
        <f t="shared" si="119"/>
        <v>179</v>
      </c>
      <c r="CR48" s="274">
        <f t="shared" si="120"/>
        <v>0</v>
      </c>
      <c r="CS48" s="274">
        <f t="shared" si="121"/>
        <v>0</v>
      </c>
      <c r="CT48" s="274">
        <f t="shared" si="93"/>
        <v>2136</v>
      </c>
      <c r="CU48" s="274">
        <f t="shared" si="94"/>
        <v>0</v>
      </c>
      <c r="CV48" s="274">
        <f t="shared" si="95"/>
        <v>2136</v>
      </c>
      <c r="CW48" s="274">
        <f t="shared" si="96"/>
        <v>0</v>
      </c>
      <c r="CX48" s="274">
        <f t="shared" si="97"/>
        <v>0</v>
      </c>
      <c r="CY48" s="274">
        <f t="shared" si="98"/>
        <v>0</v>
      </c>
      <c r="CZ48" s="274">
        <f t="shared" si="99"/>
        <v>0</v>
      </c>
      <c r="DA48" s="274">
        <f t="shared" si="100"/>
        <v>179</v>
      </c>
      <c r="DB48" s="274">
        <f t="shared" si="122"/>
        <v>0</v>
      </c>
      <c r="DC48" s="274">
        <f t="shared" si="123"/>
        <v>0</v>
      </c>
      <c r="DD48" s="274">
        <f t="shared" si="124"/>
        <v>0</v>
      </c>
      <c r="DE48" s="274">
        <f t="shared" si="125"/>
        <v>179</v>
      </c>
      <c r="DF48" s="274">
        <f t="shared" si="126"/>
        <v>0</v>
      </c>
      <c r="DG48" s="274">
        <f t="shared" si="127"/>
        <v>0</v>
      </c>
      <c r="DH48" s="274">
        <v>0</v>
      </c>
      <c r="DI48" s="274">
        <f t="shared" si="101"/>
        <v>0</v>
      </c>
      <c r="DJ48" s="274">
        <v>0</v>
      </c>
      <c r="DK48" s="274">
        <v>0</v>
      </c>
      <c r="DL48" s="274">
        <v>0</v>
      </c>
      <c r="DM48" s="274">
        <v>0</v>
      </c>
    </row>
    <row r="49" spans="1:117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67"/>
        <v>8251</v>
      </c>
      <c r="E49" s="274">
        <f t="shared" si="68"/>
        <v>6353</v>
      </c>
      <c r="F49" s="274">
        <f t="shared" si="69"/>
        <v>0</v>
      </c>
      <c r="G49" s="274">
        <v>0</v>
      </c>
      <c r="H49" s="274">
        <v>0</v>
      </c>
      <c r="I49" s="274">
        <v>0</v>
      </c>
      <c r="J49" s="274">
        <f t="shared" si="70"/>
        <v>5177</v>
      </c>
      <c r="K49" s="274">
        <v>0</v>
      </c>
      <c r="L49" s="274">
        <v>5177</v>
      </c>
      <c r="M49" s="274">
        <v>0</v>
      </c>
      <c r="N49" s="274">
        <f t="shared" si="71"/>
        <v>79</v>
      </c>
      <c r="O49" s="274">
        <v>0</v>
      </c>
      <c r="P49" s="274">
        <v>79</v>
      </c>
      <c r="Q49" s="274">
        <v>0</v>
      </c>
      <c r="R49" s="274">
        <f t="shared" si="72"/>
        <v>917</v>
      </c>
      <c r="S49" s="274">
        <v>3</v>
      </c>
      <c r="T49" s="274">
        <v>914</v>
      </c>
      <c r="U49" s="274">
        <v>0</v>
      </c>
      <c r="V49" s="274">
        <f t="shared" si="73"/>
        <v>15</v>
      </c>
      <c r="W49" s="274">
        <v>0</v>
      </c>
      <c r="X49" s="274">
        <v>15</v>
      </c>
      <c r="Y49" s="274">
        <v>0</v>
      </c>
      <c r="Z49" s="274">
        <f t="shared" si="74"/>
        <v>165</v>
      </c>
      <c r="AA49" s="274">
        <v>0</v>
      </c>
      <c r="AB49" s="274">
        <v>165</v>
      </c>
      <c r="AC49" s="274">
        <v>0</v>
      </c>
      <c r="AD49" s="274">
        <f t="shared" si="75"/>
        <v>1624</v>
      </c>
      <c r="AE49" s="274">
        <f t="shared" si="76"/>
        <v>0</v>
      </c>
      <c r="AF49" s="274">
        <v>0</v>
      </c>
      <c r="AG49" s="274">
        <v>0</v>
      </c>
      <c r="AH49" s="274">
        <v>0</v>
      </c>
      <c r="AI49" s="274">
        <f t="shared" si="77"/>
        <v>1624</v>
      </c>
      <c r="AJ49" s="274">
        <v>0</v>
      </c>
      <c r="AK49" s="274">
        <v>0</v>
      </c>
      <c r="AL49" s="274">
        <v>1624</v>
      </c>
      <c r="AM49" s="274">
        <f t="shared" si="78"/>
        <v>0</v>
      </c>
      <c r="AN49" s="274">
        <v>0</v>
      </c>
      <c r="AO49" s="274">
        <v>0</v>
      </c>
      <c r="AP49" s="274">
        <v>0</v>
      </c>
      <c r="AQ49" s="274">
        <f t="shared" si="79"/>
        <v>0</v>
      </c>
      <c r="AR49" s="274">
        <v>0</v>
      </c>
      <c r="AS49" s="274">
        <v>0</v>
      </c>
      <c r="AT49" s="274">
        <v>0</v>
      </c>
      <c r="AU49" s="274">
        <f t="shared" si="80"/>
        <v>0</v>
      </c>
      <c r="AV49" s="274">
        <v>0</v>
      </c>
      <c r="AW49" s="274">
        <v>0</v>
      </c>
      <c r="AX49" s="274">
        <v>0</v>
      </c>
      <c r="AY49" s="274">
        <f t="shared" si="81"/>
        <v>0</v>
      </c>
      <c r="AZ49" s="274">
        <v>0</v>
      </c>
      <c r="BA49" s="274">
        <v>0</v>
      </c>
      <c r="BB49" s="274">
        <v>0</v>
      </c>
      <c r="BC49" s="274">
        <f t="shared" si="82"/>
        <v>274</v>
      </c>
      <c r="BD49" s="274">
        <f t="shared" si="83"/>
        <v>10</v>
      </c>
      <c r="BE49" s="274">
        <v>0</v>
      </c>
      <c r="BF49" s="274">
        <v>0</v>
      </c>
      <c r="BG49" s="274">
        <v>0</v>
      </c>
      <c r="BH49" s="274">
        <v>0</v>
      </c>
      <c r="BI49" s="274">
        <v>0</v>
      </c>
      <c r="BJ49" s="274">
        <v>10</v>
      </c>
      <c r="BK49" s="274">
        <f t="shared" si="84"/>
        <v>264</v>
      </c>
      <c r="BL49" s="274">
        <v>0</v>
      </c>
      <c r="BM49" s="274">
        <v>0</v>
      </c>
      <c r="BN49" s="274">
        <v>0</v>
      </c>
      <c r="BO49" s="274">
        <v>264</v>
      </c>
      <c r="BP49" s="274">
        <v>0</v>
      </c>
      <c r="BQ49" s="274">
        <v>0</v>
      </c>
      <c r="BR49" s="274">
        <f t="shared" si="102"/>
        <v>6363</v>
      </c>
      <c r="BS49" s="274">
        <f t="shared" si="103"/>
        <v>0</v>
      </c>
      <c r="BT49" s="274">
        <f t="shared" si="104"/>
        <v>5177</v>
      </c>
      <c r="BU49" s="274">
        <f t="shared" si="105"/>
        <v>79</v>
      </c>
      <c r="BV49" s="274">
        <f t="shared" si="106"/>
        <v>917</v>
      </c>
      <c r="BW49" s="274">
        <f t="shared" si="107"/>
        <v>15</v>
      </c>
      <c r="BX49" s="274">
        <f t="shared" si="108"/>
        <v>175</v>
      </c>
      <c r="BY49" s="274">
        <f t="shared" si="85"/>
        <v>6353</v>
      </c>
      <c r="BZ49" s="274">
        <f t="shared" si="86"/>
        <v>0</v>
      </c>
      <c r="CA49" s="274">
        <f t="shared" si="87"/>
        <v>5177</v>
      </c>
      <c r="CB49" s="274">
        <f t="shared" si="88"/>
        <v>79</v>
      </c>
      <c r="CC49" s="274">
        <f t="shared" si="89"/>
        <v>917</v>
      </c>
      <c r="CD49" s="274">
        <f t="shared" si="90"/>
        <v>15</v>
      </c>
      <c r="CE49" s="274">
        <f t="shared" si="91"/>
        <v>165</v>
      </c>
      <c r="CF49" s="274">
        <f t="shared" si="92"/>
        <v>10</v>
      </c>
      <c r="CG49" s="274">
        <f t="shared" si="109"/>
        <v>0</v>
      </c>
      <c r="CH49" s="274">
        <f t="shared" si="110"/>
        <v>0</v>
      </c>
      <c r="CI49" s="274">
        <f t="shared" si="111"/>
        <v>0</v>
      </c>
      <c r="CJ49" s="274">
        <f t="shared" si="112"/>
        <v>0</v>
      </c>
      <c r="CK49" s="274">
        <f t="shared" si="113"/>
        <v>0</v>
      </c>
      <c r="CL49" s="274">
        <f t="shared" si="114"/>
        <v>10</v>
      </c>
      <c r="CM49" s="274">
        <f t="shared" si="115"/>
        <v>1888</v>
      </c>
      <c r="CN49" s="274">
        <f t="shared" si="116"/>
        <v>0</v>
      </c>
      <c r="CO49" s="274">
        <f t="shared" si="117"/>
        <v>1624</v>
      </c>
      <c r="CP49" s="274">
        <f t="shared" si="118"/>
        <v>0</v>
      </c>
      <c r="CQ49" s="274">
        <f t="shared" si="119"/>
        <v>264</v>
      </c>
      <c r="CR49" s="274">
        <f t="shared" si="120"/>
        <v>0</v>
      </c>
      <c r="CS49" s="274">
        <f t="shared" si="121"/>
        <v>0</v>
      </c>
      <c r="CT49" s="274">
        <f t="shared" si="93"/>
        <v>1624</v>
      </c>
      <c r="CU49" s="274">
        <f t="shared" si="94"/>
        <v>0</v>
      </c>
      <c r="CV49" s="274">
        <f t="shared" si="95"/>
        <v>1624</v>
      </c>
      <c r="CW49" s="274">
        <f t="shared" si="96"/>
        <v>0</v>
      </c>
      <c r="CX49" s="274">
        <f t="shared" si="97"/>
        <v>0</v>
      </c>
      <c r="CY49" s="274">
        <f t="shared" si="98"/>
        <v>0</v>
      </c>
      <c r="CZ49" s="274">
        <f t="shared" si="99"/>
        <v>0</v>
      </c>
      <c r="DA49" s="274">
        <f t="shared" si="100"/>
        <v>264</v>
      </c>
      <c r="DB49" s="274">
        <f t="shared" si="122"/>
        <v>0</v>
      </c>
      <c r="DC49" s="274">
        <f t="shared" si="123"/>
        <v>0</v>
      </c>
      <c r="DD49" s="274">
        <f t="shared" si="124"/>
        <v>0</v>
      </c>
      <c r="DE49" s="274">
        <f t="shared" si="125"/>
        <v>264</v>
      </c>
      <c r="DF49" s="274">
        <f t="shared" si="126"/>
        <v>0</v>
      </c>
      <c r="DG49" s="274">
        <f t="shared" si="127"/>
        <v>0</v>
      </c>
      <c r="DH49" s="274">
        <v>0</v>
      </c>
      <c r="DI49" s="274">
        <f t="shared" si="101"/>
        <v>0</v>
      </c>
      <c r="DJ49" s="274">
        <v>0</v>
      </c>
      <c r="DK49" s="274">
        <v>0</v>
      </c>
      <c r="DL49" s="274">
        <v>0</v>
      </c>
      <c r="DM49" s="274">
        <v>0</v>
      </c>
    </row>
    <row r="50" spans="1:117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67"/>
        <v>7370</v>
      </c>
      <c r="E50" s="274">
        <f t="shared" si="68"/>
        <v>6187</v>
      </c>
      <c r="F50" s="274">
        <f t="shared" si="69"/>
        <v>0</v>
      </c>
      <c r="G50" s="274">
        <v>0</v>
      </c>
      <c r="H50" s="274">
        <v>0</v>
      </c>
      <c r="I50" s="274">
        <v>0</v>
      </c>
      <c r="J50" s="274">
        <f t="shared" si="70"/>
        <v>4615</v>
      </c>
      <c r="K50" s="274">
        <v>0</v>
      </c>
      <c r="L50" s="274">
        <v>4615</v>
      </c>
      <c r="M50" s="274">
        <v>0</v>
      </c>
      <c r="N50" s="274">
        <f t="shared" si="71"/>
        <v>245</v>
      </c>
      <c r="O50" s="274">
        <v>0</v>
      </c>
      <c r="P50" s="274">
        <v>245</v>
      </c>
      <c r="Q50" s="274">
        <v>0</v>
      </c>
      <c r="R50" s="274">
        <f t="shared" si="72"/>
        <v>615</v>
      </c>
      <c r="S50" s="274">
        <v>0</v>
      </c>
      <c r="T50" s="274">
        <v>615</v>
      </c>
      <c r="U50" s="274">
        <v>0</v>
      </c>
      <c r="V50" s="274">
        <f t="shared" si="73"/>
        <v>599</v>
      </c>
      <c r="W50" s="274">
        <v>0</v>
      </c>
      <c r="X50" s="274">
        <v>599</v>
      </c>
      <c r="Y50" s="274">
        <v>0</v>
      </c>
      <c r="Z50" s="274">
        <f t="shared" si="74"/>
        <v>113</v>
      </c>
      <c r="AA50" s="274">
        <v>0</v>
      </c>
      <c r="AB50" s="274">
        <v>113</v>
      </c>
      <c r="AC50" s="274">
        <v>0</v>
      </c>
      <c r="AD50" s="274">
        <f t="shared" si="75"/>
        <v>995</v>
      </c>
      <c r="AE50" s="274">
        <f t="shared" si="76"/>
        <v>0</v>
      </c>
      <c r="AF50" s="274">
        <v>0</v>
      </c>
      <c r="AG50" s="274">
        <v>0</v>
      </c>
      <c r="AH50" s="274">
        <v>0</v>
      </c>
      <c r="AI50" s="274">
        <f t="shared" si="77"/>
        <v>995</v>
      </c>
      <c r="AJ50" s="274">
        <v>0</v>
      </c>
      <c r="AK50" s="274">
        <v>0</v>
      </c>
      <c r="AL50" s="274">
        <v>995</v>
      </c>
      <c r="AM50" s="274">
        <f t="shared" si="78"/>
        <v>0</v>
      </c>
      <c r="AN50" s="274">
        <v>0</v>
      </c>
      <c r="AO50" s="274">
        <v>0</v>
      </c>
      <c r="AP50" s="274">
        <v>0</v>
      </c>
      <c r="AQ50" s="274">
        <f t="shared" si="79"/>
        <v>0</v>
      </c>
      <c r="AR50" s="274">
        <v>0</v>
      </c>
      <c r="AS50" s="274">
        <v>0</v>
      </c>
      <c r="AT50" s="274">
        <v>0</v>
      </c>
      <c r="AU50" s="274">
        <f t="shared" si="80"/>
        <v>0</v>
      </c>
      <c r="AV50" s="274">
        <v>0</v>
      </c>
      <c r="AW50" s="274">
        <v>0</v>
      </c>
      <c r="AX50" s="274">
        <v>0</v>
      </c>
      <c r="AY50" s="274">
        <f t="shared" si="81"/>
        <v>0</v>
      </c>
      <c r="AZ50" s="274">
        <v>0</v>
      </c>
      <c r="BA50" s="274">
        <v>0</v>
      </c>
      <c r="BB50" s="274">
        <v>0</v>
      </c>
      <c r="BC50" s="274">
        <f t="shared" si="82"/>
        <v>188</v>
      </c>
      <c r="BD50" s="274">
        <f t="shared" si="83"/>
        <v>34</v>
      </c>
      <c r="BE50" s="274">
        <v>0</v>
      </c>
      <c r="BF50" s="274">
        <v>21</v>
      </c>
      <c r="BG50" s="274">
        <v>0</v>
      </c>
      <c r="BH50" s="274">
        <v>0</v>
      </c>
      <c r="BI50" s="274">
        <v>0</v>
      </c>
      <c r="BJ50" s="274">
        <v>13</v>
      </c>
      <c r="BK50" s="274">
        <f t="shared" si="84"/>
        <v>154</v>
      </c>
      <c r="BL50" s="274">
        <v>0</v>
      </c>
      <c r="BM50" s="274">
        <v>154</v>
      </c>
      <c r="BN50" s="274">
        <v>0</v>
      </c>
      <c r="BO50" s="274">
        <v>0</v>
      </c>
      <c r="BP50" s="274">
        <v>0</v>
      </c>
      <c r="BQ50" s="274">
        <v>0</v>
      </c>
      <c r="BR50" s="274">
        <f t="shared" si="102"/>
        <v>6221</v>
      </c>
      <c r="BS50" s="274">
        <f t="shared" si="103"/>
        <v>0</v>
      </c>
      <c r="BT50" s="274">
        <f t="shared" si="104"/>
        <v>4636</v>
      </c>
      <c r="BU50" s="274">
        <f t="shared" si="105"/>
        <v>245</v>
      </c>
      <c r="BV50" s="274">
        <f t="shared" si="106"/>
        <v>615</v>
      </c>
      <c r="BW50" s="274">
        <f t="shared" si="107"/>
        <v>599</v>
      </c>
      <c r="BX50" s="274">
        <f t="shared" si="108"/>
        <v>126</v>
      </c>
      <c r="BY50" s="274">
        <f t="shared" si="85"/>
        <v>6187</v>
      </c>
      <c r="BZ50" s="274">
        <f t="shared" si="86"/>
        <v>0</v>
      </c>
      <c r="CA50" s="274">
        <f t="shared" si="87"/>
        <v>4615</v>
      </c>
      <c r="CB50" s="274">
        <f t="shared" si="88"/>
        <v>245</v>
      </c>
      <c r="CC50" s="274">
        <f t="shared" si="89"/>
        <v>615</v>
      </c>
      <c r="CD50" s="274">
        <f t="shared" si="90"/>
        <v>599</v>
      </c>
      <c r="CE50" s="274">
        <f t="shared" si="91"/>
        <v>113</v>
      </c>
      <c r="CF50" s="274">
        <f t="shared" si="92"/>
        <v>34</v>
      </c>
      <c r="CG50" s="274">
        <f t="shared" si="109"/>
        <v>0</v>
      </c>
      <c r="CH50" s="274">
        <f t="shared" si="110"/>
        <v>21</v>
      </c>
      <c r="CI50" s="274">
        <f t="shared" si="111"/>
        <v>0</v>
      </c>
      <c r="CJ50" s="274">
        <f t="shared" si="112"/>
        <v>0</v>
      </c>
      <c r="CK50" s="274">
        <f t="shared" si="113"/>
        <v>0</v>
      </c>
      <c r="CL50" s="274">
        <f t="shared" si="114"/>
        <v>13</v>
      </c>
      <c r="CM50" s="274">
        <f t="shared" si="115"/>
        <v>1149</v>
      </c>
      <c r="CN50" s="274">
        <f t="shared" si="116"/>
        <v>0</v>
      </c>
      <c r="CO50" s="274">
        <f t="shared" si="117"/>
        <v>1149</v>
      </c>
      <c r="CP50" s="274">
        <f t="shared" si="118"/>
        <v>0</v>
      </c>
      <c r="CQ50" s="274">
        <f t="shared" si="119"/>
        <v>0</v>
      </c>
      <c r="CR50" s="274">
        <f t="shared" si="120"/>
        <v>0</v>
      </c>
      <c r="CS50" s="274">
        <f t="shared" si="121"/>
        <v>0</v>
      </c>
      <c r="CT50" s="274">
        <f t="shared" si="93"/>
        <v>995</v>
      </c>
      <c r="CU50" s="274">
        <f t="shared" si="94"/>
        <v>0</v>
      </c>
      <c r="CV50" s="274">
        <f t="shared" si="95"/>
        <v>995</v>
      </c>
      <c r="CW50" s="274">
        <f t="shared" si="96"/>
        <v>0</v>
      </c>
      <c r="CX50" s="274">
        <f t="shared" si="97"/>
        <v>0</v>
      </c>
      <c r="CY50" s="274">
        <f t="shared" si="98"/>
        <v>0</v>
      </c>
      <c r="CZ50" s="274">
        <f t="shared" si="99"/>
        <v>0</v>
      </c>
      <c r="DA50" s="274">
        <f t="shared" si="100"/>
        <v>154</v>
      </c>
      <c r="DB50" s="274">
        <f t="shared" si="122"/>
        <v>0</v>
      </c>
      <c r="DC50" s="274">
        <f t="shared" si="123"/>
        <v>154</v>
      </c>
      <c r="DD50" s="274">
        <f t="shared" si="124"/>
        <v>0</v>
      </c>
      <c r="DE50" s="274">
        <f t="shared" si="125"/>
        <v>0</v>
      </c>
      <c r="DF50" s="274">
        <f t="shared" si="126"/>
        <v>0</v>
      </c>
      <c r="DG50" s="274">
        <f t="shared" si="127"/>
        <v>0</v>
      </c>
      <c r="DH50" s="274">
        <v>0</v>
      </c>
      <c r="DI50" s="274">
        <f t="shared" si="101"/>
        <v>0</v>
      </c>
      <c r="DJ50" s="274">
        <v>0</v>
      </c>
      <c r="DK50" s="274">
        <v>0</v>
      </c>
      <c r="DL50" s="274">
        <v>0</v>
      </c>
      <c r="DM50" s="274">
        <v>0</v>
      </c>
    </row>
    <row r="51" spans="1:117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67"/>
        <v>9715</v>
      </c>
      <c r="E51" s="274">
        <f t="shared" si="68"/>
        <v>7522</v>
      </c>
      <c r="F51" s="274">
        <f t="shared" si="69"/>
        <v>0</v>
      </c>
      <c r="G51" s="274">
        <v>0</v>
      </c>
      <c r="H51" s="274">
        <v>0</v>
      </c>
      <c r="I51" s="274">
        <v>0</v>
      </c>
      <c r="J51" s="274">
        <f t="shared" si="70"/>
        <v>6202</v>
      </c>
      <c r="K51" s="274">
        <v>0</v>
      </c>
      <c r="L51" s="274">
        <v>6202</v>
      </c>
      <c r="M51" s="274">
        <v>0</v>
      </c>
      <c r="N51" s="274">
        <f t="shared" si="71"/>
        <v>247</v>
      </c>
      <c r="O51" s="274">
        <v>0</v>
      </c>
      <c r="P51" s="274">
        <v>247</v>
      </c>
      <c r="Q51" s="274">
        <v>0</v>
      </c>
      <c r="R51" s="274">
        <f t="shared" si="72"/>
        <v>921</v>
      </c>
      <c r="S51" s="274">
        <v>0</v>
      </c>
      <c r="T51" s="274">
        <v>921</v>
      </c>
      <c r="U51" s="274">
        <v>0</v>
      </c>
      <c r="V51" s="274">
        <f t="shared" si="73"/>
        <v>13</v>
      </c>
      <c r="W51" s="274">
        <v>0</v>
      </c>
      <c r="X51" s="274">
        <v>13</v>
      </c>
      <c r="Y51" s="274">
        <v>0</v>
      </c>
      <c r="Z51" s="274">
        <f t="shared" si="74"/>
        <v>139</v>
      </c>
      <c r="AA51" s="274">
        <v>0</v>
      </c>
      <c r="AB51" s="274">
        <v>139</v>
      </c>
      <c r="AC51" s="274">
        <v>0</v>
      </c>
      <c r="AD51" s="274">
        <f t="shared" si="75"/>
        <v>1998</v>
      </c>
      <c r="AE51" s="274">
        <f t="shared" si="76"/>
        <v>0</v>
      </c>
      <c r="AF51" s="274">
        <v>0</v>
      </c>
      <c r="AG51" s="274">
        <v>0</v>
      </c>
      <c r="AH51" s="274">
        <v>0</v>
      </c>
      <c r="AI51" s="274">
        <f t="shared" si="77"/>
        <v>1998</v>
      </c>
      <c r="AJ51" s="274">
        <v>0</v>
      </c>
      <c r="AK51" s="274">
        <v>0</v>
      </c>
      <c r="AL51" s="274">
        <v>1998</v>
      </c>
      <c r="AM51" s="274">
        <f t="shared" si="78"/>
        <v>0</v>
      </c>
      <c r="AN51" s="274">
        <v>0</v>
      </c>
      <c r="AO51" s="274">
        <v>0</v>
      </c>
      <c r="AP51" s="274">
        <v>0</v>
      </c>
      <c r="AQ51" s="274">
        <f t="shared" si="79"/>
        <v>0</v>
      </c>
      <c r="AR51" s="274">
        <v>0</v>
      </c>
      <c r="AS51" s="274">
        <v>0</v>
      </c>
      <c r="AT51" s="274">
        <v>0</v>
      </c>
      <c r="AU51" s="274">
        <f t="shared" si="80"/>
        <v>0</v>
      </c>
      <c r="AV51" s="274">
        <v>0</v>
      </c>
      <c r="AW51" s="274">
        <v>0</v>
      </c>
      <c r="AX51" s="274">
        <v>0</v>
      </c>
      <c r="AY51" s="274">
        <f t="shared" si="81"/>
        <v>0</v>
      </c>
      <c r="AZ51" s="274">
        <v>0</v>
      </c>
      <c r="BA51" s="274">
        <v>0</v>
      </c>
      <c r="BB51" s="274">
        <v>0</v>
      </c>
      <c r="BC51" s="274">
        <f t="shared" si="82"/>
        <v>195</v>
      </c>
      <c r="BD51" s="274">
        <f t="shared" si="83"/>
        <v>195</v>
      </c>
      <c r="BE51" s="274">
        <v>0</v>
      </c>
      <c r="BF51" s="274">
        <v>12</v>
      </c>
      <c r="BG51" s="274">
        <v>0</v>
      </c>
      <c r="BH51" s="274">
        <v>30</v>
      </c>
      <c r="BI51" s="274">
        <v>0</v>
      </c>
      <c r="BJ51" s="274">
        <v>153</v>
      </c>
      <c r="BK51" s="274">
        <f t="shared" si="84"/>
        <v>0</v>
      </c>
      <c r="BL51" s="274">
        <v>0</v>
      </c>
      <c r="BM51" s="274">
        <v>0</v>
      </c>
      <c r="BN51" s="274">
        <v>0</v>
      </c>
      <c r="BO51" s="274">
        <v>0</v>
      </c>
      <c r="BP51" s="274">
        <v>0</v>
      </c>
      <c r="BQ51" s="274">
        <v>0</v>
      </c>
      <c r="BR51" s="274">
        <f t="shared" si="102"/>
        <v>7717</v>
      </c>
      <c r="BS51" s="274">
        <f t="shared" si="103"/>
        <v>0</v>
      </c>
      <c r="BT51" s="274">
        <f t="shared" si="104"/>
        <v>6214</v>
      </c>
      <c r="BU51" s="274">
        <f t="shared" si="105"/>
        <v>247</v>
      </c>
      <c r="BV51" s="274">
        <f t="shared" si="106"/>
        <v>951</v>
      </c>
      <c r="BW51" s="274">
        <f t="shared" si="107"/>
        <v>13</v>
      </c>
      <c r="BX51" s="274">
        <f t="shared" si="108"/>
        <v>292</v>
      </c>
      <c r="BY51" s="274">
        <f t="shared" si="85"/>
        <v>7522</v>
      </c>
      <c r="BZ51" s="274">
        <f t="shared" si="86"/>
        <v>0</v>
      </c>
      <c r="CA51" s="274">
        <f t="shared" si="87"/>
        <v>6202</v>
      </c>
      <c r="CB51" s="274">
        <f t="shared" si="88"/>
        <v>247</v>
      </c>
      <c r="CC51" s="274">
        <f t="shared" si="89"/>
        <v>921</v>
      </c>
      <c r="CD51" s="274">
        <f t="shared" si="90"/>
        <v>13</v>
      </c>
      <c r="CE51" s="274">
        <f t="shared" si="91"/>
        <v>139</v>
      </c>
      <c r="CF51" s="274">
        <f t="shared" si="92"/>
        <v>195</v>
      </c>
      <c r="CG51" s="274">
        <f t="shared" si="109"/>
        <v>0</v>
      </c>
      <c r="CH51" s="274">
        <f t="shared" si="110"/>
        <v>12</v>
      </c>
      <c r="CI51" s="274">
        <f t="shared" si="111"/>
        <v>0</v>
      </c>
      <c r="CJ51" s="274">
        <f t="shared" si="112"/>
        <v>30</v>
      </c>
      <c r="CK51" s="274">
        <f t="shared" si="113"/>
        <v>0</v>
      </c>
      <c r="CL51" s="274">
        <f t="shared" si="114"/>
        <v>153</v>
      </c>
      <c r="CM51" s="274">
        <f t="shared" si="115"/>
        <v>1998</v>
      </c>
      <c r="CN51" s="274">
        <f t="shared" si="116"/>
        <v>0</v>
      </c>
      <c r="CO51" s="274">
        <f t="shared" si="117"/>
        <v>1998</v>
      </c>
      <c r="CP51" s="274">
        <f t="shared" si="118"/>
        <v>0</v>
      </c>
      <c r="CQ51" s="274">
        <f t="shared" si="119"/>
        <v>0</v>
      </c>
      <c r="CR51" s="274">
        <f t="shared" si="120"/>
        <v>0</v>
      </c>
      <c r="CS51" s="274">
        <f t="shared" si="121"/>
        <v>0</v>
      </c>
      <c r="CT51" s="274">
        <f t="shared" si="93"/>
        <v>1998</v>
      </c>
      <c r="CU51" s="274">
        <f t="shared" si="94"/>
        <v>0</v>
      </c>
      <c r="CV51" s="274">
        <f t="shared" si="95"/>
        <v>1998</v>
      </c>
      <c r="CW51" s="274">
        <f t="shared" si="96"/>
        <v>0</v>
      </c>
      <c r="CX51" s="274">
        <f t="shared" si="97"/>
        <v>0</v>
      </c>
      <c r="CY51" s="274">
        <f t="shared" si="98"/>
        <v>0</v>
      </c>
      <c r="CZ51" s="274">
        <f t="shared" si="99"/>
        <v>0</v>
      </c>
      <c r="DA51" s="274">
        <f t="shared" si="100"/>
        <v>0</v>
      </c>
      <c r="DB51" s="274">
        <f t="shared" si="122"/>
        <v>0</v>
      </c>
      <c r="DC51" s="274">
        <f t="shared" si="123"/>
        <v>0</v>
      </c>
      <c r="DD51" s="274">
        <f t="shared" si="124"/>
        <v>0</v>
      </c>
      <c r="DE51" s="274">
        <f t="shared" si="125"/>
        <v>0</v>
      </c>
      <c r="DF51" s="274">
        <f t="shared" si="126"/>
        <v>0</v>
      </c>
      <c r="DG51" s="274">
        <f t="shared" si="127"/>
        <v>0</v>
      </c>
      <c r="DH51" s="274">
        <v>0</v>
      </c>
      <c r="DI51" s="274">
        <f t="shared" si="101"/>
        <v>0</v>
      </c>
      <c r="DJ51" s="274">
        <v>0</v>
      </c>
      <c r="DK51" s="274">
        <v>0</v>
      </c>
      <c r="DL51" s="274">
        <v>0</v>
      </c>
      <c r="DM51" s="274">
        <v>0</v>
      </c>
    </row>
    <row r="52" spans="1:117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67"/>
        <v>3184</v>
      </c>
      <c r="E52" s="274">
        <f t="shared" si="68"/>
        <v>1488</v>
      </c>
      <c r="F52" s="274">
        <f t="shared" si="69"/>
        <v>0</v>
      </c>
      <c r="G52" s="274">
        <v>0</v>
      </c>
      <c r="H52" s="274">
        <v>0</v>
      </c>
      <c r="I52" s="274">
        <v>0</v>
      </c>
      <c r="J52" s="274">
        <f t="shared" si="70"/>
        <v>1196</v>
      </c>
      <c r="K52" s="274">
        <v>0</v>
      </c>
      <c r="L52" s="274">
        <v>1196</v>
      </c>
      <c r="M52" s="274">
        <v>0</v>
      </c>
      <c r="N52" s="274">
        <f t="shared" si="71"/>
        <v>36</v>
      </c>
      <c r="O52" s="274">
        <v>0</v>
      </c>
      <c r="P52" s="274">
        <v>36</v>
      </c>
      <c r="Q52" s="274">
        <v>0</v>
      </c>
      <c r="R52" s="274">
        <f t="shared" si="72"/>
        <v>175</v>
      </c>
      <c r="S52" s="274">
        <v>0</v>
      </c>
      <c r="T52" s="274">
        <v>175</v>
      </c>
      <c r="U52" s="274">
        <v>0</v>
      </c>
      <c r="V52" s="274">
        <f t="shared" si="73"/>
        <v>0</v>
      </c>
      <c r="W52" s="274">
        <v>0</v>
      </c>
      <c r="X52" s="274">
        <v>0</v>
      </c>
      <c r="Y52" s="274">
        <v>0</v>
      </c>
      <c r="Z52" s="274">
        <f t="shared" si="74"/>
        <v>81</v>
      </c>
      <c r="AA52" s="274">
        <v>0</v>
      </c>
      <c r="AB52" s="274">
        <v>81</v>
      </c>
      <c r="AC52" s="274">
        <v>0</v>
      </c>
      <c r="AD52" s="274">
        <f t="shared" si="75"/>
        <v>931</v>
      </c>
      <c r="AE52" s="274">
        <f t="shared" si="76"/>
        <v>0</v>
      </c>
      <c r="AF52" s="274">
        <v>0</v>
      </c>
      <c r="AG52" s="274">
        <v>0</v>
      </c>
      <c r="AH52" s="274">
        <v>0</v>
      </c>
      <c r="AI52" s="274">
        <f t="shared" si="77"/>
        <v>931</v>
      </c>
      <c r="AJ52" s="274">
        <v>0</v>
      </c>
      <c r="AK52" s="274">
        <v>0</v>
      </c>
      <c r="AL52" s="274">
        <v>931</v>
      </c>
      <c r="AM52" s="274">
        <f t="shared" si="78"/>
        <v>0</v>
      </c>
      <c r="AN52" s="274">
        <v>0</v>
      </c>
      <c r="AO52" s="274">
        <v>0</v>
      </c>
      <c r="AP52" s="274">
        <v>0</v>
      </c>
      <c r="AQ52" s="274">
        <f t="shared" si="79"/>
        <v>0</v>
      </c>
      <c r="AR52" s="274">
        <v>0</v>
      </c>
      <c r="AS52" s="274">
        <v>0</v>
      </c>
      <c r="AT52" s="274">
        <v>0</v>
      </c>
      <c r="AU52" s="274">
        <f t="shared" si="80"/>
        <v>0</v>
      </c>
      <c r="AV52" s="274">
        <v>0</v>
      </c>
      <c r="AW52" s="274">
        <v>0</v>
      </c>
      <c r="AX52" s="274">
        <v>0</v>
      </c>
      <c r="AY52" s="274">
        <f t="shared" si="81"/>
        <v>0</v>
      </c>
      <c r="AZ52" s="274">
        <v>0</v>
      </c>
      <c r="BA52" s="274">
        <v>0</v>
      </c>
      <c r="BB52" s="274">
        <v>0</v>
      </c>
      <c r="BC52" s="274">
        <f t="shared" si="82"/>
        <v>765</v>
      </c>
      <c r="BD52" s="274">
        <f t="shared" si="83"/>
        <v>523</v>
      </c>
      <c r="BE52" s="274">
        <v>0</v>
      </c>
      <c r="BF52" s="274">
        <v>1</v>
      </c>
      <c r="BG52" s="274">
        <v>0</v>
      </c>
      <c r="BH52" s="274">
        <v>0</v>
      </c>
      <c r="BI52" s="274">
        <v>419</v>
      </c>
      <c r="BJ52" s="274">
        <v>103</v>
      </c>
      <c r="BK52" s="274">
        <f t="shared" si="84"/>
        <v>242</v>
      </c>
      <c r="BL52" s="274">
        <v>0</v>
      </c>
      <c r="BM52" s="274">
        <v>242</v>
      </c>
      <c r="BN52" s="274">
        <v>0</v>
      </c>
      <c r="BO52" s="274">
        <v>0</v>
      </c>
      <c r="BP52" s="274">
        <v>0</v>
      </c>
      <c r="BQ52" s="274">
        <v>0</v>
      </c>
      <c r="BR52" s="274">
        <f t="shared" si="102"/>
        <v>2011</v>
      </c>
      <c r="BS52" s="274">
        <f t="shared" si="103"/>
        <v>0</v>
      </c>
      <c r="BT52" s="274">
        <f t="shared" si="104"/>
        <v>1197</v>
      </c>
      <c r="BU52" s="274">
        <f t="shared" si="105"/>
        <v>36</v>
      </c>
      <c r="BV52" s="274">
        <f t="shared" si="106"/>
        <v>175</v>
      </c>
      <c r="BW52" s="274">
        <f t="shared" si="107"/>
        <v>419</v>
      </c>
      <c r="BX52" s="274">
        <f t="shared" si="108"/>
        <v>184</v>
      </c>
      <c r="BY52" s="274">
        <f t="shared" si="85"/>
        <v>1488</v>
      </c>
      <c r="BZ52" s="274">
        <f t="shared" si="86"/>
        <v>0</v>
      </c>
      <c r="CA52" s="274">
        <f t="shared" si="87"/>
        <v>1196</v>
      </c>
      <c r="CB52" s="274">
        <f t="shared" si="88"/>
        <v>36</v>
      </c>
      <c r="CC52" s="274">
        <f t="shared" si="89"/>
        <v>175</v>
      </c>
      <c r="CD52" s="274">
        <f t="shared" si="90"/>
        <v>0</v>
      </c>
      <c r="CE52" s="274">
        <f t="shared" si="91"/>
        <v>81</v>
      </c>
      <c r="CF52" s="274">
        <f t="shared" si="92"/>
        <v>523</v>
      </c>
      <c r="CG52" s="274">
        <f t="shared" si="109"/>
        <v>0</v>
      </c>
      <c r="CH52" s="274">
        <f t="shared" si="110"/>
        <v>1</v>
      </c>
      <c r="CI52" s="274">
        <f t="shared" si="111"/>
        <v>0</v>
      </c>
      <c r="CJ52" s="274">
        <f t="shared" si="112"/>
        <v>0</v>
      </c>
      <c r="CK52" s="274">
        <f t="shared" si="113"/>
        <v>419</v>
      </c>
      <c r="CL52" s="274">
        <f t="shared" si="114"/>
        <v>103</v>
      </c>
      <c r="CM52" s="274">
        <f t="shared" si="115"/>
        <v>1173</v>
      </c>
      <c r="CN52" s="274">
        <f t="shared" si="116"/>
        <v>0</v>
      </c>
      <c r="CO52" s="274">
        <f t="shared" si="117"/>
        <v>1173</v>
      </c>
      <c r="CP52" s="274">
        <f t="shared" si="118"/>
        <v>0</v>
      </c>
      <c r="CQ52" s="274">
        <f t="shared" si="119"/>
        <v>0</v>
      </c>
      <c r="CR52" s="274">
        <f t="shared" si="120"/>
        <v>0</v>
      </c>
      <c r="CS52" s="274">
        <f t="shared" si="121"/>
        <v>0</v>
      </c>
      <c r="CT52" s="274">
        <f t="shared" si="93"/>
        <v>931</v>
      </c>
      <c r="CU52" s="274">
        <f t="shared" si="94"/>
        <v>0</v>
      </c>
      <c r="CV52" s="274">
        <f t="shared" si="95"/>
        <v>931</v>
      </c>
      <c r="CW52" s="274">
        <f t="shared" si="96"/>
        <v>0</v>
      </c>
      <c r="CX52" s="274">
        <f t="shared" si="97"/>
        <v>0</v>
      </c>
      <c r="CY52" s="274">
        <f t="shared" si="98"/>
        <v>0</v>
      </c>
      <c r="CZ52" s="274">
        <f t="shared" si="99"/>
        <v>0</v>
      </c>
      <c r="DA52" s="274">
        <f t="shared" si="100"/>
        <v>242</v>
      </c>
      <c r="DB52" s="274">
        <f t="shared" si="122"/>
        <v>0</v>
      </c>
      <c r="DC52" s="274">
        <f t="shared" si="123"/>
        <v>242</v>
      </c>
      <c r="DD52" s="274">
        <f t="shared" si="124"/>
        <v>0</v>
      </c>
      <c r="DE52" s="274">
        <f t="shared" si="125"/>
        <v>0</v>
      </c>
      <c r="DF52" s="274">
        <f t="shared" si="126"/>
        <v>0</v>
      </c>
      <c r="DG52" s="274">
        <f t="shared" si="127"/>
        <v>0</v>
      </c>
      <c r="DH52" s="274">
        <v>0</v>
      </c>
      <c r="DI52" s="274">
        <f t="shared" si="101"/>
        <v>1</v>
      </c>
      <c r="DJ52" s="274">
        <v>0</v>
      </c>
      <c r="DK52" s="274">
        <v>1</v>
      </c>
      <c r="DL52" s="274">
        <v>0</v>
      </c>
      <c r="DM52" s="274">
        <v>0</v>
      </c>
    </row>
    <row r="53" spans="1:117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67"/>
        <v>7248</v>
      </c>
      <c r="E53" s="274">
        <f t="shared" si="68"/>
        <v>5990</v>
      </c>
      <c r="F53" s="274">
        <f t="shared" si="69"/>
        <v>0</v>
      </c>
      <c r="G53" s="274">
        <v>0</v>
      </c>
      <c r="H53" s="274">
        <v>0</v>
      </c>
      <c r="I53" s="274">
        <v>0</v>
      </c>
      <c r="J53" s="274">
        <f t="shared" si="70"/>
        <v>4353</v>
      </c>
      <c r="K53" s="274">
        <v>0</v>
      </c>
      <c r="L53" s="274">
        <v>4350</v>
      </c>
      <c r="M53" s="274">
        <v>3</v>
      </c>
      <c r="N53" s="274">
        <f t="shared" si="71"/>
        <v>143</v>
      </c>
      <c r="O53" s="274">
        <v>0</v>
      </c>
      <c r="P53" s="274">
        <v>143</v>
      </c>
      <c r="Q53" s="274">
        <v>0</v>
      </c>
      <c r="R53" s="274">
        <f t="shared" si="72"/>
        <v>1356</v>
      </c>
      <c r="S53" s="274">
        <v>0</v>
      </c>
      <c r="T53" s="274">
        <v>1356</v>
      </c>
      <c r="U53" s="274">
        <v>0</v>
      </c>
      <c r="V53" s="274">
        <f t="shared" si="73"/>
        <v>0</v>
      </c>
      <c r="W53" s="274">
        <v>0</v>
      </c>
      <c r="X53" s="274">
        <v>0</v>
      </c>
      <c r="Y53" s="274">
        <v>0</v>
      </c>
      <c r="Z53" s="274">
        <f t="shared" si="74"/>
        <v>138</v>
      </c>
      <c r="AA53" s="274">
        <v>0</v>
      </c>
      <c r="AB53" s="274">
        <v>138</v>
      </c>
      <c r="AC53" s="274">
        <v>0</v>
      </c>
      <c r="AD53" s="274">
        <f t="shared" si="75"/>
        <v>1136</v>
      </c>
      <c r="AE53" s="274">
        <f t="shared" si="76"/>
        <v>0</v>
      </c>
      <c r="AF53" s="274">
        <v>0</v>
      </c>
      <c r="AG53" s="274">
        <v>0</v>
      </c>
      <c r="AH53" s="274">
        <v>0</v>
      </c>
      <c r="AI53" s="274">
        <f t="shared" si="77"/>
        <v>1136</v>
      </c>
      <c r="AJ53" s="274">
        <v>0</v>
      </c>
      <c r="AK53" s="274">
        <v>0</v>
      </c>
      <c r="AL53" s="274">
        <v>1136</v>
      </c>
      <c r="AM53" s="274">
        <f t="shared" si="78"/>
        <v>0</v>
      </c>
      <c r="AN53" s="274">
        <v>0</v>
      </c>
      <c r="AO53" s="274">
        <v>0</v>
      </c>
      <c r="AP53" s="274">
        <v>0</v>
      </c>
      <c r="AQ53" s="274">
        <f t="shared" si="79"/>
        <v>0</v>
      </c>
      <c r="AR53" s="274">
        <v>0</v>
      </c>
      <c r="AS53" s="274">
        <v>0</v>
      </c>
      <c r="AT53" s="274">
        <v>0</v>
      </c>
      <c r="AU53" s="274">
        <f t="shared" si="80"/>
        <v>0</v>
      </c>
      <c r="AV53" s="274">
        <v>0</v>
      </c>
      <c r="AW53" s="274">
        <v>0</v>
      </c>
      <c r="AX53" s="274">
        <v>0</v>
      </c>
      <c r="AY53" s="274">
        <f t="shared" si="81"/>
        <v>0</v>
      </c>
      <c r="AZ53" s="274">
        <v>0</v>
      </c>
      <c r="BA53" s="274">
        <v>0</v>
      </c>
      <c r="BB53" s="274">
        <v>0</v>
      </c>
      <c r="BC53" s="274">
        <f t="shared" si="82"/>
        <v>122</v>
      </c>
      <c r="BD53" s="274">
        <f t="shared" si="83"/>
        <v>88</v>
      </c>
      <c r="BE53" s="274">
        <v>0</v>
      </c>
      <c r="BF53" s="274">
        <v>76</v>
      </c>
      <c r="BG53" s="274">
        <v>12</v>
      </c>
      <c r="BH53" s="274">
        <v>0</v>
      </c>
      <c r="BI53" s="274">
        <v>0</v>
      </c>
      <c r="BJ53" s="274">
        <v>0</v>
      </c>
      <c r="BK53" s="274">
        <f t="shared" si="84"/>
        <v>34</v>
      </c>
      <c r="BL53" s="274">
        <v>0</v>
      </c>
      <c r="BM53" s="274">
        <v>33</v>
      </c>
      <c r="BN53" s="274">
        <v>1</v>
      </c>
      <c r="BO53" s="274">
        <v>0</v>
      </c>
      <c r="BP53" s="274">
        <v>0</v>
      </c>
      <c r="BQ53" s="274">
        <v>0</v>
      </c>
      <c r="BR53" s="274">
        <f t="shared" si="102"/>
        <v>6078</v>
      </c>
      <c r="BS53" s="274">
        <f t="shared" si="103"/>
        <v>0</v>
      </c>
      <c r="BT53" s="274">
        <f t="shared" si="104"/>
        <v>4429</v>
      </c>
      <c r="BU53" s="274">
        <f t="shared" si="105"/>
        <v>155</v>
      </c>
      <c r="BV53" s="274">
        <f t="shared" si="106"/>
        <v>1356</v>
      </c>
      <c r="BW53" s="274">
        <f t="shared" si="107"/>
        <v>0</v>
      </c>
      <c r="BX53" s="274">
        <f t="shared" si="108"/>
        <v>138</v>
      </c>
      <c r="BY53" s="274">
        <f t="shared" si="85"/>
        <v>5990</v>
      </c>
      <c r="BZ53" s="274">
        <f t="shared" si="86"/>
        <v>0</v>
      </c>
      <c r="CA53" s="274">
        <f t="shared" si="87"/>
        <v>4353</v>
      </c>
      <c r="CB53" s="274">
        <f t="shared" si="88"/>
        <v>143</v>
      </c>
      <c r="CC53" s="274">
        <f t="shared" si="89"/>
        <v>1356</v>
      </c>
      <c r="CD53" s="274">
        <f t="shared" si="90"/>
        <v>0</v>
      </c>
      <c r="CE53" s="274">
        <f t="shared" si="91"/>
        <v>138</v>
      </c>
      <c r="CF53" s="274">
        <f t="shared" si="92"/>
        <v>88</v>
      </c>
      <c r="CG53" s="274">
        <f t="shared" si="109"/>
        <v>0</v>
      </c>
      <c r="CH53" s="274">
        <f t="shared" si="110"/>
        <v>76</v>
      </c>
      <c r="CI53" s="274">
        <f t="shared" si="111"/>
        <v>12</v>
      </c>
      <c r="CJ53" s="274">
        <f t="shared" si="112"/>
        <v>0</v>
      </c>
      <c r="CK53" s="274">
        <f t="shared" si="113"/>
        <v>0</v>
      </c>
      <c r="CL53" s="274">
        <f t="shared" si="114"/>
        <v>0</v>
      </c>
      <c r="CM53" s="274">
        <f t="shared" si="115"/>
        <v>1170</v>
      </c>
      <c r="CN53" s="274">
        <f t="shared" si="116"/>
        <v>0</v>
      </c>
      <c r="CO53" s="274">
        <f t="shared" si="117"/>
        <v>1169</v>
      </c>
      <c r="CP53" s="274">
        <f t="shared" si="118"/>
        <v>1</v>
      </c>
      <c r="CQ53" s="274">
        <f t="shared" si="119"/>
        <v>0</v>
      </c>
      <c r="CR53" s="274">
        <f t="shared" si="120"/>
        <v>0</v>
      </c>
      <c r="CS53" s="274">
        <f t="shared" si="121"/>
        <v>0</v>
      </c>
      <c r="CT53" s="274">
        <f t="shared" si="93"/>
        <v>1136</v>
      </c>
      <c r="CU53" s="274">
        <f t="shared" si="94"/>
        <v>0</v>
      </c>
      <c r="CV53" s="274">
        <f t="shared" si="95"/>
        <v>1136</v>
      </c>
      <c r="CW53" s="274">
        <f t="shared" si="96"/>
        <v>0</v>
      </c>
      <c r="CX53" s="274">
        <f t="shared" si="97"/>
        <v>0</v>
      </c>
      <c r="CY53" s="274">
        <f t="shared" si="98"/>
        <v>0</v>
      </c>
      <c r="CZ53" s="274">
        <f t="shared" si="99"/>
        <v>0</v>
      </c>
      <c r="DA53" s="274">
        <f t="shared" si="100"/>
        <v>34</v>
      </c>
      <c r="DB53" s="274">
        <f t="shared" si="122"/>
        <v>0</v>
      </c>
      <c r="DC53" s="274">
        <f t="shared" si="123"/>
        <v>33</v>
      </c>
      <c r="DD53" s="274">
        <f t="shared" si="124"/>
        <v>1</v>
      </c>
      <c r="DE53" s="274">
        <f t="shared" si="125"/>
        <v>0</v>
      </c>
      <c r="DF53" s="274">
        <f t="shared" si="126"/>
        <v>0</v>
      </c>
      <c r="DG53" s="274">
        <f t="shared" si="127"/>
        <v>0</v>
      </c>
      <c r="DH53" s="274">
        <v>0</v>
      </c>
      <c r="DI53" s="274">
        <f t="shared" si="101"/>
        <v>0</v>
      </c>
      <c r="DJ53" s="274">
        <v>0</v>
      </c>
      <c r="DK53" s="274">
        <v>0</v>
      </c>
      <c r="DL53" s="274">
        <v>0</v>
      </c>
      <c r="DM53" s="274">
        <v>0</v>
      </c>
    </row>
    <row r="54" spans="1:117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67"/>
        <v>12596</v>
      </c>
      <c r="E54" s="274">
        <f t="shared" si="68"/>
        <v>9911</v>
      </c>
      <c r="F54" s="274">
        <f t="shared" si="69"/>
        <v>0</v>
      </c>
      <c r="G54" s="274">
        <v>0</v>
      </c>
      <c r="H54" s="274">
        <v>0</v>
      </c>
      <c r="I54" s="274">
        <v>0</v>
      </c>
      <c r="J54" s="274">
        <f t="shared" si="70"/>
        <v>7511</v>
      </c>
      <c r="K54" s="274">
        <v>0</v>
      </c>
      <c r="L54" s="274">
        <v>7496</v>
      </c>
      <c r="M54" s="274">
        <v>15</v>
      </c>
      <c r="N54" s="274">
        <f t="shared" si="71"/>
        <v>246</v>
      </c>
      <c r="O54" s="274">
        <v>0</v>
      </c>
      <c r="P54" s="274">
        <v>245</v>
      </c>
      <c r="Q54" s="274">
        <v>1</v>
      </c>
      <c r="R54" s="274">
        <f t="shared" si="72"/>
        <v>2145</v>
      </c>
      <c r="S54" s="274">
        <v>0</v>
      </c>
      <c r="T54" s="274">
        <v>2145</v>
      </c>
      <c r="U54" s="274">
        <v>0</v>
      </c>
      <c r="V54" s="274">
        <f t="shared" si="73"/>
        <v>0</v>
      </c>
      <c r="W54" s="274">
        <v>0</v>
      </c>
      <c r="X54" s="274">
        <v>0</v>
      </c>
      <c r="Y54" s="274">
        <v>0</v>
      </c>
      <c r="Z54" s="274">
        <f t="shared" si="74"/>
        <v>9</v>
      </c>
      <c r="AA54" s="274">
        <v>0</v>
      </c>
      <c r="AB54" s="274">
        <v>9</v>
      </c>
      <c r="AC54" s="274">
        <v>0</v>
      </c>
      <c r="AD54" s="274">
        <f t="shared" si="75"/>
        <v>1371</v>
      </c>
      <c r="AE54" s="274">
        <f t="shared" si="76"/>
        <v>0</v>
      </c>
      <c r="AF54" s="274">
        <v>0</v>
      </c>
      <c r="AG54" s="274">
        <v>0</v>
      </c>
      <c r="AH54" s="274">
        <v>0</v>
      </c>
      <c r="AI54" s="274">
        <f t="shared" si="77"/>
        <v>1371</v>
      </c>
      <c r="AJ54" s="274">
        <v>0</v>
      </c>
      <c r="AK54" s="274">
        <v>0</v>
      </c>
      <c r="AL54" s="274">
        <v>1371</v>
      </c>
      <c r="AM54" s="274">
        <f t="shared" si="78"/>
        <v>0</v>
      </c>
      <c r="AN54" s="274">
        <v>0</v>
      </c>
      <c r="AO54" s="274">
        <v>0</v>
      </c>
      <c r="AP54" s="274">
        <v>0</v>
      </c>
      <c r="AQ54" s="274">
        <f t="shared" si="79"/>
        <v>0</v>
      </c>
      <c r="AR54" s="274">
        <v>0</v>
      </c>
      <c r="AS54" s="274">
        <v>0</v>
      </c>
      <c r="AT54" s="274">
        <v>0</v>
      </c>
      <c r="AU54" s="274">
        <f t="shared" si="80"/>
        <v>0</v>
      </c>
      <c r="AV54" s="274">
        <v>0</v>
      </c>
      <c r="AW54" s="274">
        <v>0</v>
      </c>
      <c r="AX54" s="274">
        <v>0</v>
      </c>
      <c r="AY54" s="274">
        <f t="shared" si="81"/>
        <v>0</v>
      </c>
      <c r="AZ54" s="274">
        <v>0</v>
      </c>
      <c r="BA54" s="274">
        <v>0</v>
      </c>
      <c r="BB54" s="274">
        <v>0</v>
      </c>
      <c r="BC54" s="274">
        <f t="shared" si="82"/>
        <v>1314</v>
      </c>
      <c r="BD54" s="274">
        <f t="shared" si="83"/>
        <v>453</v>
      </c>
      <c r="BE54" s="274">
        <v>0</v>
      </c>
      <c r="BF54" s="274">
        <v>393</v>
      </c>
      <c r="BG54" s="274">
        <v>60</v>
      </c>
      <c r="BH54" s="274">
        <v>0</v>
      </c>
      <c r="BI54" s="274">
        <v>0</v>
      </c>
      <c r="BJ54" s="274">
        <v>0</v>
      </c>
      <c r="BK54" s="274">
        <f t="shared" si="84"/>
        <v>861</v>
      </c>
      <c r="BL54" s="274">
        <v>0</v>
      </c>
      <c r="BM54" s="274">
        <v>853</v>
      </c>
      <c r="BN54" s="274">
        <v>5</v>
      </c>
      <c r="BO54" s="274">
        <v>0</v>
      </c>
      <c r="BP54" s="274">
        <v>0</v>
      </c>
      <c r="BQ54" s="274">
        <v>3</v>
      </c>
      <c r="BR54" s="274">
        <f t="shared" si="102"/>
        <v>10364</v>
      </c>
      <c r="BS54" s="274">
        <f t="shared" si="103"/>
        <v>0</v>
      </c>
      <c r="BT54" s="274">
        <f t="shared" si="104"/>
        <v>7904</v>
      </c>
      <c r="BU54" s="274">
        <f t="shared" si="105"/>
        <v>306</v>
      </c>
      <c r="BV54" s="274">
        <f t="shared" si="106"/>
        <v>2145</v>
      </c>
      <c r="BW54" s="274">
        <f t="shared" si="107"/>
        <v>0</v>
      </c>
      <c r="BX54" s="274">
        <f t="shared" si="108"/>
        <v>9</v>
      </c>
      <c r="BY54" s="274">
        <f t="shared" si="85"/>
        <v>9911</v>
      </c>
      <c r="BZ54" s="274">
        <f t="shared" si="86"/>
        <v>0</v>
      </c>
      <c r="CA54" s="274">
        <f t="shared" si="87"/>
        <v>7511</v>
      </c>
      <c r="CB54" s="274">
        <f t="shared" si="88"/>
        <v>246</v>
      </c>
      <c r="CC54" s="274">
        <f t="shared" si="89"/>
        <v>2145</v>
      </c>
      <c r="CD54" s="274">
        <f t="shared" si="90"/>
        <v>0</v>
      </c>
      <c r="CE54" s="274">
        <f t="shared" si="91"/>
        <v>9</v>
      </c>
      <c r="CF54" s="274">
        <f t="shared" si="92"/>
        <v>453</v>
      </c>
      <c r="CG54" s="274">
        <f t="shared" si="109"/>
        <v>0</v>
      </c>
      <c r="CH54" s="274">
        <f t="shared" si="110"/>
        <v>393</v>
      </c>
      <c r="CI54" s="274">
        <f t="shared" si="111"/>
        <v>60</v>
      </c>
      <c r="CJ54" s="274">
        <f t="shared" si="112"/>
        <v>0</v>
      </c>
      <c r="CK54" s="274">
        <f t="shared" si="113"/>
        <v>0</v>
      </c>
      <c r="CL54" s="274">
        <f t="shared" si="114"/>
        <v>0</v>
      </c>
      <c r="CM54" s="274">
        <f t="shared" si="115"/>
        <v>2232</v>
      </c>
      <c r="CN54" s="274">
        <f t="shared" si="116"/>
        <v>0</v>
      </c>
      <c r="CO54" s="274">
        <f t="shared" si="117"/>
        <v>2224</v>
      </c>
      <c r="CP54" s="274">
        <f t="shared" si="118"/>
        <v>5</v>
      </c>
      <c r="CQ54" s="274">
        <f t="shared" si="119"/>
        <v>0</v>
      </c>
      <c r="CR54" s="274">
        <f t="shared" si="120"/>
        <v>0</v>
      </c>
      <c r="CS54" s="274">
        <f t="shared" si="121"/>
        <v>3</v>
      </c>
      <c r="CT54" s="274">
        <f t="shared" si="93"/>
        <v>1371</v>
      </c>
      <c r="CU54" s="274">
        <f t="shared" si="94"/>
        <v>0</v>
      </c>
      <c r="CV54" s="274">
        <f t="shared" si="95"/>
        <v>1371</v>
      </c>
      <c r="CW54" s="274">
        <f t="shared" si="96"/>
        <v>0</v>
      </c>
      <c r="CX54" s="274">
        <f t="shared" si="97"/>
        <v>0</v>
      </c>
      <c r="CY54" s="274">
        <f t="shared" si="98"/>
        <v>0</v>
      </c>
      <c r="CZ54" s="274">
        <f t="shared" si="99"/>
        <v>0</v>
      </c>
      <c r="DA54" s="274">
        <f t="shared" si="100"/>
        <v>861</v>
      </c>
      <c r="DB54" s="274">
        <f t="shared" si="122"/>
        <v>0</v>
      </c>
      <c r="DC54" s="274">
        <f t="shared" si="123"/>
        <v>853</v>
      </c>
      <c r="DD54" s="274">
        <f t="shared" si="124"/>
        <v>5</v>
      </c>
      <c r="DE54" s="274">
        <f t="shared" si="125"/>
        <v>0</v>
      </c>
      <c r="DF54" s="274">
        <f t="shared" si="126"/>
        <v>0</v>
      </c>
      <c r="DG54" s="274">
        <f t="shared" si="127"/>
        <v>3</v>
      </c>
      <c r="DH54" s="274">
        <v>0</v>
      </c>
      <c r="DI54" s="274">
        <f t="shared" si="101"/>
        <v>0</v>
      </c>
      <c r="DJ54" s="274">
        <v>0</v>
      </c>
      <c r="DK54" s="274">
        <v>0</v>
      </c>
      <c r="DL54" s="274">
        <v>0</v>
      </c>
      <c r="DM54" s="274">
        <v>0</v>
      </c>
    </row>
    <row r="55" spans="1:117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67"/>
        <v>6148</v>
      </c>
      <c r="E55" s="274">
        <f t="shared" si="68"/>
        <v>3334</v>
      </c>
      <c r="F55" s="274">
        <f t="shared" si="69"/>
        <v>0</v>
      </c>
      <c r="G55" s="274">
        <v>0</v>
      </c>
      <c r="H55" s="274">
        <v>0</v>
      </c>
      <c r="I55" s="274">
        <v>0</v>
      </c>
      <c r="J55" s="274">
        <f t="shared" si="70"/>
        <v>2768</v>
      </c>
      <c r="K55" s="274">
        <v>0</v>
      </c>
      <c r="L55" s="274">
        <v>2768</v>
      </c>
      <c r="M55" s="274">
        <v>0</v>
      </c>
      <c r="N55" s="274">
        <f t="shared" si="71"/>
        <v>0</v>
      </c>
      <c r="O55" s="274">
        <v>0</v>
      </c>
      <c r="P55" s="274">
        <v>0</v>
      </c>
      <c r="Q55" s="274">
        <v>0</v>
      </c>
      <c r="R55" s="274">
        <f t="shared" si="72"/>
        <v>516</v>
      </c>
      <c r="S55" s="274">
        <v>0</v>
      </c>
      <c r="T55" s="274">
        <v>516</v>
      </c>
      <c r="U55" s="274">
        <v>0</v>
      </c>
      <c r="V55" s="274">
        <f t="shared" si="73"/>
        <v>0</v>
      </c>
      <c r="W55" s="274">
        <v>0</v>
      </c>
      <c r="X55" s="274">
        <v>0</v>
      </c>
      <c r="Y55" s="274">
        <v>0</v>
      </c>
      <c r="Z55" s="274">
        <f t="shared" si="74"/>
        <v>50</v>
      </c>
      <c r="AA55" s="274">
        <v>0</v>
      </c>
      <c r="AB55" s="274">
        <v>50</v>
      </c>
      <c r="AC55" s="274">
        <v>0</v>
      </c>
      <c r="AD55" s="274">
        <f t="shared" si="75"/>
        <v>1920</v>
      </c>
      <c r="AE55" s="274">
        <f t="shared" si="76"/>
        <v>0</v>
      </c>
      <c r="AF55" s="274">
        <v>0</v>
      </c>
      <c r="AG55" s="274">
        <v>0</v>
      </c>
      <c r="AH55" s="274">
        <v>0</v>
      </c>
      <c r="AI55" s="274">
        <f t="shared" si="77"/>
        <v>1920</v>
      </c>
      <c r="AJ55" s="274">
        <v>0</v>
      </c>
      <c r="AK55" s="274">
        <v>0</v>
      </c>
      <c r="AL55" s="274">
        <v>1920</v>
      </c>
      <c r="AM55" s="274">
        <f t="shared" si="78"/>
        <v>0</v>
      </c>
      <c r="AN55" s="274">
        <v>0</v>
      </c>
      <c r="AO55" s="274">
        <v>0</v>
      </c>
      <c r="AP55" s="274">
        <v>0</v>
      </c>
      <c r="AQ55" s="274">
        <f t="shared" si="79"/>
        <v>0</v>
      </c>
      <c r="AR55" s="274">
        <v>0</v>
      </c>
      <c r="AS55" s="274">
        <v>0</v>
      </c>
      <c r="AT55" s="274">
        <v>0</v>
      </c>
      <c r="AU55" s="274">
        <f t="shared" si="80"/>
        <v>0</v>
      </c>
      <c r="AV55" s="274">
        <v>0</v>
      </c>
      <c r="AW55" s="274">
        <v>0</v>
      </c>
      <c r="AX55" s="274">
        <v>0</v>
      </c>
      <c r="AY55" s="274">
        <f t="shared" si="81"/>
        <v>0</v>
      </c>
      <c r="AZ55" s="274">
        <v>0</v>
      </c>
      <c r="BA55" s="274">
        <v>0</v>
      </c>
      <c r="BB55" s="274">
        <v>0</v>
      </c>
      <c r="BC55" s="274">
        <f t="shared" si="82"/>
        <v>894</v>
      </c>
      <c r="BD55" s="274">
        <f t="shared" si="83"/>
        <v>570</v>
      </c>
      <c r="BE55" s="274">
        <v>0</v>
      </c>
      <c r="BF55" s="274">
        <v>87</v>
      </c>
      <c r="BG55" s="274">
        <v>0</v>
      </c>
      <c r="BH55" s="274">
        <v>406</v>
      </c>
      <c r="BI55" s="274">
        <v>9</v>
      </c>
      <c r="BJ55" s="274">
        <v>68</v>
      </c>
      <c r="BK55" s="274">
        <f t="shared" si="84"/>
        <v>324</v>
      </c>
      <c r="BL55" s="274">
        <v>0</v>
      </c>
      <c r="BM55" s="274">
        <v>120</v>
      </c>
      <c r="BN55" s="274">
        <v>0</v>
      </c>
      <c r="BO55" s="274">
        <v>188</v>
      </c>
      <c r="BP55" s="274">
        <v>15</v>
      </c>
      <c r="BQ55" s="274">
        <v>1</v>
      </c>
      <c r="BR55" s="274">
        <f t="shared" si="102"/>
        <v>3904</v>
      </c>
      <c r="BS55" s="274">
        <f t="shared" si="103"/>
        <v>0</v>
      </c>
      <c r="BT55" s="274">
        <f t="shared" si="104"/>
        <v>2855</v>
      </c>
      <c r="BU55" s="274">
        <f t="shared" si="105"/>
        <v>0</v>
      </c>
      <c r="BV55" s="274">
        <f t="shared" si="106"/>
        <v>922</v>
      </c>
      <c r="BW55" s="274">
        <f t="shared" si="107"/>
        <v>9</v>
      </c>
      <c r="BX55" s="274">
        <f t="shared" si="108"/>
        <v>118</v>
      </c>
      <c r="BY55" s="274">
        <f t="shared" si="85"/>
        <v>3334</v>
      </c>
      <c r="BZ55" s="274">
        <f t="shared" si="86"/>
        <v>0</v>
      </c>
      <c r="CA55" s="274">
        <f t="shared" si="87"/>
        <v>2768</v>
      </c>
      <c r="CB55" s="274">
        <f t="shared" si="88"/>
        <v>0</v>
      </c>
      <c r="CC55" s="274">
        <f t="shared" si="89"/>
        <v>516</v>
      </c>
      <c r="CD55" s="274">
        <f t="shared" si="90"/>
        <v>0</v>
      </c>
      <c r="CE55" s="274">
        <f t="shared" si="91"/>
        <v>50</v>
      </c>
      <c r="CF55" s="274">
        <f t="shared" si="92"/>
        <v>570</v>
      </c>
      <c r="CG55" s="274">
        <f t="shared" si="109"/>
        <v>0</v>
      </c>
      <c r="CH55" s="274">
        <f t="shared" si="110"/>
        <v>87</v>
      </c>
      <c r="CI55" s="274">
        <f t="shared" si="111"/>
        <v>0</v>
      </c>
      <c r="CJ55" s="274">
        <f t="shared" si="112"/>
        <v>406</v>
      </c>
      <c r="CK55" s="274">
        <f t="shared" si="113"/>
        <v>9</v>
      </c>
      <c r="CL55" s="274">
        <f t="shared" si="114"/>
        <v>68</v>
      </c>
      <c r="CM55" s="274">
        <f t="shared" si="115"/>
        <v>2244</v>
      </c>
      <c r="CN55" s="274">
        <f t="shared" si="116"/>
        <v>0</v>
      </c>
      <c r="CO55" s="274">
        <f t="shared" si="117"/>
        <v>2040</v>
      </c>
      <c r="CP55" s="274">
        <f t="shared" si="118"/>
        <v>0</v>
      </c>
      <c r="CQ55" s="274">
        <f t="shared" si="119"/>
        <v>188</v>
      </c>
      <c r="CR55" s="274">
        <f t="shared" si="120"/>
        <v>15</v>
      </c>
      <c r="CS55" s="274">
        <f t="shared" si="121"/>
        <v>1</v>
      </c>
      <c r="CT55" s="274">
        <f t="shared" si="93"/>
        <v>1920</v>
      </c>
      <c r="CU55" s="274">
        <f t="shared" si="94"/>
        <v>0</v>
      </c>
      <c r="CV55" s="274">
        <f t="shared" si="95"/>
        <v>1920</v>
      </c>
      <c r="CW55" s="274">
        <f t="shared" si="96"/>
        <v>0</v>
      </c>
      <c r="CX55" s="274">
        <f t="shared" si="97"/>
        <v>0</v>
      </c>
      <c r="CY55" s="274">
        <f t="shared" si="98"/>
        <v>0</v>
      </c>
      <c r="CZ55" s="274">
        <f t="shared" si="99"/>
        <v>0</v>
      </c>
      <c r="DA55" s="274">
        <f t="shared" si="100"/>
        <v>324</v>
      </c>
      <c r="DB55" s="274">
        <f t="shared" si="122"/>
        <v>0</v>
      </c>
      <c r="DC55" s="274">
        <f t="shared" si="123"/>
        <v>120</v>
      </c>
      <c r="DD55" s="274">
        <f t="shared" si="124"/>
        <v>0</v>
      </c>
      <c r="DE55" s="274">
        <f t="shared" si="125"/>
        <v>188</v>
      </c>
      <c r="DF55" s="274">
        <f t="shared" si="126"/>
        <v>15</v>
      </c>
      <c r="DG55" s="274">
        <f t="shared" si="127"/>
        <v>1</v>
      </c>
      <c r="DH55" s="274">
        <v>0</v>
      </c>
      <c r="DI55" s="274">
        <f t="shared" si="101"/>
        <v>0</v>
      </c>
      <c r="DJ55" s="274">
        <v>0</v>
      </c>
      <c r="DK55" s="274">
        <v>0</v>
      </c>
      <c r="DL55" s="274">
        <v>0</v>
      </c>
      <c r="DM55" s="274">
        <v>0</v>
      </c>
    </row>
    <row r="56" spans="1:117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67"/>
        <v>6945</v>
      </c>
      <c r="E56" s="274">
        <f t="shared" si="68"/>
        <v>4164</v>
      </c>
      <c r="F56" s="274">
        <f t="shared" si="69"/>
        <v>0</v>
      </c>
      <c r="G56" s="274">
        <v>0</v>
      </c>
      <c r="H56" s="274">
        <v>0</v>
      </c>
      <c r="I56" s="274">
        <v>0</v>
      </c>
      <c r="J56" s="274">
        <f t="shared" si="70"/>
        <v>3454</v>
      </c>
      <c r="K56" s="274">
        <v>0</v>
      </c>
      <c r="L56" s="274">
        <v>3454</v>
      </c>
      <c r="M56" s="274">
        <v>0</v>
      </c>
      <c r="N56" s="274">
        <f t="shared" si="71"/>
        <v>0</v>
      </c>
      <c r="O56" s="274">
        <v>0</v>
      </c>
      <c r="P56" s="274">
        <v>0</v>
      </c>
      <c r="Q56" s="274">
        <v>0</v>
      </c>
      <c r="R56" s="274">
        <f t="shared" si="72"/>
        <v>710</v>
      </c>
      <c r="S56" s="274">
        <v>0</v>
      </c>
      <c r="T56" s="274">
        <v>710</v>
      </c>
      <c r="U56" s="274">
        <v>0</v>
      </c>
      <c r="V56" s="274">
        <f t="shared" si="73"/>
        <v>0</v>
      </c>
      <c r="W56" s="274">
        <v>0</v>
      </c>
      <c r="X56" s="274">
        <v>0</v>
      </c>
      <c r="Y56" s="274">
        <v>0</v>
      </c>
      <c r="Z56" s="274">
        <f t="shared" si="74"/>
        <v>0</v>
      </c>
      <c r="AA56" s="274">
        <v>0</v>
      </c>
      <c r="AB56" s="274">
        <v>0</v>
      </c>
      <c r="AC56" s="274">
        <v>0</v>
      </c>
      <c r="AD56" s="274">
        <f t="shared" si="75"/>
        <v>1288</v>
      </c>
      <c r="AE56" s="274">
        <f t="shared" si="76"/>
        <v>0</v>
      </c>
      <c r="AF56" s="274">
        <v>0</v>
      </c>
      <c r="AG56" s="274">
        <v>0</v>
      </c>
      <c r="AH56" s="274">
        <v>0</v>
      </c>
      <c r="AI56" s="274">
        <f t="shared" si="77"/>
        <v>1288</v>
      </c>
      <c r="AJ56" s="274">
        <v>0</v>
      </c>
      <c r="AK56" s="274">
        <v>5</v>
      </c>
      <c r="AL56" s="274">
        <v>1283</v>
      </c>
      <c r="AM56" s="274">
        <f t="shared" si="78"/>
        <v>0</v>
      </c>
      <c r="AN56" s="274">
        <v>0</v>
      </c>
      <c r="AO56" s="274">
        <v>0</v>
      </c>
      <c r="AP56" s="274">
        <v>0</v>
      </c>
      <c r="AQ56" s="274">
        <f t="shared" si="79"/>
        <v>0</v>
      </c>
      <c r="AR56" s="274">
        <v>0</v>
      </c>
      <c r="AS56" s="274">
        <v>0</v>
      </c>
      <c r="AT56" s="274">
        <v>0</v>
      </c>
      <c r="AU56" s="274">
        <f t="shared" si="80"/>
        <v>0</v>
      </c>
      <c r="AV56" s="274">
        <v>0</v>
      </c>
      <c r="AW56" s="274">
        <v>0</v>
      </c>
      <c r="AX56" s="274">
        <v>0</v>
      </c>
      <c r="AY56" s="274">
        <f t="shared" si="81"/>
        <v>0</v>
      </c>
      <c r="AZ56" s="274">
        <v>0</v>
      </c>
      <c r="BA56" s="274">
        <v>0</v>
      </c>
      <c r="BB56" s="274">
        <v>0</v>
      </c>
      <c r="BC56" s="274">
        <f t="shared" si="82"/>
        <v>1493</v>
      </c>
      <c r="BD56" s="274">
        <f t="shared" si="83"/>
        <v>827</v>
      </c>
      <c r="BE56" s="274">
        <v>0</v>
      </c>
      <c r="BF56" s="274">
        <v>138</v>
      </c>
      <c r="BG56" s="274">
        <v>0</v>
      </c>
      <c r="BH56" s="274">
        <v>479</v>
      </c>
      <c r="BI56" s="274">
        <v>9</v>
      </c>
      <c r="BJ56" s="274">
        <v>201</v>
      </c>
      <c r="BK56" s="274">
        <f t="shared" si="84"/>
        <v>666</v>
      </c>
      <c r="BL56" s="274">
        <v>0</v>
      </c>
      <c r="BM56" s="274">
        <v>99</v>
      </c>
      <c r="BN56" s="274">
        <v>1</v>
      </c>
      <c r="BO56" s="274">
        <v>538</v>
      </c>
      <c r="BP56" s="274">
        <v>15</v>
      </c>
      <c r="BQ56" s="274">
        <v>13</v>
      </c>
      <c r="BR56" s="274">
        <f t="shared" si="102"/>
        <v>4991</v>
      </c>
      <c r="BS56" s="274">
        <f t="shared" si="103"/>
        <v>0</v>
      </c>
      <c r="BT56" s="274">
        <f t="shared" si="104"/>
        <v>3592</v>
      </c>
      <c r="BU56" s="274">
        <f t="shared" si="105"/>
        <v>0</v>
      </c>
      <c r="BV56" s="274">
        <f t="shared" si="106"/>
        <v>1189</v>
      </c>
      <c r="BW56" s="274">
        <f t="shared" si="107"/>
        <v>9</v>
      </c>
      <c r="BX56" s="274">
        <f t="shared" si="108"/>
        <v>201</v>
      </c>
      <c r="BY56" s="274">
        <f t="shared" si="85"/>
        <v>4164</v>
      </c>
      <c r="BZ56" s="274">
        <f t="shared" si="86"/>
        <v>0</v>
      </c>
      <c r="CA56" s="274">
        <f t="shared" si="87"/>
        <v>3454</v>
      </c>
      <c r="CB56" s="274">
        <f t="shared" si="88"/>
        <v>0</v>
      </c>
      <c r="CC56" s="274">
        <f t="shared" si="89"/>
        <v>710</v>
      </c>
      <c r="CD56" s="274">
        <f t="shared" si="90"/>
        <v>0</v>
      </c>
      <c r="CE56" s="274">
        <f t="shared" si="91"/>
        <v>0</v>
      </c>
      <c r="CF56" s="274">
        <f t="shared" si="92"/>
        <v>827</v>
      </c>
      <c r="CG56" s="274">
        <f t="shared" si="109"/>
        <v>0</v>
      </c>
      <c r="CH56" s="274">
        <f t="shared" si="110"/>
        <v>138</v>
      </c>
      <c r="CI56" s="274">
        <f t="shared" si="111"/>
        <v>0</v>
      </c>
      <c r="CJ56" s="274">
        <f t="shared" si="112"/>
        <v>479</v>
      </c>
      <c r="CK56" s="274">
        <f t="shared" si="113"/>
        <v>9</v>
      </c>
      <c r="CL56" s="274">
        <f t="shared" si="114"/>
        <v>201</v>
      </c>
      <c r="CM56" s="274">
        <f t="shared" si="115"/>
        <v>1954</v>
      </c>
      <c r="CN56" s="274">
        <f t="shared" si="116"/>
        <v>0</v>
      </c>
      <c r="CO56" s="274">
        <f t="shared" si="117"/>
        <v>1387</v>
      </c>
      <c r="CP56" s="274">
        <f t="shared" si="118"/>
        <v>1</v>
      </c>
      <c r="CQ56" s="274">
        <f t="shared" si="119"/>
        <v>538</v>
      </c>
      <c r="CR56" s="274">
        <f t="shared" si="120"/>
        <v>15</v>
      </c>
      <c r="CS56" s="274">
        <f t="shared" si="121"/>
        <v>13</v>
      </c>
      <c r="CT56" s="274">
        <f t="shared" si="93"/>
        <v>1288</v>
      </c>
      <c r="CU56" s="274">
        <f t="shared" si="94"/>
        <v>0</v>
      </c>
      <c r="CV56" s="274">
        <f t="shared" si="95"/>
        <v>1288</v>
      </c>
      <c r="CW56" s="274">
        <f t="shared" si="96"/>
        <v>0</v>
      </c>
      <c r="CX56" s="274">
        <f t="shared" si="97"/>
        <v>0</v>
      </c>
      <c r="CY56" s="274">
        <f t="shared" si="98"/>
        <v>0</v>
      </c>
      <c r="CZ56" s="274">
        <f t="shared" si="99"/>
        <v>0</v>
      </c>
      <c r="DA56" s="274">
        <f t="shared" si="100"/>
        <v>666</v>
      </c>
      <c r="DB56" s="274">
        <f t="shared" si="122"/>
        <v>0</v>
      </c>
      <c r="DC56" s="274">
        <f t="shared" si="123"/>
        <v>99</v>
      </c>
      <c r="DD56" s="274">
        <f t="shared" si="124"/>
        <v>1</v>
      </c>
      <c r="DE56" s="274">
        <f t="shared" si="125"/>
        <v>538</v>
      </c>
      <c r="DF56" s="274">
        <f t="shared" si="126"/>
        <v>15</v>
      </c>
      <c r="DG56" s="274">
        <f t="shared" si="127"/>
        <v>13</v>
      </c>
      <c r="DH56" s="274">
        <v>0</v>
      </c>
      <c r="DI56" s="274">
        <f t="shared" si="101"/>
        <v>0</v>
      </c>
      <c r="DJ56" s="274">
        <v>0</v>
      </c>
      <c r="DK56" s="274">
        <v>0</v>
      </c>
      <c r="DL56" s="274">
        <v>0</v>
      </c>
      <c r="DM56" s="274">
        <v>0</v>
      </c>
    </row>
    <row r="57" spans="1:117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67"/>
        <v>14557</v>
      </c>
      <c r="E57" s="274">
        <f t="shared" si="68"/>
        <v>9383</v>
      </c>
      <c r="F57" s="274">
        <f t="shared" si="69"/>
        <v>0</v>
      </c>
      <c r="G57" s="274">
        <v>0</v>
      </c>
      <c r="H57" s="274">
        <v>0</v>
      </c>
      <c r="I57" s="274">
        <v>0</v>
      </c>
      <c r="J57" s="274">
        <f t="shared" si="70"/>
        <v>5749</v>
      </c>
      <c r="K57" s="274">
        <v>0</v>
      </c>
      <c r="L57" s="274">
        <v>5749</v>
      </c>
      <c r="M57" s="274">
        <v>0</v>
      </c>
      <c r="N57" s="274">
        <f t="shared" si="71"/>
        <v>260</v>
      </c>
      <c r="O57" s="274">
        <v>0</v>
      </c>
      <c r="P57" s="274">
        <v>260</v>
      </c>
      <c r="Q57" s="274">
        <v>0</v>
      </c>
      <c r="R57" s="274">
        <f t="shared" si="72"/>
        <v>3374</v>
      </c>
      <c r="S57" s="274">
        <v>0</v>
      </c>
      <c r="T57" s="274">
        <v>3374</v>
      </c>
      <c r="U57" s="274">
        <v>0</v>
      </c>
      <c r="V57" s="274">
        <f t="shared" si="73"/>
        <v>0</v>
      </c>
      <c r="W57" s="274">
        <v>0</v>
      </c>
      <c r="X57" s="274">
        <v>0</v>
      </c>
      <c r="Y57" s="274">
        <v>0</v>
      </c>
      <c r="Z57" s="274">
        <f t="shared" si="74"/>
        <v>0</v>
      </c>
      <c r="AA57" s="274">
        <v>0</v>
      </c>
      <c r="AB57" s="274">
        <v>0</v>
      </c>
      <c r="AC57" s="274">
        <v>0</v>
      </c>
      <c r="AD57" s="274">
        <f t="shared" si="75"/>
        <v>1792</v>
      </c>
      <c r="AE57" s="274">
        <f t="shared" si="76"/>
        <v>0</v>
      </c>
      <c r="AF57" s="274">
        <v>0</v>
      </c>
      <c r="AG57" s="274">
        <v>0</v>
      </c>
      <c r="AH57" s="274">
        <v>0</v>
      </c>
      <c r="AI57" s="274">
        <f t="shared" si="77"/>
        <v>1737</v>
      </c>
      <c r="AJ57" s="274">
        <v>0</v>
      </c>
      <c r="AK57" s="274">
        <v>0</v>
      </c>
      <c r="AL57" s="274">
        <v>1737</v>
      </c>
      <c r="AM57" s="274">
        <f t="shared" si="78"/>
        <v>0</v>
      </c>
      <c r="AN57" s="274">
        <v>0</v>
      </c>
      <c r="AO57" s="274">
        <v>0</v>
      </c>
      <c r="AP57" s="274">
        <v>0</v>
      </c>
      <c r="AQ57" s="274">
        <f t="shared" si="79"/>
        <v>55</v>
      </c>
      <c r="AR57" s="274">
        <v>0</v>
      </c>
      <c r="AS57" s="274">
        <v>0</v>
      </c>
      <c r="AT57" s="274">
        <v>55</v>
      </c>
      <c r="AU57" s="274">
        <f t="shared" si="80"/>
        <v>0</v>
      </c>
      <c r="AV57" s="274">
        <v>0</v>
      </c>
      <c r="AW57" s="274">
        <v>0</v>
      </c>
      <c r="AX57" s="274">
        <v>0</v>
      </c>
      <c r="AY57" s="274">
        <f t="shared" si="81"/>
        <v>0</v>
      </c>
      <c r="AZ57" s="274">
        <v>0</v>
      </c>
      <c r="BA57" s="274">
        <v>0</v>
      </c>
      <c r="BB57" s="274">
        <v>0</v>
      </c>
      <c r="BC57" s="274">
        <f t="shared" si="82"/>
        <v>3382</v>
      </c>
      <c r="BD57" s="274">
        <f t="shared" si="83"/>
        <v>2036</v>
      </c>
      <c r="BE57" s="274">
        <v>0</v>
      </c>
      <c r="BF57" s="274">
        <v>677</v>
      </c>
      <c r="BG57" s="274">
        <v>69</v>
      </c>
      <c r="BH57" s="274">
        <v>1290</v>
      </c>
      <c r="BI57" s="274">
        <v>0</v>
      </c>
      <c r="BJ57" s="274">
        <v>0</v>
      </c>
      <c r="BK57" s="274">
        <f t="shared" si="84"/>
        <v>1346</v>
      </c>
      <c r="BL57" s="274">
        <v>0</v>
      </c>
      <c r="BM57" s="274">
        <v>0</v>
      </c>
      <c r="BN57" s="274">
        <v>11</v>
      </c>
      <c r="BO57" s="274">
        <v>1335</v>
      </c>
      <c r="BP57" s="274">
        <v>0</v>
      </c>
      <c r="BQ57" s="274">
        <v>0</v>
      </c>
      <c r="BR57" s="274">
        <f t="shared" si="102"/>
        <v>11419</v>
      </c>
      <c r="BS57" s="274">
        <f t="shared" si="103"/>
        <v>0</v>
      </c>
      <c r="BT57" s="274">
        <f t="shared" si="104"/>
        <v>6426</v>
      </c>
      <c r="BU57" s="274">
        <f t="shared" si="105"/>
        <v>329</v>
      </c>
      <c r="BV57" s="274">
        <f t="shared" si="106"/>
        <v>4664</v>
      </c>
      <c r="BW57" s="274">
        <f t="shared" si="107"/>
        <v>0</v>
      </c>
      <c r="BX57" s="274">
        <f t="shared" si="108"/>
        <v>0</v>
      </c>
      <c r="BY57" s="274">
        <f t="shared" si="85"/>
        <v>9383</v>
      </c>
      <c r="BZ57" s="274">
        <f t="shared" si="86"/>
        <v>0</v>
      </c>
      <c r="CA57" s="274">
        <f t="shared" si="87"/>
        <v>5749</v>
      </c>
      <c r="CB57" s="274">
        <f t="shared" si="88"/>
        <v>260</v>
      </c>
      <c r="CC57" s="274">
        <f t="shared" si="89"/>
        <v>3374</v>
      </c>
      <c r="CD57" s="274">
        <f t="shared" si="90"/>
        <v>0</v>
      </c>
      <c r="CE57" s="274">
        <f t="shared" si="91"/>
        <v>0</v>
      </c>
      <c r="CF57" s="274">
        <f t="shared" si="92"/>
        <v>2036</v>
      </c>
      <c r="CG57" s="274">
        <f t="shared" si="109"/>
        <v>0</v>
      </c>
      <c r="CH57" s="274">
        <f t="shared" si="110"/>
        <v>677</v>
      </c>
      <c r="CI57" s="274">
        <f t="shared" si="111"/>
        <v>69</v>
      </c>
      <c r="CJ57" s="274">
        <f t="shared" si="112"/>
        <v>1290</v>
      </c>
      <c r="CK57" s="274">
        <f t="shared" si="113"/>
        <v>0</v>
      </c>
      <c r="CL57" s="274">
        <f t="shared" si="114"/>
        <v>0</v>
      </c>
      <c r="CM57" s="274">
        <f t="shared" si="115"/>
        <v>3138</v>
      </c>
      <c r="CN57" s="274">
        <f t="shared" si="116"/>
        <v>0</v>
      </c>
      <c r="CO57" s="274">
        <f t="shared" si="117"/>
        <v>1737</v>
      </c>
      <c r="CP57" s="274">
        <f t="shared" si="118"/>
        <v>11</v>
      </c>
      <c r="CQ57" s="274">
        <f t="shared" si="119"/>
        <v>1390</v>
      </c>
      <c r="CR57" s="274">
        <f t="shared" si="120"/>
        <v>0</v>
      </c>
      <c r="CS57" s="274">
        <f t="shared" si="121"/>
        <v>0</v>
      </c>
      <c r="CT57" s="274">
        <f t="shared" si="93"/>
        <v>1792</v>
      </c>
      <c r="CU57" s="274">
        <f t="shared" si="94"/>
        <v>0</v>
      </c>
      <c r="CV57" s="274">
        <f t="shared" si="95"/>
        <v>1737</v>
      </c>
      <c r="CW57" s="274">
        <f t="shared" si="96"/>
        <v>0</v>
      </c>
      <c r="CX57" s="274">
        <f t="shared" si="97"/>
        <v>55</v>
      </c>
      <c r="CY57" s="274">
        <f t="shared" si="98"/>
        <v>0</v>
      </c>
      <c r="CZ57" s="274">
        <f t="shared" si="99"/>
        <v>0</v>
      </c>
      <c r="DA57" s="274">
        <f t="shared" si="100"/>
        <v>1346</v>
      </c>
      <c r="DB57" s="274">
        <f t="shared" si="122"/>
        <v>0</v>
      </c>
      <c r="DC57" s="274">
        <f t="shared" si="123"/>
        <v>0</v>
      </c>
      <c r="DD57" s="274">
        <f t="shared" si="124"/>
        <v>11</v>
      </c>
      <c r="DE57" s="274">
        <f t="shared" si="125"/>
        <v>1335</v>
      </c>
      <c r="DF57" s="274">
        <f t="shared" si="126"/>
        <v>0</v>
      </c>
      <c r="DG57" s="274">
        <f t="shared" si="127"/>
        <v>0</v>
      </c>
      <c r="DH57" s="274">
        <v>0</v>
      </c>
      <c r="DI57" s="274">
        <f t="shared" si="101"/>
        <v>0</v>
      </c>
      <c r="DJ57" s="274">
        <v>0</v>
      </c>
      <c r="DK57" s="274">
        <v>0</v>
      </c>
      <c r="DL57" s="274">
        <v>0</v>
      </c>
      <c r="DM57" s="274">
        <v>0</v>
      </c>
    </row>
    <row r="58" spans="1:117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67"/>
        <v>9393</v>
      </c>
      <c r="E58" s="274">
        <f t="shared" si="68"/>
        <v>7527</v>
      </c>
      <c r="F58" s="274">
        <f t="shared" si="69"/>
        <v>0</v>
      </c>
      <c r="G58" s="274">
        <v>0</v>
      </c>
      <c r="H58" s="274">
        <v>0</v>
      </c>
      <c r="I58" s="274">
        <v>0</v>
      </c>
      <c r="J58" s="274">
        <f t="shared" si="70"/>
        <v>5908</v>
      </c>
      <c r="K58" s="274">
        <v>0</v>
      </c>
      <c r="L58" s="274">
        <v>5908</v>
      </c>
      <c r="M58" s="274">
        <v>0</v>
      </c>
      <c r="N58" s="274">
        <f t="shared" si="71"/>
        <v>97</v>
      </c>
      <c r="O58" s="274">
        <v>0</v>
      </c>
      <c r="P58" s="274">
        <v>97</v>
      </c>
      <c r="Q58" s="274">
        <v>0</v>
      </c>
      <c r="R58" s="274">
        <f t="shared" si="72"/>
        <v>1005</v>
      </c>
      <c r="S58" s="274">
        <v>0</v>
      </c>
      <c r="T58" s="274">
        <v>1005</v>
      </c>
      <c r="U58" s="274">
        <v>0</v>
      </c>
      <c r="V58" s="274">
        <f t="shared" si="73"/>
        <v>22</v>
      </c>
      <c r="W58" s="274">
        <v>0</v>
      </c>
      <c r="X58" s="274">
        <v>22</v>
      </c>
      <c r="Y58" s="274">
        <v>0</v>
      </c>
      <c r="Z58" s="274">
        <f t="shared" si="74"/>
        <v>495</v>
      </c>
      <c r="AA58" s="274">
        <v>0</v>
      </c>
      <c r="AB58" s="274">
        <v>495</v>
      </c>
      <c r="AC58" s="274">
        <v>0</v>
      </c>
      <c r="AD58" s="274">
        <f t="shared" si="75"/>
        <v>1864</v>
      </c>
      <c r="AE58" s="274">
        <f t="shared" si="76"/>
        <v>0</v>
      </c>
      <c r="AF58" s="274">
        <v>0</v>
      </c>
      <c r="AG58" s="274">
        <v>0</v>
      </c>
      <c r="AH58" s="274">
        <v>0</v>
      </c>
      <c r="AI58" s="274">
        <f t="shared" si="77"/>
        <v>1792</v>
      </c>
      <c r="AJ58" s="274">
        <v>0</v>
      </c>
      <c r="AK58" s="274">
        <v>68</v>
      </c>
      <c r="AL58" s="274">
        <v>1724</v>
      </c>
      <c r="AM58" s="274">
        <f t="shared" si="78"/>
        <v>0</v>
      </c>
      <c r="AN58" s="274">
        <v>0</v>
      </c>
      <c r="AO58" s="274">
        <v>0</v>
      </c>
      <c r="AP58" s="274">
        <v>0</v>
      </c>
      <c r="AQ58" s="274">
        <f t="shared" si="79"/>
        <v>72</v>
      </c>
      <c r="AR58" s="274">
        <v>0</v>
      </c>
      <c r="AS58" s="274">
        <v>72</v>
      </c>
      <c r="AT58" s="274">
        <v>0</v>
      </c>
      <c r="AU58" s="274">
        <f t="shared" si="80"/>
        <v>0</v>
      </c>
      <c r="AV58" s="274">
        <v>0</v>
      </c>
      <c r="AW58" s="274">
        <v>0</v>
      </c>
      <c r="AX58" s="274">
        <v>0</v>
      </c>
      <c r="AY58" s="274">
        <f t="shared" si="81"/>
        <v>0</v>
      </c>
      <c r="AZ58" s="274">
        <v>0</v>
      </c>
      <c r="BA58" s="274">
        <v>0</v>
      </c>
      <c r="BB58" s="274">
        <v>0</v>
      </c>
      <c r="BC58" s="274">
        <f t="shared" si="82"/>
        <v>2</v>
      </c>
      <c r="BD58" s="274">
        <f t="shared" si="83"/>
        <v>2</v>
      </c>
      <c r="BE58" s="274">
        <v>0</v>
      </c>
      <c r="BF58" s="274">
        <v>0</v>
      </c>
      <c r="BG58" s="274">
        <v>0</v>
      </c>
      <c r="BH58" s="274">
        <v>2</v>
      </c>
      <c r="BI58" s="274">
        <v>0</v>
      </c>
      <c r="BJ58" s="274">
        <v>0</v>
      </c>
      <c r="BK58" s="274">
        <f t="shared" si="84"/>
        <v>0</v>
      </c>
      <c r="BL58" s="274">
        <v>0</v>
      </c>
      <c r="BM58" s="274">
        <v>0</v>
      </c>
      <c r="BN58" s="274">
        <v>0</v>
      </c>
      <c r="BO58" s="274">
        <v>0</v>
      </c>
      <c r="BP58" s="274">
        <v>0</v>
      </c>
      <c r="BQ58" s="274">
        <v>0</v>
      </c>
      <c r="BR58" s="274">
        <f t="shared" si="102"/>
        <v>7529</v>
      </c>
      <c r="BS58" s="274">
        <f t="shared" si="103"/>
        <v>0</v>
      </c>
      <c r="BT58" s="274">
        <f t="shared" si="104"/>
        <v>5908</v>
      </c>
      <c r="BU58" s="274">
        <f t="shared" si="105"/>
        <v>97</v>
      </c>
      <c r="BV58" s="274">
        <f t="shared" si="106"/>
        <v>1007</v>
      </c>
      <c r="BW58" s="274">
        <f t="shared" si="107"/>
        <v>22</v>
      </c>
      <c r="BX58" s="274">
        <f t="shared" si="108"/>
        <v>495</v>
      </c>
      <c r="BY58" s="274">
        <f t="shared" si="85"/>
        <v>7527</v>
      </c>
      <c r="BZ58" s="274">
        <f t="shared" si="86"/>
        <v>0</v>
      </c>
      <c r="CA58" s="274">
        <f t="shared" si="87"/>
        <v>5908</v>
      </c>
      <c r="CB58" s="274">
        <f t="shared" si="88"/>
        <v>97</v>
      </c>
      <c r="CC58" s="274">
        <f t="shared" si="89"/>
        <v>1005</v>
      </c>
      <c r="CD58" s="274">
        <f t="shared" si="90"/>
        <v>22</v>
      </c>
      <c r="CE58" s="274">
        <f t="shared" si="91"/>
        <v>495</v>
      </c>
      <c r="CF58" s="274">
        <f t="shared" si="92"/>
        <v>2</v>
      </c>
      <c r="CG58" s="274">
        <f t="shared" si="109"/>
        <v>0</v>
      </c>
      <c r="CH58" s="274">
        <f t="shared" si="110"/>
        <v>0</v>
      </c>
      <c r="CI58" s="274">
        <f t="shared" si="111"/>
        <v>0</v>
      </c>
      <c r="CJ58" s="274">
        <f t="shared" si="112"/>
        <v>2</v>
      </c>
      <c r="CK58" s="274">
        <f t="shared" si="113"/>
        <v>0</v>
      </c>
      <c r="CL58" s="274">
        <f t="shared" si="114"/>
        <v>0</v>
      </c>
      <c r="CM58" s="274">
        <f t="shared" si="115"/>
        <v>1864</v>
      </c>
      <c r="CN58" s="274">
        <f t="shared" si="116"/>
        <v>0</v>
      </c>
      <c r="CO58" s="274">
        <f t="shared" si="117"/>
        <v>1792</v>
      </c>
      <c r="CP58" s="274">
        <f t="shared" si="118"/>
        <v>0</v>
      </c>
      <c r="CQ58" s="274">
        <f t="shared" si="119"/>
        <v>72</v>
      </c>
      <c r="CR58" s="274">
        <f t="shared" si="120"/>
        <v>0</v>
      </c>
      <c r="CS58" s="274">
        <f t="shared" si="121"/>
        <v>0</v>
      </c>
      <c r="CT58" s="274">
        <f t="shared" si="93"/>
        <v>1864</v>
      </c>
      <c r="CU58" s="274">
        <f t="shared" si="94"/>
        <v>0</v>
      </c>
      <c r="CV58" s="274">
        <f t="shared" si="95"/>
        <v>1792</v>
      </c>
      <c r="CW58" s="274">
        <f t="shared" si="96"/>
        <v>0</v>
      </c>
      <c r="CX58" s="274">
        <f t="shared" si="97"/>
        <v>72</v>
      </c>
      <c r="CY58" s="274">
        <f t="shared" si="98"/>
        <v>0</v>
      </c>
      <c r="CZ58" s="274">
        <f t="shared" si="99"/>
        <v>0</v>
      </c>
      <c r="DA58" s="274">
        <f t="shared" si="100"/>
        <v>0</v>
      </c>
      <c r="DB58" s="274">
        <f t="shared" si="122"/>
        <v>0</v>
      </c>
      <c r="DC58" s="274">
        <f t="shared" si="123"/>
        <v>0</v>
      </c>
      <c r="DD58" s="274">
        <f t="shared" si="124"/>
        <v>0</v>
      </c>
      <c r="DE58" s="274">
        <f t="shared" si="125"/>
        <v>0</v>
      </c>
      <c r="DF58" s="274">
        <f t="shared" si="126"/>
        <v>0</v>
      </c>
      <c r="DG58" s="274">
        <f t="shared" si="127"/>
        <v>0</v>
      </c>
      <c r="DH58" s="274">
        <v>0</v>
      </c>
      <c r="DI58" s="274">
        <f t="shared" si="101"/>
        <v>1</v>
      </c>
      <c r="DJ58" s="274">
        <v>1</v>
      </c>
      <c r="DK58" s="274">
        <v>0</v>
      </c>
      <c r="DL58" s="274">
        <v>0</v>
      </c>
      <c r="DM58" s="274">
        <v>0</v>
      </c>
    </row>
    <row r="59" spans="1:117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67"/>
        <v>1276</v>
      </c>
      <c r="E59" s="274">
        <f t="shared" si="68"/>
        <v>866</v>
      </c>
      <c r="F59" s="274">
        <f t="shared" si="69"/>
        <v>0</v>
      </c>
      <c r="G59" s="274">
        <v>0</v>
      </c>
      <c r="H59" s="274">
        <v>0</v>
      </c>
      <c r="I59" s="274">
        <v>0</v>
      </c>
      <c r="J59" s="274">
        <f t="shared" si="70"/>
        <v>786</v>
      </c>
      <c r="K59" s="274">
        <v>0</v>
      </c>
      <c r="L59" s="274">
        <v>786</v>
      </c>
      <c r="M59" s="274">
        <v>0</v>
      </c>
      <c r="N59" s="274">
        <f t="shared" si="71"/>
        <v>6</v>
      </c>
      <c r="O59" s="274">
        <v>0</v>
      </c>
      <c r="P59" s="274">
        <v>6</v>
      </c>
      <c r="Q59" s="274">
        <v>0</v>
      </c>
      <c r="R59" s="274">
        <f t="shared" si="72"/>
        <v>74</v>
      </c>
      <c r="S59" s="274">
        <v>0</v>
      </c>
      <c r="T59" s="274">
        <v>74</v>
      </c>
      <c r="U59" s="274">
        <v>0</v>
      </c>
      <c r="V59" s="274">
        <f t="shared" si="73"/>
        <v>0</v>
      </c>
      <c r="W59" s="274">
        <v>0</v>
      </c>
      <c r="X59" s="274">
        <v>0</v>
      </c>
      <c r="Y59" s="274">
        <v>0</v>
      </c>
      <c r="Z59" s="274">
        <f t="shared" si="74"/>
        <v>0</v>
      </c>
      <c r="AA59" s="274">
        <v>0</v>
      </c>
      <c r="AB59" s="274">
        <v>0</v>
      </c>
      <c r="AC59" s="274">
        <v>0</v>
      </c>
      <c r="AD59" s="274">
        <f t="shared" si="75"/>
        <v>0</v>
      </c>
      <c r="AE59" s="274">
        <f t="shared" si="76"/>
        <v>0</v>
      </c>
      <c r="AF59" s="274">
        <v>0</v>
      </c>
      <c r="AG59" s="274">
        <v>0</v>
      </c>
      <c r="AH59" s="274">
        <v>0</v>
      </c>
      <c r="AI59" s="274">
        <f t="shared" si="77"/>
        <v>0</v>
      </c>
      <c r="AJ59" s="274">
        <v>0</v>
      </c>
      <c r="AK59" s="274">
        <v>0</v>
      </c>
      <c r="AL59" s="274">
        <v>0</v>
      </c>
      <c r="AM59" s="274">
        <f t="shared" si="78"/>
        <v>0</v>
      </c>
      <c r="AN59" s="274">
        <v>0</v>
      </c>
      <c r="AO59" s="274">
        <v>0</v>
      </c>
      <c r="AP59" s="274">
        <v>0</v>
      </c>
      <c r="AQ59" s="274">
        <f t="shared" si="79"/>
        <v>0</v>
      </c>
      <c r="AR59" s="274">
        <v>0</v>
      </c>
      <c r="AS59" s="274">
        <v>0</v>
      </c>
      <c r="AT59" s="274">
        <v>0</v>
      </c>
      <c r="AU59" s="274">
        <f t="shared" si="80"/>
        <v>0</v>
      </c>
      <c r="AV59" s="274">
        <v>0</v>
      </c>
      <c r="AW59" s="274">
        <v>0</v>
      </c>
      <c r="AX59" s="274">
        <v>0</v>
      </c>
      <c r="AY59" s="274">
        <f t="shared" si="81"/>
        <v>0</v>
      </c>
      <c r="AZ59" s="274">
        <v>0</v>
      </c>
      <c r="BA59" s="274">
        <v>0</v>
      </c>
      <c r="BB59" s="274">
        <v>0</v>
      </c>
      <c r="BC59" s="274">
        <f t="shared" si="82"/>
        <v>410</v>
      </c>
      <c r="BD59" s="274">
        <f t="shared" si="83"/>
        <v>281</v>
      </c>
      <c r="BE59" s="274">
        <v>0</v>
      </c>
      <c r="BF59" s="274">
        <v>144</v>
      </c>
      <c r="BG59" s="274">
        <v>19</v>
      </c>
      <c r="BH59" s="274">
        <v>76</v>
      </c>
      <c r="BI59" s="274">
        <v>0</v>
      </c>
      <c r="BJ59" s="274">
        <v>42</v>
      </c>
      <c r="BK59" s="274">
        <f t="shared" si="84"/>
        <v>129</v>
      </c>
      <c r="BL59" s="274">
        <v>0</v>
      </c>
      <c r="BM59" s="274">
        <v>69</v>
      </c>
      <c r="BN59" s="274">
        <v>3</v>
      </c>
      <c r="BO59" s="274">
        <v>50</v>
      </c>
      <c r="BP59" s="274">
        <v>0</v>
      </c>
      <c r="BQ59" s="274">
        <v>7</v>
      </c>
      <c r="BR59" s="274">
        <f t="shared" si="102"/>
        <v>1147</v>
      </c>
      <c r="BS59" s="274">
        <f t="shared" si="103"/>
        <v>0</v>
      </c>
      <c r="BT59" s="274">
        <f t="shared" si="104"/>
        <v>930</v>
      </c>
      <c r="BU59" s="274">
        <f t="shared" si="105"/>
        <v>25</v>
      </c>
      <c r="BV59" s="274">
        <f t="shared" si="106"/>
        <v>150</v>
      </c>
      <c r="BW59" s="274">
        <f t="shared" si="107"/>
        <v>0</v>
      </c>
      <c r="BX59" s="274">
        <f t="shared" si="108"/>
        <v>42</v>
      </c>
      <c r="BY59" s="274">
        <f t="shared" si="85"/>
        <v>866</v>
      </c>
      <c r="BZ59" s="274">
        <f t="shared" si="86"/>
        <v>0</v>
      </c>
      <c r="CA59" s="274">
        <f t="shared" si="87"/>
        <v>786</v>
      </c>
      <c r="CB59" s="274">
        <f t="shared" si="88"/>
        <v>6</v>
      </c>
      <c r="CC59" s="274">
        <f t="shared" si="89"/>
        <v>74</v>
      </c>
      <c r="CD59" s="274">
        <f t="shared" si="90"/>
        <v>0</v>
      </c>
      <c r="CE59" s="274">
        <f t="shared" si="91"/>
        <v>0</v>
      </c>
      <c r="CF59" s="274">
        <f t="shared" si="92"/>
        <v>281</v>
      </c>
      <c r="CG59" s="274">
        <f t="shared" si="109"/>
        <v>0</v>
      </c>
      <c r="CH59" s="274">
        <f t="shared" si="110"/>
        <v>144</v>
      </c>
      <c r="CI59" s="274">
        <f t="shared" si="111"/>
        <v>19</v>
      </c>
      <c r="CJ59" s="274">
        <f t="shared" si="112"/>
        <v>76</v>
      </c>
      <c r="CK59" s="274">
        <f t="shared" si="113"/>
        <v>0</v>
      </c>
      <c r="CL59" s="274">
        <f t="shared" si="114"/>
        <v>42</v>
      </c>
      <c r="CM59" s="274">
        <f t="shared" si="115"/>
        <v>129</v>
      </c>
      <c r="CN59" s="274">
        <f t="shared" si="116"/>
        <v>0</v>
      </c>
      <c r="CO59" s="274">
        <f t="shared" si="117"/>
        <v>69</v>
      </c>
      <c r="CP59" s="274">
        <f t="shared" si="118"/>
        <v>3</v>
      </c>
      <c r="CQ59" s="274">
        <f t="shared" si="119"/>
        <v>50</v>
      </c>
      <c r="CR59" s="274">
        <f t="shared" si="120"/>
        <v>0</v>
      </c>
      <c r="CS59" s="274">
        <f t="shared" si="121"/>
        <v>7</v>
      </c>
      <c r="CT59" s="274">
        <f t="shared" si="93"/>
        <v>0</v>
      </c>
      <c r="CU59" s="274">
        <f t="shared" si="94"/>
        <v>0</v>
      </c>
      <c r="CV59" s="274">
        <f t="shared" si="95"/>
        <v>0</v>
      </c>
      <c r="CW59" s="274">
        <f t="shared" si="96"/>
        <v>0</v>
      </c>
      <c r="CX59" s="274">
        <f t="shared" si="97"/>
        <v>0</v>
      </c>
      <c r="CY59" s="274">
        <f t="shared" si="98"/>
        <v>0</v>
      </c>
      <c r="CZ59" s="274">
        <f t="shared" si="99"/>
        <v>0</v>
      </c>
      <c r="DA59" s="274">
        <f t="shared" si="100"/>
        <v>129</v>
      </c>
      <c r="DB59" s="274">
        <f t="shared" si="122"/>
        <v>0</v>
      </c>
      <c r="DC59" s="274">
        <f t="shared" si="123"/>
        <v>69</v>
      </c>
      <c r="DD59" s="274">
        <f t="shared" si="124"/>
        <v>3</v>
      </c>
      <c r="DE59" s="274">
        <f t="shared" si="125"/>
        <v>50</v>
      </c>
      <c r="DF59" s="274">
        <f t="shared" si="126"/>
        <v>0</v>
      </c>
      <c r="DG59" s="274">
        <f t="shared" si="127"/>
        <v>7</v>
      </c>
      <c r="DH59" s="274">
        <v>0</v>
      </c>
      <c r="DI59" s="274">
        <f t="shared" si="101"/>
        <v>0</v>
      </c>
      <c r="DJ59" s="274">
        <v>0</v>
      </c>
      <c r="DK59" s="274">
        <v>0</v>
      </c>
      <c r="DL59" s="274">
        <v>0</v>
      </c>
      <c r="DM59" s="274">
        <v>0</v>
      </c>
    </row>
    <row r="60" spans="1:117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67"/>
        <v>753</v>
      </c>
      <c r="E60" s="274">
        <f t="shared" si="68"/>
        <v>590</v>
      </c>
      <c r="F60" s="274">
        <f t="shared" si="69"/>
        <v>0</v>
      </c>
      <c r="G60" s="274">
        <v>0</v>
      </c>
      <c r="H60" s="274">
        <v>0</v>
      </c>
      <c r="I60" s="274">
        <v>0</v>
      </c>
      <c r="J60" s="274">
        <f t="shared" si="70"/>
        <v>542</v>
      </c>
      <c r="K60" s="274">
        <v>0</v>
      </c>
      <c r="L60" s="274">
        <v>542</v>
      </c>
      <c r="M60" s="274">
        <v>0</v>
      </c>
      <c r="N60" s="274">
        <f t="shared" si="71"/>
        <v>4</v>
      </c>
      <c r="O60" s="274">
        <v>0</v>
      </c>
      <c r="P60" s="274">
        <v>4</v>
      </c>
      <c r="Q60" s="274">
        <v>0</v>
      </c>
      <c r="R60" s="274">
        <f t="shared" si="72"/>
        <v>44</v>
      </c>
      <c r="S60" s="274">
        <v>0</v>
      </c>
      <c r="T60" s="274">
        <v>44</v>
      </c>
      <c r="U60" s="274">
        <v>0</v>
      </c>
      <c r="V60" s="274">
        <f t="shared" si="73"/>
        <v>0</v>
      </c>
      <c r="W60" s="274">
        <v>0</v>
      </c>
      <c r="X60" s="274">
        <v>0</v>
      </c>
      <c r="Y60" s="274">
        <v>0</v>
      </c>
      <c r="Z60" s="274">
        <f t="shared" si="74"/>
        <v>0</v>
      </c>
      <c r="AA60" s="274">
        <v>0</v>
      </c>
      <c r="AB60" s="274">
        <v>0</v>
      </c>
      <c r="AC60" s="274">
        <v>0</v>
      </c>
      <c r="AD60" s="274">
        <f t="shared" si="75"/>
        <v>0</v>
      </c>
      <c r="AE60" s="274">
        <f t="shared" si="76"/>
        <v>0</v>
      </c>
      <c r="AF60" s="274">
        <v>0</v>
      </c>
      <c r="AG60" s="274">
        <v>0</v>
      </c>
      <c r="AH60" s="274">
        <v>0</v>
      </c>
      <c r="AI60" s="274">
        <f t="shared" si="77"/>
        <v>0</v>
      </c>
      <c r="AJ60" s="274">
        <v>0</v>
      </c>
      <c r="AK60" s="274">
        <v>0</v>
      </c>
      <c r="AL60" s="274">
        <v>0</v>
      </c>
      <c r="AM60" s="274">
        <f t="shared" si="78"/>
        <v>0</v>
      </c>
      <c r="AN60" s="274">
        <v>0</v>
      </c>
      <c r="AO60" s="274">
        <v>0</v>
      </c>
      <c r="AP60" s="274">
        <v>0</v>
      </c>
      <c r="AQ60" s="274">
        <f t="shared" si="79"/>
        <v>0</v>
      </c>
      <c r="AR60" s="274">
        <v>0</v>
      </c>
      <c r="AS60" s="274">
        <v>0</v>
      </c>
      <c r="AT60" s="274">
        <v>0</v>
      </c>
      <c r="AU60" s="274">
        <f t="shared" si="80"/>
        <v>0</v>
      </c>
      <c r="AV60" s="274">
        <v>0</v>
      </c>
      <c r="AW60" s="274">
        <v>0</v>
      </c>
      <c r="AX60" s="274">
        <v>0</v>
      </c>
      <c r="AY60" s="274">
        <f t="shared" si="81"/>
        <v>0</v>
      </c>
      <c r="AZ60" s="274">
        <v>0</v>
      </c>
      <c r="BA60" s="274">
        <v>0</v>
      </c>
      <c r="BB60" s="274">
        <v>0</v>
      </c>
      <c r="BC60" s="274">
        <f t="shared" si="82"/>
        <v>163</v>
      </c>
      <c r="BD60" s="274">
        <f t="shared" si="83"/>
        <v>111</v>
      </c>
      <c r="BE60" s="274">
        <v>0</v>
      </c>
      <c r="BF60" s="274">
        <v>53</v>
      </c>
      <c r="BG60" s="274">
        <v>8</v>
      </c>
      <c r="BH60" s="274">
        <v>19</v>
      </c>
      <c r="BI60" s="274">
        <v>0</v>
      </c>
      <c r="BJ60" s="274">
        <v>31</v>
      </c>
      <c r="BK60" s="274">
        <f t="shared" si="84"/>
        <v>52</v>
      </c>
      <c r="BL60" s="274">
        <v>0</v>
      </c>
      <c r="BM60" s="274">
        <v>33</v>
      </c>
      <c r="BN60" s="274">
        <v>2</v>
      </c>
      <c r="BO60" s="274">
        <v>8</v>
      </c>
      <c r="BP60" s="274">
        <v>0</v>
      </c>
      <c r="BQ60" s="274">
        <v>9</v>
      </c>
      <c r="BR60" s="274">
        <f t="shared" si="102"/>
        <v>701</v>
      </c>
      <c r="BS60" s="274">
        <f t="shared" si="103"/>
        <v>0</v>
      </c>
      <c r="BT60" s="274">
        <f t="shared" si="104"/>
        <v>595</v>
      </c>
      <c r="BU60" s="274">
        <f t="shared" si="105"/>
        <v>12</v>
      </c>
      <c r="BV60" s="274">
        <f t="shared" si="106"/>
        <v>63</v>
      </c>
      <c r="BW60" s="274">
        <f t="shared" si="107"/>
        <v>0</v>
      </c>
      <c r="BX60" s="274">
        <f t="shared" si="108"/>
        <v>31</v>
      </c>
      <c r="BY60" s="274">
        <f t="shared" si="85"/>
        <v>590</v>
      </c>
      <c r="BZ60" s="274">
        <f t="shared" si="86"/>
        <v>0</v>
      </c>
      <c r="CA60" s="274">
        <f t="shared" si="87"/>
        <v>542</v>
      </c>
      <c r="CB60" s="274">
        <f t="shared" si="88"/>
        <v>4</v>
      </c>
      <c r="CC60" s="274">
        <f t="shared" si="89"/>
        <v>44</v>
      </c>
      <c r="CD60" s="274">
        <f t="shared" si="90"/>
        <v>0</v>
      </c>
      <c r="CE60" s="274">
        <f t="shared" si="91"/>
        <v>0</v>
      </c>
      <c r="CF60" s="274">
        <f t="shared" si="92"/>
        <v>111</v>
      </c>
      <c r="CG60" s="274">
        <f t="shared" si="109"/>
        <v>0</v>
      </c>
      <c r="CH60" s="274">
        <f t="shared" si="110"/>
        <v>53</v>
      </c>
      <c r="CI60" s="274">
        <f t="shared" si="111"/>
        <v>8</v>
      </c>
      <c r="CJ60" s="274">
        <f t="shared" si="112"/>
        <v>19</v>
      </c>
      <c r="CK60" s="274">
        <f t="shared" si="113"/>
        <v>0</v>
      </c>
      <c r="CL60" s="274">
        <f t="shared" si="114"/>
        <v>31</v>
      </c>
      <c r="CM60" s="274">
        <f t="shared" si="115"/>
        <v>52</v>
      </c>
      <c r="CN60" s="274">
        <f t="shared" si="116"/>
        <v>0</v>
      </c>
      <c r="CO60" s="274">
        <f t="shared" si="117"/>
        <v>33</v>
      </c>
      <c r="CP60" s="274">
        <f t="shared" si="118"/>
        <v>2</v>
      </c>
      <c r="CQ60" s="274">
        <f t="shared" si="119"/>
        <v>8</v>
      </c>
      <c r="CR60" s="274">
        <f t="shared" si="120"/>
        <v>0</v>
      </c>
      <c r="CS60" s="274">
        <f t="shared" si="121"/>
        <v>9</v>
      </c>
      <c r="CT60" s="274">
        <f t="shared" si="93"/>
        <v>0</v>
      </c>
      <c r="CU60" s="274">
        <f t="shared" si="94"/>
        <v>0</v>
      </c>
      <c r="CV60" s="274">
        <f t="shared" si="95"/>
        <v>0</v>
      </c>
      <c r="CW60" s="274">
        <f t="shared" si="96"/>
        <v>0</v>
      </c>
      <c r="CX60" s="274">
        <f t="shared" si="97"/>
        <v>0</v>
      </c>
      <c r="CY60" s="274">
        <f t="shared" si="98"/>
        <v>0</v>
      </c>
      <c r="CZ60" s="274">
        <f t="shared" si="99"/>
        <v>0</v>
      </c>
      <c r="DA60" s="274">
        <f t="shared" si="100"/>
        <v>52</v>
      </c>
      <c r="DB60" s="274">
        <f t="shared" si="122"/>
        <v>0</v>
      </c>
      <c r="DC60" s="274">
        <f t="shared" si="123"/>
        <v>33</v>
      </c>
      <c r="DD60" s="274">
        <f t="shared" si="124"/>
        <v>2</v>
      </c>
      <c r="DE60" s="274">
        <f t="shared" si="125"/>
        <v>8</v>
      </c>
      <c r="DF60" s="274">
        <f t="shared" si="126"/>
        <v>0</v>
      </c>
      <c r="DG60" s="274">
        <f t="shared" si="127"/>
        <v>9</v>
      </c>
      <c r="DH60" s="274">
        <v>0</v>
      </c>
      <c r="DI60" s="274">
        <f t="shared" si="101"/>
        <v>0</v>
      </c>
      <c r="DJ60" s="274">
        <v>0</v>
      </c>
      <c r="DK60" s="274">
        <v>0</v>
      </c>
      <c r="DL60" s="274">
        <v>0</v>
      </c>
      <c r="DM60" s="274">
        <v>0</v>
      </c>
    </row>
    <row r="61" spans="1:117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67"/>
        <v>280</v>
      </c>
      <c r="E61" s="274">
        <f t="shared" si="68"/>
        <v>199</v>
      </c>
      <c r="F61" s="274">
        <f t="shared" si="69"/>
        <v>0</v>
      </c>
      <c r="G61" s="274">
        <v>0</v>
      </c>
      <c r="H61" s="274">
        <v>0</v>
      </c>
      <c r="I61" s="274">
        <v>0</v>
      </c>
      <c r="J61" s="274">
        <f t="shared" si="70"/>
        <v>179</v>
      </c>
      <c r="K61" s="274">
        <v>0</v>
      </c>
      <c r="L61" s="274">
        <v>179</v>
      </c>
      <c r="M61" s="274">
        <v>0</v>
      </c>
      <c r="N61" s="274">
        <f t="shared" si="71"/>
        <v>2</v>
      </c>
      <c r="O61" s="274">
        <v>0</v>
      </c>
      <c r="P61" s="274">
        <v>2</v>
      </c>
      <c r="Q61" s="274">
        <v>0</v>
      </c>
      <c r="R61" s="274">
        <f t="shared" si="72"/>
        <v>18</v>
      </c>
      <c r="S61" s="274">
        <v>0</v>
      </c>
      <c r="T61" s="274">
        <v>18</v>
      </c>
      <c r="U61" s="274">
        <v>0</v>
      </c>
      <c r="V61" s="274">
        <f t="shared" si="73"/>
        <v>0</v>
      </c>
      <c r="W61" s="274">
        <v>0</v>
      </c>
      <c r="X61" s="274">
        <v>0</v>
      </c>
      <c r="Y61" s="274">
        <v>0</v>
      </c>
      <c r="Z61" s="274">
        <f t="shared" si="74"/>
        <v>0</v>
      </c>
      <c r="AA61" s="274">
        <v>0</v>
      </c>
      <c r="AB61" s="274">
        <v>0</v>
      </c>
      <c r="AC61" s="274">
        <v>0</v>
      </c>
      <c r="AD61" s="274">
        <f t="shared" si="75"/>
        <v>0</v>
      </c>
      <c r="AE61" s="274">
        <f t="shared" si="76"/>
        <v>0</v>
      </c>
      <c r="AF61" s="274">
        <v>0</v>
      </c>
      <c r="AG61" s="274">
        <v>0</v>
      </c>
      <c r="AH61" s="274">
        <v>0</v>
      </c>
      <c r="AI61" s="274">
        <f t="shared" si="77"/>
        <v>0</v>
      </c>
      <c r="AJ61" s="274">
        <v>0</v>
      </c>
      <c r="AK61" s="274">
        <v>0</v>
      </c>
      <c r="AL61" s="274">
        <v>0</v>
      </c>
      <c r="AM61" s="274">
        <f t="shared" si="78"/>
        <v>0</v>
      </c>
      <c r="AN61" s="274">
        <v>0</v>
      </c>
      <c r="AO61" s="274">
        <v>0</v>
      </c>
      <c r="AP61" s="274">
        <v>0</v>
      </c>
      <c r="AQ61" s="274">
        <f t="shared" si="79"/>
        <v>0</v>
      </c>
      <c r="AR61" s="274">
        <v>0</v>
      </c>
      <c r="AS61" s="274">
        <v>0</v>
      </c>
      <c r="AT61" s="274">
        <v>0</v>
      </c>
      <c r="AU61" s="274">
        <f t="shared" si="80"/>
        <v>0</v>
      </c>
      <c r="AV61" s="274">
        <v>0</v>
      </c>
      <c r="AW61" s="274">
        <v>0</v>
      </c>
      <c r="AX61" s="274">
        <v>0</v>
      </c>
      <c r="AY61" s="274">
        <f t="shared" si="81"/>
        <v>0</v>
      </c>
      <c r="AZ61" s="274">
        <v>0</v>
      </c>
      <c r="BA61" s="274">
        <v>0</v>
      </c>
      <c r="BB61" s="274">
        <v>0</v>
      </c>
      <c r="BC61" s="274">
        <f t="shared" si="82"/>
        <v>81</v>
      </c>
      <c r="BD61" s="274">
        <f t="shared" si="83"/>
        <v>29</v>
      </c>
      <c r="BE61" s="274">
        <v>0</v>
      </c>
      <c r="BF61" s="274">
        <v>11</v>
      </c>
      <c r="BG61" s="274">
        <v>3</v>
      </c>
      <c r="BH61" s="274">
        <v>7</v>
      </c>
      <c r="BI61" s="274">
        <v>0</v>
      </c>
      <c r="BJ61" s="274">
        <v>8</v>
      </c>
      <c r="BK61" s="274">
        <f t="shared" si="84"/>
        <v>52</v>
      </c>
      <c r="BL61" s="274">
        <v>0</v>
      </c>
      <c r="BM61" s="274">
        <v>34</v>
      </c>
      <c r="BN61" s="274">
        <v>0</v>
      </c>
      <c r="BO61" s="274">
        <v>16</v>
      </c>
      <c r="BP61" s="274">
        <v>0</v>
      </c>
      <c r="BQ61" s="274">
        <v>2</v>
      </c>
      <c r="BR61" s="274">
        <f t="shared" si="102"/>
        <v>228</v>
      </c>
      <c r="BS61" s="274">
        <f t="shared" si="103"/>
        <v>0</v>
      </c>
      <c r="BT61" s="274">
        <f t="shared" si="104"/>
        <v>190</v>
      </c>
      <c r="BU61" s="274">
        <f t="shared" si="105"/>
        <v>5</v>
      </c>
      <c r="BV61" s="274">
        <f t="shared" si="106"/>
        <v>25</v>
      </c>
      <c r="BW61" s="274">
        <f t="shared" si="107"/>
        <v>0</v>
      </c>
      <c r="BX61" s="274">
        <f t="shared" si="108"/>
        <v>8</v>
      </c>
      <c r="BY61" s="274">
        <f t="shared" si="85"/>
        <v>199</v>
      </c>
      <c r="BZ61" s="274">
        <f t="shared" si="86"/>
        <v>0</v>
      </c>
      <c r="CA61" s="274">
        <f t="shared" si="87"/>
        <v>179</v>
      </c>
      <c r="CB61" s="274">
        <f t="shared" si="88"/>
        <v>2</v>
      </c>
      <c r="CC61" s="274">
        <f t="shared" si="89"/>
        <v>18</v>
      </c>
      <c r="CD61" s="274">
        <f t="shared" si="90"/>
        <v>0</v>
      </c>
      <c r="CE61" s="274">
        <f t="shared" si="91"/>
        <v>0</v>
      </c>
      <c r="CF61" s="274">
        <f t="shared" si="92"/>
        <v>29</v>
      </c>
      <c r="CG61" s="274">
        <f t="shared" si="109"/>
        <v>0</v>
      </c>
      <c r="CH61" s="274">
        <f t="shared" si="110"/>
        <v>11</v>
      </c>
      <c r="CI61" s="274">
        <f t="shared" si="111"/>
        <v>3</v>
      </c>
      <c r="CJ61" s="274">
        <f t="shared" si="112"/>
        <v>7</v>
      </c>
      <c r="CK61" s="274">
        <f t="shared" si="113"/>
        <v>0</v>
      </c>
      <c r="CL61" s="274">
        <f t="shared" si="114"/>
        <v>8</v>
      </c>
      <c r="CM61" s="274">
        <f t="shared" si="115"/>
        <v>52</v>
      </c>
      <c r="CN61" s="274">
        <f t="shared" si="116"/>
        <v>0</v>
      </c>
      <c r="CO61" s="274">
        <f t="shared" si="117"/>
        <v>34</v>
      </c>
      <c r="CP61" s="274">
        <f t="shared" si="118"/>
        <v>0</v>
      </c>
      <c r="CQ61" s="274">
        <f t="shared" si="119"/>
        <v>16</v>
      </c>
      <c r="CR61" s="274">
        <f t="shared" si="120"/>
        <v>0</v>
      </c>
      <c r="CS61" s="274">
        <f t="shared" si="121"/>
        <v>2</v>
      </c>
      <c r="CT61" s="274">
        <f t="shared" si="93"/>
        <v>0</v>
      </c>
      <c r="CU61" s="274">
        <f t="shared" si="94"/>
        <v>0</v>
      </c>
      <c r="CV61" s="274">
        <f t="shared" si="95"/>
        <v>0</v>
      </c>
      <c r="CW61" s="274">
        <f t="shared" si="96"/>
        <v>0</v>
      </c>
      <c r="CX61" s="274">
        <f t="shared" si="97"/>
        <v>0</v>
      </c>
      <c r="CY61" s="274">
        <f t="shared" si="98"/>
        <v>0</v>
      </c>
      <c r="CZ61" s="274">
        <f t="shared" si="99"/>
        <v>0</v>
      </c>
      <c r="DA61" s="274">
        <f t="shared" si="100"/>
        <v>52</v>
      </c>
      <c r="DB61" s="274">
        <f t="shared" si="122"/>
        <v>0</v>
      </c>
      <c r="DC61" s="274">
        <f t="shared" si="123"/>
        <v>34</v>
      </c>
      <c r="DD61" s="274">
        <f t="shared" si="124"/>
        <v>0</v>
      </c>
      <c r="DE61" s="274">
        <f t="shared" si="125"/>
        <v>16</v>
      </c>
      <c r="DF61" s="274">
        <f t="shared" si="126"/>
        <v>0</v>
      </c>
      <c r="DG61" s="274">
        <f t="shared" si="127"/>
        <v>2</v>
      </c>
      <c r="DH61" s="274">
        <v>0</v>
      </c>
      <c r="DI61" s="274">
        <f t="shared" si="101"/>
        <v>0</v>
      </c>
      <c r="DJ61" s="274">
        <v>0</v>
      </c>
      <c r="DK61" s="274">
        <v>0</v>
      </c>
      <c r="DL61" s="274">
        <v>0</v>
      </c>
      <c r="DM61" s="274">
        <v>0</v>
      </c>
    </row>
    <row r="62" spans="1:117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</row>
    <row r="63" spans="1:117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</row>
    <row r="64" spans="1:117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</row>
    <row r="65" spans="1:117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</row>
    <row r="66" spans="1:117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</row>
    <row r="67" spans="1:117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</row>
    <row r="68" spans="1:117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</row>
    <row r="69" spans="1:117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</row>
    <row r="70" spans="1:117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</row>
    <row r="71" spans="1:117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</row>
    <row r="72" spans="1:117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</row>
    <row r="73" spans="1:117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</row>
    <row r="74" spans="1:117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</row>
    <row r="75" spans="1:117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</row>
    <row r="76" spans="1:117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</row>
    <row r="77" spans="1:117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</row>
    <row r="78" spans="1:117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</row>
    <row r="79" spans="1:117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</row>
    <row r="80" spans="1:117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</row>
    <row r="81" spans="1:117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</row>
    <row r="82" spans="1:117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</row>
    <row r="83" spans="1:117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</row>
    <row r="84" spans="1:117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</row>
    <row r="85" spans="1:117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</row>
    <row r="86" spans="1:117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</row>
    <row r="87" spans="1:117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</row>
    <row r="88" spans="1:117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</row>
    <row r="89" spans="1:117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</row>
    <row r="90" spans="1:117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</row>
    <row r="91" spans="1:117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</row>
    <row r="92" spans="1:117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</row>
    <row r="93" spans="1:117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</row>
    <row r="94" spans="1:117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</row>
    <row r="95" spans="1:117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</row>
    <row r="96" spans="1:117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</row>
    <row r="97" spans="1:117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</row>
    <row r="98" spans="1:117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</row>
    <row r="99" spans="1:117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</row>
    <row r="100" spans="1:117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</row>
    <row r="101" spans="1:117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</row>
    <row r="102" spans="1:117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</row>
    <row r="103" spans="1:117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</row>
    <row r="104" spans="1:117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</row>
    <row r="105" spans="1:117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</row>
    <row r="106" spans="1:117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</row>
    <row r="107" spans="1:117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</row>
    <row r="108" spans="1:117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</row>
    <row r="109" spans="1:117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</row>
    <row r="110" spans="1:117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</row>
    <row r="111" spans="1:117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</row>
    <row r="112" spans="1:117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</row>
    <row r="113" spans="1:117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</row>
    <row r="114" spans="1:117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</row>
    <row r="115" spans="1:117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</row>
    <row r="116" spans="1:117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</row>
    <row r="117" spans="1:117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</row>
    <row r="118" spans="1:117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</row>
    <row r="119" spans="1:117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</row>
    <row r="120" spans="1:117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</row>
    <row r="121" spans="1:117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</row>
    <row r="122" spans="1:117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</row>
    <row r="123" spans="1:117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</row>
    <row r="124" spans="1:117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</row>
    <row r="125" spans="1:117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</row>
    <row r="126" spans="1:117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</row>
    <row r="127" spans="1:117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</row>
    <row r="128" spans="1:117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</row>
    <row r="129" spans="1:117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</row>
    <row r="130" spans="1:117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</row>
    <row r="131" spans="1:117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</row>
    <row r="132" spans="1:117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</row>
    <row r="133" spans="1:117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</row>
    <row r="134" spans="1:117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</row>
    <row r="135" spans="1:117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</row>
    <row r="136" spans="1:117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</row>
    <row r="137" spans="1:117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</row>
    <row r="138" spans="1:117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</row>
    <row r="139" spans="1:117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</row>
    <row r="140" spans="1:117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</row>
    <row r="141" spans="1:117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</row>
    <row r="142" spans="1:117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</row>
    <row r="143" spans="1:117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</row>
    <row r="144" spans="1:117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</row>
    <row r="145" spans="1:117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</row>
    <row r="146" spans="1:117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</row>
    <row r="147" spans="1:117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</row>
    <row r="148" spans="1:117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</row>
    <row r="149" spans="1:117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</row>
    <row r="150" spans="1:117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</row>
    <row r="151" spans="1:117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</row>
    <row r="152" spans="1:117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</row>
    <row r="153" spans="1:117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</row>
    <row r="154" spans="1:117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</row>
    <row r="155" spans="1:117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</row>
    <row r="156" spans="1:117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</row>
    <row r="157" spans="1:117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</row>
    <row r="158" spans="1:117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</row>
    <row r="159" spans="1:117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</row>
    <row r="160" spans="1:117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</row>
    <row r="161" spans="1:117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</row>
    <row r="162" spans="1:117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</row>
    <row r="163" spans="1:117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</row>
    <row r="164" spans="1:117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</row>
    <row r="165" spans="1:117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</row>
    <row r="166" spans="1:117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</row>
    <row r="167" spans="1:117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</row>
    <row r="168" spans="1:117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</row>
    <row r="169" spans="1:117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</row>
    <row r="170" spans="1:117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</row>
    <row r="171" spans="1:117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</row>
    <row r="172" spans="1:117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</row>
    <row r="173" spans="1:117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</row>
    <row r="174" spans="1:117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</row>
    <row r="175" spans="1:117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</row>
    <row r="176" spans="1:117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</row>
    <row r="177" spans="1:117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</row>
    <row r="178" spans="1:117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</row>
    <row r="179" spans="1:117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</row>
    <row r="180" spans="1:117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</row>
    <row r="181" spans="1:117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</row>
    <row r="182" spans="1:117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</row>
    <row r="183" spans="1:117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</row>
    <row r="184" spans="1:117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</row>
    <row r="185" spans="1:117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</row>
    <row r="186" spans="1:117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</row>
    <row r="187" spans="1:117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</row>
    <row r="188" spans="1:117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</row>
    <row r="189" spans="1:117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</row>
    <row r="190" spans="1:117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</row>
    <row r="191" spans="1:117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</row>
    <row r="192" spans="1:117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</row>
    <row r="193" spans="1:117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</row>
    <row r="194" spans="1:117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</row>
    <row r="195" spans="1:117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</row>
    <row r="196" spans="1:117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</row>
    <row r="197" spans="1:117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</row>
    <row r="198" spans="1:117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</row>
    <row r="199" spans="1:117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</row>
    <row r="200" spans="1:117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</row>
    <row r="201" spans="1:117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</row>
    <row r="202" spans="1:117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</row>
    <row r="203" spans="1:117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</row>
    <row r="204" spans="1:117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</row>
    <row r="205" spans="1:117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</row>
    <row r="206" spans="1:117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</row>
    <row r="207" spans="1:117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</row>
  </sheetData>
  <sortState xmlns:xlrd2="http://schemas.microsoft.com/office/spreadsheetml/2017/richdata2" ref="A8:DM61">
    <sortCondition ref="A8:A61"/>
    <sortCondition ref="B8:B61"/>
    <sortCondition ref="C8:C61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&amp;Lごみ搬入量の状況（令和5年度実績）</oddHeader>
  </headerFooter>
  <colBreaks count="5" manualBreakCount="5">
    <brk id="13" min="1" max="60" man="1"/>
    <brk id="25" min="1" max="60" man="1"/>
    <brk id="38" min="1" max="60" man="1"/>
    <brk id="50" min="1" max="60" man="1"/>
    <brk id="62" min="1" max="6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714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05" t="s">
        <v>10</v>
      </c>
      <c r="B2" s="305" t="s">
        <v>11</v>
      </c>
      <c r="C2" s="307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06"/>
      <c r="B3" s="306"/>
      <c r="C3" s="308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678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06"/>
      <c r="B4" s="306"/>
      <c r="C4" s="308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06"/>
      <c r="B5" s="306"/>
      <c r="C5" s="308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06"/>
      <c r="B6" s="306"/>
      <c r="C6" s="308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83" t="str">
        <f>ごみ処理概要!A7</f>
        <v>愛知県</v>
      </c>
      <c r="B7" s="284" t="str">
        <f>ごみ処理概要!B7</f>
        <v>23000</v>
      </c>
      <c r="C7" s="285" t="s">
        <v>3</v>
      </c>
      <c r="D7" s="286">
        <f t="shared" ref="D7:D38" si="0">SUM(E7,T7,AI7,AX7,BM7,CB7,CQ7,DF7,DU7,DZ7)</f>
        <v>2197221</v>
      </c>
      <c r="E7" s="286">
        <f t="shared" ref="E7:E38" si="1">SUM(F7,M7)</f>
        <v>1725821</v>
      </c>
      <c r="F7" s="286">
        <f t="shared" ref="F7:F38" si="2">SUM(G7:L7)</f>
        <v>1618791</v>
      </c>
      <c r="G7" s="286">
        <f t="shared" ref="G7:L7" si="3">SUM(G$8:G$207)</f>
        <v>0</v>
      </c>
      <c r="H7" s="286">
        <f t="shared" si="3"/>
        <v>1614980</v>
      </c>
      <c r="I7" s="286">
        <f t="shared" si="3"/>
        <v>0</v>
      </c>
      <c r="J7" s="286">
        <f t="shared" si="3"/>
        <v>2266</v>
      </c>
      <c r="K7" s="286">
        <f t="shared" si="3"/>
        <v>257</v>
      </c>
      <c r="L7" s="286">
        <f t="shared" si="3"/>
        <v>1288</v>
      </c>
      <c r="M7" s="286">
        <f t="shared" ref="M7:M38" si="4">SUM(N7:S7)</f>
        <v>107030</v>
      </c>
      <c r="N7" s="286">
        <f t="shared" ref="N7:S7" si="5">SUM(N$8:N$207)</f>
        <v>0</v>
      </c>
      <c r="O7" s="286">
        <f t="shared" si="5"/>
        <v>105530</v>
      </c>
      <c r="P7" s="286">
        <f t="shared" si="5"/>
        <v>22</v>
      </c>
      <c r="Q7" s="286">
        <f t="shared" si="5"/>
        <v>1</v>
      </c>
      <c r="R7" s="286">
        <f t="shared" si="5"/>
        <v>2</v>
      </c>
      <c r="S7" s="286">
        <f t="shared" si="5"/>
        <v>1475</v>
      </c>
      <c r="T7" s="286">
        <f t="shared" ref="T7:T38" si="6">SUM(U7,AB7)</f>
        <v>99661</v>
      </c>
      <c r="U7" s="286">
        <f t="shared" ref="U7:U38" si="7">SUM(V7:AA7)</f>
        <v>65873</v>
      </c>
      <c r="V7" s="286">
        <f t="shared" ref="V7:AA7" si="8">SUM(V$8:V$207)</f>
        <v>0</v>
      </c>
      <c r="W7" s="286">
        <f t="shared" si="8"/>
        <v>4493</v>
      </c>
      <c r="X7" s="286">
        <f t="shared" si="8"/>
        <v>41734</v>
      </c>
      <c r="Y7" s="286">
        <f t="shared" si="8"/>
        <v>1948</v>
      </c>
      <c r="Z7" s="286">
        <f t="shared" si="8"/>
        <v>1824</v>
      </c>
      <c r="AA7" s="286">
        <f t="shared" si="8"/>
        <v>15874</v>
      </c>
      <c r="AB7" s="286">
        <f t="shared" ref="AB7:AB38" si="9">SUM(AC7:AH7)</f>
        <v>33788</v>
      </c>
      <c r="AC7" s="286">
        <f t="shared" ref="AC7:AH7" si="10">SUM(AC$8:AC$207)</f>
        <v>0</v>
      </c>
      <c r="AD7" s="286">
        <f t="shared" si="10"/>
        <v>2621</v>
      </c>
      <c r="AE7" s="286">
        <f t="shared" si="10"/>
        <v>10309</v>
      </c>
      <c r="AF7" s="286">
        <f t="shared" si="10"/>
        <v>4</v>
      </c>
      <c r="AG7" s="286">
        <f t="shared" si="10"/>
        <v>771</v>
      </c>
      <c r="AH7" s="286">
        <f t="shared" si="10"/>
        <v>20083</v>
      </c>
      <c r="AI7" s="286">
        <f t="shared" ref="AI7:AI38" si="11">SUM(AJ7,AQ7)</f>
        <v>37020</v>
      </c>
      <c r="AJ7" s="286">
        <f t="shared" ref="AJ7:AJ38" si="12">SUM(AK7:AP7)</f>
        <v>25253</v>
      </c>
      <c r="AK7" s="286">
        <f t="shared" ref="AK7:AP7" si="13">SUM(AK$8:AK$207)</f>
        <v>0</v>
      </c>
      <c r="AL7" s="286">
        <f t="shared" si="13"/>
        <v>0</v>
      </c>
      <c r="AM7" s="286">
        <f t="shared" si="13"/>
        <v>0</v>
      </c>
      <c r="AN7" s="286">
        <f t="shared" si="13"/>
        <v>25253</v>
      </c>
      <c r="AO7" s="286">
        <f t="shared" si="13"/>
        <v>0</v>
      </c>
      <c r="AP7" s="286">
        <f t="shared" si="13"/>
        <v>0</v>
      </c>
      <c r="AQ7" s="286">
        <f t="shared" ref="AQ7:AQ38" si="14">SUM(AR7:AW7)</f>
        <v>11767</v>
      </c>
      <c r="AR7" s="286">
        <f t="shared" ref="AR7:AW7" si="15">SUM(AR$8:AR$207)</f>
        <v>0</v>
      </c>
      <c r="AS7" s="286">
        <f t="shared" si="15"/>
        <v>0</v>
      </c>
      <c r="AT7" s="286">
        <f t="shared" si="15"/>
        <v>0</v>
      </c>
      <c r="AU7" s="286">
        <f t="shared" si="15"/>
        <v>11357</v>
      </c>
      <c r="AV7" s="286">
        <f t="shared" si="15"/>
        <v>400</v>
      </c>
      <c r="AW7" s="286">
        <f t="shared" si="15"/>
        <v>10</v>
      </c>
      <c r="AX7" s="286">
        <f t="shared" ref="AX7:AX38" si="16">SUM(AY7,BF7)</f>
        <v>4789</v>
      </c>
      <c r="AY7" s="286">
        <f t="shared" ref="AY7:AY38" si="17">SUM(AZ7:BE7)</f>
        <v>4787</v>
      </c>
      <c r="AZ7" s="286">
        <f t="shared" ref="AZ7:BE7" si="18">SUM(AZ$8:AZ$207)</f>
        <v>0</v>
      </c>
      <c r="BA7" s="286">
        <f t="shared" si="18"/>
        <v>0</v>
      </c>
      <c r="BB7" s="286">
        <f t="shared" si="18"/>
        <v>0</v>
      </c>
      <c r="BC7" s="286">
        <f t="shared" si="18"/>
        <v>4787</v>
      </c>
      <c r="BD7" s="286">
        <f t="shared" si="18"/>
        <v>0</v>
      </c>
      <c r="BE7" s="286">
        <f t="shared" si="18"/>
        <v>0</v>
      </c>
      <c r="BF7" s="286">
        <f t="shared" ref="BF7:BF38" si="19">SUM(BG7:BL7)</f>
        <v>2</v>
      </c>
      <c r="BG7" s="286">
        <f t="shared" ref="BG7:BL7" si="20">SUM(BG$8:BG$207)</f>
        <v>0</v>
      </c>
      <c r="BH7" s="286">
        <f t="shared" si="20"/>
        <v>0</v>
      </c>
      <c r="BI7" s="286">
        <f t="shared" si="20"/>
        <v>0</v>
      </c>
      <c r="BJ7" s="286">
        <f t="shared" si="20"/>
        <v>2</v>
      </c>
      <c r="BK7" s="286">
        <f t="shared" si="20"/>
        <v>0</v>
      </c>
      <c r="BL7" s="286">
        <f t="shared" si="20"/>
        <v>0</v>
      </c>
      <c r="BM7" s="286">
        <f t="shared" ref="BM7:BM38" si="21">SUM(BN7,BU7)</f>
        <v>22085</v>
      </c>
      <c r="BN7" s="286">
        <f t="shared" ref="BN7:BN38" si="22">SUM(BO7:BT7)</f>
        <v>21972</v>
      </c>
      <c r="BO7" s="286">
        <f t="shared" ref="BO7:BT7" si="23">SUM(BO$8:BO$207)</f>
        <v>0</v>
      </c>
      <c r="BP7" s="286">
        <f t="shared" si="23"/>
        <v>0</v>
      </c>
      <c r="BQ7" s="286">
        <f t="shared" si="23"/>
        <v>0</v>
      </c>
      <c r="BR7" s="286">
        <f t="shared" si="23"/>
        <v>21972</v>
      </c>
      <c r="BS7" s="286">
        <f t="shared" si="23"/>
        <v>0</v>
      </c>
      <c r="BT7" s="286">
        <f t="shared" si="23"/>
        <v>0</v>
      </c>
      <c r="BU7" s="286">
        <f t="shared" ref="BU7:BU38" si="24">SUM(BV7:CA7)</f>
        <v>113</v>
      </c>
      <c r="BV7" s="286">
        <f t="shared" ref="BV7:CA7" si="25">SUM(BV$8:BV$207)</f>
        <v>0</v>
      </c>
      <c r="BW7" s="286">
        <f t="shared" si="25"/>
        <v>0</v>
      </c>
      <c r="BX7" s="286">
        <f t="shared" si="25"/>
        <v>0</v>
      </c>
      <c r="BY7" s="286">
        <f t="shared" si="25"/>
        <v>113</v>
      </c>
      <c r="BZ7" s="286">
        <f t="shared" si="25"/>
        <v>0</v>
      </c>
      <c r="CA7" s="286">
        <f t="shared" si="25"/>
        <v>0</v>
      </c>
      <c r="CB7" s="286">
        <f t="shared" ref="CB7:CB38" si="26">SUM(CC7,CJ7)</f>
        <v>7828</v>
      </c>
      <c r="CC7" s="286">
        <f t="shared" ref="CC7:CC38" si="27">SUM(CD7:CI7)</f>
        <v>1169</v>
      </c>
      <c r="CD7" s="286">
        <f t="shared" ref="CD7:CI7" si="28">SUM(CD$8:CD$207)</f>
        <v>0</v>
      </c>
      <c r="CE7" s="286">
        <f t="shared" si="28"/>
        <v>0</v>
      </c>
      <c r="CF7" s="286">
        <f t="shared" si="28"/>
        <v>0</v>
      </c>
      <c r="CG7" s="286">
        <f t="shared" si="28"/>
        <v>847</v>
      </c>
      <c r="CH7" s="286">
        <f t="shared" si="28"/>
        <v>0</v>
      </c>
      <c r="CI7" s="286">
        <f t="shared" si="28"/>
        <v>322</v>
      </c>
      <c r="CJ7" s="286">
        <f t="shared" ref="CJ7:CJ38" si="29">SUM(CK7:CP7)</f>
        <v>6659</v>
      </c>
      <c r="CK7" s="286">
        <f t="shared" ref="CK7:CP7" si="30">SUM(CK$8:CK$207)</f>
        <v>0</v>
      </c>
      <c r="CL7" s="286">
        <f t="shared" si="30"/>
        <v>0</v>
      </c>
      <c r="CM7" s="286">
        <f t="shared" si="30"/>
        <v>0</v>
      </c>
      <c r="CN7" s="286">
        <f t="shared" si="30"/>
        <v>4173</v>
      </c>
      <c r="CO7" s="286">
        <f t="shared" si="30"/>
        <v>417</v>
      </c>
      <c r="CP7" s="286">
        <f t="shared" si="30"/>
        <v>2069</v>
      </c>
      <c r="CQ7" s="286">
        <f t="shared" ref="CQ7:CQ38" si="31">SUM(CR7,CY7)</f>
        <v>199900</v>
      </c>
      <c r="CR7" s="286">
        <f t="shared" ref="CR7:CR38" si="32">SUM(CS7:CX7)</f>
        <v>140124</v>
      </c>
      <c r="CS7" s="286">
        <f t="shared" ref="CS7:CX7" si="33">SUM(CS$8:CS$207)</f>
        <v>0</v>
      </c>
      <c r="CT7" s="286">
        <f t="shared" si="33"/>
        <v>465</v>
      </c>
      <c r="CU7" s="286">
        <f t="shared" si="33"/>
        <v>7349</v>
      </c>
      <c r="CV7" s="286">
        <f t="shared" si="33"/>
        <v>130414</v>
      </c>
      <c r="CW7" s="286">
        <f t="shared" si="33"/>
        <v>1012</v>
      </c>
      <c r="CX7" s="286">
        <f t="shared" si="33"/>
        <v>884</v>
      </c>
      <c r="CY7" s="286">
        <f t="shared" ref="CY7:CY38" si="34">SUM(CZ7:DE7)</f>
        <v>59776</v>
      </c>
      <c r="CZ7" s="286">
        <f t="shared" ref="CZ7:DE7" si="35">SUM(CZ$8:CZ$207)</f>
        <v>0</v>
      </c>
      <c r="DA7" s="286">
        <f t="shared" si="35"/>
        <v>0</v>
      </c>
      <c r="DB7" s="286">
        <f t="shared" si="35"/>
        <v>3571</v>
      </c>
      <c r="DC7" s="286">
        <f t="shared" si="35"/>
        <v>52190</v>
      </c>
      <c r="DD7" s="286">
        <f t="shared" si="35"/>
        <v>96</v>
      </c>
      <c r="DE7" s="286">
        <f t="shared" si="35"/>
        <v>3919</v>
      </c>
      <c r="DF7" s="286">
        <f t="shared" ref="DF7:DF38" si="36">SUM(DG7,DN7)</f>
        <v>1613</v>
      </c>
      <c r="DG7" s="286">
        <f t="shared" ref="DG7:DG38" si="37">SUM(DH7:DM7)</f>
        <v>1098</v>
      </c>
      <c r="DH7" s="286">
        <f t="shared" ref="DH7:DM7" si="38">SUM(DH$8:DH$207)</f>
        <v>0</v>
      </c>
      <c r="DI7" s="286">
        <f t="shared" si="38"/>
        <v>101</v>
      </c>
      <c r="DJ7" s="286">
        <f t="shared" si="38"/>
        <v>736</v>
      </c>
      <c r="DK7" s="286">
        <f t="shared" si="38"/>
        <v>0</v>
      </c>
      <c r="DL7" s="286">
        <f t="shared" si="38"/>
        <v>3</v>
      </c>
      <c r="DM7" s="286">
        <f t="shared" si="38"/>
        <v>258</v>
      </c>
      <c r="DN7" s="286">
        <f t="shared" ref="DN7:DN38" si="39">SUM(DO7:DT7)</f>
        <v>515</v>
      </c>
      <c r="DO7" s="286">
        <f t="shared" ref="DO7:DT7" si="40">SUM(DO$8:DO$207)</f>
        <v>0</v>
      </c>
      <c r="DP7" s="286">
        <f t="shared" si="40"/>
        <v>0</v>
      </c>
      <c r="DQ7" s="286">
        <f t="shared" si="40"/>
        <v>113</v>
      </c>
      <c r="DR7" s="286">
        <f t="shared" si="40"/>
        <v>6</v>
      </c>
      <c r="DS7" s="286">
        <f t="shared" si="40"/>
        <v>0</v>
      </c>
      <c r="DT7" s="286">
        <f t="shared" si="40"/>
        <v>396</v>
      </c>
      <c r="DU7" s="286">
        <f t="shared" ref="DU7:DU38" si="41">SUM(DV7:DY7)</f>
        <v>84629</v>
      </c>
      <c r="DV7" s="286">
        <f>SUM(DV$8:DV$207)</f>
        <v>68069</v>
      </c>
      <c r="DW7" s="286">
        <f>SUM(DW$8:DW$207)</f>
        <v>275</v>
      </c>
      <c r="DX7" s="286">
        <f>SUM(DX$8:DX$207)</f>
        <v>16210</v>
      </c>
      <c r="DY7" s="286">
        <f>SUM(DY$8:DY$207)</f>
        <v>75</v>
      </c>
      <c r="DZ7" s="286">
        <f t="shared" ref="DZ7:DZ38" si="42">SUM(EA7,EH7)</f>
        <v>13875</v>
      </c>
      <c r="EA7" s="286">
        <f t="shared" ref="EA7:EA38" si="43">SUM(EB7:EG7)</f>
        <v>3462</v>
      </c>
      <c r="EB7" s="286">
        <f t="shared" ref="EB7:EG7" si="44">SUM(EB$8:EB$207)</f>
        <v>0</v>
      </c>
      <c r="EC7" s="286">
        <f t="shared" si="44"/>
        <v>0</v>
      </c>
      <c r="ED7" s="286">
        <f t="shared" si="44"/>
        <v>3416</v>
      </c>
      <c r="EE7" s="286">
        <f t="shared" si="44"/>
        <v>29</v>
      </c>
      <c r="EF7" s="286">
        <f t="shared" si="44"/>
        <v>3</v>
      </c>
      <c r="EG7" s="286">
        <f t="shared" si="44"/>
        <v>14</v>
      </c>
      <c r="EH7" s="286">
        <f t="shared" ref="EH7:EH38" si="45">SUM(EI7:EN7)</f>
        <v>10413</v>
      </c>
      <c r="EI7" s="286">
        <f t="shared" ref="EI7:EN7" si="46">SUM(EI$8:EI$207)</f>
        <v>0</v>
      </c>
      <c r="EJ7" s="286">
        <f t="shared" si="46"/>
        <v>0</v>
      </c>
      <c r="EK7" s="286">
        <f t="shared" si="46"/>
        <v>9759</v>
      </c>
      <c r="EL7" s="286">
        <f t="shared" si="46"/>
        <v>239</v>
      </c>
      <c r="EM7" s="286">
        <f t="shared" si="46"/>
        <v>415</v>
      </c>
      <c r="EN7" s="286">
        <f t="shared" si="46"/>
        <v>0</v>
      </c>
    </row>
    <row r="8" spans="1:144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666060</v>
      </c>
      <c r="E8" s="274">
        <f t="shared" si="1"/>
        <v>521595</v>
      </c>
      <c r="F8" s="274">
        <f t="shared" si="2"/>
        <v>513355</v>
      </c>
      <c r="G8" s="274">
        <v>0</v>
      </c>
      <c r="H8" s="274">
        <v>513106</v>
      </c>
      <c r="I8" s="274">
        <v>0</v>
      </c>
      <c r="J8" s="274">
        <v>0</v>
      </c>
      <c r="K8" s="274">
        <v>249</v>
      </c>
      <c r="L8" s="274">
        <v>0</v>
      </c>
      <c r="M8" s="274">
        <f t="shared" si="4"/>
        <v>8240</v>
      </c>
      <c r="N8" s="274">
        <v>0</v>
      </c>
      <c r="O8" s="274">
        <v>8240</v>
      </c>
      <c r="P8" s="274">
        <v>0</v>
      </c>
      <c r="Q8" s="274">
        <v>0</v>
      </c>
      <c r="R8" s="274">
        <v>0</v>
      </c>
      <c r="S8" s="274">
        <v>0</v>
      </c>
      <c r="T8" s="274">
        <f t="shared" si="6"/>
        <v>30118</v>
      </c>
      <c r="U8" s="274">
        <f t="shared" si="7"/>
        <v>26257</v>
      </c>
      <c r="V8" s="274">
        <v>0</v>
      </c>
      <c r="W8" s="274">
        <v>0</v>
      </c>
      <c r="X8" s="274">
        <v>16856</v>
      </c>
      <c r="Y8" s="274">
        <v>0</v>
      </c>
      <c r="Z8" s="274">
        <v>1016</v>
      </c>
      <c r="AA8" s="274">
        <v>8385</v>
      </c>
      <c r="AB8" s="274">
        <f t="shared" si="9"/>
        <v>3861</v>
      </c>
      <c r="AC8" s="274">
        <v>0</v>
      </c>
      <c r="AD8" s="274">
        <v>0</v>
      </c>
      <c r="AE8" s="274">
        <v>3861</v>
      </c>
      <c r="AF8" s="274">
        <v>0</v>
      </c>
      <c r="AG8" s="274">
        <v>0</v>
      </c>
      <c r="AH8" s="274">
        <v>0</v>
      </c>
      <c r="AI8" s="274">
        <f t="shared" si="11"/>
        <v>14249</v>
      </c>
      <c r="AJ8" s="274">
        <f t="shared" si="12"/>
        <v>14153</v>
      </c>
      <c r="AK8" s="274">
        <v>0</v>
      </c>
      <c r="AL8" s="274">
        <v>0</v>
      </c>
      <c r="AM8" s="274">
        <v>0</v>
      </c>
      <c r="AN8" s="274">
        <v>14153</v>
      </c>
      <c r="AO8" s="274">
        <v>0</v>
      </c>
      <c r="AP8" s="274">
        <v>0</v>
      </c>
      <c r="AQ8" s="274">
        <f t="shared" si="14"/>
        <v>96</v>
      </c>
      <c r="AR8" s="274">
        <v>0</v>
      </c>
      <c r="AS8" s="274">
        <v>0</v>
      </c>
      <c r="AT8" s="274">
        <v>0</v>
      </c>
      <c r="AU8" s="274">
        <v>96</v>
      </c>
      <c r="AV8" s="274">
        <v>0</v>
      </c>
      <c r="AW8" s="274">
        <v>0</v>
      </c>
      <c r="AX8" s="274">
        <f t="shared" si="16"/>
        <v>4331</v>
      </c>
      <c r="AY8" s="274">
        <f t="shared" si="17"/>
        <v>4329</v>
      </c>
      <c r="AZ8" s="274">
        <v>0</v>
      </c>
      <c r="BA8" s="274">
        <v>0</v>
      </c>
      <c r="BB8" s="274">
        <v>0</v>
      </c>
      <c r="BC8" s="274">
        <v>4329</v>
      </c>
      <c r="BD8" s="274">
        <v>0</v>
      </c>
      <c r="BE8" s="274">
        <v>0</v>
      </c>
      <c r="BF8" s="274">
        <f t="shared" si="19"/>
        <v>2</v>
      </c>
      <c r="BG8" s="274">
        <v>0</v>
      </c>
      <c r="BH8" s="274">
        <v>0</v>
      </c>
      <c r="BI8" s="274">
        <v>0</v>
      </c>
      <c r="BJ8" s="274">
        <v>2</v>
      </c>
      <c r="BK8" s="274">
        <v>0</v>
      </c>
      <c r="BL8" s="274">
        <v>0</v>
      </c>
      <c r="BM8" s="274">
        <f t="shared" si="21"/>
        <v>4849</v>
      </c>
      <c r="BN8" s="274">
        <f t="shared" si="22"/>
        <v>4736</v>
      </c>
      <c r="BO8" s="274">
        <v>0</v>
      </c>
      <c r="BP8" s="274">
        <v>0</v>
      </c>
      <c r="BQ8" s="274">
        <v>0</v>
      </c>
      <c r="BR8" s="274">
        <v>4736</v>
      </c>
      <c r="BS8" s="274">
        <v>0</v>
      </c>
      <c r="BT8" s="274">
        <v>0</v>
      </c>
      <c r="BU8" s="274">
        <f t="shared" si="24"/>
        <v>113</v>
      </c>
      <c r="BV8" s="274">
        <v>0</v>
      </c>
      <c r="BW8" s="274">
        <v>0</v>
      </c>
      <c r="BX8" s="274">
        <v>0</v>
      </c>
      <c r="BY8" s="274">
        <v>113</v>
      </c>
      <c r="BZ8" s="274">
        <v>0</v>
      </c>
      <c r="CA8" s="274">
        <v>0</v>
      </c>
      <c r="CB8" s="274">
        <f t="shared" si="26"/>
        <v>0</v>
      </c>
      <c r="CC8" s="274">
        <f t="shared" si="27"/>
        <v>0</v>
      </c>
      <c r="CD8" s="274">
        <v>0</v>
      </c>
      <c r="CE8" s="274">
        <v>0</v>
      </c>
      <c r="CF8" s="274">
        <v>0</v>
      </c>
      <c r="CG8" s="274">
        <v>0</v>
      </c>
      <c r="CH8" s="274">
        <v>0</v>
      </c>
      <c r="CI8" s="274">
        <v>0</v>
      </c>
      <c r="CJ8" s="274">
        <f t="shared" si="29"/>
        <v>0</v>
      </c>
      <c r="CK8" s="274">
        <v>0</v>
      </c>
      <c r="CL8" s="274">
        <v>0</v>
      </c>
      <c r="CM8" s="274">
        <v>0</v>
      </c>
      <c r="CN8" s="274">
        <v>0</v>
      </c>
      <c r="CO8" s="274">
        <v>0</v>
      </c>
      <c r="CP8" s="274">
        <v>0</v>
      </c>
      <c r="CQ8" s="274">
        <f t="shared" si="31"/>
        <v>89107</v>
      </c>
      <c r="CR8" s="274">
        <f t="shared" si="32"/>
        <v>58922</v>
      </c>
      <c r="CS8" s="274">
        <v>0</v>
      </c>
      <c r="CT8" s="274">
        <v>464</v>
      </c>
      <c r="CU8" s="274">
        <v>7</v>
      </c>
      <c r="CV8" s="274">
        <v>58129</v>
      </c>
      <c r="CW8" s="274">
        <v>322</v>
      </c>
      <c r="CX8" s="274">
        <v>0</v>
      </c>
      <c r="CY8" s="274">
        <f t="shared" si="34"/>
        <v>30185</v>
      </c>
      <c r="CZ8" s="274">
        <v>0</v>
      </c>
      <c r="DA8" s="274">
        <v>0</v>
      </c>
      <c r="DB8" s="274">
        <v>0</v>
      </c>
      <c r="DC8" s="274">
        <v>30092</v>
      </c>
      <c r="DD8" s="274">
        <v>93</v>
      </c>
      <c r="DE8" s="274">
        <v>0</v>
      </c>
      <c r="DF8" s="274">
        <f t="shared" si="36"/>
        <v>179</v>
      </c>
      <c r="DG8" s="274">
        <f t="shared" si="37"/>
        <v>101</v>
      </c>
      <c r="DH8" s="274">
        <v>0</v>
      </c>
      <c r="DI8" s="274">
        <v>101</v>
      </c>
      <c r="DJ8" s="274">
        <v>0</v>
      </c>
      <c r="DK8" s="274">
        <v>0</v>
      </c>
      <c r="DL8" s="274">
        <v>0</v>
      </c>
      <c r="DM8" s="274">
        <v>0</v>
      </c>
      <c r="DN8" s="274">
        <f t="shared" si="39"/>
        <v>78</v>
      </c>
      <c r="DO8" s="274">
        <v>0</v>
      </c>
      <c r="DP8" s="274">
        <v>0</v>
      </c>
      <c r="DQ8" s="274">
        <v>78</v>
      </c>
      <c r="DR8" s="274">
        <v>0</v>
      </c>
      <c r="DS8" s="274">
        <v>0</v>
      </c>
      <c r="DT8" s="274">
        <v>0</v>
      </c>
      <c r="DU8" s="274">
        <f t="shared" si="41"/>
        <v>0</v>
      </c>
      <c r="DV8" s="274">
        <v>0</v>
      </c>
      <c r="DW8" s="274">
        <v>0</v>
      </c>
      <c r="DX8" s="274">
        <v>0</v>
      </c>
      <c r="DY8" s="274">
        <v>0</v>
      </c>
      <c r="DZ8" s="274">
        <f t="shared" si="42"/>
        <v>1632</v>
      </c>
      <c r="EA8" s="274">
        <f t="shared" si="43"/>
        <v>3</v>
      </c>
      <c r="EB8" s="274">
        <v>0</v>
      </c>
      <c r="EC8" s="274">
        <v>0</v>
      </c>
      <c r="ED8" s="274">
        <v>0</v>
      </c>
      <c r="EE8" s="274">
        <v>0</v>
      </c>
      <c r="EF8" s="274">
        <v>3</v>
      </c>
      <c r="EG8" s="274">
        <v>0</v>
      </c>
      <c r="EH8" s="274">
        <f t="shared" si="45"/>
        <v>1629</v>
      </c>
      <c r="EI8" s="274">
        <v>0</v>
      </c>
      <c r="EJ8" s="274">
        <v>0</v>
      </c>
      <c r="EK8" s="274">
        <v>1629</v>
      </c>
      <c r="EL8" s="274">
        <v>0</v>
      </c>
      <c r="EM8" s="274">
        <v>0</v>
      </c>
      <c r="EN8" s="274">
        <v>0</v>
      </c>
    </row>
    <row r="9" spans="1:144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114925</v>
      </c>
      <c r="E9" s="274">
        <f t="shared" si="1"/>
        <v>77905</v>
      </c>
      <c r="F9" s="274">
        <f t="shared" si="2"/>
        <v>68310</v>
      </c>
      <c r="G9" s="274">
        <v>0</v>
      </c>
      <c r="H9" s="274">
        <v>67213</v>
      </c>
      <c r="I9" s="274">
        <v>0</v>
      </c>
      <c r="J9" s="274">
        <v>1097</v>
      </c>
      <c r="K9" s="274">
        <v>0</v>
      </c>
      <c r="L9" s="274">
        <v>0</v>
      </c>
      <c r="M9" s="274">
        <f t="shared" si="4"/>
        <v>9595</v>
      </c>
      <c r="N9" s="274">
        <v>0</v>
      </c>
      <c r="O9" s="274">
        <v>9595</v>
      </c>
      <c r="P9" s="274">
        <v>0</v>
      </c>
      <c r="Q9" s="274">
        <v>0</v>
      </c>
      <c r="R9" s="274">
        <v>0</v>
      </c>
      <c r="S9" s="274">
        <v>0</v>
      </c>
      <c r="T9" s="274">
        <f t="shared" si="6"/>
        <v>9821</v>
      </c>
      <c r="U9" s="274">
        <f t="shared" si="7"/>
        <v>3636</v>
      </c>
      <c r="V9" s="274">
        <v>0</v>
      </c>
      <c r="W9" s="274">
        <v>50</v>
      </c>
      <c r="X9" s="274">
        <v>3091</v>
      </c>
      <c r="Y9" s="274">
        <v>0</v>
      </c>
      <c r="Z9" s="274">
        <v>170</v>
      </c>
      <c r="AA9" s="274">
        <v>325</v>
      </c>
      <c r="AB9" s="274">
        <f t="shared" si="9"/>
        <v>6185</v>
      </c>
      <c r="AC9" s="274">
        <v>0</v>
      </c>
      <c r="AD9" s="274">
        <v>2616</v>
      </c>
      <c r="AE9" s="274">
        <v>922</v>
      </c>
      <c r="AF9" s="274">
        <v>0</v>
      </c>
      <c r="AG9" s="274">
        <v>0</v>
      </c>
      <c r="AH9" s="274">
        <v>2647</v>
      </c>
      <c r="AI9" s="274">
        <f t="shared" si="11"/>
        <v>0</v>
      </c>
      <c r="AJ9" s="274">
        <f t="shared" si="12"/>
        <v>0</v>
      </c>
      <c r="AK9" s="274">
        <v>0</v>
      </c>
      <c r="AL9" s="274">
        <v>0</v>
      </c>
      <c r="AM9" s="274">
        <v>0</v>
      </c>
      <c r="AN9" s="274">
        <v>0</v>
      </c>
      <c r="AO9" s="274">
        <v>0</v>
      </c>
      <c r="AP9" s="274">
        <v>0</v>
      </c>
      <c r="AQ9" s="274">
        <f t="shared" si="14"/>
        <v>0</v>
      </c>
      <c r="AR9" s="274">
        <v>0</v>
      </c>
      <c r="AS9" s="274">
        <v>0</v>
      </c>
      <c r="AT9" s="274">
        <v>0</v>
      </c>
      <c r="AU9" s="274">
        <v>0</v>
      </c>
      <c r="AV9" s="274">
        <v>0</v>
      </c>
      <c r="AW9" s="274">
        <v>0</v>
      </c>
      <c r="AX9" s="274">
        <f t="shared" si="16"/>
        <v>0</v>
      </c>
      <c r="AY9" s="274">
        <f t="shared" si="17"/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f t="shared" si="19"/>
        <v>0</v>
      </c>
      <c r="BG9" s="274">
        <v>0</v>
      </c>
      <c r="BH9" s="274">
        <v>0</v>
      </c>
      <c r="BI9" s="274">
        <v>0</v>
      </c>
      <c r="BJ9" s="274">
        <v>0</v>
      </c>
      <c r="BK9" s="274">
        <v>0</v>
      </c>
      <c r="BL9" s="274">
        <v>0</v>
      </c>
      <c r="BM9" s="274">
        <f t="shared" si="21"/>
        <v>15040</v>
      </c>
      <c r="BN9" s="274">
        <f t="shared" si="22"/>
        <v>15040</v>
      </c>
      <c r="BO9" s="274">
        <v>0</v>
      </c>
      <c r="BP9" s="274">
        <v>0</v>
      </c>
      <c r="BQ9" s="274">
        <v>0</v>
      </c>
      <c r="BR9" s="274">
        <v>15040</v>
      </c>
      <c r="BS9" s="274">
        <v>0</v>
      </c>
      <c r="BT9" s="274">
        <v>0</v>
      </c>
      <c r="BU9" s="274">
        <f t="shared" si="24"/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f t="shared" si="26"/>
        <v>0</v>
      </c>
      <c r="CC9" s="274">
        <f t="shared" si="27"/>
        <v>0</v>
      </c>
      <c r="CD9" s="274">
        <v>0</v>
      </c>
      <c r="CE9" s="274">
        <v>0</v>
      </c>
      <c r="CF9" s="274">
        <v>0</v>
      </c>
      <c r="CG9" s="274">
        <v>0</v>
      </c>
      <c r="CH9" s="274">
        <v>0</v>
      </c>
      <c r="CI9" s="274">
        <v>0</v>
      </c>
      <c r="CJ9" s="274">
        <f t="shared" si="29"/>
        <v>0</v>
      </c>
      <c r="CK9" s="274">
        <v>0</v>
      </c>
      <c r="CL9" s="274">
        <v>0</v>
      </c>
      <c r="CM9" s="274">
        <v>0</v>
      </c>
      <c r="CN9" s="274">
        <v>0</v>
      </c>
      <c r="CO9" s="274">
        <v>0</v>
      </c>
      <c r="CP9" s="274">
        <v>0</v>
      </c>
      <c r="CQ9" s="274">
        <f t="shared" si="31"/>
        <v>8272</v>
      </c>
      <c r="CR9" s="274">
        <f t="shared" si="32"/>
        <v>7841</v>
      </c>
      <c r="CS9" s="274">
        <v>0</v>
      </c>
      <c r="CT9" s="274">
        <v>0</v>
      </c>
      <c r="CU9" s="274">
        <v>0</v>
      </c>
      <c r="CV9" s="274">
        <v>7836</v>
      </c>
      <c r="CW9" s="274">
        <v>0</v>
      </c>
      <c r="CX9" s="274">
        <v>5</v>
      </c>
      <c r="CY9" s="274">
        <f t="shared" si="34"/>
        <v>431</v>
      </c>
      <c r="CZ9" s="274">
        <v>0</v>
      </c>
      <c r="DA9" s="274">
        <v>0</v>
      </c>
      <c r="DB9" s="274">
        <v>0</v>
      </c>
      <c r="DC9" s="274">
        <v>431</v>
      </c>
      <c r="DD9" s="274">
        <v>0</v>
      </c>
      <c r="DE9" s="274">
        <v>0</v>
      </c>
      <c r="DF9" s="274">
        <f t="shared" si="36"/>
        <v>0</v>
      </c>
      <c r="DG9" s="274">
        <f t="shared" si="37"/>
        <v>0</v>
      </c>
      <c r="DH9" s="274">
        <v>0</v>
      </c>
      <c r="DI9" s="274">
        <v>0</v>
      </c>
      <c r="DJ9" s="274">
        <v>0</v>
      </c>
      <c r="DK9" s="274">
        <v>0</v>
      </c>
      <c r="DL9" s="274">
        <v>0</v>
      </c>
      <c r="DM9" s="274">
        <v>0</v>
      </c>
      <c r="DN9" s="274">
        <f t="shared" si="39"/>
        <v>0</v>
      </c>
      <c r="DO9" s="274">
        <v>0</v>
      </c>
      <c r="DP9" s="274">
        <v>0</v>
      </c>
      <c r="DQ9" s="274">
        <v>0</v>
      </c>
      <c r="DR9" s="274">
        <v>0</v>
      </c>
      <c r="DS9" s="274">
        <v>0</v>
      </c>
      <c r="DT9" s="274">
        <v>0</v>
      </c>
      <c r="DU9" s="274">
        <f t="shared" si="41"/>
        <v>890</v>
      </c>
      <c r="DV9" s="274">
        <v>221</v>
      </c>
      <c r="DW9" s="274">
        <v>0</v>
      </c>
      <c r="DX9" s="274">
        <v>669</v>
      </c>
      <c r="DY9" s="274">
        <v>0</v>
      </c>
      <c r="DZ9" s="274">
        <f t="shared" si="42"/>
        <v>2997</v>
      </c>
      <c r="EA9" s="274">
        <f t="shared" si="43"/>
        <v>804</v>
      </c>
      <c r="EB9" s="274">
        <v>0</v>
      </c>
      <c r="EC9" s="274">
        <v>0</v>
      </c>
      <c r="ED9" s="274">
        <v>804</v>
      </c>
      <c r="EE9" s="274">
        <v>0</v>
      </c>
      <c r="EF9" s="274">
        <v>0</v>
      </c>
      <c r="EG9" s="274">
        <v>0</v>
      </c>
      <c r="EH9" s="274">
        <f t="shared" si="45"/>
        <v>2193</v>
      </c>
      <c r="EI9" s="274">
        <v>0</v>
      </c>
      <c r="EJ9" s="274">
        <v>0</v>
      </c>
      <c r="EK9" s="274">
        <v>2193</v>
      </c>
      <c r="EL9" s="274">
        <v>0</v>
      </c>
      <c r="EM9" s="274">
        <v>0</v>
      </c>
      <c r="EN9" s="274">
        <v>0</v>
      </c>
    </row>
    <row r="10" spans="1:144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119690</v>
      </c>
      <c r="E10" s="274">
        <f t="shared" si="1"/>
        <v>103669</v>
      </c>
      <c r="F10" s="274">
        <f t="shared" si="2"/>
        <v>90619</v>
      </c>
      <c r="G10" s="274">
        <v>0</v>
      </c>
      <c r="H10" s="274">
        <v>90545</v>
      </c>
      <c r="I10" s="274">
        <v>0</v>
      </c>
      <c r="J10" s="274">
        <v>0</v>
      </c>
      <c r="K10" s="274">
        <v>0</v>
      </c>
      <c r="L10" s="274">
        <v>74</v>
      </c>
      <c r="M10" s="274">
        <f t="shared" si="4"/>
        <v>13050</v>
      </c>
      <c r="N10" s="274">
        <v>0</v>
      </c>
      <c r="O10" s="274">
        <v>13050</v>
      </c>
      <c r="P10" s="274">
        <v>0</v>
      </c>
      <c r="Q10" s="274">
        <v>0</v>
      </c>
      <c r="R10" s="274">
        <v>0</v>
      </c>
      <c r="S10" s="274">
        <v>0</v>
      </c>
      <c r="T10" s="274">
        <f t="shared" si="6"/>
        <v>0</v>
      </c>
      <c r="U10" s="274">
        <f t="shared" si="7"/>
        <v>0</v>
      </c>
      <c r="V10" s="274">
        <v>0</v>
      </c>
      <c r="W10" s="274">
        <v>0</v>
      </c>
      <c r="X10" s="274">
        <v>0</v>
      </c>
      <c r="Y10" s="274">
        <v>0</v>
      </c>
      <c r="Z10" s="274">
        <v>0</v>
      </c>
      <c r="AA10" s="274">
        <v>0</v>
      </c>
      <c r="AB10" s="274">
        <f t="shared" si="9"/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f t="shared" si="11"/>
        <v>0</v>
      </c>
      <c r="AJ10" s="274">
        <f t="shared" si="12"/>
        <v>0</v>
      </c>
      <c r="AK10" s="274">
        <v>0</v>
      </c>
      <c r="AL10" s="274">
        <v>0</v>
      </c>
      <c r="AM10" s="274">
        <v>0</v>
      </c>
      <c r="AN10" s="274">
        <v>0</v>
      </c>
      <c r="AO10" s="274">
        <v>0</v>
      </c>
      <c r="AP10" s="274">
        <v>0</v>
      </c>
      <c r="AQ10" s="274">
        <f t="shared" si="14"/>
        <v>0</v>
      </c>
      <c r="AR10" s="274">
        <v>0</v>
      </c>
      <c r="AS10" s="274">
        <v>0</v>
      </c>
      <c r="AT10" s="274">
        <v>0</v>
      </c>
      <c r="AU10" s="274">
        <v>0</v>
      </c>
      <c r="AV10" s="274">
        <v>0</v>
      </c>
      <c r="AW10" s="274">
        <v>0</v>
      </c>
      <c r="AX10" s="274">
        <f t="shared" si="16"/>
        <v>0</v>
      </c>
      <c r="AY10" s="274">
        <f t="shared" si="17"/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f t="shared" si="19"/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v>0</v>
      </c>
      <c r="BL10" s="274">
        <v>0</v>
      </c>
      <c r="BM10" s="274">
        <f t="shared" si="21"/>
        <v>0</v>
      </c>
      <c r="BN10" s="274">
        <f t="shared" si="22"/>
        <v>0</v>
      </c>
      <c r="BO10" s="274">
        <v>0</v>
      </c>
      <c r="BP10" s="274">
        <v>0</v>
      </c>
      <c r="BQ10" s="274">
        <v>0</v>
      </c>
      <c r="BR10" s="274">
        <v>0</v>
      </c>
      <c r="BS10" s="274">
        <v>0</v>
      </c>
      <c r="BT10" s="274">
        <v>0</v>
      </c>
      <c r="BU10" s="274">
        <f t="shared" si="24"/>
        <v>0</v>
      </c>
      <c r="BV10" s="274">
        <v>0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f t="shared" si="26"/>
        <v>0</v>
      </c>
      <c r="CC10" s="274">
        <f t="shared" si="27"/>
        <v>0</v>
      </c>
      <c r="CD10" s="274">
        <v>0</v>
      </c>
      <c r="CE10" s="274">
        <v>0</v>
      </c>
      <c r="CF10" s="274">
        <v>0</v>
      </c>
      <c r="CG10" s="274">
        <v>0</v>
      </c>
      <c r="CH10" s="274">
        <v>0</v>
      </c>
      <c r="CI10" s="274">
        <v>0</v>
      </c>
      <c r="CJ10" s="274">
        <f t="shared" si="29"/>
        <v>0</v>
      </c>
      <c r="CK10" s="274">
        <v>0</v>
      </c>
      <c r="CL10" s="274">
        <v>0</v>
      </c>
      <c r="CM10" s="274">
        <v>0</v>
      </c>
      <c r="CN10" s="274">
        <v>0</v>
      </c>
      <c r="CO10" s="274">
        <v>0</v>
      </c>
      <c r="CP10" s="274">
        <v>0</v>
      </c>
      <c r="CQ10" s="274">
        <f t="shared" si="31"/>
        <v>12789</v>
      </c>
      <c r="CR10" s="274">
        <f t="shared" si="32"/>
        <v>10355</v>
      </c>
      <c r="CS10" s="274">
        <v>0</v>
      </c>
      <c r="CT10" s="274">
        <v>0</v>
      </c>
      <c r="CU10" s="274">
        <v>2236</v>
      </c>
      <c r="CV10" s="274">
        <v>7886</v>
      </c>
      <c r="CW10" s="274">
        <v>129</v>
      </c>
      <c r="CX10" s="274">
        <v>104</v>
      </c>
      <c r="CY10" s="274">
        <f t="shared" si="34"/>
        <v>2434</v>
      </c>
      <c r="CZ10" s="274">
        <v>0</v>
      </c>
      <c r="DA10" s="274">
        <v>0</v>
      </c>
      <c r="DB10" s="274">
        <v>2432</v>
      </c>
      <c r="DC10" s="274">
        <v>2</v>
      </c>
      <c r="DD10" s="274">
        <v>0</v>
      </c>
      <c r="DE10" s="274">
        <v>0</v>
      </c>
      <c r="DF10" s="274">
        <f t="shared" si="36"/>
        <v>0</v>
      </c>
      <c r="DG10" s="274">
        <f t="shared" si="37"/>
        <v>0</v>
      </c>
      <c r="DH10" s="274">
        <v>0</v>
      </c>
      <c r="DI10" s="274">
        <v>0</v>
      </c>
      <c r="DJ10" s="274">
        <v>0</v>
      </c>
      <c r="DK10" s="274">
        <v>0</v>
      </c>
      <c r="DL10" s="274">
        <v>0</v>
      </c>
      <c r="DM10" s="274">
        <v>0</v>
      </c>
      <c r="DN10" s="274">
        <f t="shared" si="39"/>
        <v>0</v>
      </c>
      <c r="DO10" s="274">
        <v>0</v>
      </c>
      <c r="DP10" s="274">
        <v>0</v>
      </c>
      <c r="DQ10" s="274">
        <v>0</v>
      </c>
      <c r="DR10" s="274">
        <v>0</v>
      </c>
      <c r="DS10" s="274">
        <v>0</v>
      </c>
      <c r="DT10" s="274">
        <v>0</v>
      </c>
      <c r="DU10" s="274">
        <f t="shared" si="41"/>
        <v>0</v>
      </c>
      <c r="DV10" s="274">
        <v>0</v>
      </c>
      <c r="DW10" s="274">
        <v>0</v>
      </c>
      <c r="DX10" s="274">
        <v>0</v>
      </c>
      <c r="DY10" s="274">
        <v>0</v>
      </c>
      <c r="DZ10" s="274">
        <f t="shared" si="42"/>
        <v>3232</v>
      </c>
      <c r="EA10" s="274">
        <f t="shared" si="43"/>
        <v>0</v>
      </c>
      <c r="EB10" s="274">
        <v>0</v>
      </c>
      <c r="EC10" s="274">
        <v>0</v>
      </c>
      <c r="ED10" s="274">
        <v>0</v>
      </c>
      <c r="EE10" s="274">
        <v>0</v>
      </c>
      <c r="EF10" s="274">
        <v>0</v>
      </c>
      <c r="EG10" s="274">
        <v>0</v>
      </c>
      <c r="EH10" s="274">
        <f t="shared" si="45"/>
        <v>3232</v>
      </c>
      <c r="EI10" s="274">
        <v>0</v>
      </c>
      <c r="EJ10" s="274">
        <v>0</v>
      </c>
      <c r="EK10" s="274">
        <v>3232</v>
      </c>
      <c r="EL10" s="274">
        <v>0</v>
      </c>
      <c r="EM10" s="274">
        <v>0</v>
      </c>
      <c r="EN10" s="274">
        <v>0</v>
      </c>
    </row>
    <row r="11" spans="1:144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0"/>
        <v>112346</v>
      </c>
      <c r="E11" s="274">
        <f t="shared" si="1"/>
        <v>87219</v>
      </c>
      <c r="F11" s="274">
        <f t="shared" si="2"/>
        <v>81440</v>
      </c>
      <c r="G11" s="274">
        <v>0</v>
      </c>
      <c r="H11" s="274">
        <v>81440</v>
      </c>
      <c r="I11" s="274">
        <v>0</v>
      </c>
      <c r="J11" s="274">
        <v>0</v>
      </c>
      <c r="K11" s="274">
        <v>0</v>
      </c>
      <c r="L11" s="274">
        <v>0</v>
      </c>
      <c r="M11" s="274">
        <f t="shared" si="4"/>
        <v>5779</v>
      </c>
      <c r="N11" s="274">
        <v>0</v>
      </c>
      <c r="O11" s="274">
        <v>5779</v>
      </c>
      <c r="P11" s="274">
        <v>0</v>
      </c>
      <c r="Q11" s="274">
        <v>0</v>
      </c>
      <c r="R11" s="274">
        <v>0</v>
      </c>
      <c r="S11" s="274">
        <v>0</v>
      </c>
      <c r="T11" s="274">
        <f t="shared" si="6"/>
        <v>7526</v>
      </c>
      <c r="U11" s="274">
        <f t="shared" si="7"/>
        <v>5473</v>
      </c>
      <c r="V11" s="274">
        <v>0</v>
      </c>
      <c r="W11" s="274">
        <v>0</v>
      </c>
      <c r="X11" s="274">
        <v>4086</v>
      </c>
      <c r="Y11" s="274">
        <v>492</v>
      </c>
      <c r="Z11" s="274">
        <v>14</v>
      </c>
      <c r="AA11" s="274">
        <v>881</v>
      </c>
      <c r="AB11" s="274">
        <f t="shared" si="9"/>
        <v>2053</v>
      </c>
      <c r="AC11" s="274">
        <v>0</v>
      </c>
      <c r="AD11" s="274">
        <v>0</v>
      </c>
      <c r="AE11" s="274">
        <v>1319</v>
      </c>
      <c r="AF11" s="274">
        <v>0</v>
      </c>
      <c r="AG11" s="274">
        <v>734</v>
      </c>
      <c r="AH11" s="274">
        <v>0</v>
      </c>
      <c r="AI11" s="274">
        <f t="shared" si="11"/>
        <v>5110</v>
      </c>
      <c r="AJ11" s="274">
        <f t="shared" si="12"/>
        <v>5110</v>
      </c>
      <c r="AK11" s="274">
        <v>0</v>
      </c>
      <c r="AL11" s="274">
        <v>0</v>
      </c>
      <c r="AM11" s="274">
        <v>0</v>
      </c>
      <c r="AN11" s="274">
        <v>5110</v>
      </c>
      <c r="AO11" s="274">
        <v>0</v>
      </c>
      <c r="AP11" s="274">
        <v>0</v>
      </c>
      <c r="AQ11" s="274">
        <f t="shared" si="14"/>
        <v>0</v>
      </c>
      <c r="AR11" s="274">
        <v>0</v>
      </c>
      <c r="AS11" s="274">
        <v>0</v>
      </c>
      <c r="AT11" s="274">
        <v>0</v>
      </c>
      <c r="AU11" s="274">
        <v>0</v>
      </c>
      <c r="AV11" s="274">
        <v>0</v>
      </c>
      <c r="AW11" s="274">
        <v>0</v>
      </c>
      <c r="AX11" s="274">
        <f t="shared" si="16"/>
        <v>0</v>
      </c>
      <c r="AY11" s="274">
        <f t="shared" si="17"/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f t="shared" si="19"/>
        <v>0</v>
      </c>
      <c r="BG11" s="274">
        <v>0</v>
      </c>
      <c r="BH11" s="274">
        <v>0</v>
      </c>
      <c r="BI11" s="274">
        <v>0</v>
      </c>
      <c r="BJ11" s="274">
        <v>0</v>
      </c>
      <c r="BK11" s="274">
        <v>0</v>
      </c>
      <c r="BL11" s="274">
        <v>0</v>
      </c>
      <c r="BM11" s="274">
        <f t="shared" si="21"/>
        <v>0</v>
      </c>
      <c r="BN11" s="274">
        <f t="shared" si="22"/>
        <v>0</v>
      </c>
      <c r="BO11" s="274">
        <v>0</v>
      </c>
      <c r="BP11" s="274">
        <v>0</v>
      </c>
      <c r="BQ11" s="274">
        <v>0</v>
      </c>
      <c r="BR11" s="274">
        <v>0</v>
      </c>
      <c r="BS11" s="274">
        <v>0</v>
      </c>
      <c r="BT11" s="274">
        <v>0</v>
      </c>
      <c r="BU11" s="274">
        <f t="shared" si="24"/>
        <v>0</v>
      </c>
      <c r="BV11" s="274">
        <v>0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f t="shared" si="26"/>
        <v>0</v>
      </c>
      <c r="CC11" s="274">
        <f t="shared" si="27"/>
        <v>0</v>
      </c>
      <c r="CD11" s="274">
        <v>0</v>
      </c>
      <c r="CE11" s="274">
        <v>0</v>
      </c>
      <c r="CF11" s="274">
        <v>0</v>
      </c>
      <c r="CG11" s="274">
        <v>0</v>
      </c>
      <c r="CH11" s="274">
        <v>0</v>
      </c>
      <c r="CI11" s="274">
        <v>0</v>
      </c>
      <c r="CJ11" s="274">
        <f t="shared" si="29"/>
        <v>0</v>
      </c>
      <c r="CK11" s="274">
        <v>0</v>
      </c>
      <c r="CL11" s="274">
        <v>0</v>
      </c>
      <c r="CM11" s="274">
        <v>0</v>
      </c>
      <c r="CN11" s="274">
        <v>0</v>
      </c>
      <c r="CO11" s="274">
        <v>0</v>
      </c>
      <c r="CP11" s="274">
        <v>0</v>
      </c>
      <c r="CQ11" s="274">
        <f t="shared" si="31"/>
        <v>5146</v>
      </c>
      <c r="CR11" s="274">
        <f t="shared" si="32"/>
        <v>5146</v>
      </c>
      <c r="CS11" s="274">
        <v>0</v>
      </c>
      <c r="CT11" s="274">
        <v>0</v>
      </c>
      <c r="CU11" s="274">
        <v>0</v>
      </c>
      <c r="CV11" s="274">
        <v>5146</v>
      </c>
      <c r="CW11" s="274">
        <v>0</v>
      </c>
      <c r="CX11" s="274">
        <v>0</v>
      </c>
      <c r="CY11" s="274">
        <f t="shared" si="34"/>
        <v>0</v>
      </c>
      <c r="CZ11" s="274">
        <v>0</v>
      </c>
      <c r="DA11" s="274">
        <v>0</v>
      </c>
      <c r="DB11" s="274">
        <v>0</v>
      </c>
      <c r="DC11" s="274">
        <v>0</v>
      </c>
      <c r="DD11" s="274">
        <v>0</v>
      </c>
      <c r="DE11" s="274">
        <v>0</v>
      </c>
      <c r="DF11" s="274">
        <f t="shared" si="36"/>
        <v>3</v>
      </c>
      <c r="DG11" s="274">
        <f t="shared" si="37"/>
        <v>3</v>
      </c>
      <c r="DH11" s="274">
        <v>0</v>
      </c>
      <c r="DI11" s="274">
        <v>0</v>
      </c>
      <c r="DJ11" s="274">
        <v>0</v>
      </c>
      <c r="DK11" s="274">
        <v>0</v>
      </c>
      <c r="DL11" s="274">
        <v>3</v>
      </c>
      <c r="DM11" s="274">
        <v>0</v>
      </c>
      <c r="DN11" s="274">
        <f t="shared" si="39"/>
        <v>0</v>
      </c>
      <c r="DO11" s="274">
        <v>0</v>
      </c>
      <c r="DP11" s="274">
        <v>0</v>
      </c>
      <c r="DQ11" s="274">
        <v>0</v>
      </c>
      <c r="DR11" s="274">
        <v>0</v>
      </c>
      <c r="DS11" s="274">
        <v>0</v>
      </c>
      <c r="DT11" s="274">
        <v>0</v>
      </c>
      <c r="DU11" s="274">
        <f t="shared" si="41"/>
        <v>6731</v>
      </c>
      <c r="DV11" s="274">
        <v>5494</v>
      </c>
      <c r="DW11" s="274">
        <v>78</v>
      </c>
      <c r="DX11" s="274">
        <v>1133</v>
      </c>
      <c r="DY11" s="274">
        <v>26</v>
      </c>
      <c r="DZ11" s="274">
        <f t="shared" si="42"/>
        <v>611</v>
      </c>
      <c r="EA11" s="274">
        <f t="shared" si="43"/>
        <v>26</v>
      </c>
      <c r="EB11" s="274">
        <v>0</v>
      </c>
      <c r="EC11" s="274">
        <v>0</v>
      </c>
      <c r="ED11" s="274">
        <v>12</v>
      </c>
      <c r="EE11" s="274">
        <v>0</v>
      </c>
      <c r="EF11" s="274">
        <v>0</v>
      </c>
      <c r="EG11" s="274">
        <v>14</v>
      </c>
      <c r="EH11" s="274">
        <f t="shared" si="45"/>
        <v>585</v>
      </c>
      <c r="EI11" s="274">
        <v>0</v>
      </c>
      <c r="EJ11" s="274">
        <v>0</v>
      </c>
      <c r="EK11" s="274">
        <v>585</v>
      </c>
      <c r="EL11" s="274">
        <v>0</v>
      </c>
      <c r="EM11" s="274">
        <v>0</v>
      </c>
      <c r="EN11" s="274">
        <v>0</v>
      </c>
    </row>
    <row r="12" spans="1:144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0"/>
        <v>35950</v>
      </c>
      <c r="E12" s="274">
        <f t="shared" si="1"/>
        <v>29305</v>
      </c>
      <c r="F12" s="274">
        <f t="shared" si="2"/>
        <v>27687</v>
      </c>
      <c r="G12" s="274">
        <v>0</v>
      </c>
      <c r="H12" s="274">
        <v>27687</v>
      </c>
      <c r="I12" s="274">
        <v>0</v>
      </c>
      <c r="J12" s="274">
        <v>0</v>
      </c>
      <c r="K12" s="274">
        <v>0</v>
      </c>
      <c r="L12" s="274">
        <v>0</v>
      </c>
      <c r="M12" s="274">
        <f t="shared" si="4"/>
        <v>1618</v>
      </c>
      <c r="N12" s="274">
        <v>0</v>
      </c>
      <c r="O12" s="274">
        <v>1618</v>
      </c>
      <c r="P12" s="274">
        <v>0</v>
      </c>
      <c r="Q12" s="274">
        <v>0</v>
      </c>
      <c r="R12" s="274">
        <v>0</v>
      </c>
      <c r="S12" s="274">
        <v>0</v>
      </c>
      <c r="T12" s="274">
        <f t="shared" si="6"/>
        <v>1552</v>
      </c>
      <c r="U12" s="274">
        <f t="shared" si="7"/>
        <v>1121</v>
      </c>
      <c r="V12" s="274">
        <v>0</v>
      </c>
      <c r="W12" s="274">
        <v>0</v>
      </c>
      <c r="X12" s="274">
        <v>737</v>
      </c>
      <c r="Y12" s="274">
        <v>0</v>
      </c>
      <c r="Z12" s="274">
        <v>0</v>
      </c>
      <c r="AA12" s="274">
        <v>384</v>
      </c>
      <c r="AB12" s="274">
        <f t="shared" si="9"/>
        <v>431</v>
      </c>
      <c r="AC12" s="274">
        <v>0</v>
      </c>
      <c r="AD12" s="274">
        <v>0</v>
      </c>
      <c r="AE12" s="274">
        <v>170</v>
      </c>
      <c r="AF12" s="274">
        <v>0</v>
      </c>
      <c r="AG12" s="274">
        <v>0</v>
      </c>
      <c r="AH12" s="274">
        <v>261</v>
      </c>
      <c r="AI12" s="274">
        <f t="shared" si="11"/>
        <v>0</v>
      </c>
      <c r="AJ12" s="274">
        <f t="shared" si="12"/>
        <v>0</v>
      </c>
      <c r="AK12" s="274">
        <v>0</v>
      </c>
      <c r="AL12" s="274">
        <v>0</v>
      </c>
      <c r="AM12" s="274">
        <v>0</v>
      </c>
      <c r="AN12" s="274">
        <v>0</v>
      </c>
      <c r="AO12" s="274">
        <v>0</v>
      </c>
      <c r="AP12" s="274">
        <v>0</v>
      </c>
      <c r="AQ12" s="274">
        <f t="shared" si="14"/>
        <v>0</v>
      </c>
      <c r="AR12" s="274">
        <v>0</v>
      </c>
      <c r="AS12" s="274">
        <v>0</v>
      </c>
      <c r="AT12" s="274">
        <v>0</v>
      </c>
      <c r="AU12" s="274">
        <v>0</v>
      </c>
      <c r="AV12" s="274">
        <v>0</v>
      </c>
      <c r="AW12" s="274">
        <v>0</v>
      </c>
      <c r="AX12" s="274">
        <f t="shared" si="16"/>
        <v>0</v>
      </c>
      <c r="AY12" s="274">
        <f t="shared" si="17"/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f t="shared" si="19"/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v>0</v>
      </c>
      <c r="BL12" s="274">
        <v>0</v>
      </c>
      <c r="BM12" s="274">
        <f t="shared" si="21"/>
        <v>0</v>
      </c>
      <c r="BN12" s="274">
        <f t="shared" si="22"/>
        <v>0</v>
      </c>
      <c r="BO12" s="274">
        <v>0</v>
      </c>
      <c r="BP12" s="274">
        <v>0</v>
      </c>
      <c r="BQ12" s="274">
        <v>0</v>
      </c>
      <c r="BR12" s="274">
        <v>0</v>
      </c>
      <c r="BS12" s="274">
        <v>0</v>
      </c>
      <c r="BT12" s="274">
        <v>0</v>
      </c>
      <c r="BU12" s="274">
        <f t="shared" si="24"/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f t="shared" si="26"/>
        <v>0</v>
      </c>
      <c r="CC12" s="274">
        <f t="shared" si="27"/>
        <v>0</v>
      </c>
      <c r="CD12" s="274">
        <v>0</v>
      </c>
      <c r="CE12" s="274">
        <v>0</v>
      </c>
      <c r="CF12" s="274">
        <v>0</v>
      </c>
      <c r="CG12" s="274">
        <v>0</v>
      </c>
      <c r="CH12" s="274">
        <v>0</v>
      </c>
      <c r="CI12" s="274">
        <v>0</v>
      </c>
      <c r="CJ12" s="274">
        <f t="shared" si="29"/>
        <v>0</v>
      </c>
      <c r="CK12" s="274">
        <v>0</v>
      </c>
      <c r="CL12" s="274">
        <v>0</v>
      </c>
      <c r="CM12" s="274">
        <v>0</v>
      </c>
      <c r="CN12" s="274">
        <v>0</v>
      </c>
      <c r="CO12" s="274">
        <v>0</v>
      </c>
      <c r="CP12" s="274">
        <v>0</v>
      </c>
      <c r="CQ12" s="274">
        <f t="shared" si="31"/>
        <v>0</v>
      </c>
      <c r="CR12" s="274">
        <f t="shared" si="32"/>
        <v>0</v>
      </c>
      <c r="CS12" s="274">
        <v>0</v>
      </c>
      <c r="CT12" s="274">
        <v>0</v>
      </c>
      <c r="CU12" s="274">
        <v>0</v>
      </c>
      <c r="CV12" s="274">
        <v>0</v>
      </c>
      <c r="CW12" s="274">
        <v>0</v>
      </c>
      <c r="CX12" s="274">
        <v>0</v>
      </c>
      <c r="CY12" s="274">
        <f t="shared" si="34"/>
        <v>0</v>
      </c>
      <c r="CZ12" s="274">
        <v>0</v>
      </c>
      <c r="DA12" s="274">
        <v>0</v>
      </c>
      <c r="DB12" s="274">
        <v>0</v>
      </c>
      <c r="DC12" s="274">
        <v>0</v>
      </c>
      <c r="DD12" s="274">
        <v>0</v>
      </c>
      <c r="DE12" s="274">
        <v>0</v>
      </c>
      <c r="DF12" s="274">
        <f t="shared" si="36"/>
        <v>0</v>
      </c>
      <c r="DG12" s="274">
        <f t="shared" si="37"/>
        <v>0</v>
      </c>
      <c r="DH12" s="274">
        <v>0</v>
      </c>
      <c r="DI12" s="274">
        <v>0</v>
      </c>
      <c r="DJ12" s="274">
        <v>0</v>
      </c>
      <c r="DK12" s="274">
        <v>0</v>
      </c>
      <c r="DL12" s="274">
        <v>0</v>
      </c>
      <c r="DM12" s="274">
        <v>0</v>
      </c>
      <c r="DN12" s="274">
        <f t="shared" si="39"/>
        <v>0</v>
      </c>
      <c r="DO12" s="274">
        <v>0</v>
      </c>
      <c r="DP12" s="274">
        <v>0</v>
      </c>
      <c r="DQ12" s="274">
        <v>0</v>
      </c>
      <c r="DR12" s="274">
        <v>0</v>
      </c>
      <c r="DS12" s="274">
        <v>0</v>
      </c>
      <c r="DT12" s="274">
        <v>0</v>
      </c>
      <c r="DU12" s="274">
        <f t="shared" si="41"/>
        <v>5093</v>
      </c>
      <c r="DV12" s="274">
        <v>3799</v>
      </c>
      <c r="DW12" s="274">
        <v>0</v>
      </c>
      <c r="DX12" s="274">
        <v>1294</v>
      </c>
      <c r="DY12" s="274">
        <v>0</v>
      </c>
      <c r="DZ12" s="274">
        <f t="shared" si="42"/>
        <v>0</v>
      </c>
      <c r="EA12" s="274">
        <f t="shared" si="43"/>
        <v>0</v>
      </c>
      <c r="EB12" s="274">
        <v>0</v>
      </c>
      <c r="EC12" s="274">
        <v>0</v>
      </c>
      <c r="ED12" s="274">
        <v>0</v>
      </c>
      <c r="EE12" s="274">
        <v>0</v>
      </c>
      <c r="EF12" s="274">
        <v>0</v>
      </c>
      <c r="EG12" s="274">
        <v>0</v>
      </c>
      <c r="EH12" s="274">
        <f t="shared" si="45"/>
        <v>0</v>
      </c>
      <c r="EI12" s="274">
        <v>0</v>
      </c>
      <c r="EJ12" s="274">
        <v>0</v>
      </c>
      <c r="EK12" s="274">
        <v>0</v>
      </c>
      <c r="EL12" s="274">
        <v>0</v>
      </c>
      <c r="EM12" s="274">
        <v>0</v>
      </c>
      <c r="EN12" s="274">
        <v>0</v>
      </c>
    </row>
    <row r="13" spans="1:144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0"/>
        <v>35188</v>
      </c>
      <c r="E13" s="274">
        <f t="shared" si="1"/>
        <v>23957</v>
      </c>
      <c r="F13" s="274">
        <f t="shared" si="2"/>
        <v>23202</v>
      </c>
      <c r="G13" s="274">
        <v>0</v>
      </c>
      <c r="H13" s="274">
        <v>23202</v>
      </c>
      <c r="I13" s="274">
        <v>0</v>
      </c>
      <c r="J13" s="274">
        <v>0</v>
      </c>
      <c r="K13" s="274">
        <v>0</v>
      </c>
      <c r="L13" s="274">
        <v>0</v>
      </c>
      <c r="M13" s="274">
        <f t="shared" si="4"/>
        <v>755</v>
      </c>
      <c r="N13" s="274">
        <v>0</v>
      </c>
      <c r="O13" s="274">
        <v>755</v>
      </c>
      <c r="P13" s="274">
        <v>0</v>
      </c>
      <c r="Q13" s="274">
        <v>0</v>
      </c>
      <c r="R13" s="274">
        <v>0</v>
      </c>
      <c r="S13" s="274">
        <v>0</v>
      </c>
      <c r="T13" s="274">
        <f t="shared" si="6"/>
        <v>1792</v>
      </c>
      <c r="U13" s="274">
        <f t="shared" si="7"/>
        <v>1181</v>
      </c>
      <c r="V13" s="274">
        <v>0</v>
      </c>
      <c r="W13" s="274">
        <v>0</v>
      </c>
      <c r="X13" s="274">
        <v>1167</v>
      </c>
      <c r="Y13" s="274">
        <v>0</v>
      </c>
      <c r="Z13" s="274">
        <v>0</v>
      </c>
      <c r="AA13" s="274">
        <v>14</v>
      </c>
      <c r="AB13" s="274">
        <f t="shared" si="9"/>
        <v>611</v>
      </c>
      <c r="AC13" s="274">
        <v>0</v>
      </c>
      <c r="AD13" s="274">
        <v>0</v>
      </c>
      <c r="AE13" s="274">
        <v>88</v>
      </c>
      <c r="AF13" s="274">
        <v>0</v>
      </c>
      <c r="AG13" s="274">
        <v>0</v>
      </c>
      <c r="AH13" s="274">
        <v>523</v>
      </c>
      <c r="AI13" s="274">
        <f t="shared" si="11"/>
        <v>4200</v>
      </c>
      <c r="AJ13" s="274">
        <f t="shared" si="12"/>
        <v>0</v>
      </c>
      <c r="AK13" s="274">
        <v>0</v>
      </c>
      <c r="AL13" s="274">
        <v>0</v>
      </c>
      <c r="AM13" s="274">
        <v>0</v>
      </c>
      <c r="AN13" s="274">
        <v>0</v>
      </c>
      <c r="AO13" s="274">
        <v>0</v>
      </c>
      <c r="AP13" s="274">
        <v>0</v>
      </c>
      <c r="AQ13" s="274">
        <f t="shared" si="14"/>
        <v>4200</v>
      </c>
      <c r="AR13" s="274">
        <v>0</v>
      </c>
      <c r="AS13" s="274">
        <v>0</v>
      </c>
      <c r="AT13" s="274">
        <v>0</v>
      </c>
      <c r="AU13" s="274">
        <v>4200</v>
      </c>
      <c r="AV13" s="274">
        <v>0</v>
      </c>
      <c r="AW13" s="274">
        <v>0</v>
      </c>
      <c r="AX13" s="274">
        <f t="shared" si="16"/>
        <v>0</v>
      </c>
      <c r="AY13" s="274">
        <f t="shared" si="17"/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f t="shared" si="19"/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v>0</v>
      </c>
      <c r="BL13" s="274">
        <v>0</v>
      </c>
      <c r="BM13" s="274">
        <f t="shared" si="21"/>
        <v>0</v>
      </c>
      <c r="BN13" s="274">
        <f t="shared" si="22"/>
        <v>0</v>
      </c>
      <c r="BO13" s="274">
        <v>0</v>
      </c>
      <c r="BP13" s="274">
        <v>0</v>
      </c>
      <c r="BQ13" s="274">
        <v>0</v>
      </c>
      <c r="BR13" s="274">
        <v>0</v>
      </c>
      <c r="BS13" s="274">
        <v>0</v>
      </c>
      <c r="BT13" s="274">
        <v>0</v>
      </c>
      <c r="BU13" s="274">
        <f t="shared" si="24"/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f t="shared" si="26"/>
        <v>0</v>
      </c>
      <c r="CC13" s="274">
        <f t="shared" si="27"/>
        <v>0</v>
      </c>
      <c r="CD13" s="274">
        <v>0</v>
      </c>
      <c r="CE13" s="274">
        <v>0</v>
      </c>
      <c r="CF13" s="274">
        <v>0</v>
      </c>
      <c r="CG13" s="274">
        <v>0</v>
      </c>
      <c r="CH13" s="274">
        <v>0</v>
      </c>
      <c r="CI13" s="274">
        <v>0</v>
      </c>
      <c r="CJ13" s="274">
        <f t="shared" si="29"/>
        <v>0</v>
      </c>
      <c r="CK13" s="274">
        <v>0</v>
      </c>
      <c r="CL13" s="274">
        <v>0</v>
      </c>
      <c r="CM13" s="274">
        <v>0</v>
      </c>
      <c r="CN13" s="274">
        <v>0</v>
      </c>
      <c r="CO13" s="274">
        <v>0</v>
      </c>
      <c r="CP13" s="274">
        <v>0</v>
      </c>
      <c r="CQ13" s="274">
        <f t="shared" si="31"/>
        <v>5239</v>
      </c>
      <c r="CR13" s="274">
        <f t="shared" si="32"/>
        <v>2274</v>
      </c>
      <c r="CS13" s="274">
        <v>0</v>
      </c>
      <c r="CT13" s="274">
        <v>0</v>
      </c>
      <c r="CU13" s="274">
        <v>0</v>
      </c>
      <c r="CV13" s="274">
        <v>2274</v>
      </c>
      <c r="CW13" s="274">
        <v>0</v>
      </c>
      <c r="CX13" s="274">
        <v>0</v>
      </c>
      <c r="CY13" s="274">
        <f t="shared" si="34"/>
        <v>2965</v>
      </c>
      <c r="CZ13" s="274">
        <v>0</v>
      </c>
      <c r="DA13" s="274">
        <v>0</v>
      </c>
      <c r="DB13" s="274">
        <v>0</v>
      </c>
      <c r="DC13" s="274">
        <v>2965</v>
      </c>
      <c r="DD13" s="274">
        <v>0</v>
      </c>
      <c r="DE13" s="274">
        <v>0</v>
      </c>
      <c r="DF13" s="274">
        <f t="shared" si="36"/>
        <v>0</v>
      </c>
      <c r="DG13" s="274">
        <f t="shared" si="37"/>
        <v>0</v>
      </c>
      <c r="DH13" s="274">
        <v>0</v>
      </c>
      <c r="DI13" s="274">
        <v>0</v>
      </c>
      <c r="DJ13" s="274">
        <v>0</v>
      </c>
      <c r="DK13" s="274">
        <v>0</v>
      </c>
      <c r="DL13" s="274">
        <v>0</v>
      </c>
      <c r="DM13" s="274">
        <v>0</v>
      </c>
      <c r="DN13" s="274">
        <f t="shared" si="39"/>
        <v>0</v>
      </c>
      <c r="DO13" s="274">
        <v>0</v>
      </c>
      <c r="DP13" s="274">
        <v>0</v>
      </c>
      <c r="DQ13" s="274">
        <v>0</v>
      </c>
      <c r="DR13" s="274">
        <v>0</v>
      </c>
      <c r="DS13" s="274">
        <v>0</v>
      </c>
      <c r="DT13" s="274">
        <v>0</v>
      </c>
      <c r="DU13" s="274">
        <f t="shared" si="41"/>
        <v>0</v>
      </c>
      <c r="DV13" s="274">
        <v>0</v>
      </c>
      <c r="DW13" s="274">
        <v>0</v>
      </c>
      <c r="DX13" s="274">
        <v>0</v>
      </c>
      <c r="DY13" s="274">
        <v>0</v>
      </c>
      <c r="DZ13" s="274">
        <f t="shared" si="42"/>
        <v>0</v>
      </c>
      <c r="EA13" s="274">
        <f t="shared" si="43"/>
        <v>0</v>
      </c>
      <c r="EB13" s="274">
        <v>0</v>
      </c>
      <c r="EC13" s="274">
        <v>0</v>
      </c>
      <c r="ED13" s="274">
        <v>0</v>
      </c>
      <c r="EE13" s="274">
        <v>0</v>
      </c>
      <c r="EF13" s="274">
        <v>0</v>
      </c>
      <c r="EG13" s="274">
        <v>0</v>
      </c>
      <c r="EH13" s="274">
        <f t="shared" si="45"/>
        <v>0</v>
      </c>
      <c r="EI13" s="274">
        <v>0</v>
      </c>
      <c r="EJ13" s="274">
        <v>0</v>
      </c>
      <c r="EK13" s="274">
        <v>0</v>
      </c>
      <c r="EL13" s="274">
        <v>0</v>
      </c>
      <c r="EM13" s="274">
        <v>0</v>
      </c>
      <c r="EN13" s="274">
        <v>0</v>
      </c>
    </row>
    <row r="14" spans="1:144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0"/>
        <v>84012</v>
      </c>
      <c r="E14" s="274">
        <f t="shared" si="1"/>
        <v>69951</v>
      </c>
      <c r="F14" s="274">
        <f t="shared" si="2"/>
        <v>65446</v>
      </c>
      <c r="G14" s="274">
        <v>0</v>
      </c>
      <c r="H14" s="274">
        <v>64543</v>
      </c>
      <c r="I14" s="274">
        <v>0</v>
      </c>
      <c r="J14" s="274">
        <v>903</v>
      </c>
      <c r="K14" s="274">
        <v>0</v>
      </c>
      <c r="L14" s="274">
        <v>0</v>
      </c>
      <c r="M14" s="274">
        <f t="shared" si="4"/>
        <v>4505</v>
      </c>
      <c r="N14" s="274">
        <v>0</v>
      </c>
      <c r="O14" s="274">
        <v>4505</v>
      </c>
      <c r="P14" s="274">
        <v>0</v>
      </c>
      <c r="Q14" s="274">
        <v>0</v>
      </c>
      <c r="R14" s="274">
        <v>0</v>
      </c>
      <c r="S14" s="274">
        <v>0</v>
      </c>
      <c r="T14" s="274">
        <f t="shared" si="6"/>
        <v>4771</v>
      </c>
      <c r="U14" s="274">
        <f t="shared" si="7"/>
        <v>3034</v>
      </c>
      <c r="V14" s="274">
        <v>0</v>
      </c>
      <c r="W14" s="274">
        <v>0</v>
      </c>
      <c r="X14" s="274">
        <v>2312</v>
      </c>
      <c r="Y14" s="274">
        <v>385</v>
      </c>
      <c r="Z14" s="274">
        <v>20</v>
      </c>
      <c r="AA14" s="274">
        <v>317</v>
      </c>
      <c r="AB14" s="274">
        <f t="shared" si="9"/>
        <v>1737</v>
      </c>
      <c r="AC14" s="274">
        <v>0</v>
      </c>
      <c r="AD14" s="274">
        <v>0</v>
      </c>
      <c r="AE14" s="274">
        <v>410</v>
      </c>
      <c r="AF14" s="274">
        <v>0</v>
      </c>
      <c r="AG14" s="274">
        <v>32</v>
      </c>
      <c r="AH14" s="274">
        <v>1295</v>
      </c>
      <c r="AI14" s="274">
        <f t="shared" si="11"/>
        <v>0</v>
      </c>
      <c r="AJ14" s="274">
        <f t="shared" si="12"/>
        <v>0</v>
      </c>
      <c r="AK14" s="274">
        <v>0</v>
      </c>
      <c r="AL14" s="274">
        <v>0</v>
      </c>
      <c r="AM14" s="274">
        <v>0</v>
      </c>
      <c r="AN14" s="274">
        <v>0</v>
      </c>
      <c r="AO14" s="274">
        <v>0</v>
      </c>
      <c r="AP14" s="274">
        <v>0</v>
      </c>
      <c r="AQ14" s="274">
        <f t="shared" si="14"/>
        <v>0</v>
      </c>
      <c r="AR14" s="274">
        <v>0</v>
      </c>
      <c r="AS14" s="274">
        <v>0</v>
      </c>
      <c r="AT14" s="274">
        <v>0</v>
      </c>
      <c r="AU14" s="274">
        <v>0</v>
      </c>
      <c r="AV14" s="274">
        <v>0</v>
      </c>
      <c r="AW14" s="274">
        <v>0</v>
      </c>
      <c r="AX14" s="274">
        <f t="shared" si="16"/>
        <v>0</v>
      </c>
      <c r="AY14" s="274">
        <f t="shared" si="17"/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f t="shared" si="19"/>
        <v>0</v>
      </c>
      <c r="BG14" s="274">
        <v>0</v>
      </c>
      <c r="BH14" s="274">
        <v>0</v>
      </c>
      <c r="BI14" s="274">
        <v>0</v>
      </c>
      <c r="BJ14" s="274">
        <v>0</v>
      </c>
      <c r="BK14" s="274">
        <v>0</v>
      </c>
      <c r="BL14" s="274">
        <v>0</v>
      </c>
      <c r="BM14" s="274">
        <f t="shared" si="21"/>
        <v>0</v>
      </c>
      <c r="BN14" s="274">
        <f t="shared" si="22"/>
        <v>0</v>
      </c>
      <c r="BO14" s="274">
        <v>0</v>
      </c>
      <c r="BP14" s="274">
        <v>0</v>
      </c>
      <c r="BQ14" s="274">
        <v>0</v>
      </c>
      <c r="BR14" s="274">
        <v>0</v>
      </c>
      <c r="BS14" s="274">
        <v>0</v>
      </c>
      <c r="BT14" s="274">
        <v>0</v>
      </c>
      <c r="BU14" s="274">
        <f t="shared" si="24"/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f t="shared" si="26"/>
        <v>0</v>
      </c>
      <c r="CC14" s="274">
        <f t="shared" si="27"/>
        <v>0</v>
      </c>
      <c r="CD14" s="274">
        <v>0</v>
      </c>
      <c r="CE14" s="274">
        <v>0</v>
      </c>
      <c r="CF14" s="274">
        <v>0</v>
      </c>
      <c r="CG14" s="274">
        <v>0</v>
      </c>
      <c r="CH14" s="274">
        <v>0</v>
      </c>
      <c r="CI14" s="274">
        <v>0</v>
      </c>
      <c r="CJ14" s="274">
        <f t="shared" si="29"/>
        <v>0</v>
      </c>
      <c r="CK14" s="274">
        <v>0</v>
      </c>
      <c r="CL14" s="274">
        <v>0</v>
      </c>
      <c r="CM14" s="274">
        <v>0</v>
      </c>
      <c r="CN14" s="274">
        <v>0</v>
      </c>
      <c r="CO14" s="274">
        <v>0</v>
      </c>
      <c r="CP14" s="274">
        <v>0</v>
      </c>
      <c r="CQ14" s="274">
        <f t="shared" si="31"/>
        <v>1847</v>
      </c>
      <c r="CR14" s="274">
        <f t="shared" si="32"/>
        <v>1847</v>
      </c>
      <c r="CS14" s="274">
        <v>0</v>
      </c>
      <c r="CT14" s="274">
        <v>0</v>
      </c>
      <c r="CU14" s="274">
        <v>0</v>
      </c>
      <c r="CV14" s="274">
        <v>1847</v>
      </c>
      <c r="CW14" s="274">
        <v>0</v>
      </c>
      <c r="CX14" s="274">
        <v>0</v>
      </c>
      <c r="CY14" s="274">
        <f t="shared" si="34"/>
        <v>0</v>
      </c>
      <c r="CZ14" s="274">
        <v>0</v>
      </c>
      <c r="DA14" s="274">
        <v>0</v>
      </c>
      <c r="DB14" s="274">
        <v>0</v>
      </c>
      <c r="DC14" s="274">
        <v>0</v>
      </c>
      <c r="DD14" s="274">
        <v>0</v>
      </c>
      <c r="DE14" s="274">
        <v>0</v>
      </c>
      <c r="DF14" s="274">
        <f t="shared" si="36"/>
        <v>0</v>
      </c>
      <c r="DG14" s="274">
        <f t="shared" si="37"/>
        <v>0</v>
      </c>
      <c r="DH14" s="274">
        <v>0</v>
      </c>
      <c r="DI14" s="274">
        <v>0</v>
      </c>
      <c r="DJ14" s="274">
        <v>0</v>
      </c>
      <c r="DK14" s="274">
        <v>0</v>
      </c>
      <c r="DL14" s="274">
        <v>0</v>
      </c>
      <c r="DM14" s="274">
        <v>0</v>
      </c>
      <c r="DN14" s="274">
        <f t="shared" si="39"/>
        <v>0</v>
      </c>
      <c r="DO14" s="274">
        <v>0</v>
      </c>
      <c r="DP14" s="274">
        <v>0</v>
      </c>
      <c r="DQ14" s="274">
        <v>0</v>
      </c>
      <c r="DR14" s="274">
        <v>0</v>
      </c>
      <c r="DS14" s="274">
        <v>0</v>
      </c>
      <c r="DT14" s="274">
        <v>0</v>
      </c>
      <c r="DU14" s="274">
        <f t="shared" si="41"/>
        <v>6932</v>
      </c>
      <c r="DV14" s="274">
        <v>6862</v>
      </c>
      <c r="DW14" s="274">
        <v>70</v>
      </c>
      <c r="DX14" s="274">
        <v>0</v>
      </c>
      <c r="DY14" s="274">
        <v>0</v>
      </c>
      <c r="DZ14" s="274">
        <f t="shared" si="42"/>
        <v>511</v>
      </c>
      <c r="EA14" s="274">
        <f t="shared" si="43"/>
        <v>167</v>
      </c>
      <c r="EB14" s="274">
        <v>0</v>
      </c>
      <c r="EC14" s="274">
        <v>0</v>
      </c>
      <c r="ED14" s="274">
        <v>167</v>
      </c>
      <c r="EE14" s="274">
        <v>0</v>
      </c>
      <c r="EF14" s="274">
        <v>0</v>
      </c>
      <c r="EG14" s="274">
        <v>0</v>
      </c>
      <c r="EH14" s="274">
        <f t="shared" si="45"/>
        <v>344</v>
      </c>
      <c r="EI14" s="274">
        <v>0</v>
      </c>
      <c r="EJ14" s="274">
        <v>0</v>
      </c>
      <c r="EK14" s="274">
        <v>0</v>
      </c>
      <c r="EL14" s="274">
        <v>0</v>
      </c>
      <c r="EM14" s="274">
        <v>344</v>
      </c>
      <c r="EN14" s="274">
        <v>0</v>
      </c>
    </row>
    <row r="15" spans="1:144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0"/>
        <v>63077</v>
      </c>
      <c r="E15" s="274">
        <f t="shared" si="1"/>
        <v>51680</v>
      </c>
      <c r="F15" s="274">
        <f t="shared" si="2"/>
        <v>46386</v>
      </c>
      <c r="G15" s="274">
        <v>0</v>
      </c>
      <c r="H15" s="274">
        <v>46383</v>
      </c>
      <c r="I15" s="274">
        <v>0</v>
      </c>
      <c r="J15" s="274">
        <v>0</v>
      </c>
      <c r="K15" s="274">
        <v>3</v>
      </c>
      <c r="L15" s="274">
        <v>0</v>
      </c>
      <c r="M15" s="274">
        <f t="shared" si="4"/>
        <v>5294</v>
      </c>
      <c r="N15" s="274">
        <v>0</v>
      </c>
      <c r="O15" s="274">
        <v>5294</v>
      </c>
      <c r="P15" s="274">
        <v>0</v>
      </c>
      <c r="Q15" s="274">
        <v>0</v>
      </c>
      <c r="R15" s="274">
        <v>0</v>
      </c>
      <c r="S15" s="274">
        <v>0</v>
      </c>
      <c r="T15" s="274">
        <f t="shared" si="6"/>
        <v>397</v>
      </c>
      <c r="U15" s="274">
        <f t="shared" si="7"/>
        <v>4</v>
      </c>
      <c r="V15" s="274">
        <v>0</v>
      </c>
      <c r="W15" s="274">
        <v>0</v>
      </c>
      <c r="X15" s="274">
        <v>0</v>
      </c>
      <c r="Y15" s="274">
        <v>0</v>
      </c>
      <c r="Z15" s="274">
        <v>0</v>
      </c>
      <c r="AA15" s="274">
        <v>4</v>
      </c>
      <c r="AB15" s="274">
        <f t="shared" si="9"/>
        <v>393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393</v>
      </c>
      <c r="AI15" s="274">
        <f t="shared" si="11"/>
        <v>1247</v>
      </c>
      <c r="AJ15" s="274">
        <f t="shared" si="12"/>
        <v>0</v>
      </c>
      <c r="AK15" s="274">
        <v>0</v>
      </c>
      <c r="AL15" s="274">
        <v>0</v>
      </c>
      <c r="AM15" s="274">
        <v>0</v>
      </c>
      <c r="AN15" s="274">
        <v>0</v>
      </c>
      <c r="AO15" s="274">
        <v>0</v>
      </c>
      <c r="AP15" s="274">
        <v>0</v>
      </c>
      <c r="AQ15" s="274">
        <f t="shared" si="14"/>
        <v>1247</v>
      </c>
      <c r="AR15" s="274">
        <v>0</v>
      </c>
      <c r="AS15" s="274">
        <v>0</v>
      </c>
      <c r="AT15" s="274">
        <v>0</v>
      </c>
      <c r="AU15" s="274">
        <v>1247</v>
      </c>
      <c r="AV15" s="274">
        <v>0</v>
      </c>
      <c r="AW15" s="274">
        <v>0</v>
      </c>
      <c r="AX15" s="274">
        <f t="shared" si="16"/>
        <v>0</v>
      </c>
      <c r="AY15" s="274">
        <f t="shared" si="17"/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f t="shared" si="19"/>
        <v>0</v>
      </c>
      <c r="BG15" s="274">
        <v>0</v>
      </c>
      <c r="BH15" s="274">
        <v>0</v>
      </c>
      <c r="BI15" s="274">
        <v>0</v>
      </c>
      <c r="BJ15" s="274">
        <v>0</v>
      </c>
      <c r="BK15" s="274">
        <v>0</v>
      </c>
      <c r="BL15" s="274">
        <v>0</v>
      </c>
      <c r="BM15" s="274">
        <f t="shared" si="21"/>
        <v>0</v>
      </c>
      <c r="BN15" s="274">
        <f t="shared" si="22"/>
        <v>0</v>
      </c>
      <c r="BO15" s="274">
        <v>0</v>
      </c>
      <c r="BP15" s="274">
        <v>0</v>
      </c>
      <c r="BQ15" s="274">
        <v>0</v>
      </c>
      <c r="BR15" s="274">
        <v>0</v>
      </c>
      <c r="BS15" s="274">
        <v>0</v>
      </c>
      <c r="BT15" s="274">
        <v>0</v>
      </c>
      <c r="BU15" s="274">
        <f t="shared" si="24"/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f t="shared" si="26"/>
        <v>2022</v>
      </c>
      <c r="CC15" s="274">
        <f t="shared" si="27"/>
        <v>19</v>
      </c>
      <c r="CD15" s="274">
        <v>0</v>
      </c>
      <c r="CE15" s="274">
        <v>0</v>
      </c>
      <c r="CF15" s="274">
        <v>0</v>
      </c>
      <c r="CG15" s="274">
        <v>0</v>
      </c>
      <c r="CH15" s="274">
        <v>0</v>
      </c>
      <c r="CI15" s="274">
        <v>19</v>
      </c>
      <c r="CJ15" s="274">
        <f t="shared" si="29"/>
        <v>2003</v>
      </c>
      <c r="CK15" s="274">
        <v>0</v>
      </c>
      <c r="CL15" s="274">
        <v>0</v>
      </c>
      <c r="CM15" s="274">
        <v>0</v>
      </c>
      <c r="CN15" s="274">
        <v>0</v>
      </c>
      <c r="CO15" s="274">
        <v>0</v>
      </c>
      <c r="CP15" s="274">
        <v>2003</v>
      </c>
      <c r="CQ15" s="274">
        <f t="shared" si="31"/>
        <v>3087</v>
      </c>
      <c r="CR15" s="274">
        <f t="shared" si="32"/>
        <v>2836</v>
      </c>
      <c r="CS15" s="274">
        <v>0</v>
      </c>
      <c r="CT15" s="274">
        <v>0</v>
      </c>
      <c r="CU15" s="274">
        <v>623</v>
      </c>
      <c r="CV15" s="274">
        <v>2114</v>
      </c>
      <c r="CW15" s="274">
        <v>97</v>
      </c>
      <c r="CX15" s="274">
        <v>2</v>
      </c>
      <c r="CY15" s="274">
        <f t="shared" si="34"/>
        <v>251</v>
      </c>
      <c r="CZ15" s="274">
        <v>0</v>
      </c>
      <c r="DA15" s="274">
        <v>0</v>
      </c>
      <c r="DB15" s="274">
        <v>23</v>
      </c>
      <c r="DC15" s="274">
        <v>0</v>
      </c>
      <c r="DD15" s="274">
        <v>0</v>
      </c>
      <c r="DE15" s="274">
        <v>228</v>
      </c>
      <c r="DF15" s="274">
        <f t="shared" si="36"/>
        <v>0</v>
      </c>
      <c r="DG15" s="274">
        <f t="shared" si="37"/>
        <v>0</v>
      </c>
      <c r="DH15" s="274">
        <v>0</v>
      </c>
      <c r="DI15" s="274">
        <v>0</v>
      </c>
      <c r="DJ15" s="274">
        <v>0</v>
      </c>
      <c r="DK15" s="274">
        <v>0</v>
      </c>
      <c r="DL15" s="274">
        <v>0</v>
      </c>
      <c r="DM15" s="274">
        <v>0</v>
      </c>
      <c r="DN15" s="274">
        <f t="shared" si="39"/>
        <v>0</v>
      </c>
      <c r="DO15" s="274">
        <v>0</v>
      </c>
      <c r="DP15" s="274">
        <v>0</v>
      </c>
      <c r="DQ15" s="274">
        <v>0</v>
      </c>
      <c r="DR15" s="274">
        <v>0</v>
      </c>
      <c r="DS15" s="274">
        <v>0</v>
      </c>
      <c r="DT15" s="274">
        <v>0</v>
      </c>
      <c r="DU15" s="274">
        <f t="shared" si="41"/>
        <v>4608</v>
      </c>
      <c r="DV15" s="274">
        <v>4608</v>
      </c>
      <c r="DW15" s="274">
        <v>0</v>
      </c>
      <c r="DX15" s="274">
        <v>0</v>
      </c>
      <c r="DY15" s="274">
        <v>0</v>
      </c>
      <c r="DZ15" s="274">
        <f t="shared" si="42"/>
        <v>36</v>
      </c>
      <c r="EA15" s="274">
        <f t="shared" si="43"/>
        <v>6</v>
      </c>
      <c r="EB15" s="274">
        <v>0</v>
      </c>
      <c r="EC15" s="274">
        <v>0</v>
      </c>
      <c r="ED15" s="274">
        <v>6</v>
      </c>
      <c r="EE15" s="274">
        <v>0</v>
      </c>
      <c r="EF15" s="274">
        <v>0</v>
      </c>
      <c r="EG15" s="274">
        <v>0</v>
      </c>
      <c r="EH15" s="274">
        <f t="shared" si="45"/>
        <v>30</v>
      </c>
      <c r="EI15" s="274">
        <v>0</v>
      </c>
      <c r="EJ15" s="274">
        <v>0</v>
      </c>
      <c r="EK15" s="274">
        <v>30</v>
      </c>
      <c r="EL15" s="274">
        <v>0</v>
      </c>
      <c r="EM15" s="274">
        <v>0</v>
      </c>
      <c r="EN15" s="274">
        <v>0</v>
      </c>
    </row>
    <row r="16" spans="1:144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0"/>
        <v>15542</v>
      </c>
      <c r="E16" s="274">
        <f t="shared" si="1"/>
        <v>13612</v>
      </c>
      <c r="F16" s="274">
        <f t="shared" si="2"/>
        <v>13611</v>
      </c>
      <c r="G16" s="274">
        <v>0</v>
      </c>
      <c r="H16" s="274">
        <v>13611</v>
      </c>
      <c r="I16" s="274">
        <v>0</v>
      </c>
      <c r="J16" s="274">
        <v>0</v>
      </c>
      <c r="K16" s="274">
        <v>0</v>
      </c>
      <c r="L16" s="274">
        <v>0</v>
      </c>
      <c r="M16" s="274">
        <f t="shared" si="4"/>
        <v>1</v>
      </c>
      <c r="N16" s="274">
        <v>0</v>
      </c>
      <c r="O16" s="274">
        <v>1</v>
      </c>
      <c r="P16" s="274">
        <v>0</v>
      </c>
      <c r="Q16" s="274">
        <v>0</v>
      </c>
      <c r="R16" s="274">
        <v>0</v>
      </c>
      <c r="S16" s="274">
        <v>0</v>
      </c>
      <c r="T16" s="274">
        <f t="shared" si="6"/>
        <v>796</v>
      </c>
      <c r="U16" s="274">
        <f t="shared" si="7"/>
        <v>640</v>
      </c>
      <c r="V16" s="274">
        <v>0</v>
      </c>
      <c r="W16" s="274">
        <v>0</v>
      </c>
      <c r="X16" s="274">
        <v>364</v>
      </c>
      <c r="Y16" s="274">
        <v>0</v>
      </c>
      <c r="Z16" s="274">
        <v>0</v>
      </c>
      <c r="AA16" s="274">
        <v>276</v>
      </c>
      <c r="AB16" s="274">
        <f t="shared" si="9"/>
        <v>156</v>
      </c>
      <c r="AC16" s="274">
        <v>0</v>
      </c>
      <c r="AD16" s="274">
        <v>0</v>
      </c>
      <c r="AE16" s="274">
        <v>1</v>
      </c>
      <c r="AF16" s="274">
        <v>0</v>
      </c>
      <c r="AG16" s="274">
        <v>0</v>
      </c>
      <c r="AH16" s="274">
        <v>155</v>
      </c>
      <c r="AI16" s="274">
        <f t="shared" si="11"/>
        <v>0</v>
      </c>
      <c r="AJ16" s="274">
        <f t="shared" si="12"/>
        <v>0</v>
      </c>
      <c r="AK16" s="274">
        <v>0</v>
      </c>
      <c r="AL16" s="274">
        <v>0</v>
      </c>
      <c r="AM16" s="274">
        <v>0</v>
      </c>
      <c r="AN16" s="274">
        <v>0</v>
      </c>
      <c r="AO16" s="274">
        <v>0</v>
      </c>
      <c r="AP16" s="274">
        <v>0</v>
      </c>
      <c r="AQ16" s="274">
        <f t="shared" si="14"/>
        <v>0</v>
      </c>
      <c r="AR16" s="274">
        <v>0</v>
      </c>
      <c r="AS16" s="274">
        <v>0</v>
      </c>
      <c r="AT16" s="274">
        <v>0</v>
      </c>
      <c r="AU16" s="274">
        <v>0</v>
      </c>
      <c r="AV16" s="274">
        <v>0</v>
      </c>
      <c r="AW16" s="274">
        <v>0</v>
      </c>
      <c r="AX16" s="274">
        <f t="shared" si="16"/>
        <v>0</v>
      </c>
      <c r="AY16" s="274">
        <f t="shared" si="17"/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f t="shared" si="19"/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v>0</v>
      </c>
      <c r="BL16" s="274">
        <v>0</v>
      </c>
      <c r="BM16" s="274">
        <f t="shared" si="21"/>
        <v>0</v>
      </c>
      <c r="BN16" s="274">
        <f t="shared" si="22"/>
        <v>0</v>
      </c>
      <c r="BO16" s="274">
        <v>0</v>
      </c>
      <c r="BP16" s="274">
        <v>0</v>
      </c>
      <c r="BQ16" s="274">
        <v>0</v>
      </c>
      <c r="BR16" s="274">
        <v>0</v>
      </c>
      <c r="BS16" s="274">
        <v>0</v>
      </c>
      <c r="BT16" s="274">
        <v>0</v>
      </c>
      <c r="BU16" s="274">
        <f t="shared" si="24"/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f t="shared" si="26"/>
        <v>0</v>
      </c>
      <c r="CC16" s="274">
        <f t="shared" si="27"/>
        <v>0</v>
      </c>
      <c r="CD16" s="274">
        <v>0</v>
      </c>
      <c r="CE16" s="274">
        <v>0</v>
      </c>
      <c r="CF16" s="274">
        <v>0</v>
      </c>
      <c r="CG16" s="274">
        <v>0</v>
      </c>
      <c r="CH16" s="274">
        <v>0</v>
      </c>
      <c r="CI16" s="274">
        <v>0</v>
      </c>
      <c r="CJ16" s="274">
        <f t="shared" si="29"/>
        <v>0</v>
      </c>
      <c r="CK16" s="274">
        <v>0</v>
      </c>
      <c r="CL16" s="274">
        <v>0</v>
      </c>
      <c r="CM16" s="274">
        <v>0</v>
      </c>
      <c r="CN16" s="274">
        <v>0</v>
      </c>
      <c r="CO16" s="274">
        <v>0</v>
      </c>
      <c r="CP16" s="274">
        <v>0</v>
      </c>
      <c r="CQ16" s="274">
        <f t="shared" si="31"/>
        <v>0</v>
      </c>
      <c r="CR16" s="274">
        <f t="shared" si="32"/>
        <v>0</v>
      </c>
      <c r="CS16" s="274">
        <v>0</v>
      </c>
      <c r="CT16" s="274">
        <v>0</v>
      </c>
      <c r="CU16" s="274">
        <v>0</v>
      </c>
      <c r="CV16" s="274">
        <v>0</v>
      </c>
      <c r="CW16" s="274">
        <v>0</v>
      </c>
      <c r="CX16" s="274">
        <v>0</v>
      </c>
      <c r="CY16" s="274">
        <f t="shared" si="34"/>
        <v>0</v>
      </c>
      <c r="CZ16" s="274">
        <v>0</v>
      </c>
      <c r="DA16" s="274">
        <v>0</v>
      </c>
      <c r="DB16" s="274">
        <v>0</v>
      </c>
      <c r="DC16" s="274">
        <v>0</v>
      </c>
      <c r="DD16" s="274">
        <v>0</v>
      </c>
      <c r="DE16" s="274">
        <v>0</v>
      </c>
      <c r="DF16" s="274">
        <f t="shared" si="36"/>
        <v>0</v>
      </c>
      <c r="DG16" s="274">
        <f t="shared" si="37"/>
        <v>0</v>
      </c>
      <c r="DH16" s="274">
        <v>0</v>
      </c>
      <c r="DI16" s="274">
        <v>0</v>
      </c>
      <c r="DJ16" s="274">
        <v>0</v>
      </c>
      <c r="DK16" s="274">
        <v>0</v>
      </c>
      <c r="DL16" s="274">
        <v>0</v>
      </c>
      <c r="DM16" s="274">
        <v>0</v>
      </c>
      <c r="DN16" s="274">
        <f t="shared" si="39"/>
        <v>0</v>
      </c>
      <c r="DO16" s="274">
        <v>0</v>
      </c>
      <c r="DP16" s="274">
        <v>0</v>
      </c>
      <c r="DQ16" s="274">
        <v>0</v>
      </c>
      <c r="DR16" s="274">
        <v>0</v>
      </c>
      <c r="DS16" s="274">
        <v>0</v>
      </c>
      <c r="DT16" s="274">
        <v>0</v>
      </c>
      <c r="DU16" s="274">
        <f t="shared" si="41"/>
        <v>1133</v>
      </c>
      <c r="DV16" s="274">
        <v>1109</v>
      </c>
      <c r="DW16" s="274">
        <v>19</v>
      </c>
      <c r="DX16" s="274">
        <v>5</v>
      </c>
      <c r="DY16" s="274">
        <v>0</v>
      </c>
      <c r="DZ16" s="274">
        <f t="shared" si="42"/>
        <v>1</v>
      </c>
      <c r="EA16" s="274">
        <f t="shared" si="43"/>
        <v>0</v>
      </c>
      <c r="EB16" s="274">
        <v>0</v>
      </c>
      <c r="EC16" s="274">
        <v>0</v>
      </c>
      <c r="ED16" s="274">
        <v>0</v>
      </c>
      <c r="EE16" s="274">
        <v>0</v>
      </c>
      <c r="EF16" s="274">
        <v>0</v>
      </c>
      <c r="EG16" s="274">
        <v>0</v>
      </c>
      <c r="EH16" s="274">
        <f t="shared" si="45"/>
        <v>1</v>
      </c>
      <c r="EI16" s="274">
        <v>0</v>
      </c>
      <c r="EJ16" s="274">
        <v>0</v>
      </c>
      <c r="EK16" s="274">
        <v>1</v>
      </c>
      <c r="EL16" s="274">
        <v>0</v>
      </c>
      <c r="EM16" s="274">
        <v>0</v>
      </c>
      <c r="EN16" s="274">
        <v>0</v>
      </c>
    </row>
    <row r="17" spans="1:144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0"/>
        <v>25422</v>
      </c>
      <c r="E17" s="274">
        <f t="shared" si="1"/>
        <v>17011</v>
      </c>
      <c r="F17" s="274">
        <f t="shared" si="2"/>
        <v>16731</v>
      </c>
      <c r="G17" s="274">
        <v>0</v>
      </c>
      <c r="H17" s="274">
        <v>16731</v>
      </c>
      <c r="I17" s="274">
        <v>0</v>
      </c>
      <c r="J17" s="274">
        <v>0</v>
      </c>
      <c r="K17" s="274">
        <v>0</v>
      </c>
      <c r="L17" s="274">
        <v>0</v>
      </c>
      <c r="M17" s="274">
        <f t="shared" si="4"/>
        <v>280</v>
      </c>
      <c r="N17" s="274">
        <v>0</v>
      </c>
      <c r="O17" s="274">
        <v>280</v>
      </c>
      <c r="P17" s="274">
        <v>0</v>
      </c>
      <c r="Q17" s="274">
        <v>0</v>
      </c>
      <c r="R17" s="274">
        <v>0</v>
      </c>
      <c r="S17" s="274">
        <v>0</v>
      </c>
      <c r="T17" s="274">
        <f t="shared" si="6"/>
        <v>5789</v>
      </c>
      <c r="U17" s="274">
        <f t="shared" si="7"/>
        <v>809</v>
      </c>
      <c r="V17" s="274">
        <v>0</v>
      </c>
      <c r="W17" s="274">
        <v>0</v>
      </c>
      <c r="X17" s="274">
        <v>237</v>
      </c>
      <c r="Y17" s="274">
        <v>0</v>
      </c>
      <c r="Z17" s="274">
        <v>0</v>
      </c>
      <c r="AA17" s="274">
        <v>572</v>
      </c>
      <c r="AB17" s="274">
        <f t="shared" si="9"/>
        <v>4980</v>
      </c>
      <c r="AC17" s="274">
        <v>0</v>
      </c>
      <c r="AD17" s="274">
        <v>0</v>
      </c>
      <c r="AE17" s="274">
        <v>430</v>
      </c>
      <c r="AF17" s="274">
        <v>0</v>
      </c>
      <c r="AG17" s="274">
        <v>0</v>
      </c>
      <c r="AH17" s="274">
        <v>4550</v>
      </c>
      <c r="AI17" s="274">
        <f t="shared" si="11"/>
        <v>0</v>
      </c>
      <c r="AJ17" s="274">
        <f t="shared" si="12"/>
        <v>0</v>
      </c>
      <c r="AK17" s="274">
        <v>0</v>
      </c>
      <c r="AL17" s="274">
        <v>0</v>
      </c>
      <c r="AM17" s="274">
        <v>0</v>
      </c>
      <c r="AN17" s="274">
        <v>0</v>
      </c>
      <c r="AO17" s="274">
        <v>0</v>
      </c>
      <c r="AP17" s="274">
        <v>0</v>
      </c>
      <c r="AQ17" s="274">
        <f t="shared" si="14"/>
        <v>0</v>
      </c>
      <c r="AR17" s="274">
        <v>0</v>
      </c>
      <c r="AS17" s="274">
        <v>0</v>
      </c>
      <c r="AT17" s="274">
        <v>0</v>
      </c>
      <c r="AU17" s="274">
        <v>0</v>
      </c>
      <c r="AV17" s="274">
        <v>0</v>
      </c>
      <c r="AW17" s="274">
        <v>0</v>
      </c>
      <c r="AX17" s="274">
        <f t="shared" si="16"/>
        <v>73</v>
      </c>
      <c r="AY17" s="274">
        <f t="shared" si="17"/>
        <v>73</v>
      </c>
      <c r="AZ17" s="274">
        <v>0</v>
      </c>
      <c r="BA17" s="274">
        <v>0</v>
      </c>
      <c r="BB17" s="274">
        <v>0</v>
      </c>
      <c r="BC17" s="274">
        <v>73</v>
      </c>
      <c r="BD17" s="274">
        <v>0</v>
      </c>
      <c r="BE17" s="274">
        <v>0</v>
      </c>
      <c r="BF17" s="274">
        <f t="shared" si="19"/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v>0</v>
      </c>
      <c r="BL17" s="274">
        <v>0</v>
      </c>
      <c r="BM17" s="274">
        <f t="shared" si="21"/>
        <v>0</v>
      </c>
      <c r="BN17" s="274">
        <f t="shared" si="22"/>
        <v>0</v>
      </c>
      <c r="BO17" s="274">
        <v>0</v>
      </c>
      <c r="BP17" s="274">
        <v>0</v>
      </c>
      <c r="BQ17" s="274">
        <v>0</v>
      </c>
      <c r="BR17" s="274">
        <v>0</v>
      </c>
      <c r="BS17" s="274">
        <v>0</v>
      </c>
      <c r="BT17" s="274">
        <v>0</v>
      </c>
      <c r="BU17" s="274">
        <f t="shared" si="24"/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f t="shared" si="26"/>
        <v>0</v>
      </c>
      <c r="CC17" s="274">
        <f t="shared" si="27"/>
        <v>0</v>
      </c>
      <c r="CD17" s="274">
        <v>0</v>
      </c>
      <c r="CE17" s="274">
        <v>0</v>
      </c>
      <c r="CF17" s="274">
        <v>0</v>
      </c>
      <c r="CG17" s="274">
        <v>0</v>
      </c>
      <c r="CH17" s="274">
        <v>0</v>
      </c>
      <c r="CI17" s="274">
        <v>0</v>
      </c>
      <c r="CJ17" s="274">
        <f t="shared" si="29"/>
        <v>0</v>
      </c>
      <c r="CK17" s="274">
        <v>0</v>
      </c>
      <c r="CL17" s="274">
        <v>0</v>
      </c>
      <c r="CM17" s="274">
        <v>0</v>
      </c>
      <c r="CN17" s="274">
        <v>0</v>
      </c>
      <c r="CO17" s="274">
        <v>0</v>
      </c>
      <c r="CP17" s="274">
        <v>0</v>
      </c>
      <c r="CQ17" s="274">
        <f t="shared" si="31"/>
        <v>500</v>
      </c>
      <c r="CR17" s="274">
        <f t="shared" si="32"/>
        <v>377</v>
      </c>
      <c r="CS17" s="274">
        <v>0</v>
      </c>
      <c r="CT17" s="274">
        <v>0</v>
      </c>
      <c r="CU17" s="274">
        <v>0</v>
      </c>
      <c r="CV17" s="274">
        <v>377</v>
      </c>
      <c r="CW17" s="274">
        <v>0</v>
      </c>
      <c r="CX17" s="274">
        <v>0</v>
      </c>
      <c r="CY17" s="274">
        <f t="shared" si="34"/>
        <v>123</v>
      </c>
      <c r="CZ17" s="274">
        <v>0</v>
      </c>
      <c r="DA17" s="274">
        <v>0</v>
      </c>
      <c r="DB17" s="274">
        <v>0</v>
      </c>
      <c r="DC17" s="274">
        <v>123</v>
      </c>
      <c r="DD17" s="274">
        <v>0</v>
      </c>
      <c r="DE17" s="274">
        <v>0</v>
      </c>
      <c r="DF17" s="274">
        <f t="shared" si="36"/>
        <v>0</v>
      </c>
      <c r="DG17" s="274">
        <f t="shared" si="37"/>
        <v>0</v>
      </c>
      <c r="DH17" s="274">
        <v>0</v>
      </c>
      <c r="DI17" s="274">
        <v>0</v>
      </c>
      <c r="DJ17" s="274">
        <v>0</v>
      </c>
      <c r="DK17" s="274">
        <v>0</v>
      </c>
      <c r="DL17" s="274">
        <v>0</v>
      </c>
      <c r="DM17" s="274">
        <v>0</v>
      </c>
      <c r="DN17" s="274">
        <f t="shared" si="39"/>
        <v>0</v>
      </c>
      <c r="DO17" s="274">
        <v>0</v>
      </c>
      <c r="DP17" s="274">
        <v>0</v>
      </c>
      <c r="DQ17" s="274">
        <v>0</v>
      </c>
      <c r="DR17" s="274">
        <v>0</v>
      </c>
      <c r="DS17" s="274">
        <v>0</v>
      </c>
      <c r="DT17" s="274">
        <v>0</v>
      </c>
      <c r="DU17" s="274">
        <f t="shared" si="41"/>
        <v>1835</v>
      </c>
      <c r="DV17" s="274">
        <v>1351</v>
      </c>
      <c r="DW17" s="274">
        <v>0</v>
      </c>
      <c r="DX17" s="274">
        <v>484</v>
      </c>
      <c r="DY17" s="274">
        <v>0</v>
      </c>
      <c r="DZ17" s="274">
        <f t="shared" si="42"/>
        <v>214</v>
      </c>
      <c r="EA17" s="274">
        <f t="shared" si="43"/>
        <v>101</v>
      </c>
      <c r="EB17" s="274">
        <v>0</v>
      </c>
      <c r="EC17" s="274">
        <v>0</v>
      </c>
      <c r="ED17" s="274">
        <v>101</v>
      </c>
      <c r="EE17" s="274">
        <v>0</v>
      </c>
      <c r="EF17" s="274">
        <v>0</v>
      </c>
      <c r="EG17" s="274">
        <v>0</v>
      </c>
      <c r="EH17" s="274">
        <f t="shared" si="45"/>
        <v>113</v>
      </c>
      <c r="EI17" s="274">
        <v>0</v>
      </c>
      <c r="EJ17" s="274">
        <v>0</v>
      </c>
      <c r="EK17" s="274">
        <v>113</v>
      </c>
      <c r="EL17" s="274">
        <v>0</v>
      </c>
      <c r="EM17" s="274">
        <v>0</v>
      </c>
      <c r="EN17" s="274">
        <v>0</v>
      </c>
    </row>
    <row r="18" spans="1:144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0"/>
        <v>47999</v>
      </c>
      <c r="E18" s="274">
        <f t="shared" si="1"/>
        <v>40846</v>
      </c>
      <c r="F18" s="274">
        <f t="shared" si="2"/>
        <v>33557</v>
      </c>
      <c r="G18" s="274">
        <v>0</v>
      </c>
      <c r="H18" s="274">
        <v>33555</v>
      </c>
      <c r="I18" s="274">
        <v>0</v>
      </c>
      <c r="J18" s="274">
        <v>0</v>
      </c>
      <c r="K18" s="274">
        <v>2</v>
      </c>
      <c r="L18" s="274">
        <v>0</v>
      </c>
      <c r="M18" s="274">
        <f t="shared" si="4"/>
        <v>7289</v>
      </c>
      <c r="N18" s="274">
        <v>0</v>
      </c>
      <c r="O18" s="274">
        <v>7267</v>
      </c>
      <c r="P18" s="274">
        <v>22</v>
      </c>
      <c r="Q18" s="274">
        <v>0</v>
      </c>
      <c r="R18" s="274">
        <v>0</v>
      </c>
      <c r="S18" s="274">
        <v>0</v>
      </c>
      <c r="T18" s="274">
        <f t="shared" si="6"/>
        <v>2074</v>
      </c>
      <c r="U18" s="274">
        <f t="shared" si="7"/>
        <v>97</v>
      </c>
      <c r="V18" s="274">
        <v>0</v>
      </c>
      <c r="W18" s="274">
        <v>0</v>
      </c>
      <c r="X18" s="274">
        <v>32</v>
      </c>
      <c r="Y18" s="274">
        <v>0</v>
      </c>
      <c r="Z18" s="274">
        <v>0</v>
      </c>
      <c r="AA18" s="274">
        <v>65</v>
      </c>
      <c r="AB18" s="274">
        <f t="shared" si="9"/>
        <v>1977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1977</v>
      </c>
      <c r="AI18" s="274">
        <f t="shared" si="11"/>
        <v>400</v>
      </c>
      <c r="AJ18" s="274">
        <f t="shared" si="12"/>
        <v>0</v>
      </c>
      <c r="AK18" s="274">
        <v>0</v>
      </c>
      <c r="AL18" s="274">
        <v>0</v>
      </c>
      <c r="AM18" s="274">
        <v>0</v>
      </c>
      <c r="AN18" s="274">
        <v>0</v>
      </c>
      <c r="AO18" s="274">
        <v>0</v>
      </c>
      <c r="AP18" s="274">
        <v>0</v>
      </c>
      <c r="AQ18" s="274">
        <f t="shared" si="14"/>
        <v>400</v>
      </c>
      <c r="AR18" s="274">
        <v>0</v>
      </c>
      <c r="AS18" s="274">
        <v>0</v>
      </c>
      <c r="AT18" s="274">
        <v>0</v>
      </c>
      <c r="AU18" s="274">
        <v>0</v>
      </c>
      <c r="AV18" s="274">
        <v>400</v>
      </c>
      <c r="AW18" s="274">
        <v>0</v>
      </c>
      <c r="AX18" s="274">
        <f t="shared" si="16"/>
        <v>0</v>
      </c>
      <c r="AY18" s="274">
        <f t="shared" si="17"/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f t="shared" si="19"/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v>0</v>
      </c>
      <c r="BL18" s="274">
        <v>0</v>
      </c>
      <c r="BM18" s="274">
        <f t="shared" si="21"/>
        <v>0</v>
      </c>
      <c r="BN18" s="274">
        <f t="shared" si="22"/>
        <v>0</v>
      </c>
      <c r="BO18" s="274">
        <v>0</v>
      </c>
      <c r="BP18" s="274">
        <v>0</v>
      </c>
      <c r="BQ18" s="274">
        <v>0</v>
      </c>
      <c r="BR18" s="274">
        <v>0</v>
      </c>
      <c r="BS18" s="274">
        <v>0</v>
      </c>
      <c r="BT18" s="274">
        <v>0</v>
      </c>
      <c r="BU18" s="274">
        <f t="shared" si="24"/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f t="shared" si="26"/>
        <v>0</v>
      </c>
      <c r="CC18" s="274">
        <f t="shared" si="27"/>
        <v>0</v>
      </c>
      <c r="CD18" s="274">
        <v>0</v>
      </c>
      <c r="CE18" s="274">
        <v>0</v>
      </c>
      <c r="CF18" s="274">
        <v>0</v>
      </c>
      <c r="CG18" s="274">
        <v>0</v>
      </c>
      <c r="CH18" s="274">
        <v>0</v>
      </c>
      <c r="CI18" s="274">
        <v>0</v>
      </c>
      <c r="CJ18" s="274">
        <f t="shared" si="29"/>
        <v>0</v>
      </c>
      <c r="CK18" s="274">
        <v>0</v>
      </c>
      <c r="CL18" s="274">
        <v>0</v>
      </c>
      <c r="CM18" s="274">
        <v>0</v>
      </c>
      <c r="CN18" s="274">
        <v>0</v>
      </c>
      <c r="CO18" s="274">
        <v>0</v>
      </c>
      <c r="CP18" s="274">
        <v>0</v>
      </c>
      <c r="CQ18" s="274">
        <f t="shared" si="31"/>
        <v>3139</v>
      </c>
      <c r="CR18" s="274">
        <f t="shared" si="32"/>
        <v>2940</v>
      </c>
      <c r="CS18" s="274">
        <v>0</v>
      </c>
      <c r="CT18" s="274">
        <v>0</v>
      </c>
      <c r="CU18" s="274">
        <v>682</v>
      </c>
      <c r="CV18" s="274">
        <v>2186</v>
      </c>
      <c r="CW18" s="274">
        <v>72</v>
      </c>
      <c r="CX18" s="274">
        <v>0</v>
      </c>
      <c r="CY18" s="274">
        <f t="shared" si="34"/>
        <v>199</v>
      </c>
      <c r="CZ18" s="274">
        <v>0</v>
      </c>
      <c r="DA18" s="274">
        <v>0</v>
      </c>
      <c r="DB18" s="274">
        <v>0</v>
      </c>
      <c r="DC18" s="274">
        <v>199</v>
      </c>
      <c r="DD18" s="274">
        <v>0</v>
      </c>
      <c r="DE18" s="274">
        <v>0</v>
      </c>
      <c r="DF18" s="274">
        <f t="shared" si="36"/>
        <v>0</v>
      </c>
      <c r="DG18" s="274">
        <f t="shared" si="37"/>
        <v>0</v>
      </c>
      <c r="DH18" s="274">
        <v>0</v>
      </c>
      <c r="DI18" s="274">
        <v>0</v>
      </c>
      <c r="DJ18" s="274">
        <v>0</v>
      </c>
      <c r="DK18" s="274">
        <v>0</v>
      </c>
      <c r="DL18" s="274">
        <v>0</v>
      </c>
      <c r="DM18" s="274">
        <v>0</v>
      </c>
      <c r="DN18" s="274">
        <f t="shared" si="39"/>
        <v>0</v>
      </c>
      <c r="DO18" s="274">
        <v>0</v>
      </c>
      <c r="DP18" s="274">
        <v>0</v>
      </c>
      <c r="DQ18" s="274">
        <v>0</v>
      </c>
      <c r="DR18" s="274">
        <v>0</v>
      </c>
      <c r="DS18" s="274">
        <v>0</v>
      </c>
      <c r="DT18" s="274">
        <v>0</v>
      </c>
      <c r="DU18" s="274">
        <f t="shared" si="41"/>
        <v>1136</v>
      </c>
      <c r="DV18" s="274">
        <v>646</v>
      </c>
      <c r="DW18" s="274">
        <v>8</v>
      </c>
      <c r="DX18" s="274">
        <v>482</v>
      </c>
      <c r="DY18" s="274">
        <v>0</v>
      </c>
      <c r="DZ18" s="274">
        <f t="shared" si="42"/>
        <v>404</v>
      </c>
      <c r="EA18" s="274">
        <f t="shared" si="43"/>
        <v>0</v>
      </c>
      <c r="EB18" s="274">
        <v>0</v>
      </c>
      <c r="EC18" s="274">
        <v>0</v>
      </c>
      <c r="ED18" s="274">
        <v>0</v>
      </c>
      <c r="EE18" s="274">
        <v>0</v>
      </c>
      <c r="EF18" s="274">
        <v>0</v>
      </c>
      <c r="EG18" s="274">
        <v>0</v>
      </c>
      <c r="EH18" s="274">
        <f t="shared" si="45"/>
        <v>404</v>
      </c>
      <c r="EI18" s="274">
        <v>0</v>
      </c>
      <c r="EJ18" s="274">
        <v>0</v>
      </c>
      <c r="EK18" s="274">
        <v>404</v>
      </c>
      <c r="EL18" s="274">
        <v>0</v>
      </c>
      <c r="EM18" s="274">
        <v>0</v>
      </c>
      <c r="EN18" s="274">
        <v>0</v>
      </c>
    </row>
    <row r="19" spans="1:144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0"/>
        <v>126991</v>
      </c>
      <c r="E19" s="274">
        <f t="shared" si="1"/>
        <v>100670</v>
      </c>
      <c r="F19" s="274">
        <f t="shared" si="2"/>
        <v>92859</v>
      </c>
      <c r="G19" s="274">
        <v>0</v>
      </c>
      <c r="H19" s="274">
        <v>92546</v>
      </c>
      <c r="I19" s="274">
        <v>0</v>
      </c>
      <c r="J19" s="274">
        <v>0</v>
      </c>
      <c r="K19" s="274">
        <v>0</v>
      </c>
      <c r="L19" s="274">
        <v>313</v>
      </c>
      <c r="M19" s="274">
        <f t="shared" si="4"/>
        <v>7811</v>
      </c>
      <c r="N19" s="274">
        <v>0</v>
      </c>
      <c r="O19" s="274">
        <v>7811</v>
      </c>
      <c r="P19" s="274">
        <v>0</v>
      </c>
      <c r="Q19" s="274">
        <v>0</v>
      </c>
      <c r="R19" s="274">
        <v>0</v>
      </c>
      <c r="S19" s="274">
        <v>0</v>
      </c>
      <c r="T19" s="274">
        <f t="shared" si="6"/>
        <v>0</v>
      </c>
      <c r="U19" s="274">
        <f t="shared" si="7"/>
        <v>0</v>
      </c>
      <c r="V19" s="274">
        <v>0</v>
      </c>
      <c r="W19" s="274">
        <v>0</v>
      </c>
      <c r="X19" s="274">
        <v>0</v>
      </c>
      <c r="Y19" s="274">
        <v>0</v>
      </c>
      <c r="Z19" s="274">
        <v>0</v>
      </c>
      <c r="AA19" s="274">
        <v>0</v>
      </c>
      <c r="AB19" s="274">
        <f t="shared" si="9"/>
        <v>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f t="shared" si="11"/>
        <v>2962</v>
      </c>
      <c r="AJ19" s="274">
        <f t="shared" si="12"/>
        <v>1010</v>
      </c>
      <c r="AK19" s="274">
        <v>0</v>
      </c>
      <c r="AL19" s="274">
        <v>0</v>
      </c>
      <c r="AM19" s="274">
        <v>0</v>
      </c>
      <c r="AN19" s="274">
        <v>1010</v>
      </c>
      <c r="AO19" s="274">
        <v>0</v>
      </c>
      <c r="AP19" s="274">
        <v>0</v>
      </c>
      <c r="AQ19" s="274">
        <f t="shared" si="14"/>
        <v>1952</v>
      </c>
      <c r="AR19" s="274">
        <v>0</v>
      </c>
      <c r="AS19" s="274">
        <v>0</v>
      </c>
      <c r="AT19" s="274">
        <v>0</v>
      </c>
      <c r="AU19" s="274">
        <v>1952</v>
      </c>
      <c r="AV19" s="274">
        <v>0</v>
      </c>
      <c r="AW19" s="274">
        <v>0</v>
      </c>
      <c r="AX19" s="274">
        <f t="shared" si="16"/>
        <v>0</v>
      </c>
      <c r="AY19" s="274">
        <f t="shared" si="17"/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f t="shared" si="19"/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v>0</v>
      </c>
      <c r="BL19" s="274">
        <v>0</v>
      </c>
      <c r="BM19" s="274">
        <f t="shared" si="21"/>
        <v>0</v>
      </c>
      <c r="BN19" s="274">
        <f t="shared" si="22"/>
        <v>0</v>
      </c>
      <c r="BO19" s="274">
        <v>0</v>
      </c>
      <c r="BP19" s="274">
        <v>0</v>
      </c>
      <c r="BQ19" s="274">
        <v>0</v>
      </c>
      <c r="BR19" s="274">
        <v>0</v>
      </c>
      <c r="BS19" s="274">
        <v>0</v>
      </c>
      <c r="BT19" s="274">
        <v>0</v>
      </c>
      <c r="BU19" s="274">
        <f t="shared" si="24"/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f t="shared" si="26"/>
        <v>21</v>
      </c>
      <c r="CC19" s="274">
        <f t="shared" si="27"/>
        <v>21</v>
      </c>
      <c r="CD19" s="274">
        <v>0</v>
      </c>
      <c r="CE19" s="274">
        <v>0</v>
      </c>
      <c r="CF19" s="274">
        <v>0</v>
      </c>
      <c r="CG19" s="274">
        <v>21</v>
      </c>
      <c r="CH19" s="274">
        <v>0</v>
      </c>
      <c r="CI19" s="274">
        <v>0</v>
      </c>
      <c r="CJ19" s="274">
        <f t="shared" si="29"/>
        <v>0</v>
      </c>
      <c r="CK19" s="274">
        <v>0</v>
      </c>
      <c r="CL19" s="274">
        <v>0</v>
      </c>
      <c r="CM19" s="274">
        <v>0</v>
      </c>
      <c r="CN19" s="274">
        <v>0</v>
      </c>
      <c r="CO19" s="274">
        <v>0</v>
      </c>
      <c r="CP19" s="274">
        <v>0</v>
      </c>
      <c r="CQ19" s="274">
        <f t="shared" si="31"/>
        <v>15607</v>
      </c>
      <c r="CR19" s="274">
        <f t="shared" si="32"/>
        <v>7605</v>
      </c>
      <c r="CS19" s="274">
        <v>0</v>
      </c>
      <c r="CT19" s="274">
        <v>0</v>
      </c>
      <c r="CU19" s="274">
        <v>1419</v>
      </c>
      <c r="CV19" s="274">
        <v>5526</v>
      </c>
      <c r="CW19" s="274">
        <v>258</v>
      </c>
      <c r="CX19" s="274">
        <v>402</v>
      </c>
      <c r="CY19" s="274">
        <f t="shared" si="34"/>
        <v>8002</v>
      </c>
      <c r="CZ19" s="274">
        <v>0</v>
      </c>
      <c r="DA19" s="274">
        <v>0</v>
      </c>
      <c r="DB19" s="274">
        <v>702</v>
      </c>
      <c r="DC19" s="274">
        <v>7300</v>
      </c>
      <c r="DD19" s="274">
        <v>0</v>
      </c>
      <c r="DE19" s="274">
        <v>0</v>
      </c>
      <c r="DF19" s="274">
        <f t="shared" si="36"/>
        <v>0</v>
      </c>
      <c r="DG19" s="274">
        <f t="shared" si="37"/>
        <v>0</v>
      </c>
      <c r="DH19" s="274">
        <v>0</v>
      </c>
      <c r="DI19" s="274">
        <v>0</v>
      </c>
      <c r="DJ19" s="274">
        <v>0</v>
      </c>
      <c r="DK19" s="274">
        <v>0</v>
      </c>
      <c r="DL19" s="274">
        <v>0</v>
      </c>
      <c r="DM19" s="274">
        <v>0</v>
      </c>
      <c r="DN19" s="274">
        <f t="shared" si="39"/>
        <v>0</v>
      </c>
      <c r="DO19" s="274">
        <v>0</v>
      </c>
      <c r="DP19" s="274">
        <v>0</v>
      </c>
      <c r="DQ19" s="274">
        <v>0</v>
      </c>
      <c r="DR19" s="274">
        <v>0</v>
      </c>
      <c r="DS19" s="274">
        <v>0</v>
      </c>
      <c r="DT19" s="274">
        <v>0</v>
      </c>
      <c r="DU19" s="274">
        <f t="shared" si="41"/>
        <v>6301</v>
      </c>
      <c r="DV19" s="274">
        <v>6301</v>
      </c>
      <c r="DW19" s="274">
        <v>0</v>
      </c>
      <c r="DX19" s="274">
        <v>0</v>
      </c>
      <c r="DY19" s="274">
        <v>0</v>
      </c>
      <c r="DZ19" s="274">
        <f t="shared" si="42"/>
        <v>1430</v>
      </c>
      <c r="EA19" s="274">
        <f t="shared" si="43"/>
        <v>945</v>
      </c>
      <c r="EB19" s="274">
        <v>0</v>
      </c>
      <c r="EC19" s="274">
        <v>0</v>
      </c>
      <c r="ED19" s="274">
        <v>945</v>
      </c>
      <c r="EE19" s="274">
        <v>0</v>
      </c>
      <c r="EF19" s="274">
        <v>0</v>
      </c>
      <c r="EG19" s="274">
        <v>0</v>
      </c>
      <c r="EH19" s="274">
        <f t="shared" si="45"/>
        <v>485</v>
      </c>
      <c r="EI19" s="274">
        <v>0</v>
      </c>
      <c r="EJ19" s="274">
        <v>0</v>
      </c>
      <c r="EK19" s="274">
        <v>485</v>
      </c>
      <c r="EL19" s="274">
        <v>0</v>
      </c>
      <c r="EM19" s="274">
        <v>0</v>
      </c>
      <c r="EN19" s="274">
        <v>0</v>
      </c>
    </row>
    <row r="20" spans="1:144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0"/>
        <v>58062</v>
      </c>
      <c r="E20" s="274">
        <f t="shared" si="1"/>
        <v>46216</v>
      </c>
      <c r="F20" s="274">
        <f t="shared" si="2"/>
        <v>38467</v>
      </c>
      <c r="G20" s="274">
        <v>0</v>
      </c>
      <c r="H20" s="274">
        <v>38467</v>
      </c>
      <c r="I20" s="274">
        <v>0</v>
      </c>
      <c r="J20" s="274">
        <v>0</v>
      </c>
      <c r="K20" s="274">
        <v>0</v>
      </c>
      <c r="L20" s="274">
        <v>0</v>
      </c>
      <c r="M20" s="274">
        <f t="shared" si="4"/>
        <v>7749</v>
      </c>
      <c r="N20" s="274">
        <v>0</v>
      </c>
      <c r="O20" s="274">
        <v>7749</v>
      </c>
      <c r="P20" s="274">
        <v>0</v>
      </c>
      <c r="Q20" s="274">
        <v>0</v>
      </c>
      <c r="R20" s="274">
        <v>0</v>
      </c>
      <c r="S20" s="274">
        <v>0</v>
      </c>
      <c r="T20" s="274">
        <f t="shared" si="6"/>
        <v>0</v>
      </c>
      <c r="U20" s="274">
        <f t="shared" si="7"/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v>0</v>
      </c>
      <c r="AA20" s="274">
        <v>0</v>
      </c>
      <c r="AB20" s="274">
        <f t="shared" si="9"/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f t="shared" si="11"/>
        <v>1246</v>
      </c>
      <c r="AJ20" s="274">
        <f t="shared" si="12"/>
        <v>0</v>
      </c>
      <c r="AK20" s="274">
        <v>0</v>
      </c>
      <c r="AL20" s="274">
        <v>0</v>
      </c>
      <c r="AM20" s="274">
        <v>0</v>
      </c>
      <c r="AN20" s="274">
        <v>0</v>
      </c>
      <c r="AO20" s="274">
        <v>0</v>
      </c>
      <c r="AP20" s="274">
        <v>0</v>
      </c>
      <c r="AQ20" s="274">
        <f t="shared" si="14"/>
        <v>1246</v>
      </c>
      <c r="AR20" s="274">
        <v>0</v>
      </c>
      <c r="AS20" s="274">
        <v>0</v>
      </c>
      <c r="AT20" s="274">
        <v>0</v>
      </c>
      <c r="AU20" s="274">
        <v>1246</v>
      </c>
      <c r="AV20" s="274">
        <v>0</v>
      </c>
      <c r="AW20" s="274">
        <v>0</v>
      </c>
      <c r="AX20" s="274">
        <f t="shared" si="16"/>
        <v>0</v>
      </c>
      <c r="AY20" s="274">
        <f t="shared" si="17"/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f t="shared" si="19"/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v>0</v>
      </c>
      <c r="BL20" s="274">
        <v>0</v>
      </c>
      <c r="BM20" s="274">
        <f t="shared" si="21"/>
        <v>0</v>
      </c>
      <c r="BN20" s="274">
        <f t="shared" si="22"/>
        <v>0</v>
      </c>
      <c r="BO20" s="274">
        <v>0</v>
      </c>
      <c r="BP20" s="274">
        <v>0</v>
      </c>
      <c r="BQ20" s="274">
        <v>0</v>
      </c>
      <c r="BR20" s="274">
        <v>0</v>
      </c>
      <c r="BS20" s="274">
        <v>0</v>
      </c>
      <c r="BT20" s="274">
        <v>0</v>
      </c>
      <c r="BU20" s="274">
        <f t="shared" si="24"/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f t="shared" si="26"/>
        <v>0</v>
      </c>
      <c r="CC20" s="274">
        <f t="shared" si="27"/>
        <v>0</v>
      </c>
      <c r="CD20" s="274">
        <v>0</v>
      </c>
      <c r="CE20" s="274">
        <v>0</v>
      </c>
      <c r="CF20" s="274">
        <v>0</v>
      </c>
      <c r="CG20" s="274">
        <v>0</v>
      </c>
      <c r="CH20" s="274">
        <v>0</v>
      </c>
      <c r="CI20" s="274">
        <v>0</v>
      </c>
      <c r="CJ20" s="274">
        <f t="shared" si="29"/>
        <v>0</v>
      </c>
      <c r="CK20" s="274">
        <v>0</v>
      </c>
      <c r="CL20" s="274">
        <v>0</v>
      </c>
      <c r="CM20" s="274">
        <v>0</v>
      </c>
      <c r="CN20" s="274">
        <v>0</v>
      </c>
      <c r="CO20" s="274">
        <v>0</v>
      </c>
      <c r="CP20" s="274">
        <v>0</v>
      </c>
      <c r="CQ20" s="274">
        <f t="shared" si="31"/>
        <v>6618</v>
      </c>
      <c r="CR20" s="274">
        <f t="shared" si="32"/>
        <v>4258</v>
      </c>
      <c r="CS20" s="274">
        <v>0</v>
      </c>
      <c r="CT20" s="274">
        <v>0</v>
      </c>
      <c r="CU20" s="274">
        <v>830</v>
      </c>
      <c r="CV20" s="274">
        <v>3317</v>
      </c>
      <c r="CW20" s="274">
        <v>0</v>
      </c>
      <c r="CX20" s="274">
        <v>111</v>
      </c>
      <c r="CY20" s="274">
        <f t="shared" si="34"/>
        <v>2360</v>
      </c>
      <c r="CZ20" s="274">
        <v>0</v>
      </c>
      <c r="DA20" s="274">
        <v>0</v>
      </c>
      <c r="DB20" s="274">
        <v>14</v>
      </c>
      <c r="DC20" s="274">
        <v>0</v>
      </c>
      <c r="DD20" s="274">
        <v>0</v>
      </c>
      <c r="DE20" s="274">
        <v>2346</v>
      </c>
      <c r="DF20" s="274">
        <f t="shared" si="36"/>
        <v>0</v>
      </c>
      <c r="DG20" s="274">
        <f t="shared" si="37"/>
        <v>0</v>
      </c>
      <c r="DH20" s="274">
        <v>0</v>
      </c>
      <c r="DI20" s="274">
        <v>0</v>
      </c>
      <c r="DJ20" s="274">
        <v>0</v>
      </c>
      <c r="DK20" s="274">
        <v>0</v>
      </c>
      <c r="DL20" s="274">
        <v>0</v>
      </c>
      <c r="DM20" s="274">
        <v>0</v>
      </c>
      <c r="DN20" s="274">
        <f t="shared" si="39"/>
        <v>0</v>
      </c>
      <c r="DO20" s="274">
        <v>0</v>
      </c>
      <c r="DP20" s="274">
        <v>0</v>
      </c>
      <c r="DQ20" s="274">
        <v>0</v>
      </c>
      <c r="DR20" s="274">
        <v>0</v>
      </c>
      <c r="DS20" s="274">
        <v>0</v>
      </c>
      <c r="DT20" s="274">
        <v>0</v>
      </c>
      <c r="DU20" s="274">
        <f t="shared" si="41"/>
        <v>3982</v>
      </c>
      <c r="DV20" s="274">
        <v>994</v>
      </c>
      <c r="DW20" s="274">
        <v>65</v>
      </c>
      <c r="DX20" s="274">
        <v>2923</v>
      </c>
      <c r="DY20" s="274">
        <v>0</v>
      </c>
      <c r="DZ20" s="274">
        <f t="shared" si="42"/>
        <v>0</v>
      </c>
      <c r="EA20" s="274">
        <f t="shared" si="43"/>
        <v>0</v>
      </c>
      <c r="EB20" s="274">
        <v>0</v>
      </c>
      <c r="EC20" s="274">
        <v>0</v>
      </c>
      <c r="ED20" s="274">
        <v>0</v>
      </c>
      <c r="EE20" s="274">
        <v>0</v>
      </c>
      <c r="EF20" s="274">
        <v>0</v>
      </c>
      <c r="EG20" s="274">
        <v>0</v>
      </c>
      <c r="EH20" s="274">
        <f t="shared" si="45"/>
        <v>0</v>
      </c>
      <c r="EI20" s="274">
        <v>0</v>
      </c>
      <c r="EJ20" s="274">
        <v>0</v>
      </c>
      <c r="EK20" s="274">
        <v>0</v>
      </c>
      <c r="EL20" s="274">
        <v>0</v>
      </c>
      <c r="EM20" s="274">
        <v>0</v>
      </c>
      <c r="EN20" s="274">
        <v>0</v>
      </c>
    </row>
    <row r="21" spans="1:144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0"/>
        <v>57430</v>
      </c>
      <c r="E21" s="274">
        <f t="shared" si="1"/>
        <v>47694</v>
      </c>
      <c r="F21" s="274">
        <f t="shared" si="2"/>
        <v>43590</v>
      </c>
      <c r="G21" s="274">
        <v>0</v>
      </c>
      <c r="H21" s="274">
        <v>43337</v>
      </c>
      <c r="I21" s="274">
        <v>0</v>
      </c>
      <c r="J21" s="274">
        <v>0</v>
      </c>
      <c r="K21" s="274">
        <v>0</v>
      </c>
      <c r="L21" s="274">
        <v>253</v>
      </c>
      <c r="M21" s="274">
        <f t="shared" si="4"/>
        <v>4104</v>
      </c>
      <c r="N21" s="274">
        <v>0</v>
      </c>
      <c r="O21" s="274">
        <v>2929</v>
      </c>
      <c r="P21" s="274">
        <v>0</v>
      </c>
      <c r="Q21" s="274">
        <v>0</v>
      </c>
      <c r="R21" s="274">
        <v>0</v>
      </c>
      <c r="S21" s="274">
        <v>1175</v>
      </c>
      <c r="T21" s="274">
        <f t="shared" si="6"/>
        <v>0</v>
      </c>
      <c r="U21" s="274">
        <f t="shared" si="7"/>
        <v>0</v>
      </c>
      <c r="V21" s="274">
        <v>0</v>
      </c>
      <c r="W21" s="274">
        <v>0</v>
      </c>
      <c r="X21" s="274">
        <v>0</v>
      </c>
      <c r="Y21" s="274">
        <v>0</v>
      </c>
      <c r="Z21" s="274">
        <v>0</v>
      </c>
      <c r="AA21" s="274">
        <v>0</v>
      </c>
      <c r="AB21" s="274">
        <f t="shared" si="9"/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f t="shared" si="11"/>
        <v>0</v>
      </c>
      <c r="AJ21" s="274">
        <f t="shared" si="12"/>
        <v>0</v>
      </c>
      <c r="AK21" s="274">
        <v>0</v>
      </c>
      <c r="AL21" s="274">
        <v>0</v>
      </c>
      <c r="AM21" s="274">
        <v>0</v>
      </c>
      <c r="AN21" s="274">
        <v>0</v>
      </c>
      <c r="AO21" s="274">
        <v>0</v>
      </c>
      <c r="AP21" s="274">
        <v>0</v>
      </c>
      <c r="AQ21" s="274">
        <f t="shared" si="14"/>
        <v>0</v>
      </c>
      <c r="AR21" s="274">
        <v>0</v>
      </c>
      <c r="AS21" s="274">
        <v>0</v>
      </c>
      <c r="AT21" s="274">
        <v>0</v>
      </c>
      <c r="AU21" s="274">
        <v>0</v>
      </c>
      <c r="AV21" s="274">
        <v>0</v>
      </c>
      <c r="AW21" s="274">
        <v>0</v>
      </c>
      <c r="AX21" s="274">
        <f t="shared" si="16"/>
        <v>0</v>
      </c>
      <c r="AY21" s="274">
        <f t="shared" si="17"/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f t="shared" si="19"/>
        <v>0</v>
      </c>
      <c r="BG21" s="274">
        <v>0</v>
      </c>
      <c r="BH21" s="274">
        <v>0</v>
      </c>
      <c r="BI21" s="274">
        <v>0</v>
      </c>
      <c r="BJ21" s="274">
        <v>0</v>
      </c>
      <c r="BK21" s="274">
        <v>0</v>
      </c>
      <c r="BL21" s="274">
        <v>0</v>
      </c>
      <c r="BM21" s="274">
        <f t="shared" si="21"/>
        <v>0</v>
      </c>
      <c r="BN21" s="274">
        <f t="shared" si="22"/>
        <v>0</v>
      </c>
      <c r="BO21" s="274">
        <v>0</v>
      </c>
      <c r="BP21" s="274">
        <v>0</v>
      </c>
      <c r="BQ21" s="274">
        <v>0</v>
      </c>
      <c r="BR21" s="274">
        <v>0</v>
      </c>
      <c r="BS21" s="274">
        <v>0</v>
      </c>
      <c r="BT21" s="274">
        <v>0</v>
      </c>
      <c r="BU21" s="274">
        <f t="shared" si="24"/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f t="shared" si="26"/>
        <v>0</v>
      </c>
      <c r="CC21" s="274">
        <f t="shared" si="27"/>
        <v>0</v>
      </c>
      <c r="CD21" s="274">
        <v>0</v>
      </c>
      <c r="CE21" s="274">
        <v>0</v>
      </c>
      <c r="CF21" s="274">
        <v>0</v>
      </c>
      <c r="CG21" s="274">
        <v>0</v>
      </c>
      <c r="CH21" s="274">
        <v>0</v>
      </c>
      <c r="CI21" s="274">
        <v>0</v>
      </c>
      <c r="CJ21" s="274">
        <f t="shared" si="29"/>
        <v>0</v>
      </c>
      <c r="CK21" s="274">
        <v>0</v>
      </c>
      <c r="CL21" s="274">
        <v>0</v>
      </c>
      <c r="CM21" s="274">
        <v>0</v>
      </c>
      <c r="CN21" s="274">
        <v>0</v>
      </c>
      <c r="CO21" s="274">
        <v>0</v>
      </c>
      <c r="CP21" s="274">
        <v>0</v>
      </c>
      <c r="CQ21" s="274">
        <f t="shared" si="31"/>
        <v>9214</v>
      </c>
      <c r="CR21" s="274">
        <f t="shared" si="32"/>
        <v>5669</v>
      </c>
      <c r="CS21" s="274">
        <v>0</v>
      </c>
      <c r="CT21" s="274">
        <v>0</v>
      </c>
      <c r="CU21" s="274">
        <v>625</v>
      </c>
      <c r="CV21" s="274">
        <v>5042</v>
      </c>
      <c r="CW21" s="274">
        <v>0</v>
      </c>
      <c r="CX21" s="274">
        <v>2</v>
      </c>
      <c r="CY21" s="274">
        <f t="shared" si="34"/>
        <v>3545</v>
      </c>
      <c r="CZ21" s="274">
        <v>0</v>
      </c>
      <c r="DA21" s="274">
        <v>0</v>
      </c>
      <c r="DB21" s="274">
        <v>349</v>
      </c>
      <c r="DC21" s="274">
        <v>2951</v>
      </c>
      <c r="DD21" s="274">
        <v>0</v>
      </c>
      <c r="DE21" s="274">
        <v>245</v>
      </c>
      <c r="DF21" s="274">
        <f t="shared" si="36"/>
        <v>0</v>
      </c>
      <c r="DG21" s="274">
        <f t="shared" si="37"/>
        <v>0</v>
      </c>
      <c r="DH21" s="274">
        <v>0</v>
      </c>
      <c r="DI21" s="274">
        <v>0</v>
      </c>
      <c r="DJ21" s="274">
        <v>0</v>
      </c>
      <c r="DK21" s="274">
        <v>0</v>
      </c>
      <c r="DL21" s="274">
        <v>0</v>
      </c>
      <c r="DM21" s="274">
        <v>0</v>
      </c>
      <c r="DN21" s="274">
        <f t="shared" si="39"/>
        <v>0</v>
      </c>
      <c r="DO21" s="274">
        <v>0</v>
      </c>
      <c r="DP21" s="274">
        <v>0</v>
      </c>
      <c r="DQ21" s="274">
        <v>0</v>
      </c>
      <c r="DR21" s="274">
        <v>0</v>
      </c>
      <c r="DS21" s="274">
        <v>0</v>
      </c>
      <c r="DT21" s="274">
        <v>0</v>
      </c>
      <c r="DU21" s="274">
        <f t="shared" si="41"/>
        <v>0</v>
      </c>
      <c r="DV21" s="274">
        <v>0</v>
      </c>
      <c r="DW21" s="274">
        <v>0</v>
      </c>
      <c r="DX21" s="274">
        <v>0</v>
      </c>
      <c r="DY21" s="274">
        <v>0</v>
      </c>
      <c r="DZ21" s="274">
        <f t="shared" si="42"/>
        <v>522</v>
      </c>
      <c r="EA21" s="274">
        <f t="shared" si="43"/>
        <v>137</v>
      </c>
      <c r="EB21" s="274">
        <v>0</v>
      </c>
      <c r="EC21" s="274">
        <v>0</v>
      </c>
      <c r="ED21" s="274">
        <v>137</v>
      </c>
      <c r="EE21" s="274">
        <v>0</v>
      </c>
      <c r="EF21" s="274">
        <v>0</v>
      </c>
      <c r="EG21" s="274">
        <v>0</v>
      </c>
      <c r="EH21" s="274">
        <f t="shared" si="45"/>
        <v>385</v>
      </c>
      <c r="EI21" s="274">
        <v>0</v>
      </c>
      <c r="EJ21" s="274">
        <v>0</v>
      </c>
      <c r="EK21" s="274">
        <v>385</v>
      </c>
      <c r="EL21" s="274">
        <v>0</v>
      </c>
      <c r="EM21" s="274">
        <v>0</v>
      </c>
      <c r="EN21" s="274">
        <v>0</v>
      </c>
    </row>
    <row r="22" spans="1:144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0"/>
        <v>28499</v>
      </c>
      <c r="E22" s="274">
        <f t="shared" si="1"/>
        <v>23419</v>
      </c>
      <c r="F22" s="274">
        <f t="shared" si="2"/>
        <v>18209</v>
      </c>
      <c r="G22" s="274">
        <v>0</v>
      </c>
      <c r="H22" s="274">
        <v>18209</v>
      </c>
      <c r="I22" s="274">
        <v>0</v>
      </c>
      <c r="J22" s="274">
        <v>0</v>
      </c>
      <c r="K22" s="274">
        <v>0</v>
      </c>
      <c r="L22" s="274">
        <v>0</v>
      </c>
      <c r="M22" s="274">
        <f t="shared" si="4"/>
        <v>5210</v>
      </c>
      <c r="N22" s="274">
        <v>0</v>
      </c>
      <c r="O22" s="274">
        <v>5210</v>
      </c>
      <c r="P22" s="274">
        <v>0</v>
      </c>
      <c r="Q22" s="274">
        <v>0</v>
      </c>
      <c r="R22" s="274">
        <v>0</v>
      </c>
      <c r="S22" s="274">
        <v>0</v>
      </c>
      <c r="T22" s="274">
        <f t="shared" si="6"/>
        <v>0</v>
      </c>
      <c r="U22" s="274">
        <f t="shared" si="7"/>
        <v>0</v>
      </c>
      <c r="V22" s="274">
        <v>0</v>
      </c>
      <c r="W22" s="274">
        <v>0</v>
      </c>
      <c r="X22" s="274">
        <v>0</v>
      </c>
      <c r="Y22" s="274">
        <v>0</v>
      </c>
      <c r="Z22" s="274">
        <v>0</v>
      </c>
      <c r="AA22" s="274">
        <v>0</v>
      </c>
      <c r="AB22" s="274">
        <f t="shared" si="9"/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f t="shared" si="11"/>
        <v>0</v>
      </c>
      <c r="AJ22" s="274">
        <f t="shared" si="12"/>
        <v>0</v>
      </c>
      <c r="AK22" s="274">
        <v>0</v>
      </c>
      <c r="AL22" s="274">
        <v>0</v>
      </c>
      <c r="AM22" s="274">
        <v>0</v>
      </c>
      <c r="AN22" s="274">
        <v>0</v>
      </c>
      <c r="AO22" s="274">
        <v>0</v>
      </c>
      <c r="AP22" s="274">
        <v>0</v>
      </c>
      <c r="AQ22" s="274">
        <f t="shared" si="14"/>
        <v>0</v>
      </c>
      <c r="AR22" s="274">
        <v>0</v>
      </c>
      <c r="AS22" s="274">
        <v>0</v>
      </c>
      <c r="AT22" s="274">
        <v>0</v>
      </c>
      <c r="AU22" s="274">
        <v>0</v>
      </c>
      <c r="AV22" s="274">
        <v>0</v>
      </c>
      <c r="AW22" s="274">
        <v>0</v>
      </c>
      <c r="AX22" s="274">
        <f t="shared" si="16"/>
        <v>0</v>
      </c>
      <c r="AY22" s="274">
        <f t="shared" si="17"/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f t="shared" si="19"/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v>0</v>
      </c>
      <c r="BL22" s="274">
        <v>0</v>
      </c>
      <c r="BM22" s="274">
        <f t="shared" si="21"/>
        <v>0</v>
      </c>
      <c r="BN22" s="274">
        <f t="shared" si="22"/>
        <v>0</v>
      </c>
      <c r="BO22" s="274">
        <v>0</v>
      </c>
      <c r="BP22" s="274">
        <v>0</v>
      </c>
      <c r="BQ22" s="274">
        <v>0</v>
      </c>
      <c r="BR22" s="274">
        <v>0</v>
      </c>
      <c r="BS22" s="274">
        <v>0</v>
      </c>
      <c r="BT22" s="274">
        <v>0</v>
      </c>
      <c r="BU22" s="274">
        <f t="shared" si="24"/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f t="shared" si="26"/>
        <v>0</v>
      </c>
      <c r="CC22" s="274">
        <f t="shared" si="27"/>
        <v>0</v>
      </c>
      <c r="CD22" s="274">
        <v>0</v>
      </c>
      <c r="CE22" s="274">
        <v>0</v>
      </c>
      <c r="CF22" s="274">
        <v>0</v>
      </c>
      <c r="CG22" s="274">
        <v>0</v>
      </c>
      <c r="CH22" s="274">
        <v>0</v>
      </c>
      <c r="CI22" s="274">
        <v>0</v>
      </c>
      <c r="CJ22" s="274">
        <f t="shared" si="29"/>
        <v>0</v>
      </c>
      <c r="CK22" s="274">
        <v>0</v>
      </c>
      <c r="CL22" s="274">
        <v>0</v>
      </c>
      <c r="CM22" s="274">
        <v>0</v>
      </c>
      <c r="CN22" s="274">
        <v>0</v>
      </c>
      <c r="CO22" s="274">
        <v>0</v>
      </c>
      <c r="CP22" s="274">
        <v>0</v>
      </c>
      <c r="CQ22" s="274">
        <f t="shared" si="31"/>
        <v>5016</v>
      </c>
      <c r="CR22" s="274">
        <f t="shared" si="32"/>
        <v>2981</v>
      </c>
      <c r="CS22" s="274">
        <v>0</v>
      </c>
      <c r="CT22" s="274">
        <v>0</v>
      </c>
      <c r="CU22" s="274">
        <v>474</v>
      </c>
      <c r="CV22" s="274">
        <v>2459</v>
      </c>
      <c r="CW22" s="274">
        <v>0</v>
      </c>
      <c r="CX22" s="274">
        <v>48</v>
      </c>
      <c r="CY22" s="274">
        <f t="shared" si="34"/>
        <v>2035</v>
      </c>
      <c r="CZ22" s="274">
        <v>0</v>
      </c>
      <c r="DA22" s="274">
        <v>0</v>
      </c>
      <c r="DB22" s="274">
        <v>51</v>
      </c>
      <c r="DC22" s="274">
        <v>939</v>
      </c>
      <c r="DD22" s="274">
        <v>0</v>
      </c>
      <c r="DE22" s="274">
        <v>1045</v>
      </c>
      <c r="DF22" s="274">
        <f t="shared" si="36"/>
        <v>0</v>
      </c>
      <c r="DG22" s="274">
        <f t="shared" si="37"/>
        <v>0</v>
      </c>
      <c r="DH22" s="274">
        <v>0</v>
      </c>
      <c r="DI22" s="274">
        <v>0</v>
      </c>
      <c r="DJ22" s="274">
        <v>0</v>
      </c>
      <c r="DK22" s="274">
        <v>0</v>
      </c>
      <c r="DL22" s="274">
        <v>0</v>
      </c>
      <c r="DM22" s="274">
        <v>0</v>
      </c>
      <c r="DN22" s="274">
        <f t="shared" si="39"/>
        <v>0</v>
      </c>
      <c r="DO22" s="274">
        <v>0</v>
      </c>
      <c r="DP22" s="274">
        <v>0</v>
      </c>
      <c r="DQ22" s="274">
        <v>0</v>
      </c>
      <c r="DR22" s="274">
        <v>0</v>
      </c>
      <c r="DS22" s="274">
        <v>0</v>
      </c>
      <c r="DT22" s="274">
        <v>0</v>
      </c>
      <c r="DU22" s="274">
        <f t="shared" si="41"/>
        <v>64</v>
      </c>
      <c r="DV22" s="274">
        <v>0</v>
      </c>
      <c r="DW22" s="274">
        <v>0</v>
      </c>
      <c r="DX22" s="274">
        <v>64</v>
      </c>
      <c r="DY22" s="274">
        <v>0</v>
      </c>
      <c r="DZ22" s="274">
        <f t="shared" si="42"/>
        <v>0</v>
      </c>
      <c r="EA22" s="274">
        <f t="shared" si="43"/>
        <v>0</v>
      </c>
      <c r="EB22" s="274">
        <v>0</v>
      </c>
      <c r="EC22" s="274">
        <v>0</v>
      </c>
      <c r="ED22" s="274">
        <v>0</v>
      </c>
      <c r="EE22" s="274">
        <v>0</v>
      </c>
      <c r="EF22" s="274">
        <v>0</v>
      </c>
      <c r="EG22" s="274">
        <v>0</v>
      </c>
      <c r="EH22" s="274">
        <f t="shared" si="45"/>
        <v>0</v>
      </c>
      <c r="EI22" s="274">
        <v>0</v>
      </c>
      <c r="EJ22" s="274">
        <v>0</v>
      </c>
      <c r="EK22" s="274">
        <v>0</v>
      </c>
      <c r="EL22" s="274">
        <v>0</v>
      </c>
      <c r="EM22" s="274">
        <v>0</v>
      </c>
      <c r="EN22" s="274">
        <v>0</v>
      </c>
    </row>
    <row r="23" spans="1:144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0"/>
        <v>19500</v>
      </c>
      <c r="E23" s="274">
        <f t="shared" si="1"/>
        <v>15466</v>
      </c>
      <c r="F23" s="274">
        <f t="shared" si="2"/>
        <v>15226</v>
      </c>
      <c r="G23" s="274">
        <v>0</v>
      </c>
      <c r="H23" s="274">
        <v>15226</v>
      </c>
      <c r="I23" s="274">
        <v>0</v>
      </c>
      <c r="J23" s="274">
        <v>0</v>
      </c>
      <c r="K23" s="274">
        <v>0</v>
      </c>
      <c r="L23" s="274">
        <v>0</v>
      </c>
      <c r="M23" s="274">
        <f t="shared" si="4"/>
        <v>240</v>
      </c>
      <c r="N23" s="274">
        <v>0</v>
      </c>
      <c r="O23" s="274">
        <v>240</v>
      </c>
      <c r="P23" s="274">
        <v>0</v>
      </c>
      <c r="Q23" s="274">
        <v>0</v>
      </c>
      <c r="R23" s="274">
        <v>0</v>
      </c>
      <c r="S23" s="274">
        <v>0</v>
      </c>
      <c r="T23" s="274">
        <f t="shared" si="6"/>
        <v>1183</v>
      </c>
      <c r="U23" s="274">
        <f t="shared" si="7"/>
        <v>542</v>
      </c>
      <c r="V23" s="274">
        <v>0</v>
      </c>
      <c r="W23" s="274">
        <v>0</v>
      </c>
      <c r="X23" s="274">
        <v>476</v>
      </c>
      <c r="Y23" s="274">
        <v>0</v>
      </c>
      <c r="Z23" s="274">
        <v>0</v>
      </c>
      <c r="AA23" s="274">
        <v>66</v>
      </c>
      <c r="AB23" s="274">
        <f t="shared" si="9"/>
        <v>641</v>
      </c>
      <c r="AC23" s="274">
        <v>0</v>
      </c>
      <c r="AD23" s="274">
        <v>0</v>
      </c>
      <c r="AE23" s="274">
        <v>641</v>
      </c>
      <c r="AF23" s="274">
        <v>0</v>
      </c>
      <c r="AG23" s="274">
        <v>0</v>
      </c>
      <c r="AH23" s="274">
        <v>0</v>
      </c>
      <c r="AI23" s="274">
        <f t="shared" si="11"/>
        <v>0</v>
      </c>
      <c r="AJ23" s="274">
        <f t="shared" si="12"/>
        <v>0</v>
      </c>
      <c r="AK23" s="274">
        <v>0</v>
      </c>
      <c r="AL23" s="274">
        <v>0</v>
      </c>
      <c r="AM23" s="274">
        <v>0</v>
      </c>
      <c r="AN23" s="274">
        <v>0</v>
      </c>
      <c r="AO23" s="274">
        <v>0</v>
      </c>
      <c r="AP23" s="274">
        <v>0</v>
      </c>
      <c r="AQ23" s="274">
        <f t="shared" si="14"/>
        <v>0</v>
      </c>
      <c r="AR23" s="274">
        <v>0</v>
      </c>
      <c r="AS23" s="274">
        <v>0</v>
      </c>
      <c r="AT23" s="274">
        <v>0</v>
      </c>
      <c r="AU23" s="274">
        <v>0</v>
      </c>
      <c r="AV23" s="274">
        <v>0</v>
      </c>
      <c r="AW23" s="274">
        <v>0</v>
      </c>
      <c r="AX23" s="274">
        <f t="shared" si="16"/>
        <v>0</v>
      </c>
      <c r="AY23" s="274">
        <f t="shared" si="17"/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f t="shared" si="19"/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v>0</v>
      </c>
      <c r="BL23" s="274">
        <v>0</v>
      </c>
      <c r="BM23" s="274">
        <f t="shared" si="21"/>
        <v>0</v>
      </c>
      <c r="BN23" s="274">
        <f t="shared" si="22"/>
        <v>0</v>
      </c>
      <c r="BO23" s="274">
        <v>0</v>
      </c>
      <c r="BP23" s="274">
        <v>0</v>
      </c>
      <c r="BQ23" s="274">
        <v>0</v>
      </c>
      <c r="BR23" s="274">
        <v>0</v>
      </c>
      <c r="BS23" s="274">
        <v>0</v>
      </c>
      <c r="BT23" s="274">
        <v>0</v>
      </c>
      <c r="BU23" s="274">
        <f t="shared" si="24"/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f t="shared" si="26"/>
        <v>0</v>
      </c>
      <c r="CC23" s="274">
        <f t="shared" si="27"/>
        <v>0</v>
      </c>
      <c r="CD23" s="274">
        <v>0</v>
      </c>
      <c r="CE23" s="274">
        <v>0</v>
      </c>
      <c r="CF23" s="274">
        <v>0</v>
      </c>
      <c r="CG23" s="274">
        <v>0</v>
      </c>
      <c r="CH23" s="274">
        <v>0</v>
      </c>
      <c r="CI23" s="274">
        <v>0</v>
      </c>
      <c r="CJ23" s="274">
        <f t="shared" si="29"/>
        <v>0</v>
      </c>
      <c r="CK23" s="274">
        <v>0</v>
      </c>
      <c r="CL23" s="274">
        <v>0</v>
      </c>
      <c r="CM23" s="274">
        <v>0</v>
      </c>
      <c r="CN23" s="274">
        <v>0</v>
      </c>
      <c r="CO23" s="274">
        <v>0</v>
      </c>
      <c r="CP23" s="274">
        <v>0</v>
      </c>
      <c r="CQ23" s="274">
        <f t="shared" si="31"/>
        <v>623</v>
      </c>
      <c r="CR23" s="274">
        <f t="shared" si="32"/>
        <v>61</v>
      </c>
      <c r="CS23" s="274">
        <v>0</v>
      </c>
      <c r="CT23" s="274">
        <v>0</v>
      </c>
      <c r="CU23" s="274">
        <v>0</v>
      </c>
      <c r="CV23" s="274">
        <v>8</v>
      </c>
      <c r="CW23" s="274">
        <v>53</v>
      </c>
      <c r="CX23" s="274">
        <v>0</v>
      </c>
      <c r="CY23" s="274">
        <f t="shared" si="34"/>
        <v>562</v>
      </c>
      <c r="CZ23" s="274">
        <v>0</v>
      </c>
      <c r="DA23" s="274">
        <v>0</v>
      </c>
      <c r="DB23" s="274">
        <v>0</v>
      </c>
      <c r="DC23" s="274">
        <v>562</v>
      </c>
      <c r="DD23" s="274">
        <v>0</v>
      </c>
      <c r="DE23" s="274">
        <v>0</v>
      </c>
      <c r="DF23" s="274">
        <f t="shared" si="36"/>
        <v>0</v>
      </c>
      <c r="DG23" s="274">
        <f t="shared" si="37"/>
        <v>0</v>
      </c>
      <c r="DH23" s="274">
        <v>0</v>
      </c>
      <c r="DI23" s="274">
        <v>0</v>
      </c>
      <c r="DJ23" s="274">
        <v>0</v>
      </c>
      <c r="DK23" s="274">
        <v>0</v>
      </c>
      <c r="DL23" s="274">
        <v>0</v>
      </c>
      <c r="DM23" s="274">
        <v>0</v>
      </c>
      <c r="DN23" s="274">
        <f t="shared" si="39"/>
        <v>0</v>
      </c>
      <c r="DO23" s="274">
        <v>0</v>
      </c>
      <c r="DP23" s="274">
        <v>0</v>
      </c>
      <c r="DQ23" s="274">
        <v>0</v>
      </c>
      <c r="DR23" s="274">
        <v>0</v>
      </c>
      <c r="DS23" s="274">
        <v>0</v>
      </c>
      <c r="DT23" s="274">
        <v>0</v>
      </c>
      <c r="DU23" s="274">
        <f t="shared" si="41"/>
        <v>2228</v>
      </c>
      <c r="DV23" s="274">
        <v>2228</v>
      </c>
      <c r="DW23" s="274">
        <v>0</v>
      </c>
      <c r="DX23" s="274">
        <v>0</v>
      </c>
      <c r="DY23" s="274">
        <v>0</v>
      </c>
      <c r="DZ23" s="274">
        <f t="shared" si="42"/>
        <v>0</v>
      </c>
      <c r="EA23" s="274">
        <f t="shared" si="43"/>
        <v>0</v>
      </c>
      <c r="EB23" s="274">
        <v>0</v>
      </c>
      <c r="EC23" s="274">
        <v>0</v>
      </c>
      <c r="ED23" s="274">
        <v>0</v>
      </c>
      <c r="EE23" s="274">
        <v>0</v>
      </c>
      <c r="EF23" s="274">
        <v>0</v>
      </c>
      <c r="EG23" s="274">
        <v>0</v>
      </c>
      <c r="EH23" s="274">
        <f t="shared" si="45"/>
        <v>0</v>
      </c>
      <c r="EI23" s="274">
        <v>0</v>
      </c>
      <c r="EJ23" s="274">
        <v>0</v>
      </c>
      <c r="EK23" s="274">
        <v>0</v>
      </c>
      <c r="EL23" s="274">
        <v>0</v>
      </c>
      <c r="EM23" s="274">
        <v>0</v>
      </c>
      <c r="EN23" s="274">
        <v>0</v>
      </c>
    </row>
    <row r="24" spans="1:144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0"/>
        <v>19935</v>
      </c>
      <c r="E24" s="274">
        <f t="shared" si="1"/>
        <v>13861</v>
      </c>
      <c r="F24" s="274">
        <f t="shared" si="2"/>
        <v>13353</v>
      </c>
      <c r="G24" s="274">
        <v>0</v>
      </c>
      <c r="H24" s="274">
        <v>13353</v>
      </c>
      <c r="I24" s="274">
        <v>0</v>
      </c>
      <c r="J24" s="274">
        <v>0</v>
      </c>
      <c r="K24" s="274">
        <v>0</v>
      </c>
      <c r="L24" s="274">
        <v>0</v>
      </c>
      <c r="M24" s="274">
        <f t="shared" si="4"/>
        <v>508</v>
      </c>
      <c r="N24" s="274">
        <v>0</v>
      </c>
      <c r="O24" s="274">
        <v>508</v>
      </c>
      <c r="P24" s="274">
        <v>0</v>
      </c>
      <c r="Q24" s="274">
        <v>0</v>
      </c>
      <c r="R24" s="274">
        <v>0</v>
      </c>
      <c r="S24" s="274">
        <v>0</v>
      </c>
      <c r="T24" s="274">
        <f t="shared" si="6"/>
        <v>121</v>
      </c>
      <c r="U24" s="274">
        <f t="shared" si="7"/>
        <v>11</v>
      </c>
      <c r="V24" s="274">
        <v>0</v>
      </c>
      <c r="W24" s="274">
        <v>0</v>
      </c>
      <c r="X24" s="274">
        <v>11</v>
      </c>
      <c r="Y24" s="274">
        <v>0</v>
      </c>
      <c r="Z24" s="274">
        <v>0</v>
      </c>
      <c r="AA24" s="274">
        <v>0</v>
      </c>
      <c r="AB24" s="274">
        <f t="shared" si="9"/>
        <v>110</v>
      </c>
      <c r="AC24" s="274">
        <v>0</v>
      </c>
      <c r="AD24" s="274">
        <v>0</v>
      </c>
      <c r="AE24" s="274">
        <v>110</v>
      </c>
      <c r="AF24" s="274">
        <v>0</v>
      </c>
      <c r="AG24" s="274">
        <v>0</v>
      </c>
      <c r="AH24" s="274">
        <v>0</v>
      </c>
      <c r="AI24" s="274">
        <f t="shared" si="11"/>
        <v>1391</v>
      </c>
      <c r="AJ24" s="274">
        <f t="shared" si="12"/>
        <v>1391</v>
      </c>
      <c r="AK24" s="274">
        <v>0</v>
      </c>
      <c r="AL24" s="274">
        <v>0</v>
      </c>
      <c r="AM24" s="274">
        <v>0</v>
      </c>
      <c r="AN24" s="274">
        <v>1391</v>
      </c>
      <c r="AO24" s="274">
        <v>0</v>
      </c>
      <c r="AP24" s="274">
        <v>0</v>
      </c>
      <c r="AQ24" s="274">
        <f t="shared" si="14"/>
        <v>0</v>
      </c>
      <c r="AR24" s="274">
        <v>0</v>
      </c>
      <c r="AS24" s="274">
        <v>0</v>
      </c>
      <c r="AT24" s="274">
        <v>0</v>
      </c>
      <c r="AU24" s="274">
        <v>0</v>
      </c>
      <c r="AV24" s="274">
        <v>0</v>
      </c>
      <c r="AW24" s="274">
        <v>0</v>
      </c>
      <c r="AX24" s="274">
        <f t="shared" si="16"/>
        <v>0</v>
      </c>
      <c r="AY24" s="274">
        <f t="shared" si="17"/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f t="shared" si="19"/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v>0</v>
      </c>
      <c r="BL24" s="274">
        <v>0</v>
      </c>
      <c r="BM24" s="274">
        <f t="shared" si="21"/>
        <v>0</v>
      </c>
      <c r="BN24" s="274">
        <f t="shared" si="22"/>
        <v>0</v>
      </c>
      <c r="BO24" s="274">
        <v>0</v>
      </c>
      <c r="BP24" s="274">
        <v>0</v>
      </c>
      <c r="BQ24" s="274">
        <v>0</v>
      </c>
      <c r="BR24" s="274">
        <v>0</v>
      </c>
      <c r="BS24" s="274">
        <v>0</v>
      </c>
      <c r="BT24" s="274">
        <v>0</v>
      </c>
      <c r="BU24" s="274">
        <f t="shared" si="24"/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f t="shared" si="26"/>
        <v>0</v>
      </c>
      <c r="CC24" s="274">
        <f t="shared" si="27"/>
        <v>0</v>
      </c>
      <c r="CD24" s="274">
        <v>0</v>
      </c>
      <c r="CE24" s="274">
        <v>0</v>
      </c>
      <c r="CF24" s="274">
        <v>0</v>
      </c>
      <c r="CG24" s="274">
        <v>0</v>
      </c>
      <c r="CH24" s="274">
        <v>0</v>
      </c>
      <c r="CI24" s="274">
        <v>0</v>
      </c>
      <c r="CJ24" s="274">
        <f t="shared" si="29"/>
        <v>0</v>
      </c>
      <c r="CK24" s="274">
        <v>0</v>
      </c>
      <c r="CL24" s="274">
        <v>0</v>
      </c>
      <c r="CM24" s="274">
        <v>0</v>
      </c>
      <c r="CN24" s="274">
        <v>0</v>
      </c>
      <c r="CO24" s="274">
        <v>0</v>
      </c>
      <c r="CP24" s="274">
        <v>0</v>
      </c>
      <c r="CQ24" s="274">
        <f t="shared" si="31"/>
        <v>4056</v>
      </c>
      <c r="CR24" s="274">
        <f t="shared" si="32"/>
        <v>2152</v>
      </c>
      <c r="CS24" s="274">
        <v>0</v>
      </c>
      <c r="CT24" s="274">
        <v>0</v>
      </c>
      <c r="CU24" s="274">
        <v>0</v>
      </c>
      <c r="CV24" s="274">
        <v>2152</v>
      </c>
      <c r="CW24" s="274">
        <v>0</v>
      </c>
      <c r="CX24" s="274">
        <v>0</v>
      </c>
      <c r="CY24" s="274">
        <f t="shared" si="34"/>
        <v>1904</v>
      </c>
      <c r="CZ24" s="274">
        <v>0</v>
      </c>
      <c r="DA24" s="274">
        <v>0</v>
      </c>
      <c r="DB24" s="274">
        <v>0</v>
      </c>
      <c r="DC24" s="274">
        <v>1904</v>
      </c>
      <c r="DD24" s="274">
        <v>0</v>
      </c>
      <c r="DE24" s="274">
        <v>0</v>
      </c>
      <c r="DF24" s="274">
        <f t="shared" si="36"/>
        <v>0</v>
      </c>
      <c r="DG24" s="274">
        <f t="shared" si="37"/>
        <v>0</v>
      </c>
      <c r="DH24" s="274">
        <v>0</v>
      </c>
      <c r="DI24" s="274">
        <v>0</v>
      </c>
      <c r="DJ24" s="274">
        <v>0</v>
      </c>
      <c r="DK24" s="274">
        <v>0</v>
      </c>
      <c r="DL24" s="274">
        <v>0</v>
      </c>
      <c r="DM24" s="274">
        <v>0</v>
      </c>
      <c r="DN24" s="274">
        <f t="shared" si="39"/>
        <v>0</v>
      </c>
      <c r="DO24" s="274">
        <v>0</v>
      </c>
      <c r="DP24" s="274">
        <v>0</v>
      </c>
      <c r="DQ24" s="274">
        <v>0</v>
      </c>
      <c r="DR24" s="274">
        <v>0</v>
      </c>
      <c r="DS24" s="274">
        <v>0</v>
      </c>
      <c r="DT24" s="274">
        <v>0</v>
      </c>
      <c r="DU24" s="274">
        <f t="shared" si="41"/>
        <v>0</v>
      </c>
      <c r="DV24" s="274">
        <v>0</v>
      </c>
      <c r="DW24" s="274">
        <v>0</v>
      </c>
      <c r="DX24" s="274">
        <v>0</v>
      </c>
      <c r="DY24" s="274">
        <v>0</v>
      </c>
      <c r="DZ24" s="274">
        <f t="shared" si="42"/>
        <v>506</v>
      </c>
      <c r="EA24" s="274">
        <f t="shared" si="43"/>
        <v>344</v>
      </c>
      <c r="EB24" s="274">
        <v>0</v>
      </c>
      <c r="EC24" s="274">
        <v>0</v>
      </c>
      <c r="ED24" s="274">
        <v>344</v>
      </c>
      <c r="EE24" s="274">
        <v>0</v>
      </c>
      <c r="EF24" s="274">
        <v>0</v>
      </c>
      <c r="EG24" s="274">
        <v>0</v>
      </c>
      <c r="EH24" s="274">
        <f t="shared" si="45"/>
        <v>162</v>
      </c>
      <c r="EI24" s="274">
        <v>0</v>
      </c>
      <c r="EJ24" s="274">
        <v>0</v>
      </c>
      <c r="EK24" s="274">
        <v>162</v>
      </c>
      <c r="EL24" s="274">
        <v>0</v>
      </c>
      <c r="EM24" s="274">
        <v>0</v>
      </c>
      <c r="EN24" s="274">
        <v>0</v>
      </c>
    </row>
    <row r="25" spans="1:144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0"/>
        <v>24066</v>
      </c>
      <c r="E25" s="274">
        <f t="shared" si="1"/>
        <v>18096</v>
      </c>
      <c r="F25" s="274">
        <f t="shared" si="2"/>
        <v>18096</v>
      </c>
      <c r="G25" s="274">
        <v>0</v>
      </c>
      <c r="H25" s="274">
        <v>17931</v>
      </c>
      <c r="I25" s="274">
        <v>0</v>
      </c>
      <c r="J25" s="274">
        <v>14</v>
      </c>
      <c r="K25" s="274">
        <v>2</v>
      </c>
      <c r="L25" s="274">
        <v>149</v>
      </c>
      <c r="M25" s="274">
        <f t="shared" si="4"/>
        <v>0</v>
      </c>
      <c r="N25" s="274">
        <v>0</v>
      </c>
      <c r="O25" s="274">
        <v>0</v>
      </c>
      <c r="P25" s="274">
        <v>0</v>
      </c>
      <c r="Q25" s="274">
        <v>0</v>
      </c>
      <c r="R25" s="274">
        <v>0</v>
      </c>
      <c r="S25" s="274">
        <v>0</v>
      </c>
      <c r="T25" s="274">
        <f t="shared" si="6"/>
        <v>1096</v>
      </c>
      <c r="U25" s="274">
        <f t="shared" si="7"/>
        <v>1032</v>
      </c>
      <c r="V25" s="274">
        <v>0</v>
      </c>
      <c r="W25" s="274">
        <v>0</v>
      </c>
      <c r="X25" s="274">
        <v>0</v>
      </c>
      <c r="Y25" s="274">
        <v>726</v>
      </c>
      <c r="Z25" s="274">
        <v>0</v>
      </c>
      <c r="AA25" s="274">
        <v>306</v>
      </c>
      <c r="AB25" s="274">
        <f t="shared" si="9"/>
        <v>64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64</v>
      </c>
      <c r="AI25" s="274">
        <f t="shared" si="11"/>
        <v>0</v>
      </c>
      <c r="AJ25" s="274">
        <f t="shared" si="12"/>
        <v>0</v>
      </c>
      <c r="AK25" s="274">
        <v>0</v>
      </c>
      <c r="AL25" s="274">
        <v>0</v>
      </c>
      <c r="AM25" s="274">
        <v>0</v>
      </c>
      <c r="AN25" s="274">
        <v>0</v>
      </c>
      <c r="AO25" s="274">
        <v>0</v>
      </c>
      <c r="AP25" s="274">
        <v>0</v>
      </c>
      <c r="AQ25" s="274">
        <f t="shared" si="14"/>
        <v>0</v>
      </c>
      <c r="AR25" s="274">
        <v>0</v>
      </c>
      <c r="AS25" s="274">
        <v>0</v>
      </c>
      <c r="AT25" s="274">
        <v>0</v>
      </c>
      <c r="AU25" s="274">
        <v>0</v>
      </c>
      <c r="AV25" s="274">
        <v>0</v>
      </c>
      <c r="AW25" s="274">
        <v>0</v>
      </c>
      <c r="AX25" s="274">
        <f t="shared" si="16"/>
        <v>0</v>
      </c>
      <c r="AY25" s="274">
        <f t="shared" si="17"/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f t="shared" si="19"/>
        <v>0</v>
      </c>
      <c r="BG25" s="274">
        <v>0</v>
      </c>
      <c r="BH25" s="274">
        <v>0</v>
      </c>
      <c r="BI25" s="274">
        <v>0</v>
      </c>
      <c r="BJ25" s="274">
        <v>0</v>
      </c>
      <c r="BK25" s="274">
        <v>0</v>
      </c>
      <c r="BL25" s="274">
        <v>0</v>
      </c>
      <c r="BM25" s="274">
        <f t="shared" si="21"/>
        <v>0</v>
      </c>
      <c r="BN25" s="274">
        <f t="shared" si="22"/>
        <v>0</v>
      </c>
      <c r="BO25" s="274">
        <v>0</v>
      </c>
      <c r="BP25" s="274">
        <v>0</v>
      </c>
      <c r="BQ25" s="274">
        <v>0</v>
      </c>
      <c r="BR25" s="274">
        <v>0</v>
      </c>
      <c r="BS25" s="274">
        <v>0</v>
      </c>
      <c r="BT25" s="274">
        <v>0</v>
      </c>
      <c r="BU25" s="274">
        <f t="shared" si="24"/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f t="shared" si="26"/>
        <v>256</v>
      </c>
      <c r="CC25" s="274">
        <f t="shared" si="27"/>
        <v>256</v>
      </c>
      <c r="CD25" s="274">
        <v>0</v>
      </c>
      <c r="CE25" s="274">
        <v>0</v>
      </c>
      <c r="CF25" s="274">
        <v>0</v>
      </c>
      <c r="CG25" s="274">
        <v>0</v>
      </c>
      <c r="CH25" s="274">
        <v>0</v>
      </c>
      <c r="CI25" s="274">
        <v>256</v>
      </c>
      <c r="CJ25" s="274">
        <f t="shared" si="29"/>
        <v>0</v>
      </c>
      <c r="CK25" s="274">
        <v>0</v>
      </c>
      <c r="CL25" s="274">
        <v>0</v>
      </c>
      <c r="CM25" s="274">
        <v>0</v>
      </c>
      <c r="CN25" s="274">
        <v>0</v>
      </c>
      <c r="CO25" s="274">
        <v>0</v>
      </c>
      <c r="CP25" s="274">
        <v>0</v>
      </c>
      <c r="CQ25" s="274">
        <f t="shared" si="31"/>
        <v>4578</v>
      </c>
      <c r="CR25" s="274">
        <f t="shared" si="32"/>
        <v>3337</v>
      </c>
      <c r="CS25" s="274">
        <v>0</v>
      </c>
      <c r="CT25" s="274">
        <v>0</v>
      </c>
      <c r="CU25" s="274">
        <v>255</v>
      </c>
      <c r="CV25" s="274">
        <v>2968</v>
      </c>
      <c r="CW25" s="274">
        <v>0</v>
      </c>
      <c r="CX25" s="274">
        <v>114</v>
      </c>
      <c r="CY25" s="274">
        <f t="shared" si="34"/>
        <v>1241</v>
      </c>
      <c r="CZ25" s="274">
        <v>0</v>
      </c>
      <c r="DA25" s="274">
        <v>0</v>
      </c>
      <c r="DB25" s="274">
        <v>0</v>
      </c>
      <c r="DC25" s="274">
        <v>1241</v>
      </c>
      <c r="DD25" s="274">
        <v>0</v>
      </c>
      <c r="DE25" s="274">
        <v>0</v>
      </c>
      <c r="DF25" s="274">
        <f t="shared" si="36"/>
        <v>0</v>
      </c>
      <c r="DG25" s="274">
        <f t="shared" si="37"/>
        <v>0</v>
      </c>
      <c r="DH25" s="274">
        <v>0</v>
      </c>
      <c r="DI25" s="274">
        <v>0</v>
      </c>
      <c r="DJ25" s="274">
        <v>0</v>
      </c>
      <c r="DK25" s="274">
        <v>0</v>
      </c>
      <c r="DL25" s="274">
        <v>0</v>
      </c>
      <c r="DM25" s="274">
        <v>0</v>
      </c>
      <c r="DN25" s="274">
        <f t="shared" si="39"/>
        <v>0</v>
      </c>
      <c r="DO25" s="274">
        <v>0</v>
      </c>
      <c r="DP25" s="274">
        <v>0</v>
      </c>
      <c r="DQ25" s="274">
        <v>0</v>
      </c>
      <c r="DR25" s="274">
        <v>0</v>
      </c>
      <c r="DS25" s="274">
        <v>0</v>
      </c>
      <c r="DT25" s="274">
        <v>0</v>
      </c>
      <c r="DU25" s="274">
        <f t="shared" si="41"/>
        <v>0</v>
      </c>
      <c r="DV25" s="274">
        <v>0</v>
      </c>
      <c r="DW25" s="274">
        <v>0</v>
      </c>
      <c r="DX25" s="274">
        <v>0</v>
      </c>
      <c r="DY25" s="274">
        <v>0</v>
      </c>
      <c r="DZ25" s="274">
        <f t="shared" si="42"/>
        <v>40</v>
      </c>
      <c r="EA25" s="274">
        <f t="shared" si="43"/>
        <v>0</v>
      </c>
      <c r="EB25" s="274">
        <v>0</v>
      </c>
      <c r="EC25" s="274">
        <v>0</v>
      </c>
      <c r="ED25" s="274">
        <v>0</v>
      </c>
      <c r="EE25" s="274">
        <v>0</v>
      </c>
      <c r="EF25" s="274">
        <v>0</v>
      </c>
      <c r="EG25" s="274">
        <v>0</v>
      </c>
      <c r="EH25" s="274">
        <f t="shared" si="45"/>
        <v>40</v>
      </c>
      <c r="EI25" s="274">
        <v>0</v>
      </c>
      <c r="EJ25" s="274">
        <v>0</v>
      </c>
      <c r="EK25" s="274">
        <v>40</v>
      </c>
      <c r="EL25" s="274">
        <v>0</v>
      </c>
      <c r="EM25" s="274">
        <v>0</v>
      </c>
      <c r="EN25" s="274">
        <v>0</v>
      </c>
    </row>
    <row r="26" spans="1:144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0"/>
        <v>44023</v>
      </c>
      <c r="E26" s="274">
        <f t="shared" si="1"/>
        <v>30057</v>
      </c>
      <c r="F26" s="274">
        <f t="shared" si="2"/>
        <v>29723</v>
      </c>
      <c r="G26" s="274">
        <v>0</v>
      </c>
      <c r="H26" s="274">
        <v>29722</v>
      </c>
      <c r="I26" s="274">
        <v>0</v>
      </c>
      <c r="J26" s="274">
        <v>0</v>
      </c>
      <c r="K26" s="274">
        <v>0</v>
      </c>
      <c r="L26" s="274">
        <v>1</v>
      </c>
      <c r="M26" s="274">
        <f t="shared" si="4"/>
        <v>334</v>
      </c>
      <c r="N26" s="274">
        <v>0</v>
      </c>
      <c r="O26" s="274">
        <v>209</v>
      </c>
      <c r="P26" s="274">
        <v>0</v>
      </c>
      <c r="Q26" s="274">
        <v>0</v>
      </c>
      <c r="R26" s="274">
        <v>0</v>
      </c>
      <c r="S26" s="274">
        <v>125</v>
      </c>
      <c r="T26" s="274">
        <f t="shared" si="6"/>
        <v>3328</v>
      </c>
      <c r="U26" s="274">
        <f t="shared" si="7"/>
        <v>1970</v>
      </c>
      <c r="V26" s="274">
        <v>0</v>
      </c>
      <c r="W26" s="274">
        <v>0</v>
      </c>
      <c r="X26" s="274">
        <v>1732</v>
      </c>
      <c r="Y26" s="274">
        <v>0</v>
      </c>
      <c r="Z26" s="274">
        <v>0</v>
      </c>
      <c r="AA26" s="274">
        <v>238</v>
      </c>
      <c r="AB26" s="274">
        <f t="shared" si="9"/>
        <v>1358</v>
      </c>
      <c r="AC26" s="274">
        <v>0</v>
      </c>
      <c r="AD26" s="274">
        <v>0</v>
      </c>
      <c r="AE26" s="274">
        <v>97</v>
      </c>
      <c r="AF26" s="274">
        <v>0</v>
      </c>
      <c r="AG26" s="274">
        <v>0</v>
      </c>
      <c r="AH26" s="274">
        <v>1261</v>
      </c>
      <c r="AI26" s="274">
        <f t="shared" si="11"/>
        <v>1969</v>
      </c>
      <c r="AJ26" s="274">
        <f t="shared" si="12"/>
        <v>1969</v>
      </c>
      <c r="AK26" s="274">
        <v>0</v>
      </c>
      <c r="AL26" s="274">
        <v>0</v>
      </c>
      <c r="AM26" s="274">
        <v>0</v>
      </c>
      <c r="AN26" s="274">
        <v>1969</v>
      </c>
      <c r="AO26" s="274">
        <v>0</v>
      </c>
      <c r="AP26" s="274">
        <v>0</v>
      </c>
      <c r="AQ26" s="274">
        <f t="shared" si="14"/>
        <v>0</v>
      </c>
      <c r="AR26" s="274">
        <v>0</v>
      </c>
      <c r="AS26" s="274">
        <v>0</v>
      </c>
      <c r="AT26" s="274">
        <v>0</v>
      </c>
      <c r="AU26" s="274">
        <v>0</v>
      </c>
      <c r="AV26" s="274">
        <v>0</v>
      </c>
      <c r="AW26" s="274">
        <v>0</v>
      </c>
      <c r="AX26" s="274">
        <f t="shared" si="16"/>
        <v>64</v>
      </c>
      <c r="AY26" s="274">
        <f t="shared" si="17"/>
        <v>64</v>
      </c>
      <c r="AZ26" s="274">
        <v>0</v>
      </c>
      <c r="BA26" s="274">
        <v>0</v>
      </c>
      <c r="BB26" s="274">
        <v>0</v>
      </c>
      <c r="BC26" s="274">
        <v>64</v>
      </c>
      <c r="BD26" s="274">
        <v>0</v>
      </c>
      <c r="BE26" s="274">
        <v>0</v>
      </c>
      <c r="BF26" s="274">
        <f t="shared" si="19"/>
        <v>0</v>
      </c>
      <c r="BG26" s="274">
        <v>0</v>
      </c>
      <c r="BH26" s="274">
        <v>0</v>
      </c>
      <c r="BI26" s="274">
        <v>0</v>
      </c>
      <c r="BJ26" s="274">
        <v>0</v>
      </c>
      <c r="BK26" s="274">
        <v>0</v>
      </c>
      <c r="BL26" s="274">
        <v>0</v>
      </c>
      <c r="BM26" s="274">
        <f t="shared" si="21"/>
        <v>252</v>
      </c>
      <c r="BN26" s="274">
        <f t="shared" si="22"/>
        <v>252</v>
      </c>
      <c r="BO26" s="274">
        <v>0</v>
      </c>
      <c r="BP26" s="274">
        <v>0</v>
      </c>
      <c r="BQ26" s="274">
        <v>0</v>
      </c>
      <c r="BR26" s="274">
        <v>252</v>
      </c>
      <c r="BS26" s="274">
        <v>0</v>
      </c>
      <c r="BT26" s="274">
        <v>0</v>
      </c>
      <c r="BU26" s="274">
        <f t="shared" si="24"/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f t="shared" si="26"/>
        <v>4272</v>
      </c>
      <c r="CC26" s="274">
        <f t="shared" si="27"/>
        <v>99</v>
      </c>
      <c r="CD26" s="274">
        <v>0</v>
      </c>
      <c r="CE26" s="274">
        <v>0</v>
      </c>
      <c r="CF26" s="274">
        <v>0</v>
      </c>
      <c r="CG26" s="274">
        <v>99</v>
      </c>
      <c r="CH26" s="274">
        <v>0</v>
      </c>
      <c r="CI26" s="274">
        <v>0</v>
      </c>
      <c r="CJ26" s="274">
        <f t="shared" si="29"/>
        <v>4173</v>
      </c>
      <c r="CK26" s="274">
        <v>0</v>
      </c>
      <c r="CL26" s="274">
        <v>0</v>
      </c>
      <c r="CM26" s="274">
        <v>0</v>
      </c>
      <c r="CN26" s="274">
        <v>4173</v>
      </c>
      <c r="CO26" s="274">
        <v>0</v>
      </c>
      <c r="CP26" s="274">
        <v>0</v>
      </c>
      <c r="CQ26" s="274">
        <f t="shared" si="31"/>
        <v>3714</v>
      </c>
      <c r="CR26" s="274">
        <f t="shared" si="32"/>
        <v>3714</v>
      </c>
      <c r="CS26" s="274">
        <v>0</v>
      </c>
      <c r="CT26" s="274">
        <v>0</v>
      </c>
      <c r="CU26" s="274">
        <v>0</v>
      </c>
      <c r="CV26" s="274">
        <v>3714</v>
      </c>
      <c r="CW26" s="274">
        <v>0</v>
      </c>
      <c r="CX26" s="274">
        <v>0</v>
      </c>
      <c r="CY26" s="274">
        <f t="shared" si="34"/>
        <v>0</v>
      </c>
      <c r="CZ26" s="274">
        <v>0</v>
      </c>
      <c r="DA26" s="274">
        <v>0</v>
      </c>
      <c r="DB26" s="274">
        <v>0</v>
      </c>
      <c r="DC26" s="274">
        <v>0</v>
      </c>
      <c r="DD26" s="274">
        <v>0</v>
      </c>
      <c r="DE26" s="274">
        <v>0</v>
      </c>
      <c r="DF26" s="274">
        <f t="shared" si="36"/>
        <v>0</v>
      </c>
      <c r="DG26" s="274">
        <f t="shared" si="37"/>
        <v>0</v>
      </c>
      <c r="DH26" s="274">
        <v>0</v>
      </c>
      <c r="DI26" s="274">
        <v>0</v>
      </c>
      <c r="DJ26" s="274">
        <v>0</v>
      </c>
      <c r="DK26" s="274">
        <v>0</v>
      </c>
      <c r="DL26" s="274">
        <v>0</v>
      </c>
      <c r="DM26" s="274">
        <v>0</v>
      </c>
      <c r="DN26" s="274">
        <f t="shared" si="39"/>
        <v>0</v>
      </c>
      <c r="DO26" s="274">
        <v>0</v>
      </c>
      <c r="DP26" s="274">
        <v>0</v>
      </c>
      <c r="DQ26" s="274">
        <v>0</v>
      </c>
      <c r="DR26" s="274">
        <v>0</v>
      </c>
      <c r="DS26" s="274">
        <v>0</v>
      </c>
      <c r="DT26" s="274">
        <v>0</v>
      </c>
      <c r="DU26" s="274">
        <f t="shared" si="41"/>
        <v>346</v>
      </c>
      <c r="DV26" s="274">
        <v>346</v>
      </c>
      <c r="DW26" s="274">
        <v>0</v>
      </c>
      <c r="DX26" s="274">
        <v>0</v>
      </c>
      <c r="DY26" s="274">
        <v>0</v>
      </c>
      <c r="DZ26" s="274">
        <f t="shared" si="42"/>
        <v>21</v>
      </c>
      <c r="EA26" s="274">
        <f t="shared" si="43"/>
        <v>0</v>
      </c>
      <c r="EB26" s="274">
        <v>0</v>
      </c>
      <c r="EC26" s="274">
        <v>0</v>
      </c>
      <c r="ED26" s="274">
        <v>0</v>
      </c>
      <c r="EE26" s="274">
        <v>0</v>
      </c>
      <c r="EF26" s="274">
        <v>0</v>
      </c>
      <c r="EG26" s="274">
        <v>0</v>
      </c>
      <c r="EH26" s="274">
        <f t="shared" si="45"/>
        <v>21</v>
      </c>
      <c r="EI26" s="274">
        <v>0</v>
      </c>
      <c r="EJ26" s="274">
        <v>0</v>
      </c>
      <c r="EK26" s="274">
        <v>0</v>
      </c>
      <c r="EL26" s="274">
        <v>0</v>
      </c>
      <c r="EM26" s="274">
        <v>21</v>
      </c>
      <c r="EN26" s="274">
        <v>0</v>
      </c>
    </row>
    <row r="27" spans="1:144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0"/>
        <v>35111</v>
      </c>
      <c r="E27" s="274">
        <f t="shared" si="1"/>
        <v>28240</v>
      </c>
      <c r="F27" s="274">
        <f t="shared" si="2"/>
        <v>27620</v>
      </c>
      <c r="G27" s="274">
        <v>0</v>
      </c>
      <c r="H27" s="274">
        <v>27620</v>
      </c>
      <c r="I27" s="274">
        <v>0</v>
      </c>
      <c r="J27" s="274">
        <v>0</v>
      </c>
      <c r="K27" s="274">
        <v>0</v>
      </c>
      <c r="L27" s="274">
        <v>0</v>
      </c>
      <c r="M27" s="274">
        <f t="shared" si="4"/>
        <v>620</v>
      </c>
      <c r="N27" s="274">
        <v>0</v>
      </c>
      <c r="O27" s="274">
        <v>620</v>
      </c>
      <c r="P27" s="274">
        <v>0</v>
      </c>
      <c r="Q27" s="274">
        <v>0</v>
      </c>
      <c r="R27" s="274">
        <v>0</v>
      </c>
      <c r="S27" s="274">
        <v>0</v>
      </c>
      <c r="T27" s="274">
        <f t="shared" si="6"/>
        <v>2729</v>
      </c>
      <c r="U27" s="274">
        <f t="shared" si="7"/>
        <v>1724</v>
      </c>
      <c r="V27" s="274">
        <v>0</v>
      </c>
      <c r="W27" s="274">
        <v>0</v>
      </c>
      <c r="X27" s="274">
        <v>1606</v>
      </c>
      <c r="Y27" s="274">
        <v>0</v>
      </c>
      <c r="Z27" s="274">
        <v>0</v>
      </c>
      <c r="AA27" s="274">
        <v>118</v>
      </c>
      <c r="AB27" s="274">
        <f t="shared" si="9"/>
        <v>1005</v>
      </c>
      <c r="AC27" s="274">
        <v>0</v>
      </c>
      <c r="AD27" s="274">
        <v>0</v>
      </c>
      <c r="AE27" s="274">
        <v>1005</v>
      </c>
      <c r="AF27" s="274">
        <v>0</v>
      </c>
      <c r="AG27" s="274">
        <v>0</v>
      </c>
      <c r="AH27" s="274">
        <v>0</v>
      </c>
      <c r="AI27" s="274">
        <f t="shared" si="11"/>
        <v>0</v>
      </c>
      <c r="AJ27" s="274">
        <f t="shared" si="12"/>
        <v>0</v>
      </c>
      <c r="AK27" s="274">
        <v>0</v>
      </c>
      <c r="AL27" s="274">
        <v>0</v>
      </c>
      <c r="AM27" s="274">
        <v>0</v>
      </c>
      <c r="AN27" s="274">
        <v>0</v>
      </c>
      <c r="AO27" s="274">
        <v>0</v>
      </c>
      <c r="AP27" s="274">
        <v>0</v>
      </c>
      <c r="AQ27" s="274">
        <f t="shared" si="14"/>
        <v>0</v>
      </c>
      <c r="AR27" s="274">
        <v>0</v>
      </c>
      <c r="AS27" s="274">
        <v>0</v>
      </c>
      <c r="AT27" s="274">
        <v>0</v>
      </c>
      <c r="AU27" s="274">
        <v>0</v>
      </c>
      <c r="AV27" s="274">
        <v>0</v>
      </c>
      <c r="AW27" s="274">
        <v>0</v>
      </c>
      <c r="AX27" s="274">
        <f t="shared" si="16"/>
        <v>0</v>
      </c>
      <c r="AY27" s="274">
        <f t="shared" si="17"/>
        <v>0</v>
      </c>
      <c r="AZ27" s="274">
        <v>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f t="shared" si="19"/>
        <v>0</v>
      </c>
      <c r="BG27" s="274">
        <v>0</v>
      </c>
      <c r="BH27" s="274">
        <v>0</v>
      </c>
      <c r="BI27" s="274">
        <v>0</v>
      </c>
      <c r="BJ27" s="274">
        <v>0</v>
      </c>
      <c r="BK27" s="274">
        <v>0</v>
      </c>
      <c r="BL27" s="274">
        <v>0</v>
      </c>
      <c r="BM27" s="274">
        <f t="shared" si="21"/>
        <v>0</v>
      </c>
      <c r="BN27" s="274">
        <f t="shared" si="22"/>
        <v>0</v>
      </c>
      <c r="BO27" s="274">
        <v>0</v>
      </c>
      <c r="BP27" s="274">
        <v>0</v>
      </c>
      <c r="BQ27" s="274">
        <v>0</v>
      </c>
      <c r="BR27" s="274">
        <v>0</v>
      </c>
      <c r="BS27" s="274">
        <v>0</v>
      </c>
      <c r="BT27" s="274">
        <v>0</v>
      </c>
      <c r="BU27" s="274">
        <f t="shared" si="24"/>
        <v>0</v>
      </c>
      <c r="BV27" s="274">
        <v>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f t="shared" si="26"/>
        <v>0</v>
      </c>
      <c r="CC27" s="274">
        <f t="shared" si="27"/>
        <v>0</v>
      </c>
      <c r="CD27" s="274">
        <v>0</v>
      </c>
      <c r="CE27" s="274">
        <v>0</v>
      </c>
      <c r="CF27" s="274">
        <v>0</v>
      </c>
      <c r="CG27" s="274">
        <v>0</v>
      </c>
      <c r="CH27" s="274">
        <v>0</v>
      </c>
      <c r="CI27" s="274">
        <v>0</v>
      </c>
      <c r="CJ27" s="274">
        <f t="shared" si="29"/>
        <v>0</v>
      </c>
      <c r="CK27" s="274">
        <v>0</v>
      </c>
      <c r="CL27" s="274">
        <v>0</v>
      </c>
      <c r="CM27" s="274">
        <v>0</v>
      </c>
      <c r="CN27" s="274">
        <v>0</v>
      </c>
      <c r="CO27" s="274">
        <v>0</v>
      </c>
      <c r="CP27" s="274">
        <v>0</v>
      </c>
      <c r="CQ27" s="274">
        <f t="shared" si="31"/>
        <v>0</v>
      </c>
      <c r="CR27" s="274">
        <f t="shared" si="32"/>
        <v>0</v>
      </c>
      <c r="CS27" s="274">
        <v>0</v>
      </c>
      <c r="CT27" s="274">
        <v>0</v>
      </c>
      <c r="CU27" s="274">
        <v>0</v>
      </c>
      <c r="CV27" s="274">
        <v>0</v>
      </c>
      <c r="CW27" s="274">
        <v>0</v>
      </c>
      <c r="CX27" s="274">
        <v>0</v>
      </c>
      <c r="CY27" s="274">
        <f t="shared" si="34"/>
        <v>0</v>
      </c>
      <c r="CZ27" s="274">
        <v>0</v>
      </c>
      <c r="DA27" s="274">
        <v>0</v>
      </c>
      <c r="DB27" s="274">
        <v>0</v>
      </c>
      <c r="DC27" s="274">
        <v>0</v>
      </c>
      <c r="DD27" s="274">
        <v>0</v>
      </c>
      <c r="DE27" s="274">
        <v>0</v>
      </c>
      <c r="DF27" s="274">
        <f t="shared" si="36"/>
        <v>0</v>
      </c>
      <c r="DG27" s="274">
        <f t="shared" si="37"/>
        <v>0</v>
      </c>
      <c r="DH27" s="274">
        <v>0</v>
      </c>
      <c r="DI27" s="274">
        <v>0</v>
      </c>
      <c r="DJ27" s="274">
        <v>0</v>
      </c>
      <c r="DK27" s="274">
        <v>0</v>
      </c>
      <c r="DL27" s="274">
        <v>0</v>
      </c>
      <c r="DM27" s="274">
        <v>0</v>
      </c>
      <c r="DN27" s="274">
        <f t="shared" si="39"/>
        <v>0</v>
      </c>
      <c r="DO27" s="274">
        <v>0</v>
      </c>
      <c r="DP27" s="274">
        <v>0</v>
      </c>
      <c r="DQ27" s="274">
        <v>0</v>
      </c>
      <c r="DR27" s="274">
        <v>0</v>
      </c>
      <c r="DS27" s="274">
        <v>0</v>
      </c>
      <c r="DT27" s="274">
        <v>0</v>
      </c>
      <c r="DU27" s="274">
        <f t="shared" si="41"/>
        <v>4142</v>
      </c>
      <c r="DV27" s="274">
        <v>4142</v>
      </c>
      <c r="DW27" s="274">
        <v>0</v>
      </c>
      <c r="DX27" s="274">
        <v>0</v>
      </c>
      <c r="DY27" s="274">
        <v>0</v>
      </c>
      <c r="DZ27" s="274">
        <f t="shared" si="42"/>
        <v>0</v>
      </c>
      <c r="EA27" s="274">
        <f t="shared" si="43"/>
        <v>0</v>
      </c>
      <c r="EB27" s="274">
        <v>0</v>
      </c>
      <c r="EC27" s="274">
        <v>0</v>
      </c>
      <c r="ED27" s="274">
        <v>0</v>
      </c>
      <c r="EE27" s="274">
        <v>0</v>
      </c>
      <c r="EF27" s="274">
        <v>0</v>
      </c>
      <c r="EG27" s="274">
        <v>0</v>
      </c>
      <c r="EH27" s="274">
        <f t="shared" si="45"/>
        <v>0</v>
      </c>
      <c r="EI27" s="274">
        <v>0</v>
      </c>
      <c r="EJ27" s="274">
        <v>0</v>
      </c>
      <c r="EK27" s="274">
        <v>0</v>
      </c>
      <c r="EL27" s="274">
        <v>0</v>
      </c>
      <c r="EM27" s="274">
        <v>0</v>
      </c>
      <c r="EN27" s="274">
        <v>0</v>
      </c>
    </row>
    <row r="28" spans="1:144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14629</v>
      </c>
      <c r="E28" s="274">
        <f t="shared" si="1"/>
        <v>10687</v>
      </c>
      <c r="F28" s="274">
        <f t="shared" si="2"/>
        <v>10326</v>
      </c>
      <c r="G28" s="274">
        <v>0</v>
      </c>
      <c r="H28" s="274">
        <v>10326</v>
      </c>
      <c r="I28" s="274">
        <v>0</v>
      </c>
      <c r="J28" s="274">
        <v>0</v>
      </c>
      <c r="K28" s="274">
        <v>0</v>
      </c>
      <c r="L28" s="274">
        <v>0</v>
      </c>
      <c r="M28" s="274">
        <f t="shared" si="4"/>
        <v>361</v>
      </c>
      <c r="N28" s="274">
        <v>0</v>
      </c>
      <c r="O28" s="274">
        <v>361</v>
      </c>
      <c r="P28" s="274">
        <v>0</v>
      </c>
      <c r="Q28" s="274">
        <v>0</v>
      </c>
      <c r="R28" s="274">
        <v>0</v>
      </c>
      <c r="S28" s="274">
        <v>0</v>
      </c>
      <c r="T28" s="274">
        <f t="shared" si="6"/>
        <v>0</v>
      </c>
      <c r="U28" s="274">
        <f t="shared" si="7"/>
        <v>0</v>
      </c>
      <c r="V28" s="274">
        <v>0</v>
      </c>
      <c r="W28" s="274">
        <v>0</v>
      </c>
      <c r="X28" s="274">
        <v>0</v>
      </c>
      <c r="Y28" s="274">
        <v>0</v>
      </c>
      <c r="Z28" s="274">
        <v>0</v>
      </c>
      <c r="AA28" s="274">
        <v>0</v>
      </c>
      <c r="AB28" s="274">
        <f t="shared" si="9"/>
        <v>0</v>
      </c>
      <c r="AC28" s="274"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f t="shared" si="11"/>
        <v>0</v>
      </c>
      <c r="AJ28" s="274">
        <f t="shared" si="12"/>
        <v>0</v>
      </c>
      <c r="AK28" s="274">
        <v>0</v>
      </c>
      <c r="AL28" s="274">
        <v>0</v>
      </c>
      <c r="AM28" s="274">
        <v>0</v>
      </c>
      <c r="AN28" s="274">
        <v>0</v>
      </c>
      <c r="AO28" s="274">
        <v>0</v>
      </c>
      <c r="AP28" s="274">
        <v>0</v>
      </c>
      <c r="AQ28" s="274">
        <f t="shared" si="14"/>
        <v>0</v>
      </c>
      <c r="AR28" s="274">
        <v>0</v>
      </c>
      <c r="AS28" s="274">
        <v>0</v>
      </c>
      <c r="AT28" s="274">
        <v>0</v>
      </c>
      <c r="AU28" s="274">
        <v>0</v>
      </c>
      <c r="AV28" s="274">
        <v>0</v>
      </c>
      <c r="AW28" s="274">
        <v>0</v>
      </c>
      <c r="AX28" s="274">
        <f t="shared" si="16"/>
        <v>0</v>
      </c>
      <c r="AY28" s="274">
        <f t="shared" si="17"/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f t="shared" si="19"/>
        <v>0</v>
      </c>
      <c r="BG28" s="274">
        <v>0</v>
      </c>
      <c r="BH28" s="274">
        <v>0</v>
      </c>
      <c r="BI28" s="274">
        <v>0</v>
      </c>
      <c r="BJ28" s="274">
        <v>0</v>
      </c>
      <c r="BK28" s="274">
        <v>0</v>
      </c>
      <c r="BL28" s="274">
        <v>0</v>
      </c>
      <c r="BM28" s="274">
        <f t="shared" si="21"/>
        <v>0</v>
      </c>
      <c r="BN28" s="274">
        <f t="shared" si="22"/>
        <v>0</v>
      </c>
      <c r="BO28" s="274">
        <v>0</v>
      </c>
      <c r="BP28" s="274">
        <v>0</v>
      </c>
      <c r="BQ28" s="274">
        <v>0</v>
      </c>
      <c r="BR28" s="274">
        <v>0</v>
      </c>
      <c r="BS28" s="274">
        <v>0</v>
      </c>
      <c r="BT28" s="274">
        <v>0</v>
      </c>
      <c r="BU28" s="274">
        <f t="shared" si="24"/>
        <v>0</v>
      </c>
      <c r="BV28" s="274">
        <v>0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f t="shared" si="26"/>
        <v>0</v>
      </c>
      <c r="CC28" s="274">
        <f t="shared" si="27"/>
        <v>0</v>
      </c>
      <c r="CD28" s="274">
        <v>0</v>
      </c>
      <c r="CE28" s="274">
        <v>0</v>
      </c>
      <c r="CF28" s="274">
        <v>0</v>
      </c>
      <c r="CG28" s="274">
        <v>0</v>
      </c>
      <c r="CH28" s="274">
        <v>0</v>
      </c>
      <c r="CI28" s="274">
        <v>0</v>
      </c>
      <c r="CJ28" s="274">
        <f t="shared" si="29"/>
        <v>0</v>
      </c>
      <c r="CK28" s="274">
        <v>0</v>
      </c>
      <c r="CL28" s="274">
        <v>0</v>
      </c>
      <c r="CM28" s="274">
        <v>0</v>
      </c>
      <c r="CN28" s="274">
        <v>0</v>
      </c>
      <c r="CO28" s="274">
        <v>0</v>
      </c>
      <c r="CP28" s="274">
        <v>0</v>
      </c>
      <c r="CQ28" s="274">
        <f t="shared" si="31"/>
        <v>23</v>
      </c>
      <c r="CR28" s="274">
        <f t="shared" si="32"/>
        <v>20</v>
      </c>
      <c r="CS28" s="274">
        <v>0</v>
      </c>
      <c r="CT28" s="274">
        <v>0</v>
      </c>
      <c r="CU28" s="274">
        <v>0</v>
      </c>
      <c r="CV28" s="274">
        <v>0</v>
      </c>
      <c r="CW28" s="274">
        <v>20</v>
      </c>
      <c r="CX28" s="274">
        <v>0</v>
      </c>
      <c r="CY28" s="274">
        <f t="shared" si="34"/>
        <v>3</v>
      </c>
      <c r="CZ28" s="274">
        <v>0</v>
      </c>
      <c r="DA28" s="274">
        <v>0</v>
      </c>
      <c r="DB28" s="274">
        <v>0</v>
      </c>
      <c r="DC28" s="274">
        <v>0</v>
      </c>
      <c r="DD28" s="274">
        <v>3</v>
      </c>
      <c r="DE28" s="274">
        <v>0</v>
      </c>
      <c r="DF28" s="274">
        <f t="shared" si="36"/>
        <v>679</v>
      </c>
      <c r="DG28" s="274">
        <f t="shared" si="37"/>
        <v>283</v>
      </c>
      <c r="DH28" s="274">
        <v>0</v>
      </c>
      <c r="DI28" s="274">
        <v>0</v>
      </c>
      <c r="DJ28" s="274">
        <v>249</v>
      </c>
      <c r="DK28" s="274">
        <v>0</v>
      </c>
      <c r="DL28" s="274">
        <v>0</v>
      </c>
      <c r="DM28" s="274">
        <v>34</v>
      </c>
      <c r="DN28" s="274">
        <f t="shared" si="39"/>
        <v>396</v>
      </c>
      <c r="DO28" s="274">
        <v>0</v>
      </c>
      <c r="DP28" s="274">
        <v>0</v>
      </c>
      <c r="DQ28" s="274">
        <v>0</v>
      </c>
      <c r="DR28" s="274">
        <v>0</v>
      </c>
      <c r="DS28" s="274">
        <v>0</v>
      </c>
      <c r="DT28" s="274">
        <v>396</v>
      </c>
      <c r="DU28" s="274">
        <f t="shared" si="41"/>
        <v>3240</v>
      </c>
      <c r="DV28" s="274">
        <v>1450</v>
      </c>
      <c r="DW28" s="274">
        <v>0</v>
      </c>
      <c r="DX28" s="274">
        <v>1790</v>
      </c>
      <c r="DY28" s="274">
        <v>0</v>
      </c>
      <c r="DZ28" s="274">
        <f t="shared" si="42"/>
        <v>0</v>
      </c>
      <c r="EA28" s="274">
        <f t="shared" si="43"/>
        <v>0</v>
      </c>
      <c r="EB28" s="274">
        <v>0</v>
      </c>
      <c r="EC28" s="274">
        <v>0</v>
      </c>
      <c r="ED28" s="274">
        <v>0</v>
      </c>
      <c r="EE28" s="274">
        <v>0</v>
      </c>
      <c r="EF28" s="274">
        <v>0</v>
      </c>
      <c r="EG28" s="274">
        <v>0</v>
      </c>
      <c r="EH28" s="274">
        <f t="shared" si="45"/>
        <v>0</v>
      </c>
      <c r="EI28" s="274">
        <v>0</v>
      </c>
      <c r="EJ28" s="274">
        <v>0</v>
      </c>
      <c r="EK28" s="274">
        <v>0</v>
      </c>
      <c r="EL28" s="274">
        <v>0</v>
      </c>
      <c r="EM28" s="274">
        <v>0</v>
      </c>
      <c r="EN28" s="274">
        <v>0</v>
      </c>
    </row>
    <row r="29" spans="1:144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29809</v>
      </c>
      <c r="E29" s="274">
        <f t="shared" si="1"/>
        <v>26214</v>
      </c>
      <c r="F29" s="274">
        <f t="shared" si="2"/>
        <v>22492</v>
      </c>
      <c r="G29" s="274">
        <v>0</v>
      </c>
      <c r="H29" s="274">
        <v>22492</v>
      </c>
      <c r="I29" s="274">
        <v>0</v>
      </c>
      <c r="J29" s="274">
        <v>0</v>
      </c>
      <c r="K29" s="274">
        <v>0</v>
      </c>
      <c r="L29" s="274">
        <v>0</v>
      </c>
      <c r="M29" s="274">
        <f t="shared" si="4"/>
        <v>3722</v>
      </c>
      <c r="N29" s="274">
        <v>0</v>
      </c>
      <c r="O29" s="274">
        <v>3722</v>
      </c>
      <c r="P29" s="274">
        <v>0</v>
      </c>
      <c r="Q29" s="274">
        <v>0</v>
      </c>
      <c r="R29" s="274">
        <v>0</v>
      </c>
      <c r="S29" s="274">
        <v>0</v>
      </c>
      <c r="T29" s="274">
        <f t="shared" si="6"/>
        <v>1423</v>
      </c>
      <c r="U29" s="274">
        <f t="shared" si="7"/>
        <v>1178</v>
      </c>
      <c r="V29" s="274">
        <v>0</v>
      </c>
      <c r="W29" s="274">
        <v>0</v>
      </c>
      <c r="X29" s="274">
        <v>1090</v>
      </c>
      <c r="Y29" s="274">
        <v>88</v>
      </c>
      <c r="Z29" s="274">
        <v>0</v>
      </c>
      <c r="AA29" s="274">
        <v>0</v>
      </c>
      <c r="AB29" s="274">
        <f t="shared" si="9"/>
        <v>245</v>
      </c>
      <c r="AC29" s="274">
        <v>0</v>
      </c>
      <c r="AD29" s="274">
        <v>0</v>
      </c>
      <c r="AE29" s="274">
        <v>245</v>
      </c>
      <c r="AF29" s="274">
        <v>0</v>
      </c>
      <c r="AG29" s="274">
        <v>0</v>
      </c>
      <c r="AH29" s="274">
        <v>0</v>
      </c>
      <c r="AI29" s="274">
        <f t="shared" si="11"/>
        <v>0</v>
      </c>
      <c r="AJ29" s="274">
        <f t="shared" si="12"/>
        <v>0</v>
      </c>
      <c r="AK29" s="274">
        <v>0</v>
      </c>
      <c r="AL29" s="274">
        <v>0</v>
      </c>
      <c r="AM29" s="274">
        <v>0</v>
      </c>
      <c r="AN29" s="274">
        <v>0</v>
      </c>
      <c r="AO29" s="274">
        <v>0</v>
      </c>
      <c r="AP29" s="274">
        <v>0</v>
      </c>
      <c r="AQ29" s="274">
        <f t="shared" si="14"/>
        <v>0</v>
      </c>
      <c r="AR29" s="274">
        <v>0</v>
      </c>
      <c r="AS29" s="274">
        <v>0</v>
      </c>
      <c r="AT29" s="274">
        <v>0</v>
      </c>
      <c r="AU29" s="274">
        <v>0</v>
      </c>
      <c r="AV29" s="274">
        <v>0</v>
      </c>
      <c r="AW29" s="274">
        <v>0</v>
      </c>
      <c r="AX29" s="274">
        <f t="shared" si="16"/>
        <v>0</v>
      </c>
      <c r="AY29" s="274">
        <f t="shared" si="17"/>
        <v>0</v>
      </c>
      <c r="AZ29" s="274">
        <v>0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f t="shared" si="19"/>
        <v>0</v>
      </c>
      <c r="BG29" s="274">
        <v>0</v>
      </c>
      <c r="BH29" s="274">
        <v>0</v>
      </c>
      <c r="BI29" s="274">
        <v>0</v>
      </c>
      <c r="BJ29" s="274">
        <v>0</v>
      </c>
      <c r="BK29" s="274">
        <v>0</v>
      </c>
      <c r="BL29" s="274">
        <v>0</v>
      </c>
      <c r="BM29" s="274">
        <f t="shared" si="21"/>
        <v>0</v>
      </c>
      <c r="BN29" s="274">
        <f t="shared" si="22"/>
        <v>0</v>
      </c>
      <c r="BO29" s="274">
        <v>0</v>
      </c>
      <c r="BP29" s="274">
        <v>0</v>
      </c>
      <c r="BQ29" s="274">
        <v>0</v>
      </c>
      <c r="BR29" s="274">
        <v>0</v>
      </c>
      <c r="BS29" s="274">
        <v>0</v>
      </c>
      <c r="BT29" s="274">
        <v>0</v>
      </c>
      <c r="BU29" s="274">
        <f t="shared" si="24"/>
        <v>0</v>
      </c>
      <c r="BV29" s="274">
        <v>0</v>
      </c>
      <c r="BW29" s="274">
        <v>0</v>
      </c>
      <c r="BX29" s="274">
        <v>0</v>
      </c>
      <c r="BY29" s="274">
        <v>0</v>
      </c>
      <c r="BZ29" s="274">
        <v>0</v>
      </c>
      <c r="CA29" s="274">
        <v>0</v>
      </c>
      <c r="CB29" s="274">
        <f t="shared" si="26"/>
        <v>0</v>
      </c>
      <c r="CC29" s="274">
        <f t="shared" si="27"/>
        <v>0</v>
      </c>
      <c r="CD29" s="274">
        <v>0</v>
      </c>
      <c r="CE29" s="274">
        <v>0</v>
      </c>
      <c r="CF29" s="274">
        <v>0</v>
      </c>
      <c r="CG29" s="274">
        <v>0</v>
      </c>
      <c r="CH29" s="274">
        <v>0</v>
      </c>
      <c r="CI29" s="274">
        <v>0</v>
      </c>
      <c r="CJ29" s="274">
        <f t="shared" si="29"/>
        <v>0</v>
      </c>
      <c r="CK29" s="274">
        <v>0</v>
      </c>
      <c r="CL29" s="274">
        <v>0</v>
      </c>
      <c r="CM29" s="274">
        <v>0</v>
      </c>
      <c r="CN29" s="274">
        <v>0</v>
      </c>
      <c r="CO29" s="274">
        <v>0</v>
      </c>
      <c r="CP29" s="274">
        <v>0</v>
      </c>
      <c r="CQ29" s="274">
        <f t="shared" si="31"/>
        <v>401</v>
      </c>
      <c r="CR29" s="274">
        <f t="shared" si="32"/>
        <v>166</v>
      </c>
      <c r="CS29" s="274">
        <v>0</v>
      </c>
      <c r="CT29" s="274">
        <v>0</v>
      </c>
      <c r="CU29" s="274">
        <v>0</v>
      </c>
      <c r="CV29" s="274">
        <v>166</v>
      </c>
      <c r="CW29" s="274">
        <v>0</v>
      </c>
      <c r="CX29" s="274">
        <v>0</v>
      </c>
      <c r="CY29" s="274">
        <f t="shared" si="34"/>
        <v>235</v>
      </c>
      <c r="CZ29" s="274">
        <v>0</v>
      </c>
      <c r="DA29" s="274">
        <v>0</v>
      </c>
      <c r="DB29" s="274">
        <v>0</v>
      </c>
      <c r="DC29" s="274">
        <v>235</v>
      </c>
      <c r="DD29" s="274">
        <v>0</v>
      </c>
      <c r="DE29" s="274">
        <v>0</v>
      </c>
      <c r="DF29" s="274">
        <f t="shared" si="36"/>
        <v>0</v>
      </c>
      <c r="DG29" s="274">
        <f t="shared" si="37"/>
        <v>0</v>
      </c>
      <c r="DH29" s="274">
        <v>0</v>
      </c>
      <c r="DI29" s="274">
        <v>0</v>
      </c>
      <c r="DJ29" s="274">
        <v>0</v>
      </c>
      <c r="DK29" s="274">
        <v>0</v>
      </c>
      <c r="DL29" s="274">
        <v>0</v>
      </c>
      <c r="DM29" s="274">
        <v>0</v>
      </c>
      <c r="DN29" s="274">
        <f t="shared" si="39"/>
        <v>0</v>
      </c>
      <c r="DO29" s="274">
        <v>0</v>
      </c>
      <c r="DP29" s="274">
        <v>0</v>
      </c>
      <c r="DQ29" s="274">
        <v>0</v>
      </c>
      <c r="DR29" s="274">
        <v>0</v>
      </c>
      <c r="DS29" s="274">
        <v>0</v>
      </c>
      <c r="DT29" s="274">
        <v>0</v>
      </c>
      <c r="DU29" s="274">
        <f t="shared" si="41"/>
        <v>1771</v>
      </c>
      <c r="DV29" s="274">
        <v>1071</v>
      </c>
      <c r="DW29" s="274">
        <v>0</v>
      </c>
      <c r="DX29" s="274">
        <v>700</v>
      </c>
      <c r="DY29" s="274">
        <v>0</v>
      </c>
      <c r="DZ29" s="274">
        <f t="shared" si="42"/>
        <v>0</v>
      </c>
      <c r="EA29" s="274">
        <f t="shared" si="43"/>
        <v>0</v>
      </c>
      <c r="EB29" s="274">
        <v>0</v>
      </c>
      <c r="EC29" s="274">
        <v>0</v>
      </c>
      <c r="ED29" s="274">
        <v>0</v>
      </c>
      <c r="EE29" s="274">
        <v>0</v>
      </c>
      <c r="EF29" s="274">
        <v>0</v>
      </c>
      <c r="EG29" s="274">
        <v>0</v>
      </c>
      <c r="EH29" s="274">
        <f t="shared" si="45"/>
        <v>0</v>
      </c>
      <c r="EI29" s="274">
        <v>0</v>
      </c>
      <c r="EJ29" s="274">
        <v>0</v>
      </c>
      <c r="EK29" s="274">
        <v>0</v>
      </c>
      <c r="EL29" s="274">
        <v>0</v>
      </c>
      <c r="EM29" s="274">
        <v>0</v>
      </c>
      <c r="EN29" s="274">
        <v>0</v>
      </c>
    </row>
    <row r="30" spans="1:144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25384</v>
      </c>
      <c r="E30" s="274">
        <f t="shared" si="1"/>
        <v>18780</v>
      </c>
      <c r="F30" s="274">
        <f t="shared" si="2"/>
        <v>17098</v>
      </c>
      <c r="G30" s="274">
        <v>0</v>
      </c>
      <c r="H30" s="274">
        <v>17089</v>
      </c>
      <c r="I30" s="274">
        <v>0</v>
      </c>
      <c r="J30" s="274">
        <v>0</v>
      </c>
      <c r="K30" s="274">
        <v>0</v>
      </c>
      <c r="L30" s="274">
        <v>9</v>
      </c>
      <c r="M30" s="274">
        <f t="shared" si="4"/>
        <v>1682</v>
      </c>
      <c r="N30" s="274">
        <v>0</v>
      </c>
      <c r="O30" s="274">
        <v>1682</v>
      </c>
      <c r="P30" s="274">
        <v>0</v>
      </c>
      <c r="Q30" s="274">
        <v>0</v>
      </c>
      <c r="R30" s="274">
        <v>0</v>
      </c>
      <c r="S30" s="274">
        <v>0</v>
      </c>
      <c r="T30" s="274">
        <f t="shared" si="6"/>
        <v>605</v>
      </c>
      <c r="U30" s="274">
        <f t="shared" si="7"/>
        <v>440</v>
      </c>
      <c r="V30" s="274">
        <v>0</v>
      </c>
      <c r="W30" s="274">
        <v>0</v>
      </c>
      <c r="X30" s="274">
        <v>423</v>
      </c>
      <c r="Y30" s="274">
        <v>0</v>
      </c>
      <c r="Z30" s="274">
        <v>0</v>
      </c>
      <c r="AA30" s="274">
        <v>17</v>
      </c>
      <c r="AB30" s="274">
        <f t="shared" si="9"/>
        <v>165</v>
      </c>
      <c r="AC30" s="274">
        <v>0</v>
      </c>
      <c r="AD30" s="274">
        <v>0</v>
      </c>
      <c r="AE30" s="274">
        <v>165</v>
      </c>
      <c r="AF30" s="274">
        <v>0</v>
      </c>
      <c r="AG30" s="274">
        <v>0</v>
      </c>
      <c r="AH30" s="274">
        <v>0</v>
      </c>
      <c r="AI30" s="274">
        <f t="shared" si="11"/>
        <v>0</v>
      </c>
      <c r="AJ30" s="274">
        <f t="shared" si="12"/>
        <v>0</v>
      </c>
      <c r="AK30" s="274">
        <v>0</v>
      </c>
      <c r="AL30" s="274">
        <v>0</v>
      </c>
      <c r="AM30" s="274">
        <v>0</v>
      </c>
      <c r="AN30" s="274">
        <v>0</v>
      </c>
      <c r="AO30" s="274">
        <v>0</v>
      </c>
      <c r="AP30" s="274">
        <v>0</v>
      </c>
      <c r="AQ30" s="274">
        <f t="shared" si="14"/>
        <v>0</v>
      </c>
      <c r="AR30" s="274">
        <v>0</v>
      </c>
      <c r="AS30" s="274">
        <v>0</v>
      </c>
      <c r="AT30" s="274">
        <v>0</v>
      </c>
      <c r="AU30" s="274">
        <v>0</v>
      </c>
      <c r="AV30" s="274">
        <v>0</v>
      </c>
      <c r="AW30" s="274">
        <v>0</v>
      </c>
      <c r="AX30" s="274">
        <f t="shared" si="16"/>
        <v>0</v>
      </c>
      <c r="AY30" s="274">
        <f t="shared" si="17"/>
        <v>0</v>
      </c>
      <c r="AZ30" s="274">
        <v>0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f t="shared" si="19"/>
        <v>0</v>
      </c>
      <c r="BG30" s="274">
        <v>0</v>
      </c>
      <c r="BH30" s="274">
        <v>0</v>
      </c>
      <c r="BI30" s="274">
        <v>0</v>
      </c>
      <c r="BJ30" s="274">
        <v>0</v>
      </c>
      <c r="BK30" s="274">
        <v>0</v>
      </c>
      <c r="BL30" s="274">
        <v>0</v>
      </c>
      <c r="BM30" s="274">
        <f t="shared" si="21"/>
        <v>1680</v>
      </c>
      <c r="BN30" s="274">
        <f t="shared" si="22"/>
        <v>1680</v>
      </c>
      <c r="BO30" s="274">
        <v>0</v>
      </c>
      <c r="BP30" s="274">
        <v>0</v>
      </c>
      <c r="BQ30" s="274">
        <v>0</v>
      </c>
      <c r="BR30" s="274">
        <v>1680</v>
      </c>
      <c r="BS30" s="274">
        <v>0</v>
      </c>
      <c r="BT30" s="274">
        <v>0</v>
      </c>
      <c r="BU30" s="274">
        <f t="shared" si="24"/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f t="shared" si="26"/>
        <v>0</v>
      </c>
      <c r="CC30" s="274">
        <f t="shared" si="27"/>
        <v>0</v>
      </c>
      <c r="CD30" s="274">
        <v>0</v>
      </c>
      <c r="CE30" s="274">
        <v>0</v>
      </c>
      <c r="CF30" s="274">
        <v>0</v>
      </c>
      <c r="CG30" s="274">
        <v>0</v>
      </c>
      <c r="CH30" s="274">
        <v>0</v>
      </c>
      <c r="CI30" s="274">
        <v>0</v>
      </c>
      <c r="CJ30" s="274">
        <f t="shared" si="29"/>
        <v>0</v>
      </c>
      <c r="CK30" s="274">
        <v>0</v>
      </c>
      <c r="CL30" s="274">
        <v>0</v>
      </c>
      <c r="CM30" s="274">
        <v>0</v>
      </c>
      <c r="CN30" s="274">
        <v>0</v>
      </c>
      <c r="CO30" s="274">
        <v>0</v>
      </c>
      <c r="CP30" s="274">
        <v>0</v>
      </c>
      <c r="CQ30" s="274">
        <f t="shared" si="31"/>
        <v>0</v>
      </c>
      <c r="CR30" s="274">
        <f t="shared" si="32"/>
        <v>0</v>
      </c>
      <c r="CS30" s="274">
        <v>0</v>
      </c>
      <c r="CT30" s="274">
        <v>0</v>
      </c>
      <c r="CU30" s="274">
        <v>0</v>
      </c>
      <c r="CV30" s="274">
        <v>0</v>
      </c>
      <c r="CW30" s="274">
        <v>0</v>
      </c>
      <c r="CX30" s="274">
        <v>0</v>
      </c>
      <c r="CY30" s="274">
        <f t="shared" si="34"/>
        <v>0</v>
      </c>
      <c r="CZ30" s="274">
        <v>0</v>
      </c>
      <c r="DA30" s="274">
        <v>0</v>
      </c>
      <c r="DB30" s="274">
        <v>0</v>
      </c>
      <c r="DC30" s="274">
        <v>0</v>
      </c>
      <c r="DD30" s="274">
        <v>0</v>
      </c>
      <c r="DE30" s="274">
        <v>0</v>
      </c>
      <c r="DF30" s="274">
        <f t="shared" si="36"/>
        <v>0</v>
      </c>
      <c r="DG30" s="274">
        <f t="shared" si="37"/>
        <v>0</v>
      </c>
      <c r="DH30" s="274">
        <v>0</v>
      </c>
      <c r="DI30" s="274">
        <v>0</v>
      </c>
      <c r="DJ30" s="274">
        <v>0</v>
      </c>
      <c r="DK30" s="274">
        <v>0</v>
      </c>
      <c r="DL30" s="274">
        <v>0</v>
      </c>
      <c r="DM30" s="274">
        <v>0</v>
      </c>
      <c r="DN30" s="274">
        <f t="shared" si="39"/>
        <v>0</v>
      </c>
      <c r="DO30" s="274">
        <v>0</v>
      </c>
      <c r="DP30" s="274">
        <v>0</v>
      </c>
      <c r="DQ30" s="274">
        <v>0</v>
      </c>
      <c r="DR30" s="274">
        <v>0</v>
      </c>
      <c r="DS30" s="274">
        <v>0</v>
      </c>
      <c r="DT30" s="274">
        <v>0</v>
      </c>
      <c r="DU30" s="274">
        <f t="shared" si="41"/>
        <v>4319</v>
      </c>
      <c r="DV30" s="274">
        <v>4319</v>
      </c>
      <c r="DW30" s="274">
        <v>0</v>
      </c>
      <c r="DX30" s="274">
        <v>0</v>
      </c>
      <c r="DY30" s="274">
        <v>0</v>
      </c>
      <c r="DZ30" s="274">
        <f t="shared" si="42"/>
        <v>0</v>
      </c>
      <c r="EA30" s="274">
        <f t="shared" si="43"/>
        <v>0</v>
      </c>
      <c r="EB30" s="274">
        <v>0</v>
      </c>
      <c r="EC30" s="274">
        <v>0</v>
      </c>
      <c r="ED30" s="274">
        <v>0</v>
      </c>
      <c r="EE30" s="274">
        <v>0</v>
      </c>
      <c r="EF30" s="274">
        <v>0</v>
      </c>
      <c r="EG30" s="274">
        <v>0</v>
      </c>
      <c r="EH30" s="274">
        <f t="shared" si="45"/>
        <v>0</v>
      </c>
      <c r="EI30" s="274">
        <v>0</v>
      </c>
      <c r="EJ30" s="274">
        <v>0</v>
      </c>
      <c r="EK30" s="274">
        <v>0</v>
      </c>
      <c r="EL30" s="274">
        <v>0</v>
      </c>
      <c r="EM30" s="274">
        <v>0</v>
      </c>
      <c r="EN30" s="274">
        <v>0</v>
      </c>
    </row>
    <row r="31" spans="1:144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21231</v>
      </c>
      <c r="E31" s="274">
        <f t="shared" si="1"/>
        <v>16809</v>
      </c>
      <c r="F31" s="274">
        <f t="shared" si="2"/>
        <v>15272</v>
      </c>
      <c r="G31" s="274">
        <v>0</v>
      </c>
      <c r="H31" s="274">
        <v>15272</v>
      </c>
      <c r="I31" s="274">
        <v>0</v>
      </c>
      <c r="J31" s="274">
        <v>0</v>
      </c>
      <c r="K31" s="274">
        <v>0</v>
      </c>
      <c r="L31" s="274">
        <v>0</v>
      </c>
      <c r="M31" s="274">
        <f t="shared" si="4"/>
        <v>1537</v>
      </c>
      <c r="N31" s="274">
        <v>0</v>
      </c>
      <c r="O31" s="274">
        <v>1537</v>
      </c>
      <c r="P31" s="274">
        <v>0</v>
      </c>
      <c r="Q31" s="274">
        <v>0</v>
      </c>
      <c r="R31" s="274">
        <v>0</v>
      </c>
      <c r="S31" s="274">
        <v>0</v>
      </c>
      <c r="T31" s="274">
        <f t="shared" si="6"/>
        <v>2607</v>
      </c>
      <c r="U31" s="274">
        <f t="shared" si="7"/>
        <v>1003</v>
      </c>
      <c r="V31" s="274">
        <v>0</v>
      </c>
      <c r="W31" s="274">
        <v>0</v>
      </c>
      <c r="X31" s="274">
        <v>881</v>
      </c>
      <c r="Y31" s="274">
        <v>0</v>
      </c>
      <c r="Z31" s="274">
        <v>5</v>
      </c>
      <c r="AA31" s="274">
        <v>117</v>
      </c>
      <c r="AB31" s="274">
        <f t="shared" si="9"/>
        <v>1604</v>
      </c>
      <c r="AC31" s="274">
        <v>0</v>
      </c>
      <c r="AD31" s="274">
        <v>0</v>
      </c>
      <c r="AE31" s="274">
        <v>0</v>
      </c>
      <c r="AF31" s="274">
        <v>0</v>
      </c>
      <c r="AG31" s="274">
        <v>5</v>
      </c>
      <c r="AH31" s="274">
        <v>1599</v>
      </c>
      <c r="AI31" s="274">
        <f t="shared" si="11"/>
        <v>0</v>
      </c>
      <c r="AJ31" s="274">
        <f t="shared" si="12"/>
        <v>0</v>
      </c>
      <c r="AK31" s="274">
        <v>0</v>
      </c>
      <c r="AL31" s="274">
        <v>0</v>
      </c>
      <c r="AM31" s="274">
        <v>0</v>
      </c>
      <c r="AN31" s="274">
        <v>0</v>
      </c>
      <c r="AO31" s="274">
        <v>0</v>
      </c>
      <c r="AP31" s="274">
        <v>0</v>
      </c>
      <c r="AQ31" s="274">
        <f t="shared" si="14"/>
        <v>0</v>
      </c>
      <c r="AR31" s="274">
        <v>0</v>
      </c>
      <c r="AS31" s="274">
        <v>0</v>
      </c>
      <c r="AT31" s="274">
        <v>0</v>
      </c>
      <c r="AU31" s="274">
        <v>0</v>
      </c>
      <c r="AV31" s="274">
        <v>0</v>
      </c>
      <c r="AW31" s="274">
        <v>0</v>
      </c>
      <c r="AX31" s="274">
        <f t="shared" si="16"/>
        <v>0</v>
      </c>
      <c r="AY31" s="274">
        <f t="shared" si="17"/>
        <v>0</v>
      </c>
      <c r="AZ31" s="274">
        <v>0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f t="shared" si="19"/>
        <v>0</v>
      </c>
      <c r="BG31" s="274">
        <v>0</v>
      </c>
      <c r="BH31" s="274">
        <v>0</v>
      </c>
      <c r="BI31" s="274">
        <v>0</v>
      </c>
      <c r="BJ31" s="274">
        <v>0</v>
      </c>
      <c r="BK31" s="274">
        <v>0</v>
      </c>
      <c r="BL31" s="274">
        <v>0</v>
      </c>
      <c r="BM31" s="274">
        <f t="shared" si="21"/>
        <v>0</v>
      </c>
      <c r="BN31" s="274">
        <f t="shared" si="22"/>
        <v>0</v>
      </c>
      <c r="BO31" s="274">
        <v>0</v>
      </c>
      <c r="BP31" s="274">
        <v>0</v>
      </c>
      <c r="BQ31" s="274">
        <v>0</v>
      </c>
      <c r="BR31" s="274">
        <v>0</v>
      </c>
      <c r="BS31" s="274">
        <v>0</v>
      </c>
      <c r="BT31" s="274">
        <v>0</v>
      </c>
      <c r="BU31" s="274">
        <f t="shared" si="24"/>
        <v>0</v>
      </c>
      <c r="BV31" s="274">
        <v>0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f t="shared" si="26"/>
        <v>0</v>
      </c>
      <c r="CC31" s="274">
        <f t="shared" si="27"/>
        <v>0</v>
      </c>
      <c r="CD31" s="274">
        <v>0</v>
      </c>
      <c r="CE31" s="274">
        <v>0</v>
      </c>
      <c r="CF31" s="274">
        <v>0</v>
      </c>
      <c r="CG31" s="274">
        <v>0</v>
      </c>
      <c r="CH31" s="274">
        <v>0</v>
      </c>
      <c r="CI31" s="274">
        <v>0</v>
      </c>
      <c r="CJ31" s="274">
        <f t="shared" si="29"/>
        <v>0</v>
      </c>
      <c r="CK31" s="274">
        <v>0</v>
      </c>
      <c r="CL31" s="274">
        <v>0</v>
      </c>
      <c r="CM31" s="274">
        <v>0</v>
      </c>
      <c r="CN31" s="274">
        <v>0</v>
      </c>
      <c r="CO31" s="274">
        <v>0</v>
      </c>
      <c r="CP31" s="274">
        <v>0</v>
      </c>
      <c r="CQ31" s="274">
        <f t="shared" si="31"/>
        <v>361</v>
      </c>
      <c r="CR31" s="274">
        <f t="shared" si="32"/>
        <v>125</v>
      </c>
      <c r="CS31" s="274">
        <v>0</v>
      </c>
      <c r="CT31" s="274">
        <v>0</v>
      </c>
      <c r="CU31" s="274">
        <v>0</v>
      </c>
      <c r="CV31" s="274">
        <v>125</v>
      </c>
      <c r="CW31" s="274">
        <v>0</v>
      </c>
      <c r="CX31" s="274">
        <v>0</v>
      </c>
      <c r="CY31" s="274">
        <f t="shared" si="34"/>
        <v>236</v>
      </c>
      <c r="CZ31" s="274">
        <v>0</v>
      </c>
      <c r="DA31" s="274">
        <v>0</v>
      </c>
      <c r="DB31" s="274">
        <v>0</v>
      </c>
      <c r="DC31" s="274">
        <v>236</v>
      </c>
      <c r="DD31" s="274">
        <v>0</v>
      </c>
      <c r="DE31" s="274">
        <v>0</v>
      </c>
      <c r="DF31" s="274">
        <f t="shared" si="36"/>
        <v>0</v>
      </c>
      <c r="DG31" s="274">
        <f t="shared" si="37"/>
        <v>0</v>
      </c>
      <c r="DH31" s="274">
        <v>0</v>
      </c>
      <c r="DI31" s="274">
        <v>0</v>
      </c>
      <c r="DJ31" s="274">
        <v>0</v>
      </c>
      <c r="DK31" s="274">
        <v>0</v>
      </c>
      <c r="DL31" s="274">
        <v>0</v>
      </c>
      <c r="DM31" s="274">
        <v>0</v>
      </c>
      <c r="DN31" s="274">
        <f t="shared" si="39"/>
        <v>0</v>
      </c>
      <c r="DO31" s="274">
        <v>0</v>
      </c>
      <c r="DP31" s="274">
        <v>0</v>
      </c>
      <c r="DQ31" s="274">
        <v>0</v>
      </c>
      <c r="DR31" s="274">
        <v>0</v>
      </c>
      <c r="DS31" s="274">
        <v>0</v>
      </c>
      <c r="DT31" s="274">
        <v>0</v>
      </c>
      <c r="DU31" s="274">
        <f t="shared" si="41"/>
        <v>1454</v>
      </c>
      <c r="DV31" s="274">
        <v>987</v>
      </c>
      <c r="DW31" s="274">
        <v>0</v>
      </c>
      <c r="DX31" s="274">
        <v>467</v>
      </c>
      <c r="DY31" s="274">
        <v>0</v>
      </c>
      <c r="DZ31" s="274">
        <f t="shared" si="42"/>
        <v>0</v>
      </c>
      <c r="EA31" s="274">
        <f t="shared" si="43"/>
        <v>0</v>
      </c>
      <c r="EB31" s="274">
        <v>0</v>
      </c>
      <c r="EC31" s="274">
        <v>0</v>
      </c>
      <c r="ED31" s="274">
        <v>0</v>
      </c>
      <c r="EE31" s="274">
        <v>0</v>
      </c>
      <c r="EF31" s="274">
        <v>0</v>
      </c>
      <c r="EG31" s="274">
        <v>0</v>
      </c>
      <c r="EH31" s="274">
        <f t="shared" si="45"/>
        <v>0</v>
      </c>
      <c r="EI31" s="274">
        <v>0</v>
      </c>
      <c r="EJ31" s="274">
        <v>0</v>
      </c>
      <c r="EK31" s="274">
        <v>0</v>
      </c>
      <c r="EL31" s="274">
        <v>0</v>
      </c>
      <c r="EM31" s="274">
        <v>0</v>
      </c>
      <c r="EN31" s="274">
        <v>0</v>
      </c>
    </row>
    <row r="32" spans="1:144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20131</v>
      </c>
      <c r="E32" s="274">
        <f t="shared" si="1"/>
        <v>17128</v>
      </c>
      <c r="F32" s="274">
        <f t="shared" si="2"/>
        <v>14465</v>
      </c>
      <c r="G32" s="274">
        <v>0</v>
      </c>
      <c r="H32" s="274">
        <v>14465</v>
      </c>
      <c r="I32" s="274">
        <v>0</v>
      </c>
      <c r="J32" s="274">
        <v>0</v>
      </c>
      <c r="K32" s="274">
        <v>0</v>
      </c>
      <c r="L32" s="274">
        <v>0</v>
      </c>
      <c r="M32" s="274">
        <f t="shared" si="4"/>
        <v>2663</v>
      </c>
      <c r="N32" s="274">
        <v>0</v>
      </c>
      <c r="O32" s="274">
        <v>2663</v>
      </c>
      <c r="P32" s="274">
        <v>0</v>
      </c>
      <c r="Q32" s="274">
        <v>0</v>
      </c>
      <c r="R32" s="274">
        <v>0</v>
      </c>
      <c r="S32" s="274">
        <v>0</v>
      </c>
      <c r="T32" s="274">
        <f t="shared" si="6"/>
        <v>984</v>
      </c>
      <c r="U32" s="274">
        <f t="shared" si="7"/>
        <v>128</v>
      </c>
      <c r="V32" s="274">
        <v>0</v>
      </c>
      <c r="W32" s="274">
        <v>0</v>
      </c>
      <c r="X32" s="274">
        <v>104</v>
      </c>
      <c r="Y32" s="274">
        <v>0</v>
      </c>
      <c r="Z32" s="274">
        <v>0</v>
      </c>
      <c r="AA32" s="274">
        <v>24</v>
      </c>
      <c r="AB32" s="274">
        <f t="shared" si="9"/>
        <v>856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856</v>
      </c>
      <c r="AI32" s="274">
        <f t="shared" si="11"/>
        <v>0</v>
      </c>
      <c r="AJ32" s="274">
        <f t="shared" si="12"/>
        <v>0</v>
      </c>
      <c r="AK32" s="274">
        <v>0</v>
      </c>
      <c r="AL32" s="274">
        <v>0</v>
      </c>
      <c r="AM32" s="274">
        <v>0</v>
      </c>
      <c r="AN32" s="274">
        <v>0</v>
      </c>
      <c r="AO32" s="274">
        <v>0</v>
      </c>
      <c r="AP32" s="274">
        <v>0</v>
      </c>
      <c r="AQ32" s="274">
        <f t="shared" si="14"/>
        <v>0</v>
      </c>
      <c r="AR32" s="274">
        <v>0</v>
      </c>
      <c r="AS32" s="274">
        <v>0</v>
      </c>
      <c r="AT32" s="274">
        <v>0</v>
      </c>
      <c r="AU32" s="274">
        <v>0</v>
      </c>
      <c r="AV32" s="274">
        <v>0</v>
      </c>
      <c r="AW32" s="274">
        <v>0</v>
      </c>
      <c r="AX32" s="274">
        <f t="shared" si="16"/>
        <v>0</v>
      </c>
      <c r="AY32" s="274">
        <f t="shared" si="17"/>
        <v>0</v>
      </c>
      <c r="AZ32" s="274">
        <v>0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f t="shared" si="19"/>
        <v>0</v>
      </c>
      <c r="BG32" s="274">
        <v>0</v>
      </c>
      <c r="BH32" s="274">
        <v>0</v>
      </c>
      <c r="BI32" s="274">
        <v>0</v>
      </c>
      <c r="BJ32" s="274">
        <v>0</v>
      </c>
      <c r="BK32" s="274">
        <v>0</v>
      </c>
      <c r="BL32" s="274">
        <v>0</v>
      </c>
      <c r="BM32" s="274">
        <f t="shared" si="21"/>
        <v>0</v>
      </c>
      <c r="BN32" s="274">
        <f t="shared" si="22"/>
        <v>0</v>
      </c>
      <c r="BO32" s="274">
        <v>0</v>
      </c>
      <c r="BP32" s="274">
        <v>0</v>
      </c>
      <c r="BQ32" s="274">
        <v>0</v>
      </c>
      <c r="BR32" s="274">
        <v>0</v>
      </c>
      <c r="BS32" s="274">
        <v>0</v>
      </c>
      <c r="BT32" s="274">
        <v>0</v>
      </c>
      <c r="BU32" s="274">
        <f t="shared" si="24"/>
        <v>0</v>
      </c>
      <c r="BV32" s="274">
        <v>0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f t="shared" si="26"/>
        <v>0</v>
      </c>
      <c r="CC32" s="274">
        <f t="shared" si="27"/>
        <v>0</v>
      </c>
      <c r="CD32" s="274">
        <v>0</v>
      </c>
      <c r="CE32" s="274">
        <v>0</v>
      </c>
      <c r="CF32" s="274">
        <v>0</v>
      </c>
      <c r="CG32" s="274">
        <v>0</v>
      </c>
      <c r="CH32" s="274">
        <v>0</v>
      </c>
      <c r="CI32" s="274">
        <v>0</v>
      </c>
      <c r="CJ32" s="274">
        <f t="shared" si="29"/>
        <v>0</v>
      </c>
      <c r="CK32" s="274">
        <v>0</v>
      </c>
      <c r="CL32" s="274">
        <v>0</v>
      </c>
      <c r="CM32" s="274">
        <v>0</v>
      </c>
      <c r="CN32" s="274">
        <v>0</v>
      </c>
      <c r="CO32" s="274">
        <v>0</v>
      </c>
      <c r="CP32" s="274">
        <v>0</v>
      </c>
      <c r="CQ32" s="274">
        <f t="shared" si="31"/>
        <v>696</v>
      </c>
      <c r="CR32" s="274">
        <f t="shared" si="32"/>
        <v>696</v>
      </c>
      <c r="CS32" s="274">
        <v>0</v>
      </c>
      <c r="CT32" s="274">
        <v>0</v>
      </c>
      <c r="CU32" s="274">
        <v>122</v>
      </c>
      <c r="CV32" s="274">
        <v>574</v>
      </c>
      <c r="CW32" s="274">
        <v>0</v>
      </c>
      <c r="CX32" s="274">
        <v>0</v>
      </c>
      <c r="CY32" s="274">
        <f t="shared" si="34"/>
        <v>0</v>
      </c>
      <c r="CZ32" s="274">
        <v>0</v>
      </c>
      <c r="DA32" s="274">
        <v>0</v>
      </c>
      <c r="DB32" s="274">
        <v>0</v>
      </c>
      <c r="DC32" s="274">
        <v>0</v>
      </c>
      <c r="DD32" s="274">
        <v>0</v>
      </c>
      <c r="DE32" s="274">
        <v>0</v>
      </c>
      <c r="DF32" s="274">
        <f t="shared" si="36"/>
        <v>0</v>
      </c>
      <c r="DG32" s="274">
        <f t="shared" si="37"/>
        <v>0</v>
      </c>
      <c r="DH32" s="274">
        <v>0</v>
      </c>
      <c r="DI32" s="274">
        <v>0</v>
      </c>
      <c r="DJ32" s="274">
        <v>0</v>
      </c>
      <c r="DK32" s="274">
        <v>0</v>
      </c>
      <c r="DL32" s="274">
        <v>0</v>
      </c>
      <c r="DM32" s="274">
        <v>0</v>
      </c>
      <c r="DN32" s="274">
        <f t="shared" si="39"/>
        <v>0</v>
      </c>
      <c r="DO32" s="274">
        <v>0</v>
      </c>
      <c r="DP32" s="274">
        <v>0</v>
      </c>
      <c r="DQ32" s="274">
        <v>0</v>
      </c>
      <c r="DR32" s="274">
        <v>0</v>
      </c>
      <c r="DS32" s="274">
        <v>0</v>
      </c>
      <c r="DT32" s="274">
        <v>0</v>
      </c>
      <c r="DU32" s="274">
        <f t="shared" si="41"/>
        <v>992</v>
      </c>
      <c r="DV32" s="274">
        <v>916</v>
      </c>
      <c r="DW32" s="274">
        <v>0</v>
      </c>
      <c r="DX32" s="274">
        <v>76</v>
      </c>
      <c r="DY32" s="274">
        <v>0</v>
      </c>
      <c r="DZ32" s="274">
        <f t="shared" si="42"/>
        <v>331</v>
      </c>
      <c r="EA32" s="274">
        <f t="shared" si="43"/>
        <v>157</v>
      </c>
      <c r="EB32" s="274">
        <v>0</v>
      </c>
      <c r="EC32" s="274">
        <v>0</v>
      </c>
      <c r="ED32" s="274">
        <v>157</v>
      </c>
      <c r="EE32" s="274">
        <v>0</v>
      </c>
      <c r="EF32" s="274">
        <v>0</v>
      </c>
      <c r="EG32" s="274">
        <v>0</v>
      </c>
      <c r="EH32" s="274">
        <f t="shared" si="45"/>
        <v>174</v>
      </c>
      <c r="EI32" s="274">
        <v>0</v>
      </c>
      <c r="EJ32" s="274">
        <v>0</v>
      </c>
      <c r="EK32" s="274">
        <v>174</v>
      </c>
      <c r="EL32" s="274">
        <v>0</v>
      </c>
      <c r="EM32" s="274">
        <v>0</v>
      </c>
      <c r="EN32" s="274">
        <v>0</v>
      </c>
    </row>
    <row r="33" spans="1:144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22209</v>
      </c>
      <c r="E33" s="274">
        <f t="shared" si="1"/>
        <v>18733</v>
      </c>
      <c r="F33" s="274">
        <f t="shared" si="2"/>
        <v>17481</v>
      </c>
      <c r="G33" s="274">
        <v>0</v>
      </c>
      <c r="H33" s="274">
        <v>17481</v>
      </c>
      <c r="I33" s="274">
        <v>0</v>
      </c>
      <c r="J33" s="274">
        <v>0</v>
      </c>
      <c r="K33" s="274">
        <v>0</v>
      </c>
      <c r="L33" s="274">
        <v>0</v>
      </c>
      <c r="M33" s="274">
        <f t="shared" si="4"/>
        <v>1252</v>
      </c>
      <c r="N33" s="274">
        <v>0</v>
      </c>
      <c r="O33" s="274">
        <v>1252</v>
      </c>
      <c r="P33" s="274">
        <v>0</v>
      </c>
      <c r="Q33" s="274">
        <v>0</v>
      </c>
      <c r="R33" s="274">
        <v>0</v>
      </c>
      <c r="S33" s="274">
        <v>0</v>
      </c>
      <c r="T33" s="274">
        <f t="shared" si="6"/>
        <v>943</v>
      </c>
      <c r="U33" s="274">
        <f t="shared" si="7"/>
        <v>700</v>
      </c>
      <c r="V33" s="274">
        <v>0</v>
      </c>
      <c r="W33" s="274">
        <v>0</v>
      </c>
      <c r="X33" s="274">
        <v>456</v>
      </c>
      <c r="Y33" s="274">
        <v>0</v>
      </c>
      <c r="Z33" s="274">
        <v>0</v>
      </c>
      <c r="AA33" s="274">
        <v>244</v>
      </c>
      <c r="AB33" s="274">
        <f t="shared" si="9"/>
        <v>243</v>
      </c>
      <c r="AC33" s="274">
        <v>0</v>
      </c>
      <c r="AD33" s="274">
        <v>0</v>
      </c>
      <c r="AE33" s="274">
        <v>85</v>
      </c>
      <c r="AF33" s="274">
        <v>0</v>
      </c>
      <c r="AG33" s="274">
        <v>0</v>
      </c>
      <c r="AH33" s="274">
        <v>158</v>
      </c>
      <c r="AI33" s="274">
        <f t="shared" si="11"/>
        <v>0</v>
      </c>
      <c r="AJ33" s="274">
        <f t="shared" si="12"/>
        <v>0</v>
      </c>
      <c r="AK33" s="274">
        <v>0</v>
      </c>
      <c r="AL33" s="274">
        <v>0</v>
      </c>
      <c r="AM33" s="274">
        <v>0</v>
      </c>
      <c r="AN33" s="274">
        <v>0</v>
      </c>
      <c r="AO33" s="274">
        <v>0</v>
      </c>
      <c r="AP33" s="274">
        <v>0</v>
      </c>
      <c r="AQ33" s="274">
        <f t="shared" si="14"/>
        <v>0</v>
      </c>
      <c r="AR33" s="274">
        <v>0</v>
      </c>
      <c r="AS33" s="274">
        <v>0</v>
      </c>
      <c r="AT33" s="274">
        <v>0</v>
      </c>
      <c r="AU33" s="274">
        <v>0</v>
      </c>
      <c r="AV33" s="274">
        <v>0</v>
      </c>
      <c r="AW33" s="274">
        <v>0</v>
      </c>
      <c r="AX33" s="274">
        <f t="shared" si="16"/>
        <v>0</v>
      </c>
      <c r="AY33" s="274">
        <f t="shared" si="17"/>
        <v>0</v>
      </c>
      <c r="AZ33" s="274">
        <v>0</v>
      </c>
      <c r="BA33" s="274">
        <v>0</v>
      </c>
      <c r="BB33" s="274">
        <v>0</v>
      </c>
      <c r="BC33" s="274">
        <v>0</v>
      </c>
      <c r="BD33" s="274">
        <v>0</v>
      </c>
      <c r="BE33" s="274">
        <v>0</v>
      </c>
      <c r="BF33" s="274">
        <f t="shared" si="19"/>
        <v>0</v>
      </c>
      <c r="BG33" s="274">
        <v>0</v>
      </c>
      <c r="BH33" s="274">
        <v>0</v>
      </c>
      <c r="BI33" s="274">
        <v>0</v>
      </c>
      <c r="BJ33" s="274">
        <v>0</v>
      </c>
      <c r="BK33" s="274">
        <v>0</v>
      </c>
      <c r="BL33" s="274">
        <v>0</v>
      </c>
      <c r="BM33" s="274">
        <f t="shared" si="21"/>
        <v>0</v>
      </c>
      <c r="BN33" s="274">
        <f t="shared" si="22"/>
        <v>0</v>
      </c>
      <c r="BO33" s="274">
        <v>0</v>
      </c>
      <c r="BP33" s="274">
        <v>0</v>
      </c>
      <c r="BQ33" s="274">
        <v>0</v>
      </c>
      <c r="BR33" s="274">
        <v>0</v>
      </c>
      <c r="BS33" s="274">
        <v>0</v>
      </c>
      <c r="BT33" s="274">
        <v>0</v>
      </c>
      <c r="BU33" s="274">
        <f t="shared" si="24"/>
        <v>0</v>
      </c>
      <c r="BV33" s="274">
        <v>0</v>
      </c>
      <c r="BW33" s="274">
        <v>0</v>
      </c>
      <c r="BX33" s="274">
        <v>0</v>
      </c>
      <c r="BY33" s="274">
        <v>0</v>
      </c>
      <c r="BZ33" s="274">
        <v>0</v>
      </c>
      <c r="CA33" s="274">
        <v>0</v>
      </c>
      <c r="CB33" s="274">
        <f t="shared" si="26"/>
        <v>0</v>
      </c>
      <c r="CC33" s="274">
        <f t="shared" si="27"/>
        <v>0</v>
      </c>
      <c r="CD33" s="274">
        <v>0</v>
      </c>
      <c r="CE33" s="274">
        <v>0</v>
      </c>
      <c r="CF33" s="274">
        <v>0</v>
      </c>
      <c r="CG33" s="274">
        <v>0</v>
      </c>
      <c r="CH33" s="274">
        <v>0</v>
      </c>
      <c r="CI33" s="274">
        <v>0</v>
      </c>
      <c r="CJ33" s="274">
        <f t="shared" si="29"/>
        <v>0</v>
      </c>
      <c r="CK33" s="274">
        <v>0</v>
      </c>
      <c r="CL33" s="274">
        <v>0</v>
      </c>
      <c r="CM33" s="274">
        <v>0</v>
      </c>
      <c r="CN33" s="274">
        <v>0</v>
      </c>
      <c r="CO33" s="274">
        <v>0</v>
      </c>
      <c r="CP33" s="274">
        <v>0</v>
      </c>
      <c r="CQ33" s="274">
        <f t="shared" si="31"/>
        <v>2505</v>
      </c>
      <c r="CR33" s="274">
        <f t="shared" si="32"/>
        <v>2505</v>
      </c>
      <c r="CS33" s="274">
        <v>0</v>
      </c>
      <c r="CT33" s="274">
        <v>0</v>
      </c>
      <c r="CU33" s="274">
        <v>0</v>
      </c>
      <c r="CV33" s="274">
        <v>2505</v>
      </c>
      <c r="CW33" s="274">
        <v>0</v>
      </c>
      <c r="CX33" s="274">
        <v>0</v>
      </c>
      <c r="CY33" s="274">
        <f t="shared" si="34"/>
        <v>0</v>
      </c>
      <c r="CZ33" s="274">
        <v>0</v>
      </c>
      <c r="DA33" s="274">
        <v>0</v>
      </c>
      <c r="DB33" s="274">
        <v>0</v>
      </c>
      <c r="DC33" s="274">
        <v>0</v>
      </c>
      <c r="DD33" s="274">
        <v>0</v>
      </c>
      <c r="DE33" s="274">
        <v>0</v>
      </c>
      <c r="DF33" s="274">
        <f t="shared" si="36"/>
        <v>0</v>
      </c>
      <c r="DG33" s="274">
        <f t="shared" si="37"/>
        <v>0</v>
      </c>
      <c r="DH33" s="274">
        <v>0</v>
      </c>
      <c r="DI33" s="274">
        <v>0</v>
      </c>
      <c r="DJ33" s="274">
        <v>0</v>
      </c>
      <c r="DK33" s="274">
        <v>0</v>
      </c>
      <c r="DL33" s="274">
        <v>0</v>
      </c>
      <c r="DM33" s="274">
        <v>0</v>
      </c>
      <c r="DN33" s="274">
        <f t="shared" si="39"/>
        <v>0</v>
      </c>
      <c r="DO33" s="274">
        <v>0</v>
      </c>
      <c r="DP33" s="274">
        <v>0</v>
      </c>
      <c r="DQ33" s="274">
        <v>0</v>
      </c>
      <c r="DR33" s="274">
        <v>0</v>
      </c>
      <c r="DS33" s="274">
        <v>0</v>
      </c>
      <c r="DT33" s="274">
        <v>0</v>
      </c>
      <c r="DU33" s="274">
        <f t="shared" si="41"/>
        <v>28</v>
      </c>
      <c r="DV33" s="274">
        <v>28</v>
      </c>
      <c r="DW33" s="274">
        <v>0</v>
      </c>
      <c r="DX33" s="274">
        <v>0</v>
      </c>
      <c r="DY33" s="274">
        <v>0</v>
      </c>
      <c r="DZ33" s="274">
        <f t="shared" si="42"/>
        <v>0</v>
      </c>
      <c r="EA33" s="274">
        <f t="shared" si="43"/>
        <v>0</v>
      </c>
      <c r="EB33" s="274">
        <v>0</v>
      </c>
      <c r="EC33" s="274">
        <v>0</v>
      </c>
      <c r="ED33" s="274">
        <v>0</v>
      </c>
      <c r="EE33" s="274">
        <v>0</v>
      </c>
      <c r="EF33" s="274">
        <v>0</v>
      </c>
      <c r="EG33" s="274">
        <v>0</v>
      </c>
      <c r="EH33" s="274">
        <f t="shared" si="45"/>
        <v>0</v>
      </c>
      <c r="EI33" s="274">
        <v>0</v>
      </c>
      <c r="EJ33" s="274">
        <v>0</v>
      </c>
      <c r="EK33" s="274">
        <v>0</v>
      </c>
      <c r="EL33" s="274">
        <v>0</v>
      </c>
      <c r="EM33" s="274">
        <v>0</v>
      </c>
      <c r="EN33" s="274">
        <v>0</v>
      </c>
    </row>
    <row r="34" spans="1:144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14604</v>
      </c>
      <c r="E34" s="274">
        <f t="shared" si="1"/>
        <v>10812</v>
      </c>
      <c r="F34" s="274">
        <f t="shared" si="2"/>
        <v>10792</v>
      </c>
      <c r="G34" s="274">
        <v>0</v>
      </c>
      <c r="H34" s="274">
        <v>10792</v>
      </c>
      <c r="I34" s="274">
        <v>0</v>
      </c>
      <c r="J34" s="274">
        <v>0</v>
      </c>
      <c r="K34" s="274">
        <v>0</v>
      </c>
      <c r="L34" s="274">
        <v>0</v>
      </c>
      <c r="M34" s="274">
        <f t="shared" si="4"/>
        <v>20</v>
      </c>
      <c r="N34" s="274">
        <v>0</v>
      </c>
      <c r="O34" s="274">
        <v>20</v>
      </c>
      <c r="P34" s="274">
        <v>0</v>
      </c>
      <c r="Q34" s="274">
        <v>0</v>
      </c>
      <c r="R34" s="274">
        <v>0</v>
      </c>
      <c r="S34" s="274">
        <v>0</v>
      </c>
      <c r="T34" s="274">
        <f t="shared" si="6"/>
        <v>2842</v>
      </c>
      <c r="U34" s="274">
        <f t="shared" si="7"/>
        <v>651</v>
      </c>
      <c r="V34" s="274">
        <v>0</v>
      </c>
      <c r="W34" s="274">
        <v>0</v>
      </c>
      <c r="X34" s="274">
        <v>259</v>
      </c>
      <c r="Y34" s="274">
        <v>0</v>
      </c>
      <c r="Z34" s="274">
        <v>0</v>
      </c>
      <c r="AA34" s="274">
        <v>392</v>
      </c>
      <c r="AB34" s="274">
        <f t="shared" si="9"/>
        <v>2191</v>
      </c>
      <c r="AC34" s="274">
        <v>0</v>
      </c>
      <c r="AD34" s="274">
        <v>0</v>
      </c>
      <c r="AE34" s="274">
        <v>470</v>
      </c>
      <c r="AF34" s="274">
        <v>0</v>
      </c>
      <c r="AG34" s="274">
        <v>0</v>
      </c>
      <c r="AH34" s="274">
        <v>1721</v>
      </c>
      <c r="AI34" s="274">
        <f t="shared" si="11"/>
        <v>0</v>
      </c>
      <c r="AJ34" s="274">
        <f t="shared" si="12"/>
        <v>0</v>
      </c>
      <c r="AK34" s="274">
        <v>0</v>
      </c>
      <c r="AL34" s="274">
        <v>0</v>
      </c>
      <c r="AM34" s="274">
        <v>0</v>
      </c>
      <c r="AN34" s="274">
        <v>0</v>
      </c>
      <c r="AO34" s="274">
        <v>0</v>
      </c>
      <c r="AP34" s="274">
        <v>0</v>
      </c>
      <c r="AQ34" s="274">
        <f t="shared" si="14"/>
        <v>0</v>
      </c>
      <c r="AR34" s="274">
        <v>0</v>
      </c>
      <c r="AS34" s="274">
        <v>0</v>
      </c>
      <c r="AT34" s="274">
        <v>0</v>
      </c>
      <c r="AU34" s="274">
        <v>0</v>
      </c>
      <c r="AV34" s="274">
        <v>0</v>
      </c>
      <c r="AW34" s="274">
        <v>0</v>
      </c>
      <c r="AX34" s="274">
        <f t="shared" si="16"/>
        <v>0</v>
      </c>
      <c r="AY34" s="274">
        <f t="shared" si="17"/>
        <v>0</v>
      </c>
      <c r="AZ34" s="274">
        <v>0</v>
      </c>
      <c r="BA34" s="274">
        <v>0</v>
      </c>
      <c r="BB34" s="274">
        <v>0</v>
      </c>
      <c r="BC34" s="274">
        <v>0</v>
      </c>
      <c r="BD34" s="274">
        <v>0</v>
      </c>
      <c r="BE34" s="274">
        <v>0</v>
      </c>
      <c r="BF34" s="274">
        <f t="shared" si="19"/>
        <v>0</v>
      </c>
      <c r="BG34" s="274">
        <v>0</v>
      </c>
      <c r="BH34" s="274">
        <v>0</v>
      </c>
      <c r="BI34" s="274">
        <v>0</v>
      </c>
      <c r="BJ34" s="274">
        <v>0</v>
      </c>
      <c r="BK34" s="274">
        <v>0</v>
      </c>
      <c r="BL34" s="274">
        <v>0</v>
      </c>
      <c r="BM34" s="274">
        <f t="shared" si="21"/>
        <v>0</v>
      </c>
      <c r="BN34" s="274">
        <f t="shared" si="22"/>
        <v>0</v>
      </c>
      <c r="BO34" s="274">
        <v>0</v>
      </c>
      <c r="BP34" s="274">
        <v>0</v>
      </c>
      <c r="BQ34" s="274">
        <v>0</v>
      </c>
      <c r="BR34" s="274">
        <v>0</v>
      </c>
      <c r="BS34" s="274">
        <v>0</v>
      </c>
      <c r="BT34" s="274">
        <v>0</v>
      </c>
      <c r="BU34" s="274">
        <f t="shared" si="24"/>
        <v>0</v>
      </c>
      <c r="BV34" s="274">
        <v>0</v>
      </c>
      <c r="BW34" s="274">
        <v>0</v>
      </c>
      <c r="BX34" s="274">
        <v>0</v>
      </c>
      <c r="BY34" s="274">
        <v>0</v>
      </c>
      <c r="BZ34" s="274">
        <v>0</v>
      </c>
      <c r="CA34" s="274">
        <v>0</v>
      </c>
      <c r="CB34" s="274">
        <f t="shared" si="26"/>
        <v>0</v>
      </c>
      <c r="CC34" s="274">
        <f t="shared" si="27"/>
        <v>0</v>
      </c>
      <c r="CD34" s="274">
        <v>0</v>
      </c>
      <c r="CE34" s="274">
        <v>0</v>
      </c>
      <c r="CF34" s="274">
        <v>0</v>
      </c>
      <c r="CG34" s="274">
        <v>0</v>
      </c>
      <c r="CH34" s="274">
        <v>0</v>
      </c>
      <c r="CI34" s="274">
        <v>0</v>
      </c>
      <c r="CJ34" s="274">
        <f t="shared" si="29"/>
        <v>0</v>
      </c>
      <c r="CK34" s="274">
        <v>0</v>
      </c>
      <c r="CL34" s="274">
        <v>0</v>
      </c>
      <c r="CM34" s="274">
        <v>0</v>
      </c>
      <c r="CN34" s="274">
        <v>0</v>
      </c>
      <c r="CO34" s="274">
        <v>0</v>
      </c>
      <c r="CP34" s="274">
        <v>0</v>
      </c>
      <c r="CQ34" s="274">
        <f t="shared" si="31"/>
        <v>0</v>
      </c>
      <c r="CR34" s="274">
        <f t="shared" si="32"/>
        <v>0</v>
      </c>
      <c r="CS34" s="274">
        <v>0</v>
      </c>
      <c r="CT34" s="274">
        <v>0</v>
      </c>
      <c r="CU34" s="274">
        <v>0</v>
      </c>
      <c r="CV34" s="274">
        <v>0</v>
      </c>
      <c r="CW34" s="274">
        <v>0</v>
      </c>
      <c r="CX34" s="274">
        <v>0</v>
      </c>
      <c r="CY34" s="274">
        <f t="shared" si="34"/>
        <v>0</v>
      </c>
      <c r="CZ34" s="274">
        <v>0</v>
      </c>
      <c r="DA34" s="274">
        <v>0</v>
      </c>
      <c r="DB34" s="274">
        <v>0</v>
      </c>
      <c r="DC34" s="274">
        <v>0</v>
      </c>
      <c r="DD34" s="274">
        <v>0</v>
      </c>
      <c r="DE34" s="274">
        <v>0</v>
      </c>
      <c r="DF34" s="274">
        <f t="shared" si="36"/>
        <v>0</v>
      </c>
      <c r="DG34" s="274">
        <f t="shared" si="37"/>
        <v>0</v>
      </c>
      <c r="DH34" s="274">
        <v>0</v>
      </c>
      <c r="DI34" s="274">
        <v>0</v>
      </c>
      <c r="DJ34" s="274">
        <v>0</v>
      </c>
      <c r="DK34" s="274">
        <v>0</v>
      </c>
      <c r="DL34" s="274">
        <v>0</v>
      </c>
      <c r="DM34" s="274">
        <v>0</v>
      </c>
      <c r="DN34" s="274">
        <f t="shared" si="39"/>
        <v>0</v>
      </c>
      <c r="DO34" s="274">
        <v>0</v>
      </c>
      <c r="DP34" s="274">
        <v>0</v>
      </c>
      <c r="DQ34" s="274">
        <v>0</v>
      </c>
      <c r="DR34" s="274">
        <v>0</v>
      </c>
      <c r="DS34" s="274">
        <v>0</v>
      </c>
      <c r="DT34" s="274">
        <v>0</v>
      </c>
      <c r="DU34" s="274">
        <f t="shared" si="41"/>
        <v>950</v>
      </c>
      <c r="DV34" s="274">
        <v>750</v>
      </c>
      <c r="DW34" s="274">
        <v>0</v>
      </c>
      <c r="DX34" s="274">
        <v>200</v>
      </c>
      <c r="DY34" s="274">
        <v>0</v>
      </c>
      <c r="DZ34" s="274">
        <f t="shared" si="42"/>
        <v>0</v>
      </c>
      <c r="EA34" s="274">
        <f t="shared" si="43"/>
        <v>0</v>
      </c>
      <c r="EB34" s="274">
        <v>0</v>
      </c>
      <c r="EC34" s="274">
        <v>0</v>
      </c>
      <c r="ED34" s="274">
        <v>0</v>
      </c>
      <c r="EE34" s="274">
        <v>0</v>
      </c>
      <c r="EF34" s="274">
        <v>0</v>
      </c>
      <c r="EG34" s="274">
        <v>0</v>
      </c>
      <c r="EH34" s="274">
        <f t="shared" si="45"/>
        <v>0</v>
      </c>
      <c r="EI34" s="274">
        <v>0</v>
      </c>
      <c r="EJ34" s="274">
        <v>0</v>
      </c>
      <c r="EK34" s="274">
        <v>0</v>
      </c>
      <c r="EL34" s="274">
        <v>0</v>
      </c>
      <c r="EM34" s="274">
        <v>0</v>
      </c>
      <c r="EN34" s="274">
        <v>0</v>
      </c>
    </row>
    <row r="35" spans="1:144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9656</v>
      </c>
      <c r="E35" s="274">
        <f t="shared" si="1"/>
        <v>7367</v>
      </c>
      <c r="F35" s="274">
        <f t="shared" si="2"/>
        <v>7296</v>
      </c>
      <c r="G35" s="274">
        <v>0</v>
      </c>
      <c r="H35" s="274">
        <v>7296</v>
      </c>
      <c r="I35" s="274">
        <v>0</v>
      </c>
      <c r="J35" s="274">
        <v>0</v>
      </c>
      <c r="K35" s="274">
        <v>0</v>
      </c>
      <c r="L35" s="274">
        <v>0</v>
      </c>
      <c r="M35" s="274">
        <f t="shared" si="4"/>
        <v>71</v>
      </c>
      <c r="N35" s="274">
        <v>0</v>
      </c>
      <c r="O35" s="274">
        <v>56</v>
      </c>
      <c r="P35" s="274">
        <v>0</v>
      </c>
      <c r="Q35" s="274">
        <v>0</v>
      </c>
      <c r="R35" s="274">
        <v>0</v>
      </c>
      <c r="S35" s="274">
        <v>15</v>
      </c>
      <c r="T35" s="274">
        <f t="shared" si="6"/>
        <v>849</v>
      </c>
      <c r="U35" s="274">
        <f t="shared" si="7"/>
        <v>694</v>
      </c>
      <c r="V35" s="274">
        <v>0</v>
      </c>
      <c r="W35" s="274">
        <v>0</v>
      </c>
      <c r="X35" s="274">
        <v>588</v>
      </c>
      <c r="Y35" s="274">
        <v>0</v>
      </c>
      <c r="Z35" s="274">
        <v>0</v>
      </c>
      <c r="AA35" s="274">
        <v>106</v>
      </c>
      <c r="AB35" s="274">
        <f t="shared" si="9"/>
        <v>155</v>
      </c>
      <c r="AC35" s="274">
        <v>0</v>
      </c>
      <c r="AD35" s="274">
        <v>0</v>
      </c>
      <c r="AE35" s="274">
        <v>8</v>
      </c>
      <c r="AF35" s="274">
        <v>0</v>
      </c>
      <c r="AG35" s="274">
        <v>0</v>
      </c>
      <c r="AH35" s="274">
        <v>147</v>
      </c>
      <c r="AI35" s="274">
        <f t="shared" si="11"/>
        <v>0</v>
      </c>
      <c r="AJ35" s="274">
        <f t="shared" si="12"/>
        <v>0</v>
      </c>
      <c r="AK35" s="274">
        <v>0</v>
      </c>
      <c r="AL35" s="274">
        <v>0</v>
      </c>
      <c r="AM35" s="274">
        <v>0</v>
      </c>
      <c r="AN35" s="274">
        <v>0</v>
      </c>
      <c r="AO35" s="274">
        <v>0</v>
      </c>
      <c r="AP35" s="274">
        <v>0</v>
      </c>
      <c r="AQ35" s="274">
        <f t="shared" si="14"/>
        <v>0</v>
      </c>
      <c r="AR35" s="274">
        <v>0</v>
      </c>
      <c r="AS35" s="274">
        <v>0</v>
      </c>
      <c r="AT35" s="274">
        <v>0</v>
      </c>
      <c r="AU35" s="274">
        <v>0</v>
      </c>
      <c r="AV35" s="274">
        <v>0</v>
      </c>
      <c r="AW35" s="274">
        <v>0</v>
      </c>
      <c r="AX35" s="274">
        <f t="shared" si="16"/>
        <v>0</v>
      </c>
      <c r="AY35" s="274">
        <f t="shared" si="17"/>
        <v>0</v>
      </c>
      <c r="AZ35" s="274">
        <v>0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f t="shared" si="19"/>
        <v>0</v>
      </c>
      <c r="BG35" s="274">
        <v>0</v>
      </c>
      <c r="BH35" s="274">
        <v>0</v>
      </c>
      <c r="BI35" s="274">
        <v>0</v>
      </c>
      <c r="BJ35" s="274">
        <v>0</v>
      </c>
      <c r="BK35" s="274">
        <v>0</v>
      </c>
      <c r="BL35" s="274">
        <v>0</v>
      </c>
      <c r="BM35" s="274">
        <f t="shared" si="21"/>
        <v>0</v>
      </c>
      <c r="BN35" s="274">
        <f t="shared" si="22"/>
        <v>0</v>
      </c>
      <c r="BO35" s="274">
        <v>0</v>
      </c>
      <c r="BP35" s="274">
        <v>0</v>
      </c>
      <c r="BQ35" s="274">
        <v>0</v>
      </c>
      <c r="BR35" s="274">
        <v>0</v>
      </c>
      <c r="BS35" s="274">
        <v>0</v>
      </c>
      <c r="BT35" s="274">
        <v>0</v>
      </c>
      <c r="BU35" s="274">
        <f t="shared" si="24"/>
        <v>0</v>
      </c>
      <c r="BV35" s="274">
        <v>0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f t="shared" si="26"/>
        <v>0</v>
      </c>
      <c r="CC35" s="274">
        <f t="shared" si="27"/>
        <v>0</v>
      </c>
      <c r="CD35" s="274">
        <v>0</v>
      </c>
      <c r="CE35" s="274">
        <v>0</v>
      </c>
      <c r="CF35" s="274">
        <v>0</v>
      </c>
      <c r="CG35" s="274">
        <v>0</v>
      </c>
      <c r="CH35" s="274">
        <v>0</v>
      </c>
      <c r="CI35" s="274">
        <v>0</v>
      </c>
      <c r="CJ35" s="274">
        <f t="shared" si="29"/>
        <v>0</v>
      </c>
      <c r="CK35" s="274">
        <v>0</v>
      </c>
      <c r="CL35" s="274">
        <v>0</v>
      </c>
      <c r="CM35" s="274">
        <v>0</v>
      </c>
      <c r="CN35" s="274">
        <v>0</v>
      </c>
      <c r="CO35" s="274">
        <v>0</v>
      </c>
      <c r="CP35" s="274">
        <v>0</v>
      </c>
      <c r="CQ35" s="274">
        <f t="shared" si="31"/>
        <v>707</v>
      </c>
      <c r="CR35" s="274">
        <f t="shared" si="32"/>
        <v>707</v>
      </c>
      <c r="CS35" s="274">
        <v>0</v>
      </c>
      <c r="CT35" s="274">
        <v>0</v>
      </c>
      <c r="CU35" s="274">
        <v>0</v>
      </c>
      <c r="CV35" s="274">
        <v>707</v>
      </c>
      <c r="CW35" s="274">
        <v>0</v>
      </c>
      <c r="CX35" s="274">
        <v>0</v>
      </c>
      <c r="CY35" s="274">
        <f t="shared" si="34"/>
        <v>0</v>
      </c>
      <c r="CZ35" s="274">
        <v>0</v>
      </c>
      <c r="DA35" s="274">
        <v>0</v>
      </c>
      <c r="DB35" s="274">
        <v>0</v>
      </c>
      <c r="DC35" s="274">
        <v>0</v>
      </c>
      <c r="DD35" s="274">
        <v>0</v>
      </c>
      <c r="DE35" s="274">
        <v>0</v>
      </c>
      <c r="DF35" s="274">
        <f t="shared" si="36"/>
        <v>0</v>
      </c>
      <c r="DG35" s="274">
        <f t="shared" si="37"/>
        <v>0</v>
      </c>
      <c r="DH35" s="274">
        <v>0</v>
      </c>
      <c r="DI35" s="274">
        <v>0</v>
      </c>
      <c r="DJ35" s="274">
        <v>0</v>
      </c>
      <c r="DK35" s="274">
        <v>0</v>
      </c>
      <c r="DL35" s="274">
        <v>0</v>
      </c>
      <c r="DM35" s="274">
        <v>0</v>
      </c>
      <c r="DN35" s="274">
        <f t="shared" si="39"/>
        <v>0</v>
      </c>
      <c r="DO35" s="274">
        <v>0</v>
      </c>
      <c r="DP35" s="274">
        <v>0</v>
      </c>
      <c r="DQ35" s="274">
        <v>0</v>
      </c>
      <c r="DR35" s="274">
        <v>0</v>
      </c>
      <c r="DS35" s="274">
        <v>0</v>
      </c>
      <c r="DT35" s="274">
        <v>0</v>
      </c>
      <c r="DU35" s="274">
        <f t="shared" si="41"/>
        <v>731</v>
      </c>
      <c r="DV35" s="274">
        <v>731</v>
      </c>
      <c r="DW35" s="274">
        <v>0</v>
      </c>
      <c r="DX35" s="274">
        <v>0</v>
      </c>
      <c r="DY35" s="274">
        <v>0</v>
      </c>
      <c r="DZ35" s="274">
        <f t="shared" si="42"/>
        <v>2</v>
      </c>
      <c r="EA35" s="274">
        <f t="shared" si="43"/>
        <v>0</v>
      </c>
      <c r="EB35" s="274">
        <v>0</v>
      </c>
      <c r="EC35" s="274">
        <v>0</v>
      </c>
      <c r="ED35" s="274">
        <v>0</v>
      </c>
      <c r="EE35" s="274">
        <v>0</v>
      </c>
      <c r="EF35" s="274">
        <v>0</v>
      </c>
      <c r="EG35" s="274">
        <v>0</v>
      </c>
      <c r="EH35" s="274">
        <f t="shared" si="45"/>
        <v>2</v>
      </c>
      <c r="EI35" s="274">
        <v>0</v>
      </c>
      <c r="EJ35" s="274">
        <v>0</v>
      </c>
      <c r="EK35" s="274">
        <v>0</v>
      </c>
      <c r="EL35" s="274">
        <v>0</v>
      </c>
      <c r="EM35" s="274">
        <v>2</v>
      </c>
      <c r="EN35" s="274">
        <v>0</v>
      </c>
    </row>
    <row r="36" spans="1:144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17464</v>
      </c>
      <c r="E36" s="274">
        <f t="shared" si="1"/>
        <v>13844</v>
      </c>
      <c r="F36" s="274">
        <f t="shared" si="2"/>
        <v>12669</v>
      </c>
      <c r="G36" s="274">
        <v>0</v>
      </c>
      <c r="H36" s="274">
        <v>12605</v>
      </c>
      <c r="I36" s="274">
        <v>0</v>
      </c>
      <c r="J36" s="274">
        <v>0</v>
      </c>
      <c r="K36" s="274">
        <v>0</v>
      </c>
      <c r="L36" s="274">
        <v>64</v>
      </c>
      <c r="M36" s="274">
        <f t="shared" si="4"/>
        <v>1175</v>
      </c>
      <c r="N36" s="274">
        <v>0</v>
      </c>
      <c r="O36" s="274">
        <v>1175</v>
      </c>
      <c r="P36" s="274">
        <v>0</v>
      </c>
      <c r="Q36" s="274">
        <v>0</v>
      </c>
      <c r="R36" s="274">
        <v>0</v>
      </c>
      <c r="S36" s="274">
        <v>0</v>
      </c>
      <c r="T36" s="274">
        <f t="shared" si="6"/>
        <v>342</v>
      </c>
      <c r="U36" s="274">
        <f t="shared" si="7"/>
        <v>272</v>
      </c>
      <c r="V36" s="274">
        <v>0</v>
      </c>
      <c r="W36" s="274">
        <v>0</v>
      </c>
      <c r="X36" s="274">
        <v>260</v>
      </c>
      <c r="Y36" s="274">
        <v>0</v>
      </c>
      <c r="Z36" s="274">
        <v>0</v>
      </c>
      <c r="AA36" s="274">
        <v>12</v>
      </c>
      <c r="AB36" s="274">
        <f t="shared" si="9"/>
        <v>70</v>
      </c>
      <c r="AC36" s="274">
        <v>0</v>
      </c>
      <c r="AD36" s="274">
        <v>0</v>
      </c>
      <c r="AE36" s="274">
        <v>70</v>
      </c>
      <c r="AF36" s="274">
        <v>0</v>
      </c>
      <c r="AG36" s="274">
        <v>0</v>
      </c>
      <c r="AH36" s="274">
        <v>0</v>
      </c>
      <c r="AI36" s="274">
        <f t="shared" si="11"/>
        <v>399</v>
      </c>
      <c r="AJ36" s="274">
        <f t="shared" si="12"/>
        <v>399</v>
      </c>
      <c r="AK36" s="274">
        <v>0</v>
      </c>
      <c r="AL36" s="274">
        <v>0</v>
      </c>
      <c r="AM36" s="274">
        <v>0</v>
      </c>
      <c r="AN36" s="274">
        <v>399</v>
      </c>
      <c r="AO36" s="274">
        <v>0</v>
      </c>
      <c r="AP36" s="274">
        <v>0</v>
      </c>
      <c r="AQ36" s="274">
        <f t="shared" si="14"/>
        <v>0</v>
      </c>
      <c r="AR36" s="274">
        <v>0</v>
      </c>
      <c r="AS36" s="274">
        <v>0</v>
      </c>
      <c r="AT36" s="274">
        <v>0</v>
      </c>
      <c r="AU36" s="274">
        <v>0</v>
      </c>
      <c r="AV36" s="274">
        <v>0</v>
      </c>
      <c r="AW36" s="274">
        <v>0</v>
      </c>
      <c r="AX36" s="274">
        <f t="shared" si="16"/>
        <v>0</v>
      </c>
      <c r="AY36" s="274">
        <f t="shared" si="17"/>
        <v>0</v>
      </c>
      <c r="AZ36" s="274">
        <v>0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f t="shared" si="19"/>
        <v>0</v>
      </c>
      <c r="BG36" s="274">
        <v>0</v>
      </c>
      <c r="BH36" s="274">
        <v>0</v>
      </c>
      <c r="BI36" s="274">
        <v>0</v>
      </c>
      <c r="BJ36" s="274">
        <v>0</v>
      </c>
      <c r="BK36" s="274">
        <v>0</v>
      </c>
      <c r="BL36" s="274">
        <v>0</v>
      </c>
      <c r="BM36" s="274">
        <f t="shared" si="21"/>
        <v>264</v>
      </c>
      <c r="BN36" s="274">
        <f t="shared" si="22"/>
        <v>264</v>
      </c>
      <c r="BO36" s="274">
        <v>0</v>
      </c>
      <c r="BP36" s="274">
        <v>0</v>
      </c>
      <c r="BQ36" s="274">
        <v>0</v>
      </c>
      <c r="BR36" s="274">
        <v>264</v>
      </c>
      <c r="BS36" s="274">
        <v>0</v>
      </c>
      <c r="BT36" s="274">
        <v>0</v>
      </c>
      <c r="BU36" s="274">
        <f t="shared" si="24"/>
        <v>0</v>
      </c>
      <c r="BV36" s="274">
        <v>0</v>
      </c>
      <c r="BW36" s="274">
        <v>0</v>
      </c>
      <c r="BX36" s="274">
        <v>0</v>
      </c>
      <c r="BY36" s="274">
        <v>0</v>
      </c>
      <c r="BZ36" s="274">
        <v>0</v>
      </c>
      <c r="CA36" s="274">
        <v>0</v>
      </c>
      <c r="CB36" s="274">
        <f t="shared" si="26"/>
        <v>0</v>
      </c>
      <c r="CC36" s="274">
        <f t="shared" si="27"/>
        <v>0</v>
      </c>
      <c r="CD36" s="274">
        <v>0</v>
      </c>
      <c r="CE36" s="274">
        <v>0</v>
      </c>
      <c r="CF36" s="274">
        <v>0</v>
      </c>
      <c r="CG36" s="274">
        <v>0</v>
      </c>
      <c r="CH36" s="274">
        <v>0</v>
      </c>
      <c r="CI36" s="274">
        <v>0</v>
      </c>
      <c r="CJ36" s="274">
        <f t="shared" si="29"/>
        <v>0</v>
      </c>
      <c r="CK36" s="274">
        <v>0</v>
      </c>
      <c r="CL36" s="274">
        <v>0</v>
      </c>
      <c r="CM36" s="274">
        <v>0</v>
      </c>
      <c r="CN36" s="274">
        <v>0</v>
      </c>
      <c r="CO36" s="274">
        <v>0</v>
      </c>
      <c r="CP36" s="274">
        <v>0</v>
      </c>
      <c r="CQ36" s="274">
        <f t="shared" si="31"/>
        <v>1656</v>
      </c>
      <c r="CR36" s="274">
        <f t="shared" si="32"/>
        <v>1656</v>
      </c>
      <c r="CS36" s="274">
        <v>0</v>
      </c>
      <c r="CT36" s="274">
        <v>0</v>
      </c>
      <c r="CU36" s="274">
        <v>0</v>
      </c>
      <c r="CV36" s="274">
        <v>1656</v>
      </c>
      <c r="CW36" s="274">
        <v>0</v>
      </c>
      <c r="CX36" s="274">
        <v>0</v>
      </c>
      <c r="CY36" s="274">
        <f t="shared" si="34"/>
        <v>0</v>
      </c>
      <c r="CZ36" s="274">
        <v>0</v>
      </c>
      <c r="DA36" s="274">
        <v>0</v>
      </c>
      <c r="DB36" s="274">
        <v>0</v>
      </c>
      <c r="DC36" s="274">
        <v>0</v>
      </c>
      <c r="DD36" s="274">
        <v>0</v>
      </c>
      <c r="DE36" s="274">
        <v>0</v>
      </c>
      <c r="DF36" s="274">
        <f t="shared" si="36"/>
        <v>0</v>
      </c>
      <c r="DG36" s="274">
        <f t="shared" si="37"/>
        <v>0</v>
      </c>
      <c r="DH36" s="274">
        <v>0</v>
      </c>
      <c r="DI36" s="274">
        <v>0</v>
      </c>
      <c r="DJ36" s="274">
        <v>0</v>
      </c>
      <c r="DK36" s="274">
        <v>0</v>
      </c>
      <c r="DL36" s="274">
        <v>0</v>
      </c>
      <c r="DM36" s="274">
        <v>0</v>
      </c>
      <c r="DN36" s="274">
        <f t="shared" si="39"/>
        <v>0</v>
      </c>
      <c r="DO36" s="274">
        <v>0</v>
      </c>
      <c r="DP36" s="274">
        <v>0</v>
      </c>
      <c r="DQ36" s="274">
        <v>0</v>
      </c>
      <c r="DR36" s="274">
        <v>0</v>
      </c>
      <c r="DS36" s="274">
        <v>0</v>
      </c>
      <c r="DT36" s="274">
        <v>0</v>
      </c>
      <c r="DU36" s="274">
        <f t="shared" si="41"/>
        <v>959</v>
      </c>
      <c r="DV36" s="274">
        <v>959</v>
      </c>
      <c r="DW36" s="274">
        <v>0</v>
      </c>
      <c r="DX36" s="274">
        <v>0</v>
      </c>
      <c r="DY36" s="274">
        <v>0</v>
      </c>
      <c r="DZ36" s="274">
        <f t="shared" si="42"/>
        <v>0</v>
      </c>
      <c r="EA36" s="274">
        <f t="shared" si="43"/>
        <v>0</v>
      </c>
      <c r="EB36" s="274">
        <v>0</v>
      </c>
      <c r="EC36" s="274">
        <v>0</v>
      </c>
      <c r="ED36" s="274">
        <v>0</v>
      </c>
      <c r="EE36" s="274">
        <v>0</v>
      </c>
      <c r="EF36" s="274">
        <v>0</v>
      </c>
      <c r="EG36" s="274">
        <v>0</v>
      </c>
      <c r="EH36" s="274">
        <f t="shared" si="45"/>
        <v>0</v>
      </c>
      <c r="EI36" s="274">
        <v>0</v>
      </c>
      <c r="EJ36" s="274">
        <v>0</v>
      </c>
      <c r="EK36" s="274">
        <v>0</v>
      </c>
      <c r="EL36" s="274">
        <v>0</v>
      </c>
      <c r="EM36" s="274">
        <v>0</v>
      </c>
      <c r="EN36" s="274">
        <v>0</v>
      </c>
    </row>
    <row r="37" spans="1:144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23473</v>
      </c>
      <c r="E37" s="274">
        <f t="shared" si="1"/>
        <v>19416</v>
      </c>
      <c r="F37" s="274">
        <f t="shared" si="2"/>
        <v>17663</v>
      </c>
      <c r="G37" s="274">
        <v>0</v>
      </c>
      <c r="H37" s="274">
        <v>17663</v>
      </c>
      <c r="I37" s="274">
        <v>0</v>
      </c>
      <c r="J37" s="274">
        <v>0</v>
      </c>
      <c r="K37" s="274">
        <v>0</v>
      </c>
      <c r="L37" s="274">
        <v>0</v>
      </c>
      <c r="M37" s="274">
        <f t="shared" si="4"/>
        <v>1753</v>
      </c>
      <c r="N37" s="274">
        <v>0</v>
      </c>
      <c r="O37" s="274">
        <v>1753</v>
      </c>
      <c r="P37" s="274">
        <v>0</v>
      </c>
      <c r="Q37" s="274">
        <v>0</v>
      </c>
      <c r="R37" s="274">
        <v>0</v>
      </c>
      <c r="S37" s="274">
        <v>0</v>
      </c>
      <c r="T37" s="274">
        <f t="shared" si="6"/>
        <v>1282</v>
      </c>
      <c r="U37" s="274">
        <f t="shared" si="7"/>
        <v>538</v>
      </c>
      <c r="V37" s="274">
        <v>0</v>
      </c>
      <c r="W37" s="274">
        <v>0</v>
      </c>
      <c r="X37" s="274">
        <v>293</v>
      </c>
      <c r="Y37" s="274">
        <v>0</v>
      </c>
      <c r="Z37" s="274">
        <v>0</v>
      </c>
      <c r="AA37" s="274">
        <v>245</v>
      </c>
      <c r="AB37" s="274">
        <f t="shared" si="9"/>
        <v>744</v>
      </c>
      <c r="AC37" s="274">
        <v>0</v>
      </c>
      <c r="AD37" s="274">
        <v>0</v>
      </c>
      <c r="AE37" s="274">
        <v>0</v>
      </c>
      <c r="AF37" s="274">
        <v>0</v>
      </c>
      <c r="AG37" s="274">
        <v>0</v>
      </c>
      <c r="AH37" s="274">
        <v>744</v>
      </c>
      <c r="AI37" s="274">
        <f t="shared" si="11"/>
        <v>0</v>
      </c>
      <c r="AJ37" s="274">
        <f t="shared" si="12"/>
        <v>0</v>
      </c>
      <c r="AK37" s="274">
        <v>0</v>
      </c>
      <c r="AL37" s="274">
        <v>0</v>
      </c>
      <c r="AM37" s="274">
        <v>0</v>
      </c>
      <c r="AN37" s="274">
        <v>0</v>
      </c>
      <c r="AO37" s="274">
        <v>0</v>
      </c>
      <c r="AP37" s="274">
        <v>0</v>
      </c>
      <c r="AQ37" s="274">
        <f t="shared" si="14"/>
        <v>0</v>
      </c>
      <c r="AR37" s="274">
        <v>0</v>
      </c>
      <c r="AS37" s="274">
        <v>0</v>
      </c>
      <c r="AT37" s="274">
        <v>0</v>
      </c>
      <c r="AU37" s="274">
        <v>0</v>
      </c>
      <c r="AV37" s="274">
        <v>0</v>
      </c>
      <c r="AW37" s="274">
        <v>0</v>
      </c>
      <c r="AX37" s="274">
        <f t="shared" si="16"/>
        <v>0</v>
      </c>
      <c r="AY37" s="274">
        <f t="shared" si="17"/>
        <v>0</v>
      </c>
      <c r="AZ37" s="274">
        <v>0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f t="shared" si="19"/>
        <v>0</v>
      </c>
      <c r="BG37" s="274">
        <v>0</v>
      </c>
      <c r="BH37" s="274">
        <v>0</v>
      </c>
      <c r="BI37" s="274">
        <v>0</v>
      </c>
      <c r="BJ37" s="274">
        <v>0</v>
      </c>
      <c r="BK37" s="274">
        <v>0</v>
      </c>
      <c r="BL37" s="274">
        <v>0</v>
      </c>
      <c r="BM37" s="274">
        <f t="shared" si="21"/>
        <v>0</v>
      </c>
      <c r="BN37" s="274">
        <f t="shared" si="22"/>
        <v>0</v>
      </c>
      <c r="BO37" s="274">
        <v>0</v>
      </c>
      <c r="BP37" s="274">
        <v>0</v>
      </c>
      <c r="BQ37" s="274">
        <v>0</v>
      </c>
      <c r="BR37" s="274">
        <v>0</v>
      </c>
      <c r="BS37" s="274">
        <v>0</v>
      </c>
      <c r="BT37" s="274">
        <v>0</v>
      </c>
      <c r="BU37" s="274">
        <f t="shared" si="24"/>
        <v>0</v>
      </c>
      <c r="BV37" s="274">
        <v>0</v>
      </c>
      <c r="BW37" s="274">
        <v>0</v>
      </c>
      <c r="BX37" s="274">
        <v>0</v>
      </c>
      <c r="BY37" s="274">
        <v>0</v>
      </c>
      <c r="BZ37" s="274">
        <v>0</v>
      </c>
      <c r="CA37" s="274">
        <v>0</v>
      </c>
      <c r="CB37" s="274">
        <f t="shared" si="26"/>
        <v>0</v>
      </c>
      <c r="CC37" s="274">
        <f t="shared" si="27"/>
        <v>0</v>
      </c>
      <c r="CD37" s="274">
        <v>0</v>
      </c>
      <c r="CE37" s="274">
        <v>0</v>
      </c>
      <c r="CF37" s="274">
        <v>0</v>
      </c>
      <c r="CG37" s="274">
        <v>0</v>
      </c>
      <c r="CH37" s="274">
        <v>0</v>
      </c>
      <c r="CI37" s="274">
        <v>0</v>
      </c>
      <c r="CJ37" s="274">
        <f t="shared" si="29"/>
        <v>0</v>
      </c>
      <c r="CK37" s="274">
        <v>0</v>
      </c>
      <c r="CL37" s="274">
        <v>0</v>
      </c>
      <c r="CM37" s="274">
        <v>0</v>
      </c>
      <c r="CN37" s="274">
        <v>0</v>
      </c>
      <c r="CO37" s="274">
        <v>0</v>
      </c>
      <c r="CP37" s="274">
        <v>0</v>
      </c>
      <c r="CQ37" s="274">
        <f t="shared" si="31"/>
        <v>0</v>
      </c>
      <c r="CR37" s="274">
        <f t="shared" si="32"/>
        <v>0</v>
      </c>
      <c r="CS37" s="274">
        <v>0</v>
      </c>
      <c r="CT37" s="274">
        <v>0</v>
      </c>
      <c r="CU37" s="274">
        <v>0</v>
      </c>
      <c r="CV37" s="274">
        <v>0</v>
      </c>
      <c r="CW37" s="274">
        <v>0</v>
      </c>
      <c r="CX37" s="274">
        <v>0</v>
      </c>
      <c r="CY37" s="274">
        <f t="shared" si="34"/>
        <v>0</v>
      </c>
      <c r="CZ37" s="274">
        <v>0</v>
      </c>
      <c r="DA37" s="274">
        <v>0</v>
      </c>
      <c r="DB37" s="274">
        <v>0</v>
      </c>
      <c r="DC37" s="274">
        <v>0</v>
      </c>
      <c r="DD37" s="274">
        <v>0</v>
      </c>
      <c r="DE37" s="274">
        <v>0</v>
      </c>
      <c r="DF37" s="274">
        <f t="shared" si="36"/>
        <v>0</v>
      </c>
      <c r="DG37" s="274">
        <f t="shared" si="37"/>
        <v>0</v>
      </c>
      <c r="DH37" s="274">
        <v>0</v>
      </c>
      <c r="DI37" s="274">
        <v>0</v>
      </c>
      <c r="DJ37" s="274">
        <v>0</v>
      </c>
      <c r="DK37" s="274">
        <v>0</v>
      </c>
      <c r="DL37" s="274">
        <v>0</v>
      </c>
      <c r="DM37" s="274">
        <v>0</v>
      </c>
      <c r="DN37" s="274">
        <f t="shared" si="39"/>
        <v>0</v>
      </c>
      <c r="DO37" s="274">
        <v>0</v>
      </c>
      <c r="DP37" s="274">
        <v>0</v>
      </c>
      <c r="DQ37" s="274">
        <v>0</v>
      </c>
      <c r="DR37" s="274">
        <v>0</v>
      </c>
      <c r="DS37" s="274">
        <v>0</v>
      </c>
      <c r="DT37" s="274">
        <v>0</v>
      </c>
      <c r="DU37" s="274">
        <f t="shared" si="41"/>
        <v>2775</v>
      </c>
      <c r="DV37" s="274">
        <v>1511</v>
      </c>
      <c r="DW37" s="274">
        <v>0</v>
      </c>
      <c r="DX37" s="274">
        <v>1241</v>
      </c>
      <c r="DY37" s="274">
        <v>23</v>
      </c>
      <c r="DZ37" s="274">
        <f t="shared" si="42"/>
        <v>0</v>
      </c>
      <c r="EA37" s="274">
        <f t="shared" si="43"/>
        <v>0</v>
      </c>
      <c r="EB37" s="274">
        <v>0</v>
      </c>
      <c r="EC37" s="274">
        <v>0</v>
      </c>
      <c r="ED37" s="274">
        <v>0</v>
      </c>
      <c r="EE37" s="274">
        <v>0</v>
      </c>
      <c r="EF37" s="274">
        <v>0</v>
      </c>
      <c r="EG37" s="274">
        <v>0</v>
      </c>
      <c r="EH37" s="274">
        <f t="shared" si="45"/>
        <v>0</v>
      </c>
      <c r="EI37" s="274">
        <v>0</v>
      </c>
      <c r="EJ37" s="274">
        <v>0</v>
      </c>
      <c r="EK37" s="274">
        <v>0</v>
      </c>
      <c r="EL37" s="274">
        <v>0</v>
      </c>
      <c r="EM37" s="274">
        <v>0</v>
      </c>
      <c r="EN37" s="274">
        <v>0</v>
      </c>
    </row>
    <row r="38" spans="1:144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22829</v>
      </c>
      <c r="E38" s="274">
        <f t="shared" si="1"/>
        <v>14994</v>
      </c>
      <c r="F38" s="274">
        <f t="shared" si="2"/>
        <v>13536</v>
      </c>
      <c r="G38" s="274">
        <v>0</v>
      </c>
      <c r="H38" s="274">
        <v>13536</v>
      </c>
      <c r="I38" s="274">
        <v>0</v>
      </c>
      <c r="J38" s="274">
        <v>0</v>
      </c>
      <c r="K38" s="274">
        <v>0</v>
      </c>
      <c r="L38" s="274">
        <v>0</v>
      </c>
      <c r="M38" s="274">
        <f t="shared" si="4"/>
        <v>1458</v>
      </c>
      <c r="N38" s="274">
        <v>0</v>
      </c>
      <c r="O38" s="274">
        <v>1458</v>
      </c>
      <c r="P38" s="274">
        <v>0</v>
      </c>
      <c r="Q38" s="274">
        <v>0</v>
      </c>
      <c r="R38" s="274">
        <v>0</v>
      </c>
      <c r="S38" s="274">
        <v>0</v>
      </c>
      <c r="T38" s="274">
        <f t="shared" si="6"/>
        <v>0</v>
      </c>
      <c r="U38" s="274">
        <f t="shared" si="7"/>
        <v>0</v>
      </c>
      <c r="V38" s="274">
        <v>0</v>
      </c>
      <c r="W38" s="274">
        <v>0</v>
      </c>
      <c r="X38" s="274">
        <v>0</v>
      </c>
      <c r="Y38" s="274">
        <v>0</v>
      </c>
      <c r="Z38" s="274">
        <v>0</v>
      </c>
      <c r="AA38" s="274">
        <v>0</v>
      </c>
      <c r="AB38" s="274">
        <f t="shared" si="9"/>
        <v>0</v>
      </c>
      <c r="AC38" s="274"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f t="shared" si="11"/>
        <v>0</v>
      </c>
      <c r="AJ38" s="274">
        <f t="shared" si="12"/>
        <v>0</v>
      </c>
      <c r="AK38" s="274">
        <v>0</v>
      </c>
      <c r="AL38" s="274">
        <v>0</v>
      </c>
      <c r="AM38" s="274">
        <v>0</v>
      </c>
      <c r="AN38" s="274">
        <v>0</v>
      </c>
      <c r="AO38" s="274">
        <v>0</v>
      </c>
      <c r="AP38" s="274">
        <v>0</v>
      </c>
      <c r="AQ38" s="274">
        <f t="shared" si="14"/>
        <v>0</v>
      </c>
      <c r="AR38" s="274">
        <v>0</v>
      </c>
      <c r="AS38" s="274">
        <v>0</v>
      </c>
      <c r="AT38" s="274">
        <v>0</v>
      </c>
      <c r="AU38" s="274">
        <v>0</v>
      </c>
      <c r="AV38" s="274">
        <v>0</v>
      </c>
      <c r="AW38" s="274">
        <v>0</v>
      </c>
      <c r="AX38" s="274">
        <f t="shared" si="16"/>
        <v>0</v>
      </c>
      <c r="AY38" s="274">
        <f t="shared" si="17"/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f t="shared" si="19"/>
        <v>0</v>
      </c>
      <c r="BG38" s="274">
        <v>0</v>
      </c>
      <c r="BH38" s="274">
        <v>0</v>
      </c>
      <c r="BI38" s="274">
        <v>0</v>
      </c>
      <c r="BJ38" s="274">
        <v>0</v>
      </c>
      <c r="BK38" s="274">
        <v>0</v>
      </c>
      <c r="BL38" s="274">
        <v>0</v>
      </c>
      <c r="BM38" s="274">
        <f t="shared" si="21"/>
        <v>0</v>
      </c>
      <c r="BN38" s="274">
        <f t="shared" si="22"/>
        <v>0</v>
      </c>
      <c r="BO38" s="274">
        <v>0</v>
      </c>
      <c r="BP38" s="274">
        <v>0</v>
      </c>
      <c r="BQ38" s="274">
        <v>0</v>
      </c>
      <c r="BR38" s="274">
        <v>0</v>
      </c>
      <c r="BS38" s="274">
        <v>0</v>
      </c>
      <c r="BT38" s="274">
        <v>0</v>
      </c>
      <c r="BU38" s="274">
        <f t="shared" si="24"/>
        <v>0</v>
      </c>
      <c r="BV38" s="274">
        <v>0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f t="shared" si="26"/>
        <v>0</v>
      </c>
      <c r="CC38" s="274">
        <f t="shared" si="27"/>
        <v>0</v>
      </c>
      <c r="CD38" s="274">
        <v>0</v>
      </c>
      <c r="CE38" s="274">
        <v>0</v>
      </c>
      <c r="CF38" s="274">
        <v>0</v>
      </c>
      <c r="CG38" s="274">
        <v>0</v>
      </c>
      <c r="CH38" s="274">
        <v>0</v>
      </c>
      <c r="CI38" s="274">
        <v>0</v>
      </c>
      <c r="CJ38" s="274">
        <f t="shared" si="29"/>
        <v>0</v>
      </c>
      <c r="CK38" s="274">
        <v>0</v>
      </c>
      <c r="CL38" s="274">
        <v>0</v>
      </c>
      <c r="CM38" s="274">
        <v>0</v>
      </c>
      <c r="CN38" s="274">
        <v>0</v>
      </c>
      <c r="CO38" s="274">
        <v>0</v>
      </c>
      <c r="CP38" s="274">
        <v>0</v>
      </c>
      <c r="CQ38" s="274">
        <f t="shared" si="31"/>
        <v>0</v>
      </c>
      <c r="CR38" s="274">
        <f t="shared" si="32"/>
        <v>0</v>
      </c>
      <c r="CS38" s="274">
        <v>0</v>
      </c>
      <c r="CT38" s="274">
        <v>0</v>
      </c>
      <c r="CU38" s="274">
        <v>0</v>
      </c>
      <c r="CV38" s="274">
        <v>0</v>
      </c>
      <c r="CW38" s="274">
        <v>0</v>
      </c>
      <c r="CX38" s="274">
        <v>0</v>
      </c>
      <c r="CY38" s="274">
        <f t="shared" si="34"/>
        <v>0</v>
      </c>
      <c r="CZ38" s="274">
        <v>0</v>
      </c>
      <c r="DA38" s="274">
        <v>0</v>
      </c>
      <c r="DB38" s="274">
        <v>0</v>
      </c>
      <c r="DC38" s="274">
        <v>0</v>
      </c>
      <c r="DD38" s="274">
        <v>0</v>
      </c>
      <c r="DE38" s="274">
        <v>0</v>
      </c>
      <c r="DF38" s="274">
        <f t="shared" si="36"/>
        <v>0</v>
      </c>
      <c r="DG38" s="274">
        <f t="shared" si="37"/>
        <v>0</v>
      </c>
      <c r="DH38" s="274">
        <v>0</v>
      </c>
      <c r="DI38" s="274">
        <v>0</v>
      </c>
      <c r="DJ38" s="274">
        <v>0</v>
      </c>
      <c r="DK38" s="274">
        <v>0</v>
      </c>
      <c r="DL38" s="274">
        <v>0</v>
      </c>
      <c r="DM38" s="274">
        <v>0</v>
      </c>
      <c r="DN38" s="274">
        <f t="shared" si="39"/>
        <v>0</v>
      </c>
      <c r="DO38" s="274">
        <v>0</v>
      </c>
      <c r="DP38" s="274">
        <v>0</v>
      </c>
      <c r="DQ38" s="274">
        <v>0</v>
      </c>
      <c r="DR38" s="274">
        <v>0</v>
      </c>
      <c r="DS38" s="274">
        <v>0</v>
      </c>
      <c r="DT38" s="274">
        <v>0</v>
      </c>
      <c r="DU38" s="274">
        <f t="shared" si="41"/>
        <v>7213</v>
      </c>
      <c r="DV38" s="274">
        <v>2902</v>
      </c>
      <c r="DW38" s="274">
        <v>0</v>
      </c>
      <c r="DX38" s="274">
        <v>4311</v>
      </c>
      <c r="DY38" s="274">
        <v>0</v>
      </c>
      <c r="DZ38" s="274">
        <f t="shared" si="42"/>
        <v>622</v>
      </c>
      <c r="EA38" s="274">
        <f t="shared" si="43"/>
        <v>330</v>
      </c>
      <c r="EB38" s="274">
        <v>0</v>
      </c>
      <c r="EC38" s="274">
        <v>0</v>
      </c>
      <c r="ED38" s="274">
        <v>330</v>
      </c>
      <c r="EE38" s="274">
        <v>0</v>
      </c>
      <c r="EF38" s="274">
        <v>0</v>
      </c>
      <c r="EG38" s="274">
        <v>0</v>
      </c>
      <c r="EH38" s="274">
        <f t="shared" si="45"/>
        <v>292</v>
      </c>
      <c r="EI38" s="274">
        <v>0</v>
      </c>
      <c r="EJ38" s="274">
        <v>0</v>
      </c>
      <c r="EK38" s="274">
        <v>292</v>
      </c>
      <c r="EL38" s="274">
        <v>0</v>
      </c>
      <c r="EM38" s="274">
        <v>0</v>
      </c>
      <c r="EN38" s="274">
        <v>0</v>
      </c>
    </row>
    <row r="39" spans="1:144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47">SUM(E39,T39,AI39,AX39,BM39,CB39,CQ39,DF39,DU39,DZ39)</f>
        <v>15832</v>
      </c>
      <c r="E39" s="274">
        <f t="shared" ref="E39:E61" si="48">SUM(F39,M39)</f>
        <v>12083</v>
      </c>
      <c r="F39" s="274">
        <f t="shared" ref="F39:F61" si="49">SUM(G39:L39)</f>
        <v>11354</v>
      </c>
      <c r="G39" s="274">
        <v>0</v>
      </c>
      <c r="H39" s="274">
        <v>11354</v>
      </c>
      <c r="I39" s="274">
        <v>0</v>
      </c>
      <c r="J39" s="274">
        <v>0</v>
      </c>
      <c r="K39" s="274">
        <v>0</v>
      </c>
      <c r="L39" s="274">
        <v>0</v>
      </c>
      <c r="M39" s="274">
        <f t="shared" ref="M39:M61" si="50">SUM(N39:S39)</f>
        <v>729</v>
      </c>
      <c r="N39" s="274">
        <v>0</v>
      </c>
      <c r="O39" s="274">
        <v>729</v>
      </c>
      <c r="P39" s="274">
        <v>0</v>
      </c>
      <c r="Q39" s="274">
        <v>0</v>
      </c>
      <c r="R39" s="274">
        <v>0</v>
      </c>
      <c r="S39" s="274">
        <v>0</v>
      </c>
      <c r="T39" s="274">
        <f t="shared" ref="T39:T61" si="51">SUM(U39,AB39)</f>
        <v>2721</v>
      </c>
      <c r="U39" s="274">
        <f t="shared" ref="U39:U61" si="52">SUM(V39:AA39)</f>
        <v>2590</v>
      </c>
      <c r="V39" s="274">
        <v>0</v>
      </c>
      <c r="W39" s="274">
        <v>1646</v>
      </c>
      <c r="X39" s="274">
        <v>564</v>
      </c>
      <c r="Y39" s="274">
        <v>0</v>
      </c>
      <c r="Z39" s="274">
        <v>0</v>
      </c>
      <c r="AA39" s="274">
        <v>380</v>
      </c>
      <c r="AB39" s="274">
        <f t="shared" ref="AB39:AB61" si="53">SUM(AC39:AH39)</f>
        <v>131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131</v>
      </c>
      <c r="AI39" s="274">
        <f t="shared" ref="AI39:AI61" si="54">SUM(AJ39,AQ39)</f>
        <v>0</v>
      </c>
      <c r="AJ39" s="274">
        <f t="shared" ref="AJ39:AJ61" si="55">SUM(AK39:AP39)</f>
        <v>0</v>
      </c>
      <c r="AK39" s="274">
        <v>0</v>
      </c>
      <c r="AL39" s="274">
        <v>0</v>
      </c>
      <c r="AM39" s="274">
        <v>0</v>
      </c>
      <c r="AN39" s="274">
        <v>0</v>
      </c>
      <c r="AO39" s="274">
        <v>0</v>
      </c>
      <c r="AP39" s="274">
        <v>0</v>
      </c>
      <c r="AQ39" s="274">
        <f t="shared" ref="AQ39:AQ61" si="56">SUM(AR39:AW39)</f>
        <v>0</v>
      </c>
      <c r="AR39" s="274">
        <v>0</v>
      </c>
      <c r="AS39" s="274">
        <v>0</v>
      </c>
      <c r="AT39" s="274">
        <v>0</v>
      </c>
      <c r="AU39" s="274">
        <v>0</v>
      </c>
      <c r="AV39" s="274">
        <v>0</v>
      </c>
      <c r="AW39" s="274">
        <v>0</v>
      </c>
      <c r="AX39" s="274">
        <f t="shared" ref="AX39:AX61" si="57">SUM(AY39,BF39)</f>
        <v>0</v>
      </c>
      <c r="AY39" s="274">
        <f t="shared" ref="AY39:AY61" si="58">SUM(AZ39:BE39)</f>
        <v>0</v>
      </c>
      <c r="AZ39" s="274">
        <v>0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f t="shared" ref="BF39:BF61" si="59">SUM(BG39:BL39)</f>
        <v>0</v>
      </c>
      <c r="BG39" s="274">
        <v>0</v>
      </c>
      <c r="BH39" s="274">
        <v>0</v>
      </c>
      <c r="BI39" s="274">
        <v>0</v>
      </c>
      <c r="BJ39" s="274">
        <v>0</v>
      </c>
      <c r="BK39" s="274">
        <v>0</v>
      </c>
      <c r="BL39" s="274">
        <v>0</v>
      </c>
      <c r="BM39" s="274">
        <f t="shared" ref="BM39:BM61" si="60">SUM(BN39,BU39)</f>
        <v>0</v>
      </c>
      <c r="BN39" s="274">
        <f t="shared" ref="BN39:BN61" si="61">SUM(BO39:BT39)</f>
        <v>0</v>
      </c>
      <c r="BO39" s="274">
        <v>0</v>
      </c>
      <c r="BP39" s="274">
        <v>0</v>
      </c>
      <c r="BQ39" s="274">
        <v>0</v>
      </c>
      <c r="BR39" s="274">
        <v>0</v>
      </c>
      <c r="BS39" s="274">
        <v>0</v>
      </c>
      <c r="BT39" s="274">
        <v>0</v>
      </c>
      <c r="BU39" s="274">
        <f t="shared" ref="BU39:BU61" si="62">SUM(BV39:CA39)</f>
        <v>0</v>
      </c>
      <c r="BV39" s="274">
        <v>0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f t="shared" ref="CB39:CB61" si="63">SUM(CC39,CJ39)</f>
        <v>0</v>
      </c>
      <c r="CC39" s="274">
        <f t="shared" ref="CC39:CC61" si="64">SUM(CD39:CI39)</f>
        <v>0</v>
      </c>
      <c r="CD39" s="274">
        <v>0</v>
      </c>
      <c r="CE39" s="274">
        <v>0</v>
      </c>
      <c r="CF39" s="274">
        <v>0</v>
      </c>
      <c r="CG39" s="274">
        <v>0</v>
      </c>
      <c r="CH39" s="274">
        <v>0</v>
      </c>
      <c r="CI39" s="274">
        <v>0</v>
      </c>
      <c r="CJ39" s="274">
        <f t="shared" ref="CJ39:CJ61" si="65">SUM(CK39:CP39)</f>
        <v>0</v>
      </c>
      <c r="CK39" s="274">
        <v>0</v>
      </c>
      <c r="CL39" s="274">
        <v>0</v>
      </c>
      <c r="CM39" s="274">
        <v>0</v>
      </c>
      <c r="CN39" s="274">
        <v>0</v>
      </c>
      <c r="CO39" s="274">
        <v>0</v>
      </c>
      <c r="CP39" s="274">
        <v>0</v>
      </c>
      <c r="CQ39" s="274">
        <f t="shared" ref="CQ39:CQ61" si="66">SUM(CR39,CY39)</f>
        <v>0</v>
      </c>
      <c r="CR39" s="274">
        <f t="shared" ref="CR39:CR61" si="67">SUM(CS39:CX39)</f>
        <v>0</v>
      </c>
      <c r="CS39" s="274">
        <v>0</v>
      </c>
      <c r="CT39" s="274">
        <v>0</v>
      </c>
      <c r="CU39" s="274">
        <v>0</v>
      </c>
      <c r="CV39" s="274">
        <v>0</v>
      </c>
      <c r="CW39" s="274">
        <v>0</v>
      </c>
      <c r="CX39" s="274">
        <v>0</v>
      </c>
      <c r="CY39" s="274">
        <f t="shared" ref="CY39:CY61" si="68">SUM(CZ39:DE39)</f>
        <v>0</v>
      </c>
      <c r="CZ39" s="274">
        <v>0</v>
      </c>
      <c r="DA39" s="274">
        <v>0</v>
      </c>
      <c r="DB39" s="274">
        <v>0</v>
      </c>
      <c r="DC39" s="274">
        <v>0</v>
      </c>
      <c r="DD39" s="274">
        <v>0</v>
      </c>
      <c r="DE39" s="274">
        <v>0</v>
      </c>
      <c r="DF39" s="274">
        <f t="shared" ref="DF39:DF61" si="69">SUM(DG39,DN39)</f>
        <v>0</v>
      </c>
      <c r="DG39" s="274">
        <f t="shared" ref="DG39:DG61" si="70">SUM(DH39:DM39)</f>
        <v>0</v>
      </c>
      <c r="DH39" s="274">
        <v>0</v>
      </c>
      <c r="DI39" s="274">
        <v>0</v>
      </c>
      <c r="DJ39" s="274">
        <v>0</v>
      </c>
      <c r="DK39" s="274">
        <v>0</v>
      </c>
      <c r="DL39" s="274">
        <v>0</v>
      </c>
      <c r="DM39" s="274">
        <v>0</v>
      </c>
      <c r="DN39" s="274">
        <f t="shared" ref="DN39:DN61" si="71">SUM(DO39:DT39)</f>
        <v>0</v>
      </c>
      <c r="DO39" s="274">
        <v>0</v>
      </c>
      <c r="DP39" s="274">
        <v>0</v>
      </c>
      <c r="DQ39" s="274">
        <v>0</v>
      </c>
      <c r="DR39" s="274">
        <v>0</v>
      </c>
      <c r="DS39" s="274">
        <v>0</v>
      </c>
      <c r="DT39" s="274">
        <v>0</v>
      </c>
      <c r="DU39" s="274">
        <f t="shared" ref="DU39:DU61" si="72">SUM(DV39:DY39)</f>
        <v>1028</v>
      </c>
      <c r="DV39" s="274">
        <v>1006</v>
      </c>
      <c r="DW39" s="274">
        <v>22</v>
      </c>
      <c r="DX39" s="274">
        <v>0</v>
      </c>
      <c r="DY39" s="274">
        <v>0</v>
      </c>
      <c r="DZ39" s="274">
        <f t="shared" ref="DZ39:DZ61" si="73">SUM(EA39,EH39)</f>
        <v>0</v>
      </c>
      <c r="EA39" s="274">
        <f t="shared" ref="EA39:EA61" si="74">SUM(EB39:EG39)</f>
        <v>0</v>
      </c>
      <c r="EB39" s="274">
        <v>0</v>
      </c>
      <c r="EC39" s="274">
        <v>0</v>
      </c>
      <c r="ED39" s="274">
        <v>0</v>
      </c>
      <c r="EE39" s="274">
        <v>0</v>
      </c>
      <c r="EF39" s="274">
        <v>0</v>
      </c>
      <c r="EG39" s="274">
        <v>0</v>
      </c>
      <c r="EH39" s="274">
        <f t="shared" ref="EH39:EH61" si="75">SUM(EI39:EN39)</f>
        <v>0</v>
      </c>
      <c r="EI39" s="274">
        <v>0</v>
      </c>
      <c r="EJ39" s="274">
        <v>0</v>
      </c>
      <c r="EK39" s="274">
        <v>0</v>
      </c>
      <c r="EL39" s="274">
        <v>0</v>
      </c>
      <c r="EM39" s="274">
        <v>0</v>
      </c>
      <c r="EN39" s="274">
        <v>0</v>
      </c>
    </row>
    <row r="40" spans="1:144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47"/>
        <v>16585</v>
      </c>
      <c r="E40" s="274">
        <f t="shared" si="48"/>
        <v>14349</v>
      </c>
      <c r="F40" s="274">
        <f t="shared" si="49"/>
        <v>14349</v>
      </c>
      <c r="G40" s="274">
        <v>0</v>
      </c>
      <c r="H40" s="274">
        <v>14349</v>
      </c>
      <c r="I40" s="274">
        <v>0</v>
      </c>
      <c r="J40" s="274">
        <v>0</v>
      </c>
      <c r="K40" s="274">
        <v>0</v>
      </c>
      <c r="L40" s="274">
        <v>0</v>
      </c>
      <c r="M40" s="274">
        <f t="shared" si="50"/>
        <v>0</v>
      </c>
      <c r="N40" s="274">
        <v>0</v>
      </c>
      <c r="O40" s="274">
        <v>0</v>
      </c>
      <c r="P40" s="274">
        <v>0</v>
      </c>
      <c r="Q40" s="274">
        <v>0</v>
      </c>
      <c r="R40" s="274">
        <v>0</v>
      </c>
      <c r="S40" s="274">
        <v>0</v>
      </c>
      <c r="T40" s="274">
        <f t="shared" si="51"/>
        <v>0</v>
      </c>
      <c r="U40" s="274">
        <f t="shared" si="52"/>
        <v>0</v>
      </c>
      <c r="V40" s="274">
        <v>0</v>
      </c>
      <c r="W40" s="274">
        <v>0</v>
      </c>
      <c r="X40" s="274">
        <v>0</v>
      </c>
      <c r="Y40" s="274">
        <v>0</v>
      </c>
      <c r="Z40" s="274">
        <v>0</v>
      </c>
      <c r="AA40" s="274">
        <v>0</v>
      </c>
      <c r="AB40" s="274">
        <f t="shared" si="53"/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f t="shared" si="54"/>
        <v>0</v>
      </c>
      <c r="AJ40" s="274">
        <f t="shared" si="55"/>
        <v>0</v>
      </c>
      <c r="AK40" s="274">
        <v>0</v>
      </c>
      <c r="AL40" s="274">
        <v>0</v>
      </c>
      <c r="AM40" s="274">
        <v>0</v>
      </c>
      <c r="AN40" s="274">
        <v>0</v>
      </c>
      <c r="AO40" s="274">
        <v>0</v>
      </c>
      <c r="AP40" s="274">
        <v>0</v>
      </c>
      <c r="AQ40" s="274">
        <f t="shared" si="56"/>
        <v>0</v>
      </c>
      <c r="AR40" s="274">
        <v>0</v>
      </c>
      <c r="AS40" s="274">
        <v>0</v>
      </c>
      <c r="AT40" s="274">
        <v>0</v>
      </c>
      <c r="AU40" s="274">
        <v>0</v>
      </c>
      <c r="AV40" s="274">
        <v>0</v>
      </c>
      <c r="AW40" s="274">
        <v>0</v>
      </c>
      <c r="AX40" s="274">
        <f t="shared" si="57"/>
        <v>0</v>
      </c>
      <c r="AY40" s="274">
        <f t="shared" si="58"/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f t="shared" si="59"/>
        <v>0</v>
      </c>
      <c r="BG40" s="274">
        <v>0</v>
      </c>
      <c r="BH40" s="274">
        <v>0</v>
      </c>
      <c r="BI40" s="274">
        <v>0</v>
      </c>
      <c r="BJ40" s="274">
        <v>0</v>
      </c>
      <c r="BK40" s="274">
        <v>0</v>
      </c>
      <c r="BL40" s="274">
        <v>0</v>
      </c>
      <c r="BM40" s="274">
        <f t="shared" si="60"/>
        <v>0</v>
      </c>
      <c r="BN40" s="274">
        <f t="shared" si="61"/>
        <v>0</v>
      </c>
      <c r="BO40" s="274">
        <v>0</v>
      </c>
      <c r="BP40" s="274">
        <v>0</v>
      </c>
      <c r="BQ40" s="274">
        <v>0</v>
      </c>
      <c r="BR40" s="274">
        <v>0</v>
      </c>
      <c r="BS40" s="274">
        <v>0</v>
      </c>
      <c r="BT40" s="274">
        <v>0</v>
      </c>
      <c r="BU40" s="274">
        <f t="shared" si="62"/>
        <v>0</v>
      </c>
      <c r="BV40" s="274">
        <v>0</v>
      </c>
      <c r="BW40" s="274">
        <v>0</v>
      </c>
      <c r="BX40" s="274">
        <v>0</v>
      </c>
      <c r="BY40" s="274">
        <v>0</v>
      </c>
      <c r="BZ40" s="274">
        <v>0</v>
      </c>
      <c r="CA40" s="274">
        <v>0</v>
      </c>
      <c r="CB40" s="274">
        <f t="shared" si="63"/>
        <v>0</v>
      </c>
      <c r="CC40" s="274">
        <f t="shared" si="64"/>
        <v>0</v>
      </c>
      <c r="CD40" s="274">
        <v>0</v>
      </c>
      <c r="CE40" s="274">
        <v>0</v>
      </c>
      <c r="CF40" s="274">
        <v>0</v>
      </c>
      <c r="CG40" s="274">
        <v>0</v>
      </c>
      <c r="CH40" s="274">
        <v>0</v>
      </c>
      <c r="CI40" s="274">
        <v>0</v>
      </c>
      <c r="CJ40" s="274">
        <f t="shared" si="65"/>
        <v>0</v>
      </c>
      <c r="CK40" s="274">
        <v>0</v>
      </c>
      <c r="CL40" s="274">
        <v>0</v>
      </c>
      <c r="CM40" s="274">
        <v>0</v>
      </c>
      <c r="CN40" s="274">
        <v>0</v>
      </c>
      <c r="CO40" s="274">
        <v>0</v>
      </c>
      <c r="CP40" s="274">
        <v>0</v>
      </c>
      <c r="CQ40" s="274">
        <f t="shared" si="66"/>
        <v>517</v>
      </c>
      <c r="CR40" s="274">
        <f t="shared" si="67"/>
        <v>517</v>
      </c>
      <c r="CS40" s="274">
        <v>0</v>
      </c>
      <c r="CT40" s="274">
        <v>0</v>
      </c>
      <c r="CU40" s="274">
        <v>46</v>
      </c>
      <c r="CV40" s="274">
        <v>445</v>
      </c>
      <c r="CW40" s="274">
        <v>0</v>
      </c>
      <c r="CX40" s="274">
        <v>26</v>
      </c>
      <c r="CY40" s="274">
        <f t="shared" si="68"/>
        <v>0</v>
      </c>
      <c r="CZ40" s="274">
        <v>0</v>
      </c>
      <c r="DA40" s="274">
        <v>0</v>
      </c>
      <c r="DB40" s="274">
        <v>0</v>
      </c>
      <c r="DC40" s="274">
        <v>0</v>
      </c>
      <c r="DD40" s="274">
        <v>0</v>
      </c>
      <c r="DE40" s="274">
        <v>0</v>
      </c>
      <c r="DF40" s="274">
        <f t="shared" si="69"/>
        <v>632</v>
      </c>
      <c r="DG40" s="274">
        <f t="shared" si="70"/>
        <v>632</v>
      </c>
      <c r="DH40" s="274">
        <v>0</v>
      </c>
      <c r="DI40" s="274">
        <v>0</v>
      </c>
      <c r="DJ40" s="274">
        <v>408</v>
      </c>
      <c r="DK40" s="274">
        <v>0</v>
      </c>
      <c r="DL40" s="274">
        <v>0</v>
      </c>
      <c r="DM40" s="274">
        <v>224</v>
      </c>
      <c r="DN40" s="274">
        <f t="shared" si="71"/>
        <v>0</v>
      </c>
      <c r="DO40" s="274">
        <v>0</v>
      </c>
      <c r="DP40" s="274">
        <v>0</v>
      </c>
      <c r="DQ40" s="274">
        <v>0</v>
      </c>
      <c r="DR40" s="274">
        <v>0</v>
      </c>
      <c r="DS40" s="274">
        <v>0</v>
      </c>
      <c r="DT40" s="274">
        <v>0</v>
      </c>
      <c r="DU40" s="274">
        <f t="shared" si="72"/>
        <v>1087</v>
      </c>
      <c r="DV40" s="274">
        <v>1087</v>
      </c>
      <c r="DW40" s="274">
        <v>0</v>
      </c>
      <c r="DX40" s="274">
        <v>0</v>
      </c>
      <c r="DY40" s="274">
        <v>0</v>
      </c>
      <c r="DZ40" s="274">
        <f t="shared" si="73"/>
        <v>0</v>
      </c>
      <c r="EA40" s="274">
        <f t="shared" si="74"/>
        <v>0</v>
      </c>
      <c r="EB40" s="274">
        <v>0</v>
      </c>
      <c r="EC40" s="274">
        <v>0</v>
      </c>
      <c r="ED40" s="274">
        <v>0</v>
      </c>
      <c r="EE40" s="274">
        <v>0</v>
      </c>
      <c r="EF40" s="274">
        <v>0</v>
      </c>
      <c r="EG40" s="274">
        <v>0</v>
      </c>
      <c r="EH40" s="274">
        <f t="shared" si="75"/>
        <v>0</v>
      </c>
      <c r="EI40" s="274">
        <v>0</v>
      </c>
      <c r="EJ40" s="274">
        <v>0</v>
      </c>
      <c r="EK40" s="274">
        <v>0</v>
      </c>
      <c r="EL40" s="274">
        <v>0</v>
      </c>
      <c r="EM40" s="274">
        <v>0</v>
      </c>
      <c r="EN40" s="274">
        <v>0</v>
      </c>
    </row>
    <row r="41" spans="1:144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47"/>
        <v>25640</v>
      </c>
      <c r="E41" s="274">
        <f t="shared" si="48"/>
        <v>19356</v>
      </c>
      <c r="F41" s="274">
        <f t="shared" si="49"/>
        <v>19356</v>
      </c>
      <c r="G41" s="274">
        <v>0</v>
      </c>
      <c r="H41" s="274">
        <v>19166</v>
      </c>
      <c r="I41" s="274">
        <v>0</v>
      </c>
      <c r="J41" s="274">
        <v>190</v>
      </c>
      <c r="K41" s="274">
        <v>0</v>
      </c>
      <c r="L41" s="274">
        <v>0</v>
      </c>
      <c r="M41" s="274">
        <f t="shared" si="50"/>
        <v>0</v>
      </c>
      <c r="N41" s="274">
        <v>0</v>
      </c>
      <c r="O41" s="274">
        <v>0</v>
      </c>
      <c r="P41" s="274">
        <v>0</v>
      </c>
      <c r="Q41" s="274">
        <v>0</v>
      </c>
      <c r="R41" s="274">
        <v>0</v>
      </c>
      <c r="S41" s="274">
        <v>0</v>
      </c>
      <c r="T41" s="274">
        <f t="shared" si="51"/>
        <v>837</v>
      </c>
      <c r="U41" s="274">
        <f t="shared" si="52"/>
        <v>837</v>
      </c>
      <c r="V41" s="274">
        <v>0</v>
      </c>
      <c r="W41" s="274">
        <v>0</v>
      </c>
      <c r="X41" s="274">
        <v>624</v>
      </c>
      <c r="Y41" s="274">
        <v>0</v>
      </c>
      <c r="Z41" s="274">
        <v>0</v>
      </c>
      <c r="AA41" s="274">
        <v>213</v>
      </c>
      <c r="AB41" s="274">
        <f t="shared" si="53"/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f t="shared" si="54"/>
        <v>0</v>
      </c>
      <c r="AJ41" s="274">
        <f t="shared" si="55"/>
        <v>0</v>
      </c>
      <c r="AK41" s="274">
        <v>0</v>
      </c>
      <c r="AL41" s="274">
        <v>0</v>
      </c>
      <c r="AM41" s="274">
        <v>0</v>
      </c>
      <c r="AN41" s="274">
        <v>0</v>
      </c>
      <c r="AO41" s="274">
        <v>0</v>
      </c>
      <c r="AP41" s="274">
        <v>0</v>
      </c>
      <c r="AQ41" s="274">
        <f t="shared" si="56"/>
        <v>0</v>
      </c>
      <c r="AR41" s="274">
        <v>0</v>
      </c>
      <c r="AS41" s="274">
        <v>0</v>
      </c>
      <c r="AT41" s="274">
        <v>0</v>
      </c>
      <c r="AU41" s="274">
        <v>0</v>
      </c>
      <c r="AV41" s="274">
        <v>0</v>
      </c>
      <c r="AW41" s="274">
        <v>0</v>
      </c>
      <c r="AX41" s="274">
        <f t="shared" si="57"/>
        <v>0</v>
      </c>
      <c r="AY41" s="274">
        <f t="shared" si="58"/>
        <v>0</v>
      </c>
      <c r="AZ41" s="274">
        <v>0</v>
      </c>
      <c r="BA41" s="274">
        <v>0</v>
      </c>
      <c r="BB41" s="274">
        <v>0</v>
      </c>
      <c r="BC41" s="274">
        <v>0</v>
      </c>
      <c r="BD41" s="274">
        <v>0</v>
      </c>
      <c r="BE41" s="274">
        <v>0</v>
      </c>
      <c r="BF41" s="274">
        <f t="shared" si="59"/>
        <v>0</v>
      </c>
      <c r="BG41" s="274">
        <v>0</v>
      </c>
      <c r="BH41" s="274">
        <v>0</v>
      </c>
      <c r="BI41" s="274">
        <v>0</v>
      </c>
      <c r="BJ41" s="274">
        <v>0</v>
      </c>
      <c r="BK41" s="274">
        <v>0</v>
      </c>
      <c r="BL41" s="274">
        <v>0</v>
      </c>
      <c r="BM41" s="274">
        <f t="shared" si="60"/>
        <v>0</v>
      </c>
      <c r="BN41" s="274">
        <f t="shared" si="61"/>
        <v>0</v>
      </c>
      <c r="BO41" s="274">
        <v>0</v>
      </c>
      <c r="BP41" s="274">
        <v>0</v>
      </c>
      <c r="BQ41" s="274">
        <v>0</v>
      </c>
      <c r="BR41" s="274">
        <v>0</v>
      </c>
      <c r="BS41" s="274">
        <v>0</v>
      </c>
      <c r="BT41" s="274">
        <v>0</v>
      </c>
      <c r="BU41" s="274">
        <f t="shared" si="62"/>
        <v>0</v>
      </c>
      <c r="BV41" s="274">
        <v>0</v>
      </c>
      <c r="BW41" s="274">
        <v>0</v>
      </c>
      <c r="BX41" s="274">
        <v>0</v>
      </c>
      <c r="BY41" s="274">
        <v>0</v>
      </c>
      <c r="BZ41" s="274">
        <v>0</v>
      </c>
      <c r="CA41" s="274">
        <v>0</v>
      </c>
      <c r="CB41" s="274">
        <f t="shared" si="63"/>
        <v>0</v>
      </c>
      <c r="CC41" s="274">
        <f t="shared" si="64"/>
        <v>0</v>
      </c>
      <c r="CD41" s="274">
        <v>0</v>
      </c>
      <c r="CE41" s="274">
        <v>0</v>
      </c>
      <c r="CF41" s="274">
        <v>0</v>
      </c>
      <c r="CG41" s="274">
        <v>0</v>
      </c>
      <c r="CH41" s="274">
        <v>0</v>
      </c>
      <c r="CI41" s="274">
        <v>0</v>
      </c>
      <c r="CJ41" s="274">
        <f t="shared" si="65"/>
        <v>0</v>
      </c>
      <c r="CK41" s="274">
        <v>0</v>
      </c>
      <c r="CL41" s="274">
        <v>0</v>
      </c>
      <c r="CM41" s="274">
        <v>0</v>
      </c>
      <c r="CN41" s="274">
        <v>0</v>
      </c>
      <c r="CO41" s="274">
        <v>0</v>
      </c>
      <c r="CP41" s="274">
        <v>0</v>
      </c>
      <c r="CQ41" s="274">
        <f t="shared" si="66"/>
        <v>4857</v>
      </c>
      <c r="CR41" s="274">
        <f t="shared" si="67"/>
        <v>3901</v>
      </c>
      <c r="CS41" s="274">
        <v>0</v>
      </c>
      <c r="CT41" s="274">
        <v>0</v>
      </c>
      <c r="CU41" s="274">
        <v>0</v>
      </c>
      <c r="CV41" s="274">
        <v>3882</v>
      </c>
      <c r="CW41" s="274">
        <v>19</v>
      </c>
      <c r="CX41" s="274">
        <v>0</v>
      </c>
      <c r="CY41" s="274">
        <f t="shared" si="68"/>
        <v>956</v>
      </c>
      <c r="CZ41" s="274">
        <v>0</v>
      </c>
      <c r="DA41" s="274">
        <v>0</v>
      </c>
      <c r="DB41" s="274">
        <v>0</v>
      </c>
      <c r="DC41" s="274">
        <v>956</v>
      </c>
      <c r="DD41" s="274">
        <v>0</v>
      </c>
      <c r="DE41" s="274">
        <v>0</v>
      </c>
      <c r="DF41" s="274">
        <f t="shared" si="69"/>
        <v>0</v>
      </c>
      <c r="DG41" s="274">
        <f t="shared" si="70"/>
        <v>0</v>
      </c>
      <c r="DH41" s="274">
        <v>0</v>
      </c>
      <c r="DI41" s="274">
        <v>0</v>
      </c>
      <c r="DJ41" s="274">
        <v>0</v>
      </c>
      <c r="DK41" s="274">
        <v>0</v>
      </c>
      <c r="DL41" s="274">
        <v>0</v>
      </c>
      <c r="DM41" s="274">
        <v>0</v>
      </c>
      <c r="DN41" s="274">
        <f t="shared" si="71"/>
        <v>0</v>
      </c>
      <c r="DO41" s="274">
        <v>0</v>
      </c>
      <c r="DP41" s="274">
        <v>0</v>
      </c>
      <c r="DQ41" s="274">
        <v>0</v>
      </c>
      <c r="DR41" s="274">
        <v>0</v>
      </c>
      <c r="DS41" s="274">
        <v>0</v>
      </c>
      <c r="DT41" s="274">
        <v>0</v>
      </c>
      <c r="DU41" s="274">
        <f t="shared" si="72"/>
        <v>590</v>
      </c>
      <c r="DV41" s="274">
        <v>590</v>
      </c>
      <c r="DW41" s="274">
        <v>0</v>
      </c>
      <c r="DX41" s="274">
        <v>0</v>
      </c>
      <c r="DY41" s="274">
        <v>0</v>
      </c>
      <c r="DZ41" s="274">
        <f t="shared" si="73"/>
        <v>0</v>
      </c>
      <c r="EA41" s="274">
        <f t="shared" si="74"/>
        <v>0</v>
      </c>
      <c r="EB41" s="274">
        <v>0</v>
      </c>
      <c r="EC41" s="274">
        <v>0</v>
      </c>
      <c r="ED41" s="274">
        <v>0</v>
      </c>
      <c r="EE41" s="274">
        <v>0</v>
      </c>
      <c r="EF41" s="274">
        <v>0</v>
      </c>
      <c r="EG41" s="274">
        <v>0</v>
      </c>
      <c r="EH41" s="274">
        <f t="shared" si="75"/>
        <v>0</v>
      </c>
      <c r="EI41" s="274">
        <v>0</v>
      </c>
      <c r="EJ41" s="274">
        <v>0</v>
      </c>
      <c r="EK41" s="274">
        <v>0</v>
      </c>
      <c r="EL41" s="274">
        <v>0</v>
      </c>
      <c r="EM41" s="274">
        <v>0</v>
      </c>
      <c r="EN41" s="274">
        <v>0</v>
      </c>
    </row>
    <row r="42" spans="1:144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47"/>
        <v>11955</v>
      </c>
      <c r="E42" s="274">
        <f t="shared" si="48"/>
        <v>9641</v>
      </c>
      <c r="F42" s="274">
        <f t="shared" si="49"/>
        <v>9486</v>
      </c>
      <c r="G42" s="274">
        <v>0</v>
      </c>
      <c r="H42" s="274">
        <v>9477</v>
      </c>
      <c r="I42" s="274">
        <v>0</v>
      </c>
      <c r="J42" s="274">
        <v>9</v>
      </c>
      <c r="K42" s="274">
        <v>0</v>
      </c>
      <c r="L42" s="274">
        <v>0</v>
      </c>
      <c r="M42" s="274">
        <f t="shared" si="50"/>
        <v>155</v>
      </c>
      <c r="N42" s="274">
        <v>0</v>
      </c>
      <c r="O42" s="274">
        <v>155</v>
      </c>
      <c r="P42" s="274">
        <v>0</v>
      </c>
      <c r="Q42" s="274">
        <v>0</v>
      </c>
      <c r="R42" s="274">
        <v>0</v>
      </c>
      <c r="S42" s="274">
        <v>0</v>
      </c>
      <c r="T42" s="274">
        <f t="shared" si="51"/>
        <v>1859</v>
      </c>
      <c r="U42" s="274">
        <f t="shared" si="52"/>
        <v>1764</v>
      </c>
      <c r="V42" s="274">
        <v>0</v>
      </c>
      <c r="W42" s="274">
        <v>1196</v>
      </c>
      <c r="X42" s="274">
        <v>297</v>
      </c>
      <c r="Y42" s="274">
        <v>0</v>
      </c>
      <c r="Z42" s="274">
        <v>0</v>
      </c>
      <c r="AA42" s="274">
        <v>271</v>
      </c>
      <c r="AB42" s="274">
        <f t="shared" si="53"/>
        <v>95</v>
      </c>
      <c r="AC42" s="274">
        <v>0</v>
      </c>
      <c r="AD42" s="274">
        <v>0</v>
      </c>
      <c r="AE42" s="274">
        <v>0</v>
      </c>
      <c r="AF42" s="274">
        <v>1</v>
      </c>
      <c r="AG42" s="274">
        <v>0</v>
      </c>
      <c r="AH42" s="274">
        <v>94</v>
      </c>
      <c r="AI42" s="274">
        <f t="shared" si="54"/>
        <v>0</v>
      </c>
      <c r="AJ42" s="274">
        <f t="shared" si="55"/>
        <v>0</v>
      </c>
      <c r="AK42" s="274">
        <v>0</v>
      </c>
      <c r="AL42" s="274">
        <v>0</v>
      </c>
      <c r="AM42" s="274">
        <v>0</v>
      </c>
      <c r="AN42" s="274">
        <v>0</v>
      </c>
      <c r="AO42" s="274">
        <v>0</v>
      </c>
      <c r="AP42" s="274">
        <v>0</v>
      </c>
      <c r="AQ42" s="274">
        <f t="shared" si="56"/>
        <v>0</v>
      </c>
      <c r="AR42" s="274">
        <v>0</v>
      </c>
      <c r="AS42" s="274">
        <v>0</v>
      </c>
      <c r="AT42" s="274">
        <v>0</v>
      </c>
      <c r="AU42" s="274">
        <v>0</v>
      </c>
      <c r="AV42" s="274">
        <v>0</v>
      </c>
      <c r="AW42" s="274">
        <v>0</v>
      </c>
      <c r="AX42" s="274">
        <f t="shared" si="57"/>
        <v>0</v>
      </c>
      <c r="AY42" s="274">
        <f t="shared" si="58"/>
        <v>0</v>
      </c>
      <c r="AZ42" s="274">
        <v>0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f t="shared" si="59"/>
        <v>0</v>
      </c>
      <c r="BG42" s="274">
        <v>0</v>
      </c>
      <c r="BH42" s="274">
        <v>0</v>
      </c>
      <c r="BI42" s="274">
        <v>0</v>
      </c>
      <c r="BJ42" s="274">
        <v>0</v>
      </c>
      <c r="BK42" s="274">
        <v>0</v>
      </c>
      <c r="BL42" s="274">
        <v>0</v>
      </c>
      <c r="BM42" s="274">
        <f t="shared" si="60"/>
        <v>0</v>
      </c>
      <c r="BN42" s="274">
        <f t="shared" si="61"/>
        <v>0</v>
      </c>
      <c r="BO42" s="274">
        <v>0</v>
      </c>
      <c r="BP42" s="274">
        <v>0</v>
      </c>
      <c r="BQ42" s="274">
        <v>0</v>
      </c>
      <c r="BR42" s="274">
        <v>0</v>
      </c>
      <c r="BS42" s="274">
        <v>0</v>
      </c>
      <c r="BT42" s="274">
        <v>0</v>
      </c>
      <c r="BU42" s="274">
        <f t="shared" si="62"/>
        <v>0</v>
      </c>
      <c r="BV42" s="274">
        <v>0</v>
      </c>
      <c r="BW42" s="274">
        <v>0</v>
      </c>
      <c r="BX42" s="274">
        <v>0</v>
      </c>
      <c r="BY42" s="274">
        <v>0</v>
      </c>
      <c r="BZ42" s="274">
        <v>0</v>
      </c>
      <c r="CA42" s="274">
        <v>0</v>
      </c>
      <c r="CB42" s="274">
        <f t="shared" si="63"/>
        <v>0</v>
      </c>
      <c r="CC42" s="274">
        <f t="shared" si="64"/>
        <v>0</v>
      </c>
      <c r="CD42" s="274">
        <v>0</v>
      </c>
      <c r="CE42" s="274">
        <v>0</v>
      </c>
      <c r="CF42" s="274">
        <v>0</v>
      </c>
      <c r="CG42" s="274">
        <v>0</v>
      </c>
      <c r="CH42" s="274">
        <v>0</v>
      </c>
      <c r="CI42" s="274">
        <v>0</v>
      </c>
      <c r="CJ42" s="274">
        <f t="shared" si="65"/>
        <v>0</v>
      </c>
      <c r="CK42" s="274">
        <v>0</v>
      </c>
      <c r="CL42" s="274">
        <v>0</v>
      </c>
      <c r="CM42" s="274">
        <v>0</v>
      </c>
      <c r="CN42" s="274">
        <v>0</v>
      </c>
      <c r="CO42" s="274">
        <v>0</v>
      </c>
      <c r="CP42" s="274">
        <v>0</v>
      </c>
      <c r="CQ42" s="274">
        <f t="shared" si="66"/>
        <v>71</v>
      </c>
      <c r="CR42" s="274">
        <f t="shared" si="67"/>
        <v>71</v>
      </c>
      <c r="CS42" s="274">
        <v>0</v>
      </c>
      <c r="CT42" s="274">
        <v>0</v>
      </c>
      <c r="CU42" s="274">
        <v>0</v>
      </c>
      <c r="CV42" s="274">
        <v>71</v>
      </c>
      <c r="CW42" s="274">
        <v>0</v>
      </c>
      <c r="CX42" s="274">
        <v>0</v>
      </c>
      <c r="CY42" s="274">
        <f t="shared" si="68"/>
        <v>0</v>
      </c>
      <c r="CZ42" s="274">
        <v>0</v>
      </c>
      <c r="DA42" s="274">
        <v>0</v>
      </c>
      <c r="DB42" s="274">
        <v>0</v>
      </c>
      <c r="DC42" s="274">
        <v>0</v>
      </c>
      <c r="DD42" s="274">
        <v>0</v>
      </c>
      <c r="DE42" s="274">
        <v>0</v>
      </c>
      <c r="DF42" s="274">
        <f t="shared" si="69"/>
        <v>0</v>
      </c>
      <c r="DG42" s="274">
        <f t="shared" si="70"/>
        <v>0</v>
      </c>
      <c r="DH42" s="274">
        <v>0</v>
      </c>
      <c r="DI42" s="274">
        <v>0</v>
      </c>
      <c r="DJ42" s="274">
        <v>0</v>
      </c>
      <c r="DK42" s="274">
        <v>0</v>
      </c>
      <c r="DL42" s="274">
        <v>0</v>
      </c>
      <c r="DM42" s="274">
        <v>0</v>
      </c>
      <c r="DN42" s="274">
        <f t="shared" si="71"/>
        <v>0</v>
      </c>
      <c r="DO42" s="274">
        <v>0</v>
      </c>
      <c r="DP42" s="274">
        <v>0</v>
      </c>
      <c r="DQ42" s="274">
        <v>0</v>
      </c>
      <c r="DR42" s="274">
        <v>0</v>
      </c>
      <c r="DS42" s="274">
        <v>0</v>
      </c>
      <c r="DT42" s="274">
        <v>0</v>
      </c>
      <c r="DU42" s="274">
        <f t="shared" si="72"/>
        <v>368</v>
      </c>
      <c r="DV42" s="274">
        <v>368</v>
      </c>
      <c r="DW42" s="274">
        <v>0</v>
      </c>
      <c r="DX42" s="274">
        <v>0</v>
      </c>
      <c r="DY42" s="274">
        <v>0</v>
      </c>
      <c r="DZ42" s="274">
        <f t="shared" si="73"/>
        <v>16</v>
      </c>
      <c r="EA42" s="274">
        <f t="shared" si="74"/>
        <v>0</v>
      </c>
      <c r="EB42" s="274">
        <v>0</v>
      </c>
      <c r="EC42" s="274">
        <v>0</v>
      </c>
      <c r="ED42" s="274">
        <v>0</v>
      </c>
      <c r="EE42" s="274">
        <v>0</v>
      </c>
      <c r="EF42" s="274">
        <v>0</v>
      </c>
      <c r="EG42" s="274">
        <v>0</v>
      </c>
      <c r="EH42" s="274">
        <f t="shared" si="75"/>
        <v>16</v>
      </c>
      <c r="EI42" s="274">
        <v>0</v>
      </c>
      <c r="EJ42" s="274">
        <v>0</v>
      </c>
      <c r="EK42" s="274">
        <v>16</v>
      </c>
      <c r="EL42" s="274">
        <v>0</v>
      </c>
      <c r="EM42" s="274">
        <v>0</v>
      </c>
      <c r="EN42" s="274">
        <v>0</v>
      </c>
    </row>
    <row r="43" spans="1:144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47"/>
        <v>19630</v>
      </c>
      <c r="E43" s="274">
        <f t="shared" si="48"/>
        <v>16355</v>
      </c>
      <c r="F43" s="274">
        <f t="shared" si="49"/>
        <v>14016</v>
      </c>
      <c r="G43" s="274">
        <v>0</v>
      </c>
      <c r="H43" s="274">
        <v>14016</v>
      </c>
      <c r="I43" s="274">
        <v>0</v>
      </c>
      <c r="J43" s="274">
        <v>0</v>
      </c>
      <c r="K43" s="274">
        <v>0</v>
      </c>
      <c r="L43" s="274">
        <v>0</v>
      </c>
      <c r="M43" s="274">
        <f t="shared" si="50"/>
        <v>2339</v>
      </c>
      <c r="N43" s="274">
        <v>0</v>
      </c>
      <c r="O43" s="274">
        <v>2339</v>
      </c>
      <c r="P43" s="274">
        <v>0</v>
      </c>
      <c r="Q43" s="274">
        <v>0</v>
      </c>
      <c r="R43" s="274">
        <v>0</v>
      </c>
      <c r="S43" s="274">
        <v>0</v>
      </c>
      <c r="T43" s="274">
        <f t="shared" si="51"/>
        <v>916</v>
      </c>
      <c r="U43" s="274">
        <f t="shared" si="52"/>
        <v>381</v>
      </c>
      <c r="V43" s="274">
        <v>0</v>
      </c>
      <c r="W43" s="274">
        <v>0</v>
      </c>
      <c r="X43" s="274">
        <v>287</v>
      </c>
      <c r="Y43" s="274">
        <v>0</v>
      </c>
      <c r="Z43" s="274">
        <v>0</v>
      </c>
      <c r="AA43" s="274">
        <v>94</v>
      </c>
      <c r="AB43" s="274">
        <f t="shared" si="53"/>
        <v>535</v>
      </c>
      <c r="AC43" s="274">
        <v>0</v>
      </c>
      <c r="AD43" s="274">
        <v>0</v>
      </c>
      <c r="AE43" s="274">
        <v>0</v>
      </c>
      <c r="AF43" s="274">
        <v>0</v>
      </c>
      <c r="AG43" s="274">
        <v>0</v>
      </c>
      <c r="AH43" s="274">
        <v>535</v>
      </c>
      <c r="AI43" s="274">
        <f t="shared" si="54"/>
        <v>12</v>
      </c>
      <c r="AJ43" s="274">
        <f t="shared" si="55"/>
        <v>12</v>
      </c>
      <c r="AK43" s="274">
        <v>0</v>
      </c>
      <c r="AL43" s="274">
        <v>0</v>
      </c>
      <c r="AM43" s="274">
        <v>0</v>
      </c>
      <c r="AN43" s="274">
        <v>12</v>
      </c>
      <c r="AO43" s="274">
        <v>0</v>
      </c>
      <c r="AP43" s="274">
        <v>0</v>
      </c>
      <c r="AQ43" s="274">
        <f t="shared" si="56"/>
        <v>0</v>
      </c>
      <c r="AR43" s="274">
        <v>0</v>
      </c>
      <c r="AS43" s="274">
        <v>0</v>
      </c>
      <c r="AT43" s="274">
        <v>0</v>
      </c>
      <c r="AU43" s="274">
        <v>0</v>
      </c>
      <c r="AV43" s="274">
        <v>0</v>
      </c>
      <c r="AW43" s="274">
        <v>0</v>
      </c>
      <c r="AX43" s="274">
        <f t="shared" si="57"/>
        <v>128</v>
      </c>
      <c r="AY43" s="274">
        <f t="shared" si="58"/>
        <v>128</v>
      </c>
      <c r="AZ43" s="274">
        <v>0</v>
      </c>
      <c r="BA43" s="274">
        <v>0</v>
      </c>
      <c r="BB43" s="274">
        <v>0</v>
      </c>
      <c r="BC43" s="274">
        <v>128</v>
      </c>
      <c r="BD43" s="274">
        <v>0</v>
      </c>
      <c r="BE43" s="274">
        <v>0</v>
      </c>
      <c r="BF43" s="274">
        <f t="shared" si="59"/>
        <v>0</v>
      </c>
      <c r="BG43" s="274">
        <v>0</v>
      </c>
      <c r="BH43" s="274">
        <v>0</v>
      </c>
      <c r="BI43" s="274">
        <v>0</v>
      </c>
      <c r="BJ43" s="274">
        <v>0</v>
      </c>
      <c r="BK43" s="274">
        <v>0</v>
      </c>
      <c r="BL43" s="274">
        <v>0</v>
      </c>
      <c r="BM43" s="274">
        <f t="shared" si="60"/>
        <v>0</v>
      </c>
      <c r="BN43" s="274">
        <f t="shared" si="61"/>
        <v>0</v>
      </c>
      <c r="BO43" s="274">
        <v>0</v>
      </c>
      <c r="BP43" s="274">
        <v>0</v>
      </c>
      <c r="BQ43" s="274">
        <v>0</v>
      </c>
      <c r="BR43" s="274">
        <v>0</v>
      </c>
      <c r="BS43" s="274">
        <v>0</v>
      </c>
      <c r="BT43" s="274">
        <v>0</v>
      </c>
      <c r="BU43" s="274">
        <f t="shared" si="62"/>
        <v>0</v>
      </c>
      <c r="BV43" s="274">
        <v>0</v>
      </c>
      <c r="BW43" s="274">
        <v>0</v>
      </c>
      <c r="BX43" s="274">
        <v>0</v>
      </c>
      <c r="BY43" s="274">
        <v>0</v>
      </c>
      <c r="BZ43" s="274">
        <v>0</v>
      </c>
      <c r="CA43" s="274">
        <v>0</v>
      </c>
      <c r="CB43" s="274">
        <f t="shared" si="63"/>
        <v>0</v>
      </c>
      <c r="CC43" s="274">
        <f t="shared" si="64"/>
        <v>0</v>
      </c>
      <c r="CD43" s="274">
        <v>0</v>
      </c>
      <c r="CE43" s="274">
        <v>0</v>
      </c>
      <c r="CF43" s="274">
        <v>0</v>
      </c>
      <c r="CG43" s="274">
        <v>0</v>
      </c>
      <c r="CH43" s="274">
        <v>0</v>
      </c>
      <c r="CI43" s="274">
        <v>0</v>
      </c>
      <c r="CJ43" s="274">
        <f t="shared" si="65"/>
        <v>0</v>
      </c>
      <c r="CK43" s="274">
        <v>0</v>
      </c>
      <c r="CL43" s="274">
        <v>0</v>
      </c>
      <c r="CM43" s="274">
        <v>0</v>
      </c>
      <c r="CN43" s="274">
        <v>0</v>
      </c>
      <c r="CO43" s="274">
        <v>0</v>
      </c>
      <c r="CP43" s="274">
        <v>0</v>
      </c>
      <c r="CQ43" s="274">
        <f t="shared" si="66"/>
        <v>2171</v>
      </c>
      <c r="CR43" s="274">
        <f t="shared" si="67"/>
        <v>1770</v>
      </c>
      <c r="CS43" s="274">
        <v>0</v>
      </c>
      <c r="CT43" s="274">
        <v>0</v>
      </c>
      <c r="CU43" s="274">
        <v>0</v>
      </c>
      <c r="CV43" s="274">
        <v>1770</v>
      </c>
      <c r="CW43" s="274">
        <v>0</v>
      </c>
      <c r="CX43" s="274">
        <v>0</v>
      </c>
      <c r="CY43" s="274">
        <f t="shared" si="68"/>
        <v>401</v>
      </c>
      <c r="CZ43" s="274">
        <v>0</v>
      </c>
      <c r="DA43" s="274">
        <v>0</v>
      </c>
      <c r="DB43" s="274">
        <v>0</v>
      </c>
      <c r="DC43" s="274">
        <v>401</v>
      </c>
      <c r="DD43" s="274">
        <v>0</v>
      </c>
      <c r="DE43" s="274">
        <v>0</v>
      </c>
      <c r="DF43" s="274">
        <f t="shared" si="69"/>
        <v>0</v>
      </c>
      <c r="DG43" s="274">
        <f t="shared" si="70"/>
        <v>0</v>
      </c>
      <c r="DH43" s="274">
        <v>0</v>
      </c>
      <c r="DI43" s="274">
        <v>0</v>
      </c>
      <c r="DJ43" s="274">
        <v>0</v>
      </c>
      <c r="DK43" s="274">
        <v>0</v>
      </c>
      <c r="DL43" s="274">
        <v>0</v>
      </c>
      <c r="DM43" s="274">
        <v>0</v>
      </c>
      <c r="DN43" s="274">
        <f t="shared" si="71"/>
        <v>0</v>
      </c>
      <c r="DO43" s="274">
        <v>0</v>
      </c>
      <c r="DP43" s="274">
        <v>0</v>
      </c>
      <c r="DQ43" s="274">
        <v>0</v>
      </c>
      <c r="DR43" s="274">
        <v>0</v>
      </c>
      <c r="DS43" s="274">
        <v>0</v>
      </c>
      <c r="DT43" s="274">
        <v>0</v>
      </c>
      <c r="DU43" s="274">
        <f t="shared" si="72"/>
        <v>17</v>
      </c>
      <c r="DV43" s="274">
        <v>0</v>
      </c>
      <c r="DW43" s="274">
        <v>0</v>
      </c>
      <c r="DX43" s="274">
        <v>2</v>
      </c>
      <c r="DY43" s="274">
        <v>15</v>
      </c>
      <c r="DZ43" s="274">
        <f t="shared" si="73"/>
        <v>31</v>
      </c>
      <c r="EA43" s="274">
        <f t="shared" si="74"/>
        <v>27</v>
      </c>
      <c r="EB43" s="274">
        <v>0</v>
      </c>
      <c r="EC43" s="274">
        <v>0</v>
      </c>
      <c r="ED43" s="274">
        <v>27</v>
      </c>
      <c r="EE43" s="274">
        <v>0</v>
      </c>
      <c r="EF43" s="274">
        <v>0</v>
      </c>
      <c r="EG43" s="274">
        <v>0</v>
      </c>
      <c r="EH43" s="274">
        <f t="shared" si="75"/>
        <v>4</v>
      </c>
      <c r="EI43" s="274">
        <v>0</v>
      </c>
      <c r="EJ43" s="274">
        <v>0</v>
      </c>
      <c r="EK43" s="274">
        <v>4</v>
      </c>
      <c r="EL43" s="274">
        <v>0</v>
      </c>
      <c r="EM43" s="274">
        <v>0</v>
      </c>
      <c r="EN43" s="274">
        <v>0</v>
      </c>
    </row>
    <row r="44" spans="1:144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47"/>
        <v>21881</v>
      </c>
      <c r="E44" s="274">
        <f t="shared" si="48"/>
        <v>18342</v>
      </c>
      <c r="F44" s="274">
        <f t="shared" si="49"/>
        <v>18150</v>
      </c>
      <c r="G44" s="274">
        <v>0</v>
      </c>
      <c r="H44" s="274">
        <v>18150</v>
      </c>
      <c r="I44" s="274">
        <v>0</v>
      </c>
      <c r="J44" s="274">
        <v>0</v>
      </c>
      <c r="K44" s="274">
        <v>0</v>
      </c>
      <c r="L44" s="274">
        <v>0</v>
      </c>
      <c r="M44" s="274">
        <f t="shared" si="50"/>
        <v>192</v>
      </c>
      <c r="N44" s="274">
        <v>0</v>
      </c>
      <c r="O44" s="274">
        <v>192</v>
      </c>
      <c r="P44" s="274">
        <v>0</v>
      </c>
      <c r="Q44" s="274">
        <v>0</v>
      </c>
      <c r="R44" s="274">
        <v>0</v>
      </c>
      <c r="S44" s="274">
        <v>0</v>
      </c>
      <c r="T44" s="274">
        <f t="shared" si="51"/>
        <v>2432</v>
      </c>
      <c r="U44" s="274">
        <f t="shared" si="52"/>
        <v>2418</v>
      </c>
      <c r="V44" s="274">
        <v>0</v>
      </c>
      <c r="W44" s="274">
        <v>587</v>
      </c>
      <c r="X44" s="274">
        <v>1223</v>
      </c>
      <c r="Y44" s="274">
        <v>0</v>
      </c>
      <c r="Z44" s="274">
        <v>0</v>
      </c>
      <c r="AA44" s="274">
        <v>608</v>
      </c>
      <c r="AB44" s="274">
        <f t="shared" si="53"/>
        <v>14</v>
      </c>
      <c r="AC44" s="274">
        <v>0</v>
      </c>
      <c r="AD44" s="274">
        <v>0</v>
      </c>
      <c r="AE44" s="274">
        <v>0</v>
      </c>
      <c r="AF44" s="274">
        <v>0</v>
      </c>
      <c r="AG44" s="274">
        <v>0</v>
      </c>
      <c r="AH44" s="274">
        <v>14</v>
      </c>
      <c r="AI44" s="274">
        <f t="shared" si="54"/>
        <v>0</v>
      </c>
      <c r="AJ44" s="274">
        <f t="shared" si="55"/>
        <v>0</v>
      </c>
      <c r="AK44" s="274">
        <v>0</v>
      </c>
      <c r="AL44" s="274">
        <v>0</v>
      </c>
      <c r="AM44" s="274">
        <v>0</v>
      </c>
      <c r="AN44" s="274">
        <v>0</v>
      </c>
      <c r="AO44" s="274">
        <v>0</v>
      </c>
      <c r="AP44" s="274">
        <v>0</v>
      </c>
      <c r="AQ44" s="274">
        <f t="shared" si="56"/>
        <v>0</v>
      </c>
      <c r="AR44" s="274">
        <v>0</v>
      </c>
      <c r="AS44" s="274">
        <v>0</v>
      </c>
      <c r="AT44" s="274">
        <v>0</v>
      </c>
      <c r="AU44" s="274">
        <v>0</v>
      </c>
      <c r="AV44" s="274">
        <v>0</v>
      </c>
      <c r="AW44" s="274">
        <v>0</v>
      </c>
      <c r="AX44" s="274">
        <f t="shared" si="57"/>
        <v>0</v>
      </c>
      <c r="AY44" s="274">
        <f t="shared" si="58"/>
        <v>0</v>
      </c>
      <c r="AZ44" s="274">
        <v>0</v>
      </c>
      <c r="BA44" s="274">
        <v>0</v>
      </c>
      <c r="BB44" s="274">
        <v>0</v>
      </c>
      <c r="BC44" s="274">
        <v>0</v>
      </c>
      <c r="BD44" s="274">
        <v>0</v>
      </c>
      <c r="BE44" s="274">
        <v>0</v>
      </c>
      <c r="BF44" s="274">
        <f t="shared" si="59"/>
        <v>0</v>
      </c>
      <c r="BG44" s="274">
        <v>0</v>
      </c>
      <c r="BH44" s="274">
        <v>0</v>
      </c>
      <c r="BI44" s="274">
        <v>0</v>
      </c>
      <c r="BJ44" s="274">
        <v>0</v>
      </c>
      <c r="BK44" s="274">
        <v>0</v>
      </c>
      <c r="BL44" s="274">
        <v>0</v>
      </c>
      <c r="BM44" s="274">
        <f t="shared" si="60"/>
        <v>0</v>
      </c>
      <c r="BN44" s="274">
        <f t="shared" si="61"/>
        <v>0</v>
      </c>
      <c r="BO44" s="274">
        <v>0</v>
      </c>
      <c r="BP44" s="274">
        <v>0</v>
      </c>
      <c r="BQ44" s="274">
        <v>0</v>
      </c>
      <c r="BR44" s="274">
        <v>0</v>
      </c>
      <c r="BS44" s="274">
        <v>0</v>
      </c>
      <c r="BT44" s="274">
        <v>0</v>
      </c>
      <c r="BU44" s="274">
        <f t="shared" si="62"/>
        <v>0</v>
      </c>
      <c r="BV44" s="274">
        <v>0</v>
      </c>
      <c r="BW44" s="274">
        <v>0</v>
      </c>
      <c r="BX44" s="274">
        <v>0</v>
      </c>
      <c r="BY44" s="274">
        <v>0</v>
      </c>
      <c r="BZ44" s="274">
        <v>0</v>
      </c>
      <c r="CA44" s="274">
        <v>0</v>
      </c>
      <c r="CB44" s="274">
        <f t="shared" si="63"/>
        <v>0</v>
      </c>
      <c r="CC44" s="274">
        <f t="shared" si="64"/>
        <v>0</v>
      </c>
      <c r="CD44" s="274">
        <v>0</v>
      </c>
      <c r="CE44" s="274">
        <v>0</v>
      </c>
      <c r="CF44" s="274">
        <v>0</v>
      </c>
      <c r="CG44" s="274">
        <v>0</v>
      </c>
      <c r="CH44" s="274">
        <v>0</v>
      </c>
      <c r="CI44" s="274">
        <v>0</v>
      </c>
      <c r="CJ44" s="274">
        <f t="shared" si="65"/>
        <v>0</v>
      </c>
      <c r="CK44" s="274">
        <v>0</v>
      </c>
      <c r="CL44" s="274">
        <v>0</v>
      </c>
      <c r="CM44" s="274">
        <v>0</v>
      </c>
      <c r="CN44" s="274">
        <v>0</v>
      </c>
      <c r="CO44" s="274">
        <v>0</v>
      </c>
      <c r="CP44" s="274">
        <v>0</v>
      </c>
      <c r="CQ44" s="274">
        <f t="shared" si="66"/>
        <v>0</v>
      </c>
      <c r="CR44" s="274">
        <f t="shared" si="67"/>
        <v>0</v>
      </c>
      <c r="CS44" s="274">
        <v>0</v>
      </c>
      <c r="CT44" s="274">
        <v>0</v>
      </c>
      <c r="CU44" s="274">
        <v>0</v>
      </c>
      <c r="CV44" s="274">
        <v>0</v>
      </c>
      <c r="CW44" s="274">
        <v>0</v>
      </c>
      <c r="CX44" s="274">
        <v>0</v>
      </c>
      <c r="CY44" s="274">
        <f t="shared" si="68"/>
        <v>0</v>
      </c>
      <c r="CZ44" s="274">
        <v>0</v>
      </c>
      <c r="DA44" s="274">
        <v>0</v>
      </c>
      <c r="DB44" s="274">
        <v>0</v>
      </c>
      <c r="DC44" s="274">
        <v>0</v>
      </c>
      <c r="DD44" s="274">
        <v>0</v>
      </c>
      <c r="DE44" s="274">
        <v>0</v>
      </c>
      <c r="DF44" s="274">
        <f t="shared" si="69"/>
        <v>0</v>
      </c>
      <c r="DG44" s="274">
        <f t="shared" si="70"/>
        <v>0</v>
      </c>
      <c r="DH44" s="274">
        <v>0</v>
      </c>
      <c r="DI44" s="274">
        <v>0</v>
      </c>
      <c r="DJ44" s="274">
        <v>0</v>
      </c>
      <c r="DK44" s="274">
        <v>0</v>
      </c>
      <c r="DL44" s="274">
        <v>0</v>
      </c>
      <c r="DM44" s="274">
        <v>0</v>
      </c>
      <c r="DN44" s="274">
        <f t="shared" si="71"/>
        <v>0</v>
      </c>
      <c r="DO44" s="274">
        <v>0</v>
      </c>
      <c r="DP44" s="274">
        <v>0</v>
      </c>
      <c r="DQ44" s="274">
        <v>0</v>
      </c>
      <c r="DR44" s="274">
        <v>0</v>
      </c>
      <c r="DS44" s="274">
        <v>0</v>
      </c>
      <c r="DT44" s="274">
        <v>0</v>
      </c>
      <c r="DU44" s="274">
        <f t="shared" si="72"/>
        <v>1107</v>
      </c>
      <c r="DV44" s="274">
        <v>1107</v>
      </c>
      <c r="DW44" s="274">
        <v>0</v>
      </c>
      <c r="DX44" s="274">
        <v>0</v>
      </c>
      <c r="DY44" s="274">
        <v>0</v>
      </c>
      <c r="DZ44" s="274">
        <f t="shared" si="73"/>
        <v>0</v>
      </c>
      <c r="EA44" s="274">
        <f t="shared" si="74"/>
        <v>0</v>
      </c>
      <c r="EB44" s="274">
        <v>0</v>
      </c>
      <c r="EC44" s="274">
        <v>0</v>
      </c>
      <c r="ED44" s="274">
        <v>0</v>
      </c>
      <c r="EE44" s="274">
        <v>0</v>
      </c>
      <c r="EF44" s="274">
        <v>0</v>
      </c>
      <c r="EG44" s="274">
        <v>0</v>
      </c>
      <c r="EH44" s="274">
        <f t="shared" si="75"/>
        <v>0</v>
      </c>
      <c r="EI44" s="274">
        <v>0</v>
      </c>
      <c r="EJ44" s="274">
        <v>0</v>
      </c>
      <c r="EK44" s="274">
        <v>0</v>
      </c>
      <c r="EL44" s="274">
        <v>0</v>
      </c>
      <c r="EM44" s="274">
        <v>0</v>
      </c>
      <c r="EN44" s="274">
        <v>0</v>
      </c>
    </row>
    <row r="45" spans="1:144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47"/>
        <v>17159</v>
      </c>
      <c r="E45" s="274">
        <f t="shared" si="48"/>
        <v>14259</v>
      </c>
      <c r="F45" s="274">
        <f t="shared" si="49"/>
        <v>13697</v>
      </c>
      <c r="G45" s="274">
        <v>0</v>
      </c>
      <c r="H45" s="274">
        <v>13697</v>
      </c>
      <c r="I45" s="274">
        <v>0</v>
      </c>
      <c r="J45" s="274">
        <v>0</v>
      </c>
      <c r="K45" s="274">
        <v>0</v>
      </c>
      <c r="L45" s="274">
        <v>0</v>
      </c>
      <c r="M45" s="274">
        <f t="shared" si="50"/>
        <v>562</v>
      </c>
      <c r="N45" s="274">
        <v>0</v>
      </c>
      <c r="O45" s="274">
        <v>562</v>
      </c>
      <c r="P45" s="274">
        <v>0</v>
      </c>
      <c r="Q45" s="274">
        <v>0</v>
      </c>
      <c r="R45" s="274">
        <v>0</v>
      </c>
      <c r="S45" s="274">
        <v>0</v>
      </c>
      <c r="T45" s="274">
        <f t="shared" si="51"/>
        <v>599</v>
      </c>
      <c r="U45" s="274">
        <f t="shared" si="52"/>
        <v>416</v>
      </c>
      <c r="V45" s="274">
        <v>0</v>
      </c>
      <c r="W45" s="274">
        <v>0</v>
      </c>
      <c r="X45" s="274">
        <v>280</v>
      </c>
      <c r="Y45" s="274">
        <v>0</v>
      </c>
      <c r="Z45" s="274">
        <v>0</v>
      </c>
      <c r="AA45" s="274">
        <v>136</v>
      </c>
      <c r="AB45" s="274">
        <f t="shared" si="53"/>
        <v>183</v>
      </c>
      <c r="AC45" s="274">
        <v>0</v>
      </c>
      <c r="AD45" s="274">
        <v>0</v>
      </c>
      <c r="AE45" s="274">
        <v>67</v>
      </c>
      <c r="AF45" s="274">
        <v>0</v>
      </c>
      <c r="AG45" s="274">
        <v>0</v>
      </c>
      <c r="AH45" s="274">
        <v>116</v>
      </c>
      <c r="AI45" s="274">
        <f t="shared" si="54"/>
        <v>0</v>
      </c>
      <c r="AJ45" s="274">
        <f t="shared" si="55"/>
        <v>0</v>
      </c>
      <c r="AK45" s="274">
        <v>0</v>
      </c>
      <c r="AL45" s="274">
        <v>0</v>
      </c>
      <c r="AM45" s="274">
        <v>0</v>
      </c>
      <c r="AN45" s="274">
        <v>0</v>
      </c>
      <c r="AO45" s="274">
        <v>0</v>
      </c>
      <c r="AP45" s="274">
        <v>0</v>
      </c>
      <c r="AQ45" s="274">
        <f t="shared" si="56"/>
        <v>0</v>
      </c>
      <c r="AR45" s="274">
        <v>0</v>
      </c>
      <c r="AS45" s="274">
        <v>0</v>
      </c>
      <c r="AT45" s="274">
        <v>0</v>
      </c>
      <c r="AU45" s="274">
        <v>0</v>
      </c>
      <c r="AV45" s="274">
        <v>0</v>
      </c>
      <c r="AW45" s="274">
        <v>0</v>
      </c>
      <c r="AX45" s="274">
        <f t="shared" si="57"/>
        <v>0</v>
      </c>
      <c r="AY45" s="274">
        <f t="shared" si="58"/>
        <v>0</v>
      </c>
      <c r="AZ45" s="274">
        <v>0</v>
      </c>
      <c r="BA45" s="274">
        <v>0</v>
      </c>
      <c r="BB45" s="274">
        <v>0</v>
      </c>
      <c r="BC45" s="274">
        <v>0</v>
      </c>
      <c r="BD45" s="274">
        <v>0</v>
      </c>
      <c r="BE45" s="274">
        <v>0</v>
      </c>
      <c r="BF45" s="274">
        <f t="shared" si="59"/>
        <v>0</v>
      </c>
      <c r="BG45" s="274">
        <v>0</v>
      </c>
      <c r="BH45" s="274">
        <v>0</v>
      </c>
      <c r="BI45" s="274">
        <v>0</v>
      </c>
      <c r="BJ45" s="274">
        <v>0</v>
      </c>
      <c r="BK45" s="274">
        <v>0</v>
      </c>
      <c r="BL45" s="274">
        <v>0</v>
      </c>
      <c r="BM45" s="274">
        <f t="shared" si="60"/>
        <v>0</v>
      </c>
      <c r="BN45" s="274">
        <f t="shared" si="61"/>
        <v>0</v>
      </c>
      <c r="BO45" s="274">
        <v>0</v>
      </c>
      <c r="BP45" s="274">
        <v>0</v>
      </c>
      <c r="BQ45" s="274">
        <v>0</v>
      </c>
      <c r="BR45" s="274">
        <v>0</v>
      </c>
      <c r="BS45" s="274">
        <v>0</v>
      </c>
      <c r="BT45" s="274">
        <v>0</v>
      </c>
      <c r="BU45" s="274">
        <f t="shared" si="62"/>
        <v>0</v>
      </c>
      <c r="BV45" s="274">
        <v>0</v>
      </c>
      <c r="BW45" s="274">
        <v>0</v>
      </c>
      <c r="BX45" s="274">
        <v>0</v>
      </c>
      <c r="BY45" s="274">
        <v>0</v>
      </c>
      <c r="BZ45" s="274">
        <v>0</v>
      </c>
      <c r="CA45" s="274">
        <v>0</v>
      </c>
      <c r="CB45" s="274">
        <f t="shared" si="63"/>
        <v>0</v>
      </c>
      <c r="CC45" s="274">
        <f t="shared" si="64"/>
        <v>0</v>
      </c>
      <c r="CD45" s="274">
        <v>0</v>
      </c>
      <c r="CE45" s="274">
        <v>0</v>
      </c>
      <c r="CF45" s="274">
        <v>0</v>
      </c>
      <c r="CG45" s="274">
        <v>0</v>
      </c>
      <c r="CH45" s="274">
        <v>0</v>
      </c>
      <c r="CI45" s="274">
        <v>0</v>
      </c>
      <c r="CJ45" s="274">
        <f t="shared" si="65"/>
        <v>0</v>
      </c>
      <c r="CK45" s="274">
        <v>0</v>
      </c>
      <c r="CL45" s="274">
        <v>0</v>
      </c>
      <c r="CM45" s="274">
        <v>0</v>
      </c>
      <c r="CN45" s="274">
        <v>0</v>
      </c>
      <c r="CO45" s="274">
        <v>0</v>
      </c>
      <c r="CP45" s="274">
        <v>0</v>
      </c>
      <c r="CQ45" s="274">
        <f t="shared" si="66"/>
        <v>0</v>
      </c>
      <c r="CR45" s="274">
        <f t="shared" si="67"/>
        <v>0</v>
      </c>
      <c r="CS45" s="274">
        <v>0</v>
      </c>
      <c r="CT45" s="274">
        <v>0</v>
      </c>
      <c r="CU45" s="274">
        <v>0</v>
      </c>
      <c r="CV45" s="274">
        <v>0</v>
      </c>
      <c r="CW45" s="274">
        <v>0</v>
      </c>
      <c r="CX45" s="274">
        <v>0</v>
      </c>
      <c r="CY45" s="274">
        <f t="shared" si="68"/>
        <v>0</v>
      </c>
      <c r="CZ45" s="274">
        <v>0</v>
      </c>
      <c r="DA45" s="274">
        <v>0</v>
      </c>
      <c r="DB45" s="274">
        <v>0</v>
      </c>
      <c r="DC45" s="274">
        <v>0</v>
      </c>
      <c r="DD45" s="274">
        <v>0</v>
      </c>
      <c r="DE45" s="274">
        <v>0</v>
      </c>
      <c r="DF45" s="274">
        <f t="shared" si="69"/>
        <v>0</v>
      </c>
      <c r="DG45" s="274">
        <f t="shared" si="70"/>
        <v>0</v>
      </c>
      <c r="DH45" s="274">
        <v>0</v>
      </c>
      <c r="DI45" s="274">
        <v>0</v>
      </c>
      <c r="DJ45" s="274">
        <v>0</v>
      </c>
      <c r="DK45" s="274">
        <v>0</v>
      </c>
      <c r="DL45" s="274">
        <v>0</v>
      </c>
      <c r="DM45" s="274">
        <v>0</v>
      </c>
      <c r="DN45" s="274">
        <f t="shared" si="71"/>
        <v>0</v>
      </c>
      <c r="DO45" s="274">
        <v>0</v>
      </c>
      <c r="DP45" s="274">
        <v>0</v>
      </c>
      <c r="DQ45" s="274">
        <v>0</v>
      </c>
      <c r="DR45" s="274">
        <v>0</v>
      </c>
      <c r="DS45" s="274">
        <v>0</v>
      </c>
      <c r="DT45" s="274">
        <v>0</v>
      </c>
      <c r="DU45" s="274">
        <f t="shared" si="72"/>
        <v>2301</v>
      </c>
      <c r="DV45" s="274">
        <v>2301</v>
      </c>
      <c r="DW45" s="274">
        <v>0</v>
      </c>
      <c r="DX45" s="274">
        <v>0</v>
      </c>
      <c r="DY45" s="274">
        <v>0</v>
      </c>
      <c r="DZ45" s="274">
        <f t="shared" si="73"/>
        <v>0</v>
      </c>
      <c r="EA45" s="274">
        <f t="shared" si="74"/>
        <v>0</v>
      </c>
      <c r="EB45" s="274">
        <v>0</v>
      </c>
      <c r="EC45" s="274">
        <v>0</v>
      </c>
      <c r="ED45" s="274">
        <v>0</v>
      </c>
      <c r="EE45" s="274">
        <v>0</v>
      </c>
      <c r="EF45" s="274">
        <v>0</v>
      </c>
      <c r="EG45" s="274">
        <v>0</v>
      </c>
      <c r="EH45" s="274">
        <f t="shared" si="75"/>
        <v>0</v>
      </c>
      <c r="EI45" s="274">
        <v>0</v>
      </c>
      <c r="EJ45" s="274">
        <v>0</v>
      </c>
      <c r="EK45" s="274">
        <v>0</v>
      </c>
      <c r="EL45" s="274">
        <v>0</v>
      </c>
      <c r="EM45" s="274">
        <v>0</v>
      </c>
      <c r="EN45" s="274">
        <v>0</v>
      </c>
    </row>
    <row r="46" spans="1:144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47"/>
        <v>11327</v>
      </c>
      <c r="E46" s="274">
        <f t="shared" si="48"/>
        <v>9810</v>
      </c>
      <c r="F46" s="274">
        <f t="shared" si="49"/>
        <v>8841</v>
      </c>
      <c r="G46" s="274">
        <v>0</v>
      </c>
      <c r="H46" s="274">
        <v>8841</v>
      </c>
      <c r="I46" s="274">
        <v>0</v>
      </c>
      <c r="J46" s="274">
        <v>0</v>
      </c>
      <c r="K46" s="274">
        <v>0</v>
      </c>
      <c r="L46" s="274">
        <v>0</v>
      </c>
      <c r="M46" s="274">
        <f t="shared" si="50"/>
        <v>969</v>
      </c>
      <c r="N46" s="274">
        <v>0</v>
      </c>
      <c r="O46" s="274">
        <v>969</v>
      </c>
      <c r="P46" s="274">
        <v>0</v>
      </c>
      <c r="Q46" s="274">
        <v>0</v>
      </c>
      <c r="R46" s="274">
        <v>0</v>
      </c>
      <c r="S46" s="274">
        <v>0</v>
      </c>
      <c r="T46" s="274">
        <f t="shared" si="51"/>
        <v>849</v>
      </c>
      <c r="U46" s="274">
        <f t="shared" si="52"/>
        <v>380</v>
      </c>
      <c r="V46" s="274">
        <v>0</v>
      </c>
      <c r="W46" s="274">
        <v>0</v>
      </c>
      <c r="X46" s="274">
        <v>308</v>
      </c>
      <c r="Y46" s="274">
        <v>0</v>
      </c>
      <c r="Z46" s="274">
        <v>0</v>
      </c>
      <c r="AA46" s="274">
        <v>72</v>
      </c>
      <c r="AB46" s="274">
        <f t="shared" si="53"/>
        <v>469</v>
      </c>
      <c r="AC46" s="274">
        <v>0</v>
      </c>
      <c r="AD46" s="274">
        <v>0</v>
      </c>
      <c r="AE46" s="274">
        <v>0</v>
      </c>
      <c r="AF46" s="274">
        <v>0</v>
      </c>
      <c r="AG46" s="274">
        <v>0</v>
      </c>
      <c r="AH46" s="274">
        <v>469</v>
      </c>
      <c r="AI46" s="274">
        <f t="shared" si="54"/>
        <v>0</v>
      </c>
      <c r="AJ46" s="274">
        <f t="shared" si="55"/>
        <v>0</v>
      </c>
      <c r="AK46" s="274">
        <v>0</v>
      </c>
      <c r="AL46" s="274">
        <v>0</v>
      </c>
      <c r="AM46" s="274">
        <v>0</v>
      </c>
      <c r="AN46" s="274">
        <v>0</v>
      </c>
      <c r="AO46" s="274">
        <v>0</v>
      </c>
      <c r="AP46" s="274">
        <v>0</v>
      </c>
      <c r="AQ46" s="274">
        <f t="shared" si="56"/>
        <v>0</v>
      </c>
      <c r="AR46" s="274">
        <v>0</v>
      </c>
      <c r="AS46" s="274">
        <v>0</v>
      </c>
      <c r="AT46" s="274">
        <v>0</v>
      </c>
      <c r="AU46" s="274">
        <v>0</v>
      </c>
      <c r="AV46" s="274">
        <v>0</v>
      </c>
      <c r="AW46" s="274">
        <v>0</v>
      </c>
      <c r="AX46" s="274">
        <f t="shared" si="57"/>
        <v>0</v>
      </c>
      <c r="AY46" s="274">
        <f t="shared" si="58"/>
        <v>0</v>
      </c>
      <c r="AZ46" s="274">
        <v>0</v>
      </c>
      <c r="BA46" s="274">
        <v>0</v>
      </c>
      <c r="BB46" s="274">
        <v>0</v>
      </c>
      <c r="BC46" s="274">
        <v>0</v>
      </c>
      <c r="BD46" s="274">
        <v>0</v>
      </c>
      <c r="BE46" s="274">
        <v>0</v>
      </c>
      <c r="BF46" s="274">
        <f t="shared" si="59"/>
        <v>0</v>
      </c>
      <c r="BG46" s="274">
        <v>0</v>
      </c>
      <c r="BH46" s="274">
        <v>0</v>
      </c>
      <c r="BI46" s="274">
        <v>0</v>
      </c>
      <c r="BJ46" s="274">
        <v>0</v>
      </c>
      <c r="BK46" s="274">
        <v>0</v>
      </c>
      <c r="BL46" s="274">
        <v>0</v>
      </c>
      <c r="BM46" s="274">
        <f t="shared" si="60"/>
        <v>0</v>
      </c>
      <c r="BN46" s="274">
        <f t="shared" si="61"/>
        <v>0</v>
      </c>
      <c r="BO46" s="274">
        <v>0</v>
      </c>
      <c r="BP46" s="274">
        <v>0</v>
      </c>
      <c r="BQ46" s="274">
        <v>0</v>
      </c>
      <c r="BR46" s="274">
        <v>0</v>
      </c>
      <c r="BS46" s="274">
        <v>0</v>
      </c>
      <c r="BT46" s="274">
        <v>0</v>
      </c>
      <c r="BU46" s="274">
        <f t="shared" si="62"/>
        <v>0</v>
      </c>
      <c r="BV46" s="274">
        <v>0</v>
      </c>
      <c r="BW46" s="274">
        <v>0</v>
      </c>
      <c r="BX46" s="274">
        <v>0</v>
      </c>
      <c r="BY46" s="274">
        <v>0</v>
      </c>
      <c r="BZ46" s="274">
        <v>0</v>
      </c>
      <c r="CA46" s="274">
        <v>0</v>
      </c>
      <c r="CB46" s="274">
        <f t="shared" si="63"/>
        <v>0</v>
      </c>
      <c r="CC46" s="274">
        <f t="shared" si="64"/>
        <v>0</v>
      </c>
      <c r="CD46" s="274">
        <v>0</v>
      </c>
      <c r="CE46" s="274">
        <v>0</v>
      </c>
      <c r="CF46" s="274">
        <v>0</v>
      </c>
      <c r="CG46" s="274">
        <v>0</v>
      </c>
      <c r="CH46" s="274">
        <v>0</v>
      </c>
      <c r="CI46" s="274">
        <v>0</v>
      </c>
      <c r="CJ46" s="274">
        <f t="shared" si="65"/>
        <v>0</v>
      </c>
      <c r="CK46" s="274">
        <v>0</v>
      </c>
      <c r="CL46" s="274">
        <v>0</v>
      </c>
      <c r="CM46" s="274">
        <v>0</v>
      </c>
      <c r="CN46" s="274">
        <v>0</v>
      </c>
      <c r="CO46" s="274">
        <v>0</v>
      </c>
      <c r="CP46" s="274">
        <v>0</v>
      </c>
      <c r="CQ46" s="274">
        <f t="shared" si="66"/>
        <v>0</v>
      </c>
      <c r="CR46" s="274">
        <f t="shared" si="67"/>
        <v>0</v>
      </c>
      <c r="CS46" s="274">
        <v>0</v>
      </c>
      <c r="CT46" s="274">
        <v>0</v>
      </c>
      <c r="CU46" s="274">
        <v>0</v>
      </c>
      <c r="CV46" s="274">
        <v>0</v>
      </c>
      <c r="CW46" s="274">
        <v>0</v>
      </c>
      <c r="CX46" s="274">
        <v>0</v>
      </c>
      <c r="CY46" s="274">
        <f t="shared" si="68"/>
        <v>0</v>
      </c>
      <c r="CZ46" s="274">
        <v>0</v>
      </c>
      <c r="DA46" s="274">
        <v>0</v>
      </c>
      <c r="DB46" s="274">
        <v>0</v>
      </c>
      <c r="DC46" s="274">
        <v>0</v>
      </c>
      <c r="DD46" s="274">
        <v>0</v>
      </c>
      <c r="DE46" s="274">
        <v>0</v>
      </c>
      <c r="DF46" s="274">
        <f t="shared" si="69"/>
        <v>0</v>
      </c>
      <c r="DG46" s="274">
        <f t="shared" si="70"/>
        <v>0</v>
      </c>
      <c r="DH46" s="274">
        <v>0</v>
      </c>
      <c r="DI46" s="274">
        <v>0</v>
      </c>
      <c r="DJ46" s="274">
        <v>0</v>
      </c>
      <c r="DK46" s="274">
        <v>0</v>
      </c>
      <c r="DL46" s="274">
        <v>0</v>
      </c>
      <c r="DM46" s="274">
        <v>0</v>
      </c>
      <c r="DN46" s="274">
        <f t="shared" si="71"/>
        <v>0</v>
      </c>
      <c r="DO46" s="274">
        <v>0</v>
      </c>
      <c r="DP46" s="274">
        <v>0</v>
      </c>
      <c r="DQ46" s="274">
        <v>0</v>
      </c>
      <c r="DR46" s="274">
        <v>0</v>
      </c>
      <c r="DS46" s="274">
        <v>0</v>
      </c>
      <c r="DT46" s="274">
        <v>0</v>
      </c>
      <c r="DU46" s="274">
        <f t="shared" si="72"/>
        <v>668</v>
      </c>
      <c r="DV46" s="274">
        <v>657</v>
      </c>
      <c r="DW46" s="274">
        <v>0</v>
      </c>
      <c r="DX46" s="274">
        <v>0</v>
      </c>
      <c r="DY46" s="274">
        <v>11</v>
      </c>
      <c r="DZ46" s="274">
        <f t="shared" si="73"/>
        <v>0</v>
      </c>
      <c r="EA46" s="274">
        <f t="shared" si="74"/>
        <v>0</v>
      </c>
      <c r="EB46" s="274">
        <v>0</v>
      </c>
      <c r="EC46" s="274">
        <v>0</v>
      </c>
      <c r="ED46" s="274">
        <v>0</v>
      </c>
      <c r="EE46" s="274">
        <v>0</v>
      </c>
      <c r="EF46" s="274">
        <v>0</v>
      </c>
      <c r="EG46" s="274">
        <v>0</v>
      </c>
      <c r="EH46" s="274">
        <f t="shared" si="75"/>
        <v>0</v>
      </c>
      <c r="EI46" s="274">
        <v>0</v>
      </c>
      <c r="EJ46" s="274">
        <v>0</v>
      </c>
      <c r="EK46" s="274">
        <v>0</v>
      </c>
      <c r="EL46" s="274">
        <v>0</v>
      </c>
      <c r="EM46" s="274">
        <v>0</v>
      </c>
      <c r="EN46" s="274">
        <v>0</v>
      </c>
    </row>
    <row r="47" spans="1:144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47"/>
        <v>6890</v>
      </c>
      <c r="E47" s="274">
        <f t="shared" si="48"/>
        <v>4932</v>
      </c>
      <c r="F47" s="274">
        <f t="shared" si="49"/>
        <v>4932</v>
      </c>
      <c r="G47" s="274">
        <v>0</v>
      </c>
      <c r="H47" s="274">
        <v>4932</v>
      </c>
      <c r="I47" s="274">
        <v>0</v>
      </c>
      <c r="J47" s="274">
        <v>0</v>
      </c>
      <c r="K47" s="274">
        <v>0</v>
      </c>
      <c r="L47" s="274">
        <v>0</v>
      </c>
      <c r="M47" s="274">
        <f t="shared" si="50"/>
        <v>0</v>
      </c>
      <c r="N47" s="274">
        <v>0</v>
      </c>
      <c r="O47" s="274">
        <v>0</v>
      </c>
      <c r="P47" s="274">
        <v>0</v>
      </c>
      <c r="Q47" s="274">
        <v>0</v>
      </c>
      <c r="R47" s="274">
        <v>0</v>
      </c>
      <c r="S47" s="274">
        <v>0</v>
      </c>
      <c r="T47" s="274">
        <f t="shared" si="51"/>
        <v>239</v>
      </c>
      <c r="U47" s="274">
        <f t="shared" si="52"/>
        <v>239</v>
      </c>
      <c r="V47" s="274">
        <v>0</v>
      </c>
      <c r="W47" s="274">
        <v>0</v>
      </c>
      <c r="X47" s="274">
        <v>173</v>
      </c>
      <c r="Y47" s="274">
        <v>0</v>
      </c>
      <c r="Z47" s="274">
        <v>0</v>
      </c>
      <c r="AA47" s="274">
        <v>66</v>
      </c>
      <c r="AB47" s="274">
        <f t="shared" si="53"/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f t="shared" si="54"/>
        <v>535</v>
      </c>
      <c r="AJ47" s="274">
        <f t="shared" si="55"/>
        <v>535</v>
      </c>
      <c r="AK47" s="274">
        <v>0</v>
      </c>
      <c r="AL47" s="274">
        <v>0</v>
      </c>
      <c r="AM47" s="274">
        <v>0</v>
      </c>
      <c r="AN47" s="274">
        <v>535</v>
      </c>
      <c r="AO47" s="274">
        <v>0</v>
      </c>
      <c r="AP47" s="274">
        <v>0</v>
      </c>
      <c r="AQ47" s="274">
        <f t="shared" si="56"/>
        <v>0</v>
      </c>
      <c r="AR47" s="274">
        <v>0</v>
      </c>
      <c r="AS47" s="274">
        <v>0</v>
      </c>
      <c r="AT47" s="274">
        <v>0</v>
      </c>
      <c r="AU47" s="274">
        <v>0</v>
      </c>
      <c r="AV47" s="274">
        <v>0</v>
      </c>
      <c r="AW47" s="274">
        <v>0</v>
      </c>
      <c r="AX47" s="274">
        <f t="shared" si="57"/>
        <v>193</v>
      </c>
      <c r="AY47" s="274">
        <f t="shared" si="58"/>
        <v>193</v>
      </c>
      <c r="AZ47" s="274">
        <v>0</v>
      </c>
      <c r="BA47" s="274">
        <v>0</v>
      </c>
      <c r="BB47" s="274">
        <v>0</v>
      </c>
      <c r="BC47" s="274">
        <v>193</v>
      </c>
      <c r="BD47" s="274">
        <v>0</v>
      </c>
      <c r="BE47" s="274">
        <v>0</v>
      </c>
      <c r="BF47" s="274">
        <f t="shared" si="59"/>
        <v>0</v>
      </c>
      <c r="BG47" s="274">
        <v>0</v>
      </c>
      <c r="BH47" s="274">
        <v>0</v>
      </c>
      <c r="BI47" s="274">
        <v>0</v>
      </c>
      <c r="BJ47" s="274">
        <v>0</v>
      </c>
      <c r="BK47" s="274">
        <v>0</v>
      </c>
      <c r="BL47" s="274">
        <v>0</v>
      </c>
      <c r="BM47" s="274">
        <f t="shared" si="60"/>
        <v>0</v>
      </c>
      <c r="BN47" s="274">
        <f t="shared" si="61"/>
        <v>0</v>
      </c>
      <c r="BO47" s="274">
        <v>0</v>
      </c>
      <c r="BP47" s="274">
        <v>0</v>
      </c>
      <c r="BQ47" s="274">
        <v>0</v>
      </c>
      <c r="BR47" s="274">
        <v>0</v>
      </c>
      <c r="BS47" s="274">
        <v>0</v>
      </c>
      <c r="BT47" s="274">
        <v>0</v>
      </c>
      <c r="BU47" s="274">
        <f t="shared" si="62"/>
        <v>0</v>
      </c>
      <c r="BV47" s="274">
        <v>0</v>
      </c>
      <c r="BW47" s="274">
        <v>0</v>
      </c>
      <c r="BX47" s="274">
        <v>0</v>
      </c>
      <c r="BY47" s="274">
        <v>0</v>
      </c>
      <c r="BZ47" s="274">
        <v>0</v>
      </c>
      <c r="CA47" s="274">
        <v>0</v>
      </c>
      <c r="CB47" s="274">
        <f t="shared" si="63"/>
        <v>636</v>
      </c>
      <c r="CC47" s="274">
        <f t="shared" si="64"/>
        <v>636</v>
      </c>
      <c r="CD47" s="274">
        <v>0</v>
      </c>
      <c r="CE47" s="274">
        <v>0</v>
      </c>
      <c r="CF47" s="274">
        <v>0</v>
      </c>
      <c r="CG47" s="274">
        <v>636</v>
      </c>
      <c r="CH47" s="274">
        <v>0</v>
      </c>
      <c r="CI47" s="274">
        <v>0</v>
      </c>
      <c r="CJ47" s="274">
        <f t="shared" si="65"/>
        <v>0</v>
      </c>
      <c r="CK47" s="274">
        <v>0</v>
      </c>
      <c r="CL47" s="274">
        <v>0</v>
      </c>
      <c r="CM47" s="274">
        <v>0</v>
      </c>
      <c r="CN47" s="274">
        <v>0</v>
      </c>
      <c r="CO47" s="274">
        <v>0</v>
      </c>
      <c r="CP47" s="274">
        <v>0</v>
      </c>
      <c r="CQ47" s="274">
        <f t="shared" si="66"/>
        <v>5</v>
      </c>
      <c r="CR47" s="274">
        <f t="shared" si="67"/>
        <v>5</v>
      </c>
      <c r="CS47" s="274">
        <v>0</v>
      </c>
      <c r="CT47" s="274">
        <v>0</v>
      </c>
      <c r="CU47" s="274">
        <v>0</v>
      </c>
      <c r="CV47" s="274">
        <v>0</v>
      </c>
      <c r="CW47" s="274">
        <v>5</v>
      </c>
      <c r="CX47" s="274">
        <v>0</v>
      </c>
      <c r="CY47" s="274">
        <f t="shared" si="68"/>
        <v>0</v>
      </c>
      <c r="CZ47" s="274">
        <v>0</v>
      </c>
      <c r="DA47" s="274">
        <v>0</v>
      </c>
      <c r="DB47" s="274">
        <v>0</v>
      </c>
      <c r="DC47" s="274">
        <v>0</v>
      </c>
      <c r="DD47" s="274">
        <v>0</v>
      </c>
      <c r="DE47" s="274">
        <v>0</v>
      </c>
      <c r="DF47" s="274">
        <f t="shared" si="69"/>
        <v>0</v>
      </c>
      <c r="DG47" s="274">
        <f t="shared" si="70"/>
        <v>0</v>
      </c>
      <c r="DH47" s="274">
        <v>0</v>
      </c>
      <c r="DI47" s="274">
        <v>0</v>
      </c>
      <c r="DJ47" s="274">
        <v>0</v>
      </c>
      <c r="DK47" s="274">
        <v>0</v>
      </c>
      <c r="DL47" s="274">
        <v>0</v>
      </c>
      <c r="DM47" s="274">
        <v>0</v>
      </c>
      <c r="DN47" s="274">
        <f t="shared" si="71"/>
        <v>0</v>
      </c>
      <c r="DO47" s="274">
        <v>0</v>
      </c>
      <c r="DP47" s="274">
        <v>0</v>
      </c>
      <c r="DQ47" s="274">
        <v>0</v>
      </c>
      <c r="DR47" s="274">
        <v>0</v>
      </c>
      <c r="DS47" s="274">
        <v>0</v>
      </c>
      <c r="DT47" s="274">
        <v>0</v>
      </c>
      <c r="DU47" s="274">
        <f t="shared" si="72"/>
        <v>350</v>
      </c>
      <c r="DV47" s="274">
        <v>350</v>
      </c>
      <c r="DW47" s="274">
        <v>0</v>
      </c>
      <c r="DX47" s="274">
        <v>0</v>
      </c>
      <c r="DY47" s="274">
        <v>0</v>
      </c>
      <c r="DZ47" s="274">
        <f t="shared" si="73"/>
        <v>0</v>
      </c>
      <c r="EA47" s="274">
        <f t="shared" si="74"/>
        <v>0</v>
      </c>
      <c r="EB47" s="274">
        <v>0</v>
      </c>
      <c r="EC47" s="274">
        <v>0</v>
      </c>
      <c r="ED47" s="274">
        <v>0</v>
      </c>
      <c r="EE47" s="274">
        <v>0</v>
      </c>
      <c r="EF47" s="274">
        <v>0</v>
      </c>
      <c r="EG47" s="274">
        <v>0</v>
      </c>
      <c r="EH47" s="274">
        <f t="shared" si="75"/>
        <v>0</v>
      </c>
      <c r="EI47" s="274">
        <v>0</v>
      </c>
      <c r="EJ47" s="274">
        <v>0</v>
      </c>
      <c r="EK47" s="274">
        <v>0</v>
      </c>
      <c r="EL47" s="274">
        <v>0</v>
      </c>
      <c r="EM47" s="274">
        <v>0</v>
      </c>
      <c r="EN47" s="274">
        <v>0</v>
      </c>
    </row>
    <row r="48" spans="1:144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47"/>
        <v>7359</v>
      </c>
      <c r="E48" s="274">
        <f t="shared" si="48"/>
        <v>5412</v>
      </c>
      <c r="F48" s="274">
        <f t="shared" si="49"/>
        <v>5412</v>
      </c>
      <c r="G48" s="274">
        <v>0</v>
      </c>
      <c r="H48" s="274">
        <v>5337</v>
      </c>
      <c r="I48" s="274">
        <v>0</v>
      </c>
      <c r="J48" s="274">
        <v>0</v>
      </c>
      <c r="K48" s="274">
        <v>1</v>
      </c>
      <c r="L48" s="274">
        <v>74</v>
      </c>
      <c r="M48" s="274">
        <f t="shared" si="50"/>
        <v>0</v>
      </c>
      <c r="N48" s="274">
        <v>0</v>
      </c>
      <c r="O48" s="274">
        <v>0</v>
      </c>
      <c r="P48" s="274">
        <v>0</v>
      </c>
      <c r="Q48" s="274">
        <v>0</v>
      </c>
      <c r="R48" s="274">
        <v>0</v>
      </c>
      <c r="S48" s="274">
        <v>0</v>
      </c>
      <c r="T48" s="274">
        <f t="shared" si="51"/>
        <v>204</v>
      </c>
      <c r="U48" s="274">
        <f t="shared" si="52"/>
        <v>204</v>
      </c>
      <c r="V48" s="274">
        <v>0</v>
      </c>
      <c r="W48" s="274">
        <v>0</v>
      </c>
      <c r="X48" s="274">
        <v>0</v>
      </c>
      <c r="Y48" s="274">
        <v>0</v>
      </c>
      <c r="Z48" s="274">
        <v>0</v>
      </c>
      <c r="AA48" s="274">
        <v>204</v>
      </c>
      <c r="AB48" s="274">
        <f t="shared" si="53"/>
        <v>0</v>
      </c>
      <c r="AC48" s="274"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f t="shared" si="54"/>
        <v>16</v>
      </c>
      <c r="AJ48" s="274">
        <f t="shared" si="55"/>
        <v>16</v>
      </c>
      <c r="AK48" s="274">
        <v>0</v>
      </c>
      <c r="AL48" s="274">
        <v>0</v>
      </c>
      <c r="AM48" s="274">
        <v>0</v>
      </c>
      <c r="AN48" s="274">
        <v>16</v>
      </c>
      <c r="AO48" s="274">
        <v>0</v>
      </c>
      <c r="AP48" s="274">
        <v>0</v>
      </c>
      <c r="AQ48" s="274">
        <f t="shared" si="56"/>
        <v>0</v>
      </c>
      <c r="AR48" s="274">
        <v>0</v>
      </c>
      <c r="AS48" s="274">
        <v>0</v>
      </c>
      <c r="AT48" s="274">
        <v>0</v>
      </c>
      <c r="AU48" s="274">
        <v>0</v>
      </c>
      <c r="AV48" s="274">
        <v>0</v>
      </c>
      <c r="AW48" s="274">
        <v>0</v>
      </c>
      <c r="AX48" s="274">
        <f t="shared" si="57"/>
        <v>0</v>
      </c>
      <c r="AY48" s="274">
        <f t="shared" si="58"/>
        <v>0</v>
      </c>
      <c r="AZ48" s="274">
        <v>0</v>
      </c>
      <c r="BA48" s="274">
        <v>0</v>
      </c>
      <c r="BB48" s="274">
        <v>0</v>
      </c>
      <c r="BC48" s="274">
        <v>0</v>
      </c>
      <c r="BD48" s="274">
        <v>0</v>
      </c>
      <c r="BE48" s="274">
        <v>0</v>
      </c>
      <c r="BF48" s="274">
        <f t="shared" si="59"/>
        <v>0</v>
      </c>
      <c r="BG48" s="274">
        <v>0</v>
      </c>
      <c r="BH48" s="274">
        <v>0</v>
      </c>
      <c r="BI48" s="274">
        <v>0</v>
      </c>
      <c r="BJ48" s="274">
        <v>0</v>
      </c>
      <c r="BK48" s="274">
        <v>0</v>
      </c>
      <c r="BL48" s="274">
        <v>0</v>
      </c>
      <c r="BM48" s="274">
        <f t="shared" si="60"/>
        <v>0</v>
      </c>
      <c r="BN48" s="274">
        <f t="shared" si="61"/>
        <v>0</v>
      </c>
      <c r="BO48" s="274">
        <v>0</v>
      </c>
      <c r="BP48" s="274">
        <v>0</v>
      </c>
      <c r="BQ48" s="274">
        <v>0</v>
      </c>
      <c r="BR48" s="274">
        <v>0</v>
      </c>
      <c r="BS48" s="274">
        <v>0</v>
      </c>
      <c r="BT48" s="274">
        <v>0</v>
      </c>
      <c r="BU48" s="274">
        <f t="shared" si="62"/>
        <v>0</v>
      </c>
      <c r="BV48" s="274">
        <v>0</v>
      </c>
      <c r="BW48" s="274">
        <v>0</v>
      </c>
      <c r="BX48" s="274">
        <v>0</v>
      </c>
      <c r="BY48" s="274">
        <v>0</v>
      </c>
      <c r="BZ48" s="274">
        <v>0</v>
      </c>
      <c r="CA48" s="274">
        <v>0</v>
      </c>
      <c r="CB48" s="274">
        <f t="shared" si="63"/>
        <v>91</v>
      </c>
      <c r="CC48" s="274">
        <f t="shared" si="64"/>
        <v>91</v>
      </c>
      <c r="CD48" s="274">
        <v>0</v>
      </c>
      <c r="CE48" s="274">
        <v>0</v>
      </c>
      <c r="CF48" s="274">
        <v>0</v>
      </c>
      <c r="CG48" s="274">
        <v>91</v>
      </c>
      <c r="CH48" s="274">
        <v>0</v>
      </c>
      <c r="CI48" s="274">
        <v>0</v>
      </c>
      <c r="CJ48" s="274">
        <f t="shared" si="65"/>
        <v>0</v>
      </c>
      <c r="CK48" s="274">
        <v>0</v>
      </c>
      <c r="CL48" s="274">
        <v>0</v>
      </c>
      <c r="CM48" s="274">
        <v>0</v>
      </c>
      <c r="CN48" s="274">
        <v>0</v>
      </c>
      <c r="CO48" s="274">
        <v>0</v>
      </c>
      <c r="CP48" s="274">
        <v>0</v>
      </c>
      <c r="CQ48" s="274">
        <f t="shared" si="66"/>
        <v>1410</v>
      </c>
      <c r="CR48" s="274">
        <f t="shared" si="67"/>
        <v>1410</v>
      </c>
      <c r="CS48" s="274">
        <v>0</v>
      </c>
      <c r="CT48" s="274">
        <v>0</v>
      </c>
      <c r="CU48" s="274">
        <v>0</v>
      </c>
      <c r="CV48" s="274">
        <v>1410</v>
      </c>
      <c r="CW48" s="274">
        <v>0</v>
      </c>
      <c r="CX48" s="274">
        <v>0</v>
      </c>
      <c r="CY48" s="274">
        <f t="shared" si="68"/>
        <v>0</v>
      </c>
      <c r="CZ48" s="274">
        <v>0</v>
      </c>
      <c r="DA48" s="274">
        <v>0</v>
      </c>
      <c r="DB48" s="274">
        <v>0</v>
      </c>
      <c r="DC48" s="274">
        <v>0</v>
      </c>
      <c r="DD48" s="274">
        <v>0</v>
      </c>
      <c r="DE48" s="274">
        <v>0</v>
      </c>
      <c r="DF48" s="274">
        <f t="shared" si="69"/>
        <v>0</v>
      </c>
      <c r="DG48" s="274">
        <f t="shared" si="70"/>
        <v>0</v>
      </c>
      <c r="DH48" s="274">
        <v>0</v>
      </c>
      <c r="DI48" s="274">
        <v>0</v>
      </c>
      <c r="DJ48" s="274">
        <v>0</v>
      </c>
      <c r="DK48" s="274">
        <v>0</v>
      </c>
      <c r="DL48" s="274">
        <v>0</v>
      </c>
      <c r="DM48" s="274">
        <v>0</v>
      </c>
      <c r="DN48" s="274">
        <f t="shared" si="71"/>
        <v>0</v>
      </c>
      <c r="DO48" s="274">
        <v>0</v>
      </c>
      <c r="DP48" s="274">
        <v>0</v>
      </c>
      <c r="DQ48" s="274">
        <v>0</v>
      </c>
      <c r="DR48" s="274">
        <v>0</v>
      </c>
      <c r="DS48" s="274">
        <v>0</v>
      </c>
      <c r="DT48" s="274">
        <v>0</v>
      </c>
      <c r="DU48" s="274">
        <f t="shared" si="72"/>
        <v>0</v>
      </c>
      <c r="DV48" s="274">
        <v>0</v>
      </c>
      <c r="DW48" s="274">
        <v>0</v>
      </c>
      <c r="DX48" s="274">
        <v>0</v>
      </c>
      <c r="DY48" s="274">
        <v>0</v>
      </c>
      <c r="DZ48" s="274">
        <f t="shared" si="73"/>
        <v>226</v>
      </c>
      <c r="EA48" s="274">
        <f t="shared" si="74"/>
        <v>47</v>
      </c>
      <c r="EB48" s="274">
        <v>0</v>
      </c>
      <c r="EC48" s="274">
        <v>0</v>
      </c>
      <c r="ED48" s="274">
        <v>47</v>
      </c>
      <c r="EE48" s="274">
        <v>0</v>
      </c>
      <c r="EF48" s="274">
        <v>0</v>
      </c>
      <c r="EG48" s="274">
        <v>0</v>
      </c>
      <c r="EH48" s="274">
        <f t="shared" si="75"/>
        <v>179</v>
      </c>
      <c r="EI48" s="274">
        <v>0</v>
      </c>
      <c r="EJ48" s="274">
        <v>0</v>
      </c>
      <c r="EK48" s="274">
        <v>0</v>
      </c>
      <c r="EL48" s="274">
        <v>179</v>
      </c>
      <c r="EM48" s="274">
        <v>0</v>
      </c>
      <c r="EN48" s="274">
        <v>0</v>
      </c>
    </row>
    <row r="49" spans="1:144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47"/>
        <v>8251</v>
      </c>
      <c r="E49" s="274">
        <f t="shared" si="48"/>
        <v>6831</v>
      </c>
      <c r="F49" s="274">
        <f t="shared" si="49"/>
        <v>6831</v>
      </c>
      <c r="G49" s="274">
        <v>0</v>
      </c>
      <c r="H49" s="274">
        <v>6801</v>
      </c>
      <c r="I49" s="274">
        <v>0</v>
      </c>
      <c r="J49" s="274">
        <v>0</v>
      </c>
      <c r="K49" s="274">
        <v>0</v>
      </c>
      <c r="L49" s="274">
        <v>30</v>
      </c>
      <c r="M49" s="274">
        <f t="shared" si="50"/>
        <v>0</v>
      </c>
      <c r="N49" s="274">
        <v>0</v>
      </c>
      <c r="O49" s="274">
        <v>0</v>
      </c>
      <c r="P49" s="274">
        <v>0</v>
      </c>
      <c r="Q49" s="274">
        <v>0</v>
      </c>
      <c r="R49" s="274">
        <v>0</v>
      </c>
      <c r="S49" s="274">
        <v>0</v>
      </c>
      <c r="T49" s="274">
        <f t="shared" si="51"/>
        <v>316</v>
      </c>
      <c r="U49" s="274">
        <f t="shared" si="52"/>
        <v>313</v>
      </c>
      <c r="V49" s="274">
        <v>0</v>
      </c>
      <c r="W49" s="274">
        <v>0</v>
      </c>
      <c r="X49" s="274">
        <v>0</v>
      </c>
      <c r="Y49" s="274">
        <v>257</v>
      </c>
      <c r="Z49" s="274">
        <v>0</v>
      </c>
      <c r="AA49" s="274">
        <v>56</v>
      </c>
      <c r="AB49" s="274">
        <f t="shared" si="53"/>
        <v>3</v>
      </c>
      <c r="AC49" s="274">
        <v>0</v>
      </c>
      <c r="AD49" s="274">
        <v>0</v>
      </c>
      <c r="AE49" s="274">
        <v>0</v>
      </c>
      <c r="AF49" s="274">
        <v>3</v>
      </c>
      <c r="AG49" s="274">
        <v>0</v>
      </c>
      <c r="AH49" s="274">
        <v>0</v>
      </c>
      <c r="AI49" s="274">
        <f t="shared" si="54"/>
        <v>10</v>
      </c>
      <c r="AJ49" s="274">
        <f t="shared" si="55"/>
        <v>0</v>
      </c>
      <c r="AK49" s="274">
        <v>0</v>
      </c>
      <c r="AL49" s="274">
        <v>0</v>
      </c>
      <c r="AM49" s="274">
        <v>0</v>
      </c>
      <c r="AN49" s="274">
        <v>0</v>
      </c>
      <c r="AO49" s="274">
        <v>0</v>
      </c>
      <c r="AP49" s="274">
        <v>0</v>
      </c>
      <c r="AQ49" s="274">
        <f t="shared" si="56"/>
        <v>10</v>
      </c>
      <c r="AR49" s="274">
        <v>0</v>
      </c>
      <c r="AS49" s="274">
        <v>0</v>
      </c>
      <c r="AT49" s="274">
        <v>0</v>
      </c>
      <c r="AU49" s="274">
        <v>0</v>
      </c>
      <c r="AV49" s="274">
        <v>0</v>
      </c>
      <c r="AW49" s="274">
        <v>10</v>
      </c>
      <c r="AX49" s="274">
        <f t="shared" si="57"/>
        <v>0</v>
      </c>
      <c r="AY49" s="274">
        <f t="shared" si="58"/>
        <v>0</v>
      </c>
      <c r="AZ49" s="274">
        <v>0</v>
      </c>
      <c r="BA49" s="274">
        <v>0</v>
      </c>
      <c r="BB49" s="274">
        <v>0</v>
      </c>
      <c r="BC49" s="274">
        <v>0</v>
      </c>
      <c r="BD49" s="274">
        <v>0</v>
      </c>
      <c r="BE49" s="274">
        <v>0</v>
      </c>
      <c r="BF49" s="274">
        <f t="shared" si="59"/>
        <v>0</v>
      </c>
      <c r="BG49" s="274">
        <v>0</v>
      </c>
      <c r="BH49" s="274">
        <v>0</v>
      </c>
      <c r="BI49" s="274">
        <v>0</v>
      </c>
      <c r="BJ49" s="274">
        <v>0</v>
      </c>
      <c r="BK49" s="274">
        <v>0</v>
      </c>
      <c r="BL49" s="274">
        <v>0</v>
      </c>
      <c r="BM49" s="274">
        <f t="shared" si="60"/>
        <v>0</v>
      </c>
      <c r="BN49" s="274">
        <f t="shared" si="61"/>
        <v>0</v>
      </c>
      <c r="BO49" s="274">
        <v>0</v>
      </c>
      <c r="BP49" s="274">
        <v>0</v>
      </c>
      <c r="BQ49" s="274">
        <v>0</v>
      </c>
      <c r="BR49" s="274">
        <v>0</v>
      </c>
      <c r="BS49" s="274">
        <v>0</v>
      </c>
      <c r="BT49" s="274">
        <v>0</v>
      </c>
      <c r="BU49" s="274">
        <f t="shared" si="62"/>
        <v>0</v>
      </c>
      <c r="BV49" s="274">
        <v>0</v>
      </c>
      <c r="BW49" s="274">
        <v>0</v>
      </c>
      <c r="BX49" s="274">
        <v>0</v>
      </c>
      <c r="BY49" s="274">
        <v>0</v>
      </c>
      <c r="BZ49" s="274">
        <v>0</v>
      </c>
      <c r="CA49" s="274">
        <v>0</v>
      </c>
      <c r="CB49" s="274">
        <f t="shared" si="63"/>
        <v>47</v>
      </c>
      <c r="CC49" s="274">
        <f t="shared" si="64"/>
        <v>47</v>
      </c>
      <c r="CD49" s="274">
        <v>0</v>
      </c>
      <c r="CE49" s="274">
        <v>0</v>
      </c>
      <c r="CF49" s="274">
        <v>0</v>
      </c>
      <c r="CG49" s="274">
        <v>0</v>
      </c>
      <c r="CH49" s="274">
        <v>0</v>
      </c>
      <c r="CI49" s="274">
        <v>47</v>
      </c>
      <c r="CJ49" s="274">
        <f t="shared" si="65"/>
        <v>0</v>
      </c>
      <c r="CK49" s="274">
        <v>0</v>
      </c>
      <c r="CL49" s="274">
        <v>0</v>
      </c>
      <c r="CM49" s="274">
        <v>0</v>
      </c>
      <c r="CN49" s="274">
        <v>0</v>
      </c>
      <c r="CO49" s="274">
        <v>0</v>
      </c>
      <c r="CP49" s="274">
        <v>0</v>
      </c>
      <c r="CQ49" s="274">
        <f t="shared" si="66"/>
        <v>836</v>
      </c>
      <c r="CR49" s="274">
        <f t="shared" si="67"/>
        <v>575</v>
      </c>
      <c r="CS49" s="274">
        <v>0</v>
      </c>
      <c r="CT49" s="274">
        <v>0</v>
      </c>
      <c r="CU49" s="274">
        <v>0</v>
      </c>
      <c r="CV49" s="274">
        <v>528</v>
      </c>
      <c r="CW49" s="274">
        <v>15</v>
      </c>
      <c r="CX49" s="274">
        <v>32</v>
      </c>
      <c r="CY49" s="274">
        <f t="shared" si="68"/>
        <v>261</v>
      </c>
      <c r="CZ49" s="274">
        <v>0</v>
      </c>
      <c r="DA49" s="274">
        <v>0</v>
      </c>
      <c r="DB49" s="274">
        <v>0</v>
      </c>
      <c r="DC49" s="274">
        <v>261</v>
      </c>
      <c r="DD49" s="274">
        <v>0</v>
      </c>
      <c r="DE49" s="274">
        <v>0</v>
      </c>
      <c r="DF49" s="274">
        <f t="shared" si="69"/>
        <v>0</v>
      </c>
      <c r="DG49" s="274">
        <f t="shared" si="70"/>
        <v>0</v>
      </c>
      <c r="DH49" s="274">
        <v>0</v>
      </c>
      <c r="DI49" s="274">
        <v>0</v>
      </c>
      <c r="DJ49" s="274">
        <v>0</v>
      </c>
      <c r="DK49" s="274">
        <v>0</v>
      </c>
      <c r="DL49" s="274">
        <v>0</v>
      </c>
      <c r="DM49" s="274">
        <v>0</v>
      </c>
      <c r="DN49" s="274">
        <f t="shared" si="71"/>
        <v>0</v>
      </c>
      <c r="DO49" s="274">
        <v>0</v>
      </c>
      <c r="DP49" s="274">
        <v>0</v>
      </c>
      <c r="DQ49" s="274">
        <v>0</v>
      </c>
      <c r="DR49" s="274">
        <v>0</v>
      </c>
      <c r="DS49" s="274">
        <v>0</v>
      </c>
      <c r="DT49" s="274">
        <v>0</v>
      </c>
      <c r="DU49" s="274">
        <f t="shared" si="72"/>
        <v>132</v>
      </c>
      <c r="DV49" s="274">
        <v>132</v>
      </c>
      <c r="DW49" s="274">
        <v>0</v>
      </c>
      <c r="DX49" s="274">
        <v>0</v>
      </c>
      <c r="DY49" s="274">
        <v>0</v>
      </c>
      <c r="DZ49" s="274">
        <f t="shared" si="73"/>
        <v>79</v>
      </c>
      <c r="EA49" s="274">
        <f t="shared" si="74"/>
        <v>79</v>
      </c>
      <c r="EB49" s="274">
        <v>0</v>
      </c>
      <c r="EC49" s="274">
        <v>0</v>
      </c>
      <c r="ED49" s="274">
        <v>79</v>
      </c>
      <c r="EE49" s="274">
        <v>0</v>
      </c>
      <c r="EF49" s="274">
        <v>0</v>
      </c>
      <c r="EG49" s="274">
        <v>0</v>
      </c>
      <c r="EH49" s="274">
        <f t="shared" si="75"/>
        <v>0</v>
      </c>
      <c r="EI49" s="274">
        <v>0</v>
      </c>
      <c r="EJ49" s="274">
        <v>0</v>
      </c>
      <c r="EK49" s="274">
        <v>0</v>
      </c>
      <c r="EL49" s="274">
        <v>0</v>
      </c>
      <c r="EM49" s="274">
        <v>0</v>
      </c>
      <c r="EN49" s="274">
        <v>0</v>
      </c>
    </row>
    <row r="50" spans="1:144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47"/>
        <v>7370</v>
      </c>
      <c r="E50" s="274">
        <f t="shared" si="48"/>
        <v>5785</v>
      </c>
      <c r="F50" s="274">
        <f t="shared" si="49"/>
        <v>5610</v>
      </c>
      <c r="G50" s="274">
        <v>0</v>
      </c>
      <c r="H50" s="274">
        <v>5610</v>
      </c>
      <c r="I50" s="274">
        <v>0</v>
      </c>
      <c r="J50" s="274">
        <v>0</v>
      </c>
      <c r="K50" s="274">
        <v>0</v>
      </c>
      <c r="L50" s="274">
        <v>0</v>
      </c>
      <c r="M50" s="274">
        <f t="shared" si="50"/>
        <v>175</v>
      </c>
      <c r="N50" s="274">
        <v>0</v>
      </c>
      <c r="O50" s="274">
        <v>175</v>
      </c>
      <c r="P50" s="274">
        <v>0</v>
      </c>
      <c r="Q50" s="274">
        <v>0</v>
      </c>
      <c r="R50" s="274">
        <v>0</v>
      </c>
      <c r="S50" s="274">
        <v>0</v>
      </c>
      <c r="T50" s="274">
        <f t="shared" si="51"/>
        <v>970</v>
      </c>
      <c r="U50" s="274">
        <f t="shared" si="52"/>
        <v>957</v>
      </c>
      <c r="V50" s="274">
        <v>0</v>
      </c>
      <c r="W50" s="274">
        <v>0</v>
      </c>
      <c r="X50" s="274">
        <v>245</v>
      </c>
      <c r="Y50" s="274">
        <v>0</v>
      </c>
      <c r="Z50" s="274">
        <v>599</v>
      </c>
      <c r="AA50" s="274">
        <v>113</v>
      </c>
      <c r="AB50" s="274">
        <f t="shared" si="53"/>
        <v>13</v>
      </c>
      <c r="AC50" s="274">
        <v>0</v>
      </c>
      <c r="AD50" s="274">
        <v>0</v>
      </c>
      <c r="AE50" s="274">
        <v>0</v>
      </c>
      <c r="AF50" s="274">
        <v>0</v>
      </c>
      <c r="AG50" s="274">
        <v>0</v>
      </c>
      <c r="AH50" s="274">
        <v>13</v>
      </c>
      <c r="AI50" s="274">
        <f t="shared" si="54"/>
        <v>0</v>
      </c>
      <c r="AJ50" s="274">
        <f t="shared" si="55"/>
        <v>0</v>
      </c>
      <c r="AK50" s="274">
        <v>0</v>
      </c>
      <c r="AL50" s="274">
        <v>0</v>
      </c>
      <c r="AM50" s="274">
        <v>0</v>
      </c>
      <c r="AN50" s="274">
        <v>0</v>
      </c>
      <c r="AO50" s="274">
        <v>0</v>
      </c>
      <c r="AP50" s="274">
        <v>0</v>
      </c>
      <c r="AQ50" s="274">
        <f t="shared" si="56"/>
        <v>0</v>
      </c>
      <c r="AR50" s="274">
        <v>0</v>
      </c>
      <c r="AS50" s="274">
        <v>0</v>
      </c>
      <c r="AT50" s="274">
        <v>0</v>
      </c>
      <c r="AU50" s="274">
        <v>0</v>
      </c>
      <c r="AV50" s="274">
        <v>0</v>
      </c>
      <c r="AW50" s="274">
        <v>0</v>
      </c>
      <c r="AX50" s="274">
        <f t="shared" si="57"/>
        <v>0</v>
      </c>
      <c r="AY50" s="274">
        <f t="shared" si="58"/>
        <v>0</v>
      </c>
      <c r="AZ50" s="274">
        <v>0</v>
      </c>
      <c r="BA50" s="274">
        <v>0</v>
      </c>
      <c r="BB50" s="274">
        <v>0</v>
      </c>
      <c r="BC50" s="274">
        <v>0</v>
      </c>
      <c r="BD50" s="274">
        <v>0</v>
      </c>
      <c r="BE50" s="274">
        <v>0</v>
      </c>
      <c r="BF50" s="274">
        <f t="shared" si="59"/>
        <v>0</v>
      </c>
      <c r="BG50" s="274">
        <v>0</v>
      </c>
      <c r="BH50" s="274">
        <v>0</v>
      </c>
      <c r="BI50" s="274">
        <v>0</v>
      </c>
      <c r="BJ50" s="274">
        <v>0</v>
      </c>
      <c r="BK50" s="274">
        <v>0</v>
      </c>
      <c r="BL50" s="274">
        <v>0</v>
      </c>
      <c r="BM50" s="274">
        <f t="shared" si="60"/>
        <v>0</v>
      </c>
      <c r="BN50" s="274">
        <f t="shared" si="61"/>
        <v>0</v>
      </c>
      <c r="BO50" s="274">
        <v>0</v>
      </c>
      <c r="BP50" s="274">
        <v>0</v>
      </c>
      <c r="BQ50" s="274">
        <v>0</v>
      </c>
      <c r="BR50" s="274">
        <v>0</v>
      </c>
      <c r="BS50" s="274">
        <v>0</v>
      </c>
      <c r="BT50" s="274">
        <v>0</v>
      </c>
      <c r="BU50" s="274">
        <f t="shared" si="62"/>
        <v>0</v>
      </c>
      <c r="BV50" s="274">
        <v>0</v>
      </c>
      <c r="BW50" s="274">
        <v>0</v>
      </c>
      <c r="BX50" s="274">
        <v>0</v>
      </c>
      <c r="BY50" s="274">
        <v>0</v>
      </c>
      <c r="BZ50" s="274">
        <v>0</v>
      </c>
      <c r="CA50" s="274">
        <v>0</v>
      </c>
      <c r="CB50" s="274">
        <f t="shared" si="63"/>
        <v>0</v>
      </c>
      <c r="CC50" s="274">
        <f t="shared" si="64"/>
        <v>0</v>
      </c>
      <c r="CD50" s="274">
        <v>0</v>
      </c>
      <c r="CE50" s="274">
        <v>0</v>
      </c>
      <c r="CF50" s="274">
        <v>0</v>
      </c>
      <c r="CG50" s="274">
        <v>0</v>
      </c>
      <c r="CH50" s="274">
        <v>0</v>
      </c>
      <c r="CI50" s="274">
        <v>0</v>
      </c>
      <c r="CJ50" s="274">
        <f t="shared" si="65"/>
        <v>0</v>
      </c>
      <c r="CK50" s="274">
        <v>0</v>
      </c>
      <c r="CL50" s="274">
        <v>0</v>
      </c>
      <c r="CM50" s="274">
        <v>0</v>
      </c>
      <c r="CN50" s="274">
        <v>0</v>
      </c>
      <c r="CO50" s="274">
        <v>0</v>
      </c>
      <c r="CP50" s="274">
        <v>0</v>
      </c>
      <c r="CQ50" s="274">
        <f t="shared" si="66"/>
        <v>0</v>
      </c>
      <c r="CR50" s="274">
        <f t="shared" si="67"/>
        <v>0</v>
      </c>
      <c r="CS50" s="274">
        <v>0</v>
      </c>
      <c r="CT50" s="274">
        <v>0</v>
      </c>
      <c r="CU50" s="274">
        <v>0</v>
      </c>
      <c r="CV50" s="274">
        <v>0</v>
      </c>
      <c r="CW50" s="274">
        <v>0</v>
      </c>
      <c r="CX50" s="274">
        <v>0</v>
      </c>
      <c r="CY50" s="274">
        <f t="shared" si="68"/>
        <v>0</v>
      </c>
      <c r="CZ50" s="274">
        <v>0</v>
      </c>
      <c r="DA50" s="274">
        <v>0</v>
      </c>
      <c r="DB50" s="274">
        <v>0</v>
      </c>
      <c r="DC50" s="274">
        <v>0</v>
      </c>
      <c r="DD50" s="274">
        <v>0</v>
      </c>
      <c r="DE50" s="274">
        <v>0</v>
      </c>
      <c r="DF50" s="274">
        <f t="shared" si="69"/>
        <v>0</v>
      </c>
      <c r="DG50" s="274">
        <f t="shared" si="70"/>
        <v>0</v>
      </c>
      <c r="DH50" s="274">
        <v>0</v>
      </c>
      <c r="DI50" s="274">
        <v>0</v>
      </c>
      <c r="DJ50" s="274">
        <v>0</v>
      </c>
      <c r="DK50" s="274">
        <v>0</v>
      </c>
      <c r="DL50" s="274">
        <v>0</v>
      </c>
      <c r="DM50" s="274">
        <v>0</v>
      </c>
      <c r="DN50" s="274">
        <f t="shared" si="71"/>
        <v>0</v>
      </c>
      <c r="DO50" s="274">
        <v>0</v>
      </c>
      <c r="DP50" s="274">
        <v>0</v>
      </c>
      <c r="DQ50" s="274">
        <v>0</v>
      </c>
      <c r="DR50" s="274">
        <v>0</v>
      </c>
      <c r="DS50" s="274">
        <v>0</v>
      </c>
      <c r="DT50" s="274">
        <v>0</v>
      </c>
      <c r="DU50" s="274">
        <f t="shared" si="72"/>
        <v>615</v>
      </c>
      <c r="DV50" s="274">
        <v>615</v>
      </c>
      <c r="DW50" s="274">
        <v>0</v>
      </c>
      <c r="DX50" s="274">
        <v>0</v>
      </c>
      <c r="DY50" s="274">
        <v>0</v>
      </c>
      <c r="DZ50" s="274">
        <f t="shared" si="73"/>
        <v>0</v>
      </c>
      <c r="EA50" s="274">
        <f t="shared" si="74"/>
        <v>0</v>
      </c>
      <c r="EB50" s="274">
        <v>0</v>
      </c>
      <c r="EC50" s="274">
        <v>0</v>
      </c>
      <c r="ED50" s="274">
        <v>0</v>
      </c>
      <c r="EE50" s="274">
        <v>0</v>
      </c>
      <c r="EF50" s="274">
        <v>0</v>
      </c>
      <c r="EG50" s="274">
        <v>0</v>
      </c>
      <c r="EH50" s="274">
        <f t="shared" si="75"/>
        <v>0</v>
      </c>
      <c r="EI50" s="274">
        <v>0</v>
      </c>
      <c r="EJ50" s="274">
        <v>0</v>
      </c>
      <c r="EK50" s="274">
        <v>0</v>
      </c>
      <c r="EL50" s="274">
        <v>0</v>
      </c>
      <c r="EM50" s="274">
        <v>0</v>
      </c>
      <c r="EN50" s="274">
        <v>0</v>
      </c>
    </row>
    <row r="51" spans="1:144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47"/>
        <v>9715</v>
      </c>
      <c r="E51" s="274">
        <f t="shared" si="48"/>
        <v>7360</v>
      </c>
      <c r="F51" s="274">
        <f t="shared" si="49"/>
        <v>7353</v>
      </c>
      <c r="G51" s="274">
        <v>0</v>
      </c>
      <c r="H51" s="274">
        <v>7353</v>
      </c>
      <c r="I51" s="274">
        <v>0</v>
      </c>
      <c r="J51" s="274">
        <v>0</v>
      </c>
      <c r="K51" s="274">
        <v>0</v>
      </c>
      <c r="L51" s="274">
        <v>0</v>
      </c>
      <c r="M51" s="274">
        <f t="shared" si="50"/>
        <v>7</v>
      </c>
      <c r="N51" s="274">
        <v>0</v>
      </c>
      <c r="O51" s="274">
        <v>7</v>
      </c>
      <c r="P51" s="274">
        <v>0</v>
      </c>
      <c r="Q51" s="274">
        <v>0</v>
      </c>
      <c r="R51" s="274">
        <v>0</v>
      </c>
      <c r="S51" s="274">
        <v>0</v>
      </c>
      <c r="T51" s="274">
        <f t="shared" si="51"/>
        <v>1370</v>
      </c>
      <c r="U51" s="274">
        <f t="shared" si="52"/>
        <v>1212</v>
      </c>
      <c r="V51" s="274">
        <v>0</v>
      </c>
      <c r="W51" s="274">
        <v>847</v>
      </c>
      <c r="X51" s="274">
        <v>247</v>
      </c>
      <c r="Y51" s="274">
        <v>0</v>
      </c>
      <c r="Z51" s="274">
        <v>0</v>
      </c>
      <c r="AA51" s="274">
        <v>118</v>
      </c>
      <c r="AB51" s="274">
        <f t="shared" si="53"/>
        <v>158</v>
      </c>
      <c r="AC51" s="274">
        <v>0</v>
      </c>
      <c r="AD51" s="274">
        <v>5</v>
      </c>
      <c r="AE51" s="274">
        <v>0</v>
      </c>
      <c r="AF51" s="274">
        <v>0</v>
      </c>
      <c r="AG51" s="274">
        <v>0</v>
      </c>
      <c r="AH51" s="274">
        <v>153</v>
      </c>
      <c r="AI51" s="274">
        <f t="shared" si="54"/>
        <v>0</v>
      </c>
      <c r="AJ51" s="274">
        <f t="shared" si="55"/>
        <v>0</v>
      </c>
      <c r="AK51" s="274">
        <v>0</v>
      </c>
      <c r="AL51" s="274">
        <v>0</v>
      </c>
      <c r="AM51" s="274">
        <v>0</v>
      </c>
      <c r="AN51" s="274">
        <v>0</v>
      </c>
      <c r="AO51" s="274">
        <v>0</v>
      </c>
      <c r="AP51" s="274">
        <v>0</v>
      </c>
      <c r="AQ51" s="274">
        <f t="shared" si="56"/>
        <v>0</v>
      </c>
      <c r="AR51" s="274">
        <v>0</v>
      </c>
      <c r="AS51" s="274">
        <v>0</v>
      </c>
      <c r="AT51" s="274">
        <v>0</v>
      </c>
      <c r="AU51" s="274">
        <v>0</v>
      </c>
      <c r="AV51" s="274">
        <v>0</v>
      </c>
      <c r="AW51" s="274">
        <v>0</v>
      </c>
      <c r="AX51" s="274">
        <f t="shared" si="57"/>
        <v>0</v>
      </c>
      <c r="AY51" s="274">
        <f t="shared" si="58"/>
        <v>0</v>
      </c>
      <c r="AZ51" s="274">
        <v>0</v>
      </c>
      <c r="BA51" s="274">
        <v>0</v>
      </c>
      <c r="BB51" s="274">
        <v>0</v>
      </c>
      <c r="BC51" s="274">
        <v>0</v>
      </c>
      <c r="BD51" s="274">
        <v>0</v>
      </c>
      <c r="BE51" s="274">
        <v>0</v>
      </c>
      <c r="BF51" s="274">
        <f t="shared" si="59"/>
        <v>0</v>
      </c>
      <c r="BG51" s="274">
        <v>0</v>
      </c>
      <c r="BH51" s="274">
        <v>0</v>
      </c>
      <c r="BI51" s="274">
        <v>0</v>
      </c>
      <c r="BJ51" s="274">
        <v>0</v>
      </c>
      <c r="BK51" s="274">
        <v>0</v>
      </c>
      <c r="BL51" s="274">
        <v>0</v>
      </c>
      <c r="BM51" s="274">
        <f t="shared" si="60"/>
        <v>0</v>
      </c>
      <c r="BN51" s="274">
        <f t="shared" si="61"/>
        <v>0</v>
      </c>
      <c r="BO51" s="274">
        <v>0</v>
      </c>
      <c r="BP51" s="274">
        <v>0</v>
      </c>
      <c r="BQ51" s="274">
        <v>0</v>
      </c>
      <c r="BR51" s="274">
        <v>0</v>
      </c>
      <c r="BS51" s="274">
        <v>0</v>
      </c>
      <c r="BT51" s="274">
        <v>0</v>
      </c>
      <c r="BU51" s="274">
        <f t="shared" si="62"/>
        <v>0</v>
      </c>
      <c r="BV51" s="274">
        <v>0</v>
      </c>
      <c r="BW51" s="274">
        <v>0</v>
      </c>
      <c r="BX51" s="274">
        <v>0</v>
      </c>
      <c r="BY51" s="274">
        <v>0</v>
      </c>
      <c r="BZ51" s="274">
        <v>0</v>
      </c>
      <c r="CA51" s="274">
        <v>0</v>
      </c>
      <c r="CB51" s="274">
        <f t="shared" si="63"/>
        <v>0</v>
      </c>
      <c r="CC51" s="274">
        <f t="shared" si="64"/>
        <v>0</v>
      </c>
      <c r="CD51" s="274">
        <v>0</v>
      </c>
      <c r="CE51" s="274">
        <v>0</v>
      </c>
      <c r="CF51" s="274">
        <v>0</v>
      </c>
      <c r="CG51" s="274">
        <v>0</v>
      </c>
      <c r="CH51" s="274">
        <v>0</v>
      </c>
      <c r="CI51" s="274">
        <v>0</v>
      </c>
      <c r="CJ51" s="274">
        <f t="shared" si="65"/>
        <v>0</v>
      </c>
      <c r="CK51" s="274">
        <v>0</v>
      </c>
      <c r="CL51" s="274">
        <v>0</v>
      </c>
      <c r="CM51" s="274">
        <v>0</v>
      </c>
      <c r="CN51" s="274">
        <v>0</v>
      </c>
      <c r="CO51" s="274">
        <v>0</v>
      </c>
      <c r="CP51" s="274">
        <v>0</v>
      </c>
      <c r="CQ51" s="274">
        <f t="shared" si="66"/>
        <v>21</v>
      </c>
      <c r="CR51" s="274">
        <f t="shared" si="67"/>
        <v>21</v>
      </c>
      <c r="CS51" s="274">
        <v>0</v>
      </c>
      <c r="CT51" s="274">
        <v>0</v>
      </c>
      <c r="CU51" s="274">
        <v>0</v>
      </c>
      <c r="CV51" s="274">
        <v>0</v>
      </c>
      <c r="CW51" s="274">
        <v>0</v>
      </c>
      <c r="CX51" s="274">
        <v>21</v>
      </c>
      <c r="CY51" s="274">
        <f t="shared" si="68"/>
        <v>0</v>
      </c>
      <c r="CZ51" s="274">
        <v>0</v>
      </c>
      <c r="DA51" s="274">
        <v>0</v>
      </c>
      <c r="DB51" s="274">
        <v>0</v>
      </c>
      <c r="DC51" s="274">
        <v>0</v>
      </c>
      <c r="DD51" s="274">
        <v>0</v>
      </c>
      <c r="DE51" s="274">
        <v>0</v>
      </c>
      <c r="DF51" s="274">
        <f t="shared" si="69"/>
        <v>0</v>
      </c>
      <c r="DG51" s="274">
        <f t="shared" si="70"/>
        <v>0</v>
      </c>
      <c r="DH51" s="274">
        <v>0</v>
      </c>
      <c r="DI51" s="274">
        <v>0</v>
      </c>
      <c r="DJ51" s="274">
        <v>0</v>
      </c>
      <c r="DK51" s="274">
        <v>0</v>
      </c>
      <c r="DL51" s="274">
        <v>0</v>
      </c>
      <c r="DM51" s="274">
        <v>0</v>
      </c>
      <c r="DN51" s="274">
        <f t="shared" si="71"/>
        <v>0</v>
      </c>
      <c r="DO51" s="274">
        <v>0</v>
      </c>
      <c r="DP51" s="274">
        <v>0</v>
      </c>
      <c r="DQ51" s="274">
        <v>0</v>
      </c>
      <c r="DR51" s="274">
        <v>0</v>
      </c>
      <c r="DS51" s="274">
        <v>0</v>
      </c>
      <c r="DT51" s="274">
        <v>0</v>
      </c>
      <c r="DU51" s="274">
        <f t="shared" si="72"/>
        <v>964</v>
      </c>
      <c r="DV51" s="274">
        <v>921</v>
      </c>
      <c r="DW51" s="274">
        <v>13</v>
      </c>
      <c r="DX51" s="274">
        <v>30</v>
      </c>
      <c r="DY51" s="274">
        <v>0</v>
      </c>
      <c r="DZ51" s="274">
        <f t="shared" si="73"/>
        <v>0</v>
      </c>
      <c r="EA51" s="274">
        <f t="shared" si="74"/>
        <v>0</v>
      </c>
      <c r="EB51" s="274">
        <v>0</v>
      </c>
      <c r="EC51" s="274">
        <v>0</v>
      </c>
      <c r="ED51" s="274">
        <v>0</v>
      </c>
      <c r="EE51" s="274">
        <v>0</v>
      </c>
      <c r="EF51" s="274">
        <v>0</v>
      </c>
      <c r="EG51" s="274">
        <v>0</v>
      </c>
      <c r="EH51" s="274">
        <f t="shared" si="75"/>
        <v>0</v>
      </c>
      <c r="EI51" s="274">
        <v>0</v>
      </c>
      <c r="EJ51" s="274">
        <v>0</v>
      </c>
      <c r="EK51" s="274">
        <v>0</v>
      </c>
      <c r="EL51" s="274">
        <v>0</v>
      </c>
      <c r="EM51" s="274">
        <v>0</v>
      </c>
      <c r="EN51" s="274">
        <v>0</v>
      </c>
    </row>
    <row r="52" spans="1:144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47"/>
        <v>3184</v>
      </c>
      <c r="E52" s="274">
        <f t="shared" si="48"/>
        <v>2205</v>
      </c>
      <c r="F52" s="274">
        <f t="shared" si="49"/>
        <v>1960</v>
      </c>
      <c r="G52" s="274">
        <v>0</v>
      </c>
      <c r="H52" s="274">
        <v>1960</v>
      </c>
      <c r="I52" s="274">
        <v>0</v>
      </c>
      <c r="J52" s="274">
        <v>0</v>
      </c>
      <c r="K52" s="274">
        <v>0</v>
      </c>
      <c r="L52" s="274">
        <v>0</v>
      </c>
      <c r="M52" s="274">
        <f t="shared" si="50"/>
        <v>245</v>
      </c>
      <c r="N52" s="274">
        <v>0</v>
      </c>
      <c r="O52" s="274">
        <v>243</v>
      </c>
      <c r="P52" s="274">
        <v>0</v>
      </c>
      <c r="Q52" s="274">
        <v>0</v>
      </c>
      <c r="R52" s="274">
        <v>2</v>
      </c>
      <c r="S52" s="274">
        <v>0</v>
      </c>
      <c r="T52" s="274">
        <f t="shared" si="51"/>
        <v>321</v>
      </c>
      <c r="U52" s="274">
        <f t="shared" si="52"/>
        <v>284</v>
      </c>
      <c r="V52" s="274">
        <v>0</v>
      </c>
      <c r="W52" s="274">
        <v>167</v>
      </c>
      <c r="X52" s="274">
        <v>36</v>
      </c>
      <c r="Y52" s="274">
        <v>0</v>
      </c>
      <c r="Z52" s="274">
        <v>0</v>
      </c>
      <c r="AA52" s="274">
        <v>81</v>
      </c>
      <c r="AB52" s="274">
        <f t="shared" si="53"/>
        <v>37</v>
      </c>
      <c r="AC52" s="274"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37</v>
      </c>
      <c r="AI52" s="274">
        <f t="shared" si="54"/>
        <v>0</v>
      </c>
      <c r="AJ52" s="274">
        <f t="shared" si="55"/>
        <v>0</v>
      </c>
      <c r="AK52" s="274">
        <v>0</v>
      </c>
      <c r="AL52" s="274">
        <v>0</v>
      </c>
      <c r="AM52" s="274">
        <v>0</v>
      </c>
      <c r="AN52" s="274">
        <v>0</v>
      </c>
      <c r="AO52" s="274">
        <v>0</v>
      </c>
      <c r="AP52" s="274">
        <v>0</v>
      </c>
      <c r="AQ52" s="274">
        <f t="shared" si="56"/>
        <v>0</v>
      </c>
      <c r="AR52" s="274">
        <v>0</v>
      </c>
      <c r="AS52" s="274">
        <v>0</v>
      </c>
      <c r="AT52" s="274">
        <v>0</v>
      </c>
      <c r="AU52" s="274">
        <v>0</v>
      </c>
      <c r="AV52" s="274">
        <v>0</v>
      </c>
      <c r="AW52" s="274">
        <v>0</v>
      </c>
      <c r="AX52" s="274">
        <f t="shared" si="57"/>
        <v>0</v>
      </c>
      <c r="AY52" s="274">
        <f t="shared" si="58"/>
        <v>0</v>
      </c>
      <c r="AZ52" s="274">
        <v>0</v>
      </c>
      <c r="BA52" s="274">
        <v>0</v>
      </c>
      <c r="BB52" s="274">
        <v>0</v>
      </c>
      <c r="BC52" s="274">
        <v>0</v>
      </c>
      <c r="BD52" s="274">
        <v>0</v>
      </c>
      <c r="BE52" s="274">
        <v>0</v>
      </c>
      <c r="BF52" s="274">
        <f t="shared" si="59"/>
        <v>0</v>
      </c>
      <c r="BG52" s="274">
        <v>0</v>
      </c>
      <c r="BH52" s="274">
        <v>0</v>
      </c>
      <c r="BI52" s="274">
        <v>0</v>
      </c>
      <c r="BJ52" s="274">
        <v>0</v>
      </c>
      <c r="BK52" s="274">
        <v>0</v>
      </c>
      <c r="BL52" s="274">
        <v>0</v>
      </c>
      <c r="BM52" s="274">
        <f t="shared" si="60"/>
        <v>0</v>
      </c>
      <c r="BN52" s="274">
        <f t="shared" si="61"/>
        <v>0</v>
      </c>
      <c r="BO52" s="274">
        <v>0</v>
      </c>
      <c r="BP52" s="274">
        <v>0</v>
      </c>
      <c r="BQ52" s="274">
        <v>0</v>
      </c>
      <c r="BR52" s="274">
        <v>0</v>
      </c>
      <c r="BS52" s="274">
        <v>0</v>
      </c>
      <c r="BT52" s="274">
        <v>0</v>
      </c>
      <c r="BU52" s="274">
        <f t="shared" si="62"/>
        <v>0</v>
      </c>
      <c r="BV52" s="274">
        <v>0</v>
      </c>
      <c r="BW52" s="274">
        <v>0</v>
      </c>
      <c r="BX52" s="274">
        <v>0</v>
      </c>
      <c r="BY52" s="274">
        <v>0</v>
      </c>
      <c r="BZ52" s="274">
        <v>0</v>
      </c>
      <c r="CA52" s="274">
        <v>0</v>
      </c>
      <c r="CB52" s="274">
        <f t="shared" si="63"/>
        <v>483</v>
      </c>
      <c r="CC52" s="274">
        <f t="shared" si="64"/>
        <v>0</v>
      </c>
      <c r="CD52" s="274">
        <v>0</v>
      </c>
      <c r="CE52" s="274">
        <v>0</v>
      </c>
      <c r="CF52" s="274">
        <v>0</v>
      </c>
      <c r="CG52" s="274">
        <v>0</v>
      </c>
      <c r="CH52" s="274">
        <v>0</v>
      </c>
      <c r="CI52" s="274">
        <v>0</v>
      </c>
      <c r="CJ52" s="274">
        <f t="shared" si="65"/>
        <v>483</v>
      </c>
      <c r="CK52" s="274">
        <v>0</v>
      </c>
      <c r="CL52" s="274">
        <v>0</v>
      </c>
      <c r="CM52" s="274">
        <v>0</v>
      </c>
      <c r="CN52" s="274">
        <v>0</v>
      </c>
      <c r="CO52" s="274">
        <v>417</v>
      </c>
      <c r="CP52" s="274">
        <v>66</v>
      </c>
      <c r="CQ52" s="274">
        <f t="shared" si="66"/>
        <v>0</v>
      </c>
      <c r="CR52" s="274">
        <f t="shared" si="67"/>
        <v>0</v>
      </c>
      <c r="CS52" s="274">
        <v>0</v>
      </c>
      <c r="CT52" s="274">
        <v>0</v>
      </c>
      <c r="CU52" s="274">
        <v>0</v>
      </c>
      <c r="CV52" s="274">
        <v>0</v>
      </c>
      <c r="CW52" s="274">
        <v>0</v>
      </c>
      <c r="CX52" s="274">
        <v>0</v>
      </c>
      <c r="CY52" s="274">
        <f t="shared" si="68"/>
        <v>0</v>
      </c>
      <c r="CZ52" s="274">
        <v>0</v>
      </c>
      <c r="DA52" s="274">
        <v>0</v>
      </c>
      <c r="DB52" s="274">
        <v>0</v>
      </c>
      <c r="DC52" s="274">
        <v>0</v>
      </c>
      <c r="DD52" s="274">
        <v>0</v>
      </c>
      <c r="DE52" s="274">
        <v>0</v>
      </c>
      <c r="DF52" s="274">
        <f t="shared" si="69"/>
        <v>0</v>
      </c>
      <c r="DG52" s="274">
        <f t="shared" si="70"/>
        <v>0</v>
      </c>
      <c r="DH52" s="274">
        <v>0</v>
      </c>
      <c r="DI52" s="274">
        <v>0</v>
      </c>
      <c r="DJ52" s="274">
        <v>0</v>
      </c>
      <c r="DK52" s="274">
        <v>0</v>
      </c>
      <c r="DL52" s="274">
        <v>0</v>
      </c>
      <c r="DM52" s="274">
        <v>0</v>
      </c>
      <c r="DN52" s="274">
        <f t="shared" si="71"/>
        <v>0</v>
      </c>
      <c r="DO52" s="274">
        <v>0</v>
      </c>
      <c r="DP52" s="274">
        <v>0</v>
      </c>
      <c r="DQ52" s="274">
        <v>0</v>
      </c>
      <c r="DR52" s="274">
        <v>0</v>
      </c>
      <c r="DS52" s="274">
        <v>0</v>
      </c>
      <c r="DT52" s="274">
        <v>0</v>
      </c>
      <c r="DU52" s="274">
        <f t="shared" si="72"/>
        <v>175</v>
      </c>
      <c r="DV52" s="274">
        <v>175</v>
      </c>
      <c r="DW52" s="274">
        <v>0</v>
      </c>
      <c r="DX52" s="274">
        <v>0</v>
      </c>
      <c r="DY52" s="274">
        <v>0</v>
      </c>
      <c r="DZ52" s="274">
        <f t="shared" si="73"/>
        <v>0</v>
      </c>
      <c r="EA52" s="274">
        <f t="shared" si="74"/>
        <v>0</v>
      </c>
      <c r="EB52" s="274">
        <v>0</v>
      </c>
      <c r="EC52" s="274">
        <v>0</v>
      </c>
      <c r="ED52" s="274">
        <v>0</v>
      </c>
      <c r="EE52" s="274">
        <v>0</v>
      </c>
      <c r="EF52" s="274">
        <v>0</v>
      </c>
      <c r="EG52" s="274">
        <v>0</v>
      </c>
      <c r="EH52" s="274">
        <f t="shared" si="75"/>
        <v>0</v>
      </c>
      <c r="EI52" s="274">
        <v>0</v>
      </c>
      <c r="EJ52" s="274">
        <v>0</v>
      </c>
      <c r="EK52" s="274">
        <v>0</v>
      </c>
      <c r="EL52" s="274">
        <v>0</v>
      </c>
      <c r="EM52" s="274">
        <v>0</v>
      </c>
      <c r="EN52" s="274">
        <v>0</v>
      </c>
    </row>
    <row r="53" spans="1:144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47"/>
        <v>7248</v>
      </c>
      <c r="E53" s="274">
        <f t="shared" si="48"/>
        <v>5674</v>
      </c>
      <c r="F53" s="274">
        <f t="shared" si="49"/>
        <v>5565</v>
      </c>
      <c r="G53" s="274">
        <v>0</v>
      </c>
      <c r="H53" s="274">
        <v>5489</v>
      </c>
      <c r="I53" s="274">
        <v>0</v>
      </c>
      <c r="J53" s="274">
        <v>0</v>
      </c>
      <c r="K53" s="274">
        <v>0</v>
      </c>
      <c r="L53" s="274">
        <v>76</v>
      </c>
      <c r="M53" s="274">
        <f t="shared" si="50"/>
        <v>109</v>
      </c>
      <c r="N53" s="274">
        <v>0</v>
      </c>
      <c r="O53" s="274">
        <v>109</v>
      </c>
      <c r="P53" s="274">
        <v>0</v>
      </c>
      <c r="Q53" s="274">
        <v>0</v>
      </c>
      <c r="R53" s="274">
        <v>0</v>
      </c>
      <c r="S53" s="274">
        <v>0</v>
      </c>
      <c r="T53" s="274">
        <f t="shared" si="51"/>
        <v>201</v>
      </c>
      <c r="U53" s="274">
        <f t="shared" si="52"/>
        <v>188</v>
      </c>
      <c r="V53" s="274">
        <v>0</v>
      </c>
      <c r="W53" s="274">
        <v>0</v>
      </c>
      <c r="X53" s="274">
        <v>143</v>
      </c>
      <c r="Y53" s="274">
        <v>0</v>
      </c>
      <c r="Z53" s="274">
        <v>0</v>
      </c>
      <c r="AA53" s="274">
        <v>45</v>
      </c>
      <c r="AB53" s="274">
        <f t="shared" si="53"/>
        <v>13</v>
      </c>
      <c r="AC53" s="274">
        <v>0</v>
      </c>
      <c r="AD53" s="274">
        <v>0</v>
      </c>
      <c r="AE53" s="274">
        <v>13</v>
      </c>
      <c r="AF53" s="274">
        <v>0</v>
      </c>
      <c r="AG53" s="274">
        <v>0</v>
      </c>
      <c r="AH53" s="274">
        <v>0</v>
      </c>
      <c r="AI53" s="274">
        <f t="shared" si="54"/>
        <v>0</v>
      </c>
      <c r="AJ53" s="274">
        <f t="shared" si="55"/>
        <v>0</v>
      </c>
      <c r="AK53" s="274">
        <v>0</v>
      </c>
      <c r="AL53" s="274">
        <v>0</v>
      </c>
      <c r="AM53" s="274">
        <v>0</v>
      </c>
      <c r="AN53" s="274">
        <v>0</v>
      </c>
      <c r="AO53" s="274">
        <v>0</v>
      </c>
      <c r="AP53" s="274">
        <v>0</v>
      </c>
      <c r="AQ53" s="274">
        <f t="shared" si="56"/>
        <v>0</v>
      </c>
      <c r="AR53" s="274">
        <v>0</v>
      </c>
      <c r="AS53" s="274">
        <v>0</v>
      </c>
      <c r="AT53" s="274">
        <v>0</v>
      </c>
      <c r="AU53" s="274">
        <v>0</v>
      </c>
      <c r="AV53" s="274">
        <v>0</v>
      </c>
      <c r="AW53" s="274">
        <v>0</v>
      </c>
      <c r="AX53" s="274">
        <f t="shared" si="57"/>
        <v>0</v>
      </c>
      <c r="AY53" s="274">
        <f t="shared" si="58"/>
        <v>0</v>
      </c>
      <c r="AZ53" s="274">
        <v>0</v>
      </c>
      <c r="BA53" s="274">
        <v>0</v>
      </c>
      <c r="BB53" s="274">
        <v>0</v>
      </c>
      <c r="BC53" s="274">
        <v>0</v>
      </c>
      <c r="BD53" s="274">
        <v>0</v>
      </c>
      <c r="BE53" s="274">
        <v>0</v>
      </c>
      <c r="BF53" s="274">
        <f t="shared" si="59"/>
        <v>0</v>
      </c>
      <c r="BG53" s="274">
        <v>0</v>
      </c>
      <c r="BH53" s="274">
        <v>0</v>
      </c>
      <c r="BI53" s="274">
        <v>0</v>
      </c>
      <c r="BJ53" s="274">
        <v>0</v>
      </c>
      <c r="BK53" s="274">
        <v>0</v>
      </c>
      <c r="BL53" s="274">
        <v>0</v>
      </c>
      <c r="BM53" s="274">
        <f t="shared" si="60"/>
        <v>0</v>
      </c>
      <c r="BN53" s="274">
        <f t="shared" si="61"/>
        <v>0</v>
      </c>
      <c r="BO53" s="274">
        <v>0</v>
      </c>
      <c r="BP53" s="274">
        <v>0</v>
      </c>
      <c r="BQ53" s="274">
        <v>0</v>
      </c>
      <c r="BR53" s="274">
        <v>0</v>
      </c>
      <c r="BS53" s="274">
        <v>0</v>
      </c>
      <c r="BT53" s="274">
        <v>0</v>
      </c>
      <c r="BU53" s="274">
        <f t="shared" si="62"/>
        <v>0</v>
      </c>
      <c r="BV53" s="274">
        <v>0</v>
      </c>
      <c r="BW53" s="274">
        <v>0</v>
      </c>
      <c r="BX53" s="274">
        <v>0</v>
      </c>
      <c r="BY53" s="274">
        <v>0</v>
      </c>
      <c r="BZ53" s="274">
        <v>0</v>
      </c>
      <c r="CA53" s="274">
        <v>0</v>
      </c>
      <c r="CB53" s="274">
        <f t="shared" si="63"/>
        <v>0</v>
      </c>
      <c r="CC53" s="274">
        <f t="shared" si="64"/>
        <v>0</v>
      </c>
      <c r="CD53" s="274">
        <v>0</v>
      </c>
      <c r="CE53" s="274">
        <v>0</v>
      </c>
      <c r="CF53" s="274">
        <v>0</v>
      </c>
      <c r="CG53" s="274">
        <v>0</v>
      </c>
      <c r="CH53" s="274">
        <v>0</v>
      </c>
      <c r="CI53" s="274">
        <v>0</v>
      </c>
      <c r="CJ53" s="274">
        <f t="shared" si="65"/>
        <v>0</v>
      </c>
      <c r="CK53" s="274">
        <v>0</v>
      </c>
      <c r="CL53" s="274">
        <v>0</v>
      </c>
      <c r="CM53" s="274">
        <v>0</v>
      </c>
      <c r="CN53" s="274">
        <v>0</v>
      </c>
      <c r="CO53" s="274">
        <v>0</v>
      </c>
      <c r="CP53" s="274">
        <v>0</v>
      </c>
      <c r="CQ53" s="274">
        <f t="shared" si="66"/>
        <v>26</v>
      </c>
      <c r="CR53" s="274">
        <f t="shared" si="67"/>
        <v>26</v>
      </c>
      <c r="CS53" s="274">
        <v>0</v>
      </c>
      <c r="CT53" s="274">
        <v>0</v>
      </c>
      <c r="CU53" s="274">
        <v>0</v>
      </c>
      <c r="CV53" s="274">
        <v>9</v>
      </c>
      <c r="CW53" s="274">
        <v>0</v>
      </c>
      <c r="CX53" s="274">
        <v>17</v>
      </c>
      <c r="CY53" s="274">
        <f t="shared" si="68"/>
        <v>0</v>
      </c>
      <c r="CZ53" s="274">
        <v>0</v>
      </c>
      <c r="DA53" s="274">
        <v>0</v>
      </c>
      <c r="DB53" s="274">
        <v>0</v>
      </c>
      <c r="DC53" s="274">
        <v>0</v>
      </c>
      <c r="DD53" s="274">
        <v>0</v>
      </c>
      <c r="DE53" s="274">
        <v>0</v>
      </c>
      <c r="DF53" s="274">
        <f t="shared" si="69"/>
        <v>0</v>
      </c>
      <c r="DG53" s="274">
        <f t="shared" si="70"/>
        <v>0</v>
      </c>
      <c r="DH53" s="274">
        <v>0</v>
      </c>
      <c r="DI53" s="274">
        <v>0</v>
      </c>
      <c r="DJ53" s="274">
        <v>0</v>
      </c>
      <c r="DK53" s="274">
        <v>0</v>
      </c>
      <c r="DL53" s="274">
        <v>0</v>
      </c>
      <c r="DM53" s="274">
        <v>0</v>
      </c>
      <c r="DN53" s="274">
        <f t="shared" si="71"/>
        <v>0</v>
      </c>
      <c r="DO53" s="274">
        <v>0</v>
      </c>
      <c r="DP53" s="274">
        <v>0</v>
      </c>
      <c r="DQ53" s="274">
        <v>0</v>
      </c>
      <c r="DR53" s="274">
        <v>0</v>
      </c>
      <c r="DS53" s="274">
        <v>0</v>
      </c>
      <c r="DT53" s="274">
        <v>0</v>
      </c>
      <c r="DU53" s="274">
        <f t="shared" si="72"/>
        <v>1347</v>
      </c>
      <c r="DV53" s="274">
        <v>1347</v>
      </c>
      <c r="DW53" s="274">
        <v>0</v>
      </c>
      <c r="DX53" s="274">
        <v>0</v>
      </c>
      <c r="DY53" s="274">
        <v>0</v>
      </c>
      <c r="DZ53" s="274">
        <f t="shared" si="73"/>
        <v>0</v>
      </c>
      <c r="EA53" s="274">
        <f t="shared" si="74"/>
        <v>0</v>
      </c>
      <c r="EB53" s="274">
        <v>0</v>
      </c>
      <c r="EC53" s="274">
        <v>0</v>
      </c>
      <c r="ED53" s="274">
        <v>0</v>
      </c>
      <c r="EE53" s="274">
        <v>0</v>
      </c>
      <c r="EF53" s="274">
        <v>0</v>
      </c>
      <c r="EG53" s="274">
        <v>0</v>
      </c>
      <c r="EH53" s="274">
        <f t="shared" si="75"/>
        <v>0</v>
      </c>
      <c r="EI53" s="274">
        <v>0</v>
      </c>
      <c r="EJ53" s="274">
        <v>0</v>
      </c>
      <c r="EK53" s="274">
        <v>0</v>
      </c>
      <c r="EL53" s="274">
        <v>0</v>
      </c>
      <c r="EM53" s="274">
        <v>0</v>
      </c>
      <c r="EN53" s="274">
        <v>0</v>
      </c>
    </row>
    <row r="54" spans="1:144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47"/>
        <v>12596</v>
      </c>
      <c r="E54" s="274">
        <f t="shared" si="48"/>
        <v>10134</v>
      </c>
      <c r="F54" s="274">
        <f t="shared" si="49"/>
        <v>8887</v>
      </c>
      <c r="G54" s="274">
        <v>0</v>
      </c>
      <c r="H54" s="274">
        <v>8882</v>
      </c>
      <c r="I54" s="274">
        <v>0</v>
      </c>
      <c r="J54" s="274">
        <v>0</v>
      </c>
      <c r="K54" s="274">
        <v>0</v>
      </c>
      <c r="L54" s="274">
        <v>5</v>
      </c>
      <c r="M54" s="274">
        <f t="shared" si="50"/>
        <v>1247</v>
      </c>
      <c r="N54" s="274">
        <v>0</v>
      </c>
      <c r="O54" s="274">
        <v>1246</v>
      </c>
      <c r="P54" s="274">
        <v>0</v>
      </c>
      <c r="Q54" s="274">
        <v>0</v>
      </c>
      <c r="R54" s="274">
        <v>0</v>
      </c>
      <c r="S54" s="274">
        <v>1</v>
      </c>
      <c r="T54" s="274">
        <f t="shared" si="51"/>
        <v>317</v>
      </c>
      <c r="U54" s="274">
        <f t="shared" si="52"/>
        <v>250</v>
      </c>
      <c r="V54" s="274">
        <v>0</v>
      </c>
      <c r="W54" s="274">
        <v>0</v>
      </c>
      <c r="X54" s="274">
        <v>246</v>
      </c>
      <c r="Y54" s="274">
        <v>0</v>
      </c>
      <c r="Z54" s="274">
        <v>0</v>
      </c>
      <c r="AA54" s="274">
        <v>4</v>
      </c>
      <c r="AB54" s="274">
        <f t="shared" si="53"/>
        <v>67</v>
      </c>
      <c r="AC54" s="274">
        <v>0</v>
      </c>
      <c r="AD54" s="274">
        <v>0</v>
      </c>
      <c r="AE54" s="274">
        <v>65</v>
      </c>
      <c r="AF54" s="274">
        <v>0</v>
      </c>
      <c r="AG54" s="274">
        <v>0</v>
      </c>
      <c r="AH54" s="274">
        <v>2</v>
      </c>
      <c r="AI54" s="274">
        <f t="shared" si="54"/>
        <v>0</v>
      </c>
      <c r="AJ54" s="274">
        <f t="shared" si="55"/>
        <v>0</v>
      </c>
      <c r="AK54" s="274">
        <v>0</v>
      </c>
      <c r="AL54" s="274">
        <v>0</v>
      </c>
      <c r="AM54" s="274">
        <v>0</v>
      </c>
      <c r="AN54" s="274">
        <v>0</v>
      </c>
      <c r="AO54" s="274">
        <v>0</v>
      </c>
      <c r="AP54" s="274">
        <v>0</v>
      </c>
      <c r="AQ54" s="274">
        <f t="shared" si="56"/>
        <v>0</v>
      </c>
      <c r="AR54" s="274">
        <v>0</v>
      </c>
      <c r="AS54" s="274">
        <v>0</v>
      </c>
      <c r="AT54" s="274">
        <v>0</v>
      </c>
      <c r="AU54" s="274">
        <v>0</v>
      </c>
      <c r="AV54" s="274">
        <v>0</v>
      </c>
      <c r="AW54" s="274">
        <v>0</v>
      </c>
      <c r="AX54" s="274">
        <f t="shared" si="57"/>
        <v>0</v>
      </c>
      <c r="AY54" s="274">
        <f t="shared" si="58"/>
        <v>0</v>
      </c>
      <c r="AZ54" s="274">
        <v>0</v>
      </c>
      <c r="BA54" s="274">
        <v>0</v>
      </c>
      <c r="BB54" s="274">
        <v>0</v>
      </c>
      <c r="BC54" s="274">
        <v>0</v>
      </c>
      <c r="BD54" s="274">
        <v>0</v>
      </c>
      <c r="BE54" s="274">
        <v>0</v>
      </c>
      <c r="BF54" s="274">
        <f t="shared" si="59"/>
        <v>0</v>
      </c>
      <c r="BG54" s="274">
        <v>0</v>
      </c>
      <c r="BH54" s="274">
        <v>0</v>
      </c>
      <c r="BI54" s="274">
        <v>0</v>
      </c>
      <c r="BJ54" s="274">
        <v>0</v>
      </c>
      <c r="BK54" s="274">
        <v>0</v>
      </c>
      <c r="BL54" s="274">
        <v>0</v>
      </c>
      <c r="BM54" s="274">
        <f t="shared" si="60"/>
        <v>0</v>
      </c>
      <c r="BN54" s="274">
        <f t="shared" si="61"/>
        <v>0</v>
      </c>
      <c r="BO54" s="274">
        <v>0</v>
      </c>
      <c r="BP54" s="274">
        <v>0</v>
      </c>
      <c r="BQ54" s="274">
        <v>0</v>
      </c>
      <c r="BR54" s="274">
        <v>0</v>
      </c>
      <c r="BS54" s="274">
        <v>0</v>
      </c>
      <c r="BT54" s="274">
        <v>0</v>
      </c>
      <c r="BU54" s="274">
        <f t="shared" si="62"/>
        <v>0</v>
      </c>
      <c r="BV54" s="274">
        <v>0</v>
      </c>
      <c r="BW54" s="274">
        <v>0</v>
      </c>
      <c r="BX54" s="274">
        <v>0</v>
      </c>
      <c r="BY54" s="274">
        <v>0</v>
      </c>
      <c r="BZ54" s="274">
        <v>0</v>
      </c>
      <c r="CA54" s="274">
        <v>0</v>
      </c>
      <c r="CB54" s="274">
        <f t="shared" si="63"/>
        <v>0</v>
      </c>
      <c r="CC54" s="274">
        <f t="shared" si="64"/>
        <v>0</v>
      </c>
      <c r="CD54" s="274">
        <v>0</v>
      </c>
      <c r="CE54" s="274">
        <v>0</v>
      </c>
      <c r="CF54" s="274">
        <v>0</v>
      </c>
      <c r="CG54" s="274">
        <v>0</v>
      </c>
      <c r="CH54" s="274">
        <v>0</v>
      </c>
      <c r="CI54" s="274">
        <v>0</v>
      </c>
      <c r="CJ54" s="274">
        <f t="shared" si="65"/>
        <v>0</v>
      </c>
      <c r="CK54" s="274">
        <v>0</v>
      </c>
      <c r="CL54" s="274">
        <v>0</v>
      </c>
      <c r="CM54" s="274">
        <v>0</v>
      </c>
      <c r="CN54" s="274">
        <v>0</v>
      </c>
      <c r="CO54" s="274">
        <v>0</v>
      </c>
      <c r="CP54" s="274">
        <v>0</v>
      </c>
      <c r="CQ54" s="274">
        <f t="shared" si="66"/>
        <v>0</v>
      </c>
      <c r="CR54" s="274">
        <f t="shared" si="67"/>
        <v>0</v>
      </c>
      <c r="CS54" s="274">
        <v>0</v>
      </c>
      <c r="CT54" s="274">
        <v>0</v>
      </c>
      <c r="CU54" s="274">
        <v>0</v>
      </c>
      <c r="CV54" s="274">
        <v>0</v>
      </c>
      <c r="CW54" s="274">
        <v>0</v>
      </c>
      <c r="CX54" s="274">
        <v>0</v>
      </c>
      <c r="CY54" s="274">
        <f t="shared" si="68"/>
        <v>0</v>
      </c>
      <c r="CZ54" s="274">
        <v>0</v>
      </c>
      <c r="DA54" s="274">
        <v>0</v>
      </c>
      <c r="DB54" s="274">
        <v>0</v>
      </c>
      <c r="DC54" s="274">
        <v>0</v>
      </c>
      <c r="DD54" s="274">
        <v>0</v>
      </c>
      <c r="DE54" s="274">
        <v>0</v>
      </c>
      <c r="DF54" s="274">
        <f t="shared" si="69"/>
        <v>0</v>
      </c>
      <c r="DG54" s="274">
        <f t="shared" si="70"/>
        <v>0</v>
      </c>
      <c r="DH54" s="274">
        <v>0</v>
      </c>
      <c r="DI54" s="274">
        <v>0</v>
      </c>
      <c r="DJ54" s="274">
        <v>0</v>
      </c>
      <c r="DK54" s="274">
        <v>0</v>
      </c>
      <c r="DL54" s="274">
        <v>0</v>
      </c>
      <c r="DM54" s="274">
        <v>0</v>
      </c>
      <c r="DN54" s="274">
        <f t="shared" si="71"/>
        <v>0</v>
      </c>
      <c r="DO54" s="274">
        <v>0</v>
      </c>
      <c r="DP54" s="274">
        <v>0</v>
      </c>
      <c r="DQ54" s="274">
        <v>0</v>
      </c>
      <c r="DR54" s="274">
        <v>0</v>
      </c>
      <c r="DS54" s="274">
        <v>0</v>
      </c>
      <c r="DT54" s="274">
        <v>0</v>
      </c>
      <c r="DU54" s="274">
        <f t="shared" si="72"/>
        <v>2145</v>
      </c>
      <c r="DV54" s="274">
        <v>2145</v>
      </c>
      <c r="DW54" s="274">
        <v>0</v>
      </c>
      <c r="DX54" s="274">
        <v>0</v>
      </c>
      <c r="DY54" s="274">
        <v>0</v>
      </c>
      <c r="DZ54" s="274">
        <f t="shared" si="73"/>
        <v>0</v>
      </c>
      <c r="EA54" s="274">
        <f t="shared" si="74"/>
        <v>0</v>
      </c>
      <c r="EB54" s="274">
        <v>0</v>
      </c>
      <c r="EC54" s="274">
        <v>0</v>
      </c>
      <c r="ED54" s="274">
        <v>0</v>
      </c>
      <c r="EE54" s="274">
        <v>0</v>
      </c>
      <c r="EF54" s="274">
        <v>0</v>
      </c>
      <c r="EG54" s="274">
        <v>0</v>
      </c>
      <c r="EH54" s="274">
        <f t="shared" si="75"/>
        <v>0</v>
      </c>
      <c r="EI54" s="274">
        <v>0</v>
      </c>
      <c r="EJ54" s="274">
        <v>0</v>
      </c>
      <c r="EK54" s="274">
        <v>0</v>
      </c>
      <c r="EL54" s="274">
        <v>0</v>
      </c>
      <c r="EM54" s="274">
        <v>0</v>
      </c>
      <c r="EN54" s="274">
        <v>0</v>
      </c>
    </row>
    <row r="55" spans="1:144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47"/>
        <v>6148</v>
      </c>
      <c r="E55" s="274">
        <f t="shared" si="48"/>
        <v>4894</v>
      </c>
      <c r="F55" s="274">
        <f t="shared" si="49"/>
        <v>4687</v>
      </c>
      <c r="G55" s="274">
        <v>0</v>
      </c>
      <c r="H55" s="274">
        <v>4687</v>
      </c>
      <c r="I55" s="274">
        <v>0</v>
      </c>
      <c r="J55" s="274">
        <v>0</v>
      </c>
      <c r="K55" s="274">
        <v>0</v>
      </c>
      <c r="L55" s="274">
        <v>0</v>
      </c>
      <c r="M55" s="274">
        <f t="shared" si="50"/>
        <v>207</v>
      </c>
      <c r="N55" s="274">
        <v>0</v>
      </c>
      <c r="O55" s="274">
        <v>207</v>
      </c>
      <c r="P55" s="274">
        <v>0</v>
      </c>
      <c r="Q55" s="274">
        <v>0</v>
      </c>
      <c r="R55" s="274">
        <v>0</v>
      </c>
      <c r="S55" s="274">
        <v>0</v>
      </c>
      <c r="T55" s="274">
        <f t="shared" si="51"/>
        <v>119</v>
      </c>
      <c r="U55" s="274">
        <f t="shared" si="52"/>
        <v>50</v>
      </c>
      <c r="V55" s="274">
        <v>0</v>
      </c>
      <c r="W55" s="274">
        <v>0</v>
      </c>
      <c r="X55" s="274">
        <v>0</v>
      </c>
      <c r="Y55" s="274">
        <v>0</v>
      </c>
      <c r="Z55" s="274">
        <v>0</v>
      </c>
      <c r="AA55" s="274">
        <v>50</v>
      </c>
      <c r="AB55" s="274">
        <f t="shared" si="53"/>
        <v>69</v>
      </c>
      <c r="AC55" s="274">
        <v>0</v>
      </c>
      <c r="AD55" s="274">
        <v>0</v>
      </c>
      <c r="AE55" s="274">
        <v>0</v>
      </c>
      <c r="AF55" s="274">
        <v>0</v>
      </c>
      <c r="AG55" s="274">
        <v>0</v>
      </c>
      <c r="AH55" s="274">
        <v>69</v>
      </c>
      <c r="AI55" s="274">
        <f t="shared" si="54"/>
        <v>0</v>
      </c>
      <c r="AJ55" s="274">
        <f t="shared" si="55"/>
        <v>0</v>
      </c>
      <c r="AK55" s="274">
        <v>0</v>
      </c>
      <c r="AL55" s="274">
        <v>0</v>
      </c>
      <c r="AM55" s="274">
        <v>0</v>
      </c>
      <c r="AN55" s="274">
        <v>0</v>
      </c>
      <c r="AO55" s="274">
        <v>0</v>
      </c>
      <c r="AP55" s="274">
        <v>0</v>
      </c>
      <c r="AQ55" s="274">
        <f t="shared" si="56"/>
        <v>0</v>
      </c>
      <c r="AR55" s="274">
        <v>0</v>
      </c>
      <c r="AS55" s="274">
        <v>0</v>
      </c>
      <c r="AT55" s="274">
        <v>0</v>
      </c>
      <c r="AU55" s="274">
        <v>0</v>
      </c>
      <c r="AV55" s="274">
        <v>0</v>
      </c>
      <c r="AW55" s="274">
        <v>0</v>
      </c>
      <c r="AX55" s="274">
        <f t="shared" si="57"/>
        <v>0</v>
      </c>
      <c r="AY55" s="274">
        <f t="shared" si="58"/>
        <v>0</v>
      </c>
      <c r="AZ55" s="274">
        <v>0</v>
      </c>
      <c r="BA55" s="274">
        <v>0</v>
      </c>
      <c r="BB55" s="274">
        <v>0</v>
      </c>
      <c r="BC55" s="274">
        <v>0</v>
      </c>
      <c r="BD55" s="274">
        <v>0</v>
      </c>
      <c r="BE55" s="274">
        <v>0</v>
      </c>
      <c r="BF55" s="274">
        <f t="shared" si="59"/>
        <v>0</v>
      </c>
      <c r="BG55" s="274">
        <v>0</v>
      </c>
      <c r="BH55" s="274">
        <v>0</v>
      </c>
      <c r="BI55" s="274">
        <v>0</v>
      </c>
      <c r="BJ55" s="274">
        <v>0</v>
      </c>
      <c r="BK55" s="274">
        <v>0</v>
      </c>
      <c r="BL55" s="274">
        <v>0</v>
      </c>
      <c r="BM55" s="274">
        <f t="shared" si="60"/>
        <v>0</v>
      </c>
      <c r="BN55" s="274">
        <f t="shared" si="61"/>
        <v>0</v>
      </c>
      <c r="BO55" s="274">
        <v>0</v>
      </c>
      <c r="BP55" s="274">
        <v>0</v>
      </c>
      <c r="BQ55" s="274">
        <v>0</v>
      </c>
      <c r="BR55" s="274">
        <v>0</v>
      </c>
      <c r="BS55" s="274">
        <v>0</v>
      </c>
      <c r="BT55" s="274">
        <v>0</v>
      </c>
      <c r="BU55" s="274">
        <f t="shared" si="62"/>
        <v>0</v>
      </c>
      <c r="BV55" s="274">
        <v>0</v>
      </c>
      <c r="BW55" s="274">
        <v>0</v>
      </c>
      <c r="BX55" s="274">
        <v>0</v>
      </c>
      <c r="BY55" s="274">
        <v>0</v>
      </c>
      <c r="BZ55" s="274">
        <v>0</v>
      </c>
      <c r="CA55" s="274">
        <v>0</v>
      </c>
      <c r="CB55" s="274">
        <f t="shared" si="63"/>
        <v>0</v>
      </c>
      <c r="CC55" s="274">
        <f t="shared" si="64"/>
        <v>0</v>
      </c>
      <c r="CD55" s="274">
        <v>0</v>
      </c>
      <c r="CE55" s="274">
        <v>0</v>
      </c>
      <c r="CF55" s="274">
        <v>0</v>
      </c>
      <c r="CG55" s="274">
        <v>0</v>
      </c>
      <c r="CH55" s="274">
        <v>0</v>
      </c>
      <c r="CI55" s="274">
        <v>0</v>
      </c>
      <c r="CJ55" s="274">
        <f t="shared" si="65"/>
        <v>0</v>
      </c>
      <c r="CK55" s="274">
        <v>0</v>
      </c>
      <c r="CL55" s="274">
        <v>0</v>
      </c>
      <c r="CM55" s="274">
        <v>0</v>
      </c>
      <c r="CN55" s="274">
        <v>0</v>
      </c>
      <c r="CO55" s="274">
        <v>0</v>
      </c>
      <c r="CP55" s="274">
        <v>0</v>
      </c>
      <c r="CQ55" s="274">
        <f t="shared" si="66"/>
        <v>805</v>
      </c>
      <c r="CR55" s="274">
        <f t="shared" si="67"/>
        <v>443</v>
      </c>
      <c r="CS55" s="274">
        <v>0</v>
      </c>
      <c r="CT55" s="274">
        <v>1</v>
      </c>
      <c r="CU55" s="274">
        <v>0</v>
      </c>
      <c r="CV55" s="274">
        <v>442</v>
      </c>
      <c r="CW55" s="274">
        <v>0</v>
      </c>
      <c r="CX55" s="274">
        <v>0</v>
      </c>
      <c r="CY55" s="274">
        <f t="shared" si="68"/>
        <v>362</v>
      </c>
      <c r="CZ55" s="274">
        <v>0</v>
      </c>
      <c r="DA55" s="274">
        <v>0</v>
      </c>
      <c r="DB55" s="274">
        <v>0</v>
      </c>
      <c r="DC55" s="274">
        <v>362</v>
      </c>
      <c r="DD55" s="274">
        <v>0</v>
      </c>
      <c r="DE55" s="274">
        <v>0</v>
      </c>
      <c r="DF55" s="274">
        <f t="shared" si="69"/>
        <v>0</v>
      </c>
      <c r="DG55" s="274">
        <f t="shared" si="70"/>
        <v>0</v>
      </c>
      <c r="DH55" s="274">
        <v>0</v>
      </c>
      <c r="DI55" s="274">
        <v>0</v>
      </c>
      <c r="DJ55" s="274">
        <v>0</v>
      </c>
      <c r="DK55" s="274">
        <v>0</v>
      </c>
      <c r="DL55" s="274">
        <v>0</v>
      </c>
      <c r="DM55" s="274">
        <v>0</v>
      </c>
      <c r="DN55" s="274">
        <f t="shared" si="71"/>
        <v>0</v>
      </c>
      <c r="DO55" s="274">
        <v>0</v>
      </c>
      <c r="DP55" s="274">
        <v>0</v>
      </c>
      <c r="DQ55" s="274">
        <v>0</v>
      </c>
      <c r="DR55" s="274">
        <v>0</v>
      </c>
      <c r="DS55" s="274">
        <v>0</v>
      </c>
      <c r="DT55" s="274">
        <v>0</v>
      </c>
      <c r="DU55" s="274">
        <f t="shared" si="72"/>
        <v>269</v>
      </c>
      <c r="DV55" s="274">
        <v>74</v>
      </c>
      <c r="DW55" s="274">
        <v>0</v>
      </c>
      <c r="DX55" s="274">
        <v>195</v>
      </c>
      <c r="DY55" s="274">
        <v>0</v>
      </c>
      <c r="DZ55" s="274">
        <f t="shared" si="73"/>
        <v>61</v>
      </c>
      <c r="EA55" s="274">
        <f t="shared" si="74"/>
        <v>0</v>
      </c>
      <c r="EB55" s="274">
        <v>0</v>
      </c>
      <c r="EC55" s="274">
        <v>0</v>
      </c>
      <c r="ED55" s="274">
        <v>0</v>
      </c>
      <c r="EE55" s="274">
        <v>0</v>
      </c>
      <c r="EF55" s="274">
        <v>0</v>
      </c>
      <c r="EG55" s="274">
        <v>0</v>
      </c>
      <c r="EH55" s="274">
        <f t="shared" si="75"/>
        <v>61</v>
      </c>
      <c r="EI55" s="274">
        <v>0</v>
      </c>
      <c r="EJ55" s="274">
        <v>0</v>
      </c>
      <c r="EK55" s="274">
        <v>0</v>
      </c>
      <c r="EL55" s="274">
        <v>37</v>
      </c>
      <c r="EM55" s="274">
        <v>24</v>
      </c>
      <c r="EN55" s="274">
        <v>0</v>
      </c>
    </row>
    <row r="56" spans="1:144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47"/>
        <v>6945</v>
      </c>
      <c r="E56" s="274">
        <f t="shared" si="48"/>
        <v>5192</v>
      </c>
      <c r="F56" s="274">
        <f t="shared" si="49"/>
        <v>4795</v>
      </c>
      <c r="G56" s="274">
        <v>0</v>
      </c>
      <c r="H56" s="274">
        <v>4742</v>
      </c>
      <c r="I56" s="274">
        <v>0</v>
      </c>
      <c r="J56" s="274">
        <v>53</v>
      </c>
      <c r="K56" s="274">
        <v>0</v>
      </c>
      <c r="L56" s="274">
        <v>0</v>
      </c>
      <c r="M56" s="274">
        <f t="shared" si="50"/>
        <v>397</v>
      </c>
      <c r="N56" s="274">
        <v>0</v>
      </c>
      <c r="O56" s="274">
        <v>237</v>
      </c>
      <c r="P56" s="274">
        <v>0</v>
      </c>
      <c r="Q56" s="274">
        <v>1</v>
      </c>
      <c r="R56" s="274">
        <v>0</v>
      </c>
      <c r="S56" s="274">
        <v>159</v>
      </c>
      <c r="T56" s="274">
        <f t="shared" si="51"/>
        <v>0</v>
      </c>
      <c r="U56" s="274">
        <f t="shared" si="52"/>
        <v>0</v>
      </c>
      <c r="V56" s="274">
        <v>0</v>
      </c>
      <c r="W56" s="274">
        <v>0</v>
      </c>
      <c r="X56" s="274">
        <v>0</v>
      </c>
      <c r="Y56" s="274">
        <v>0</v>
      </c>
      <c r="Z56" s="274">
        <v>0</v>
      </c>
      <c r="AA56" s="274">
        <v>0</v>
      </c>
      <c r="AB56" s="274">
        <f t="shared" si="53"/>
        <v>0</v>
      </c>
      <c r="AC56" s="274">
        <v>0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f t="shared" si="54"/>
        <v>0</v>
      </c>
      <c r="AJ56" s="274">
        <f t="shared" si="55"/>
        <v>0</v>
      </c>
      <c r="AK56" s="274">
        <v>0</v>
      </c>
      <c r="AL56" s="274">
        <v>0</v>
      </c>
      <c r="AM56" s="274">
        <v>0</v>
      </c>
      <c r="AN56" s="274">
        <v>0</v>
      </c>
      <c r="AO56" s="274">
        <v>0</v>
      </c>
      <c r="AP56" s="274">
        <v>0</v>
      </c>
      <c r="AQ56" s="274">
        <f t="shared" si="56"/>
        <v>0</v>
      </c>
      <c r="AR56" s="274">
        <v>0</v>
      </c>
      <c r="AS56" s="274">
        <v>0</v>
      </c>
      <c r="AT56" s="274">
        <v>0</v>
      </c>
      <c r="AU56" s="274">
        <v>0</v>
      </c>
      <c r="AV56" s="274">
        <v>0</v>
      </c>
      <c r="AW56" s="274">
        <v>0</v>
      </c>
      <c r="AX56" s="274">
        <f t="shared" si="57"/>
        <v>0</v>
      </c>
      <c r="AY56" s="274">
        <f t="shared" si="58"/>
        <v>0</v>
      </c>
      <c r="AZ56" s="274">
        <v>0</v>
      </c>
      <c r="BA56" s="274">
        <v>0</v>
      </c>
      <c r="BB56" s="274">
        <v>0</v>
      </c>
      <c r="BC56" s="274">
        <v>0</v>
      </c>
      <c r="BD56" s="274">
        <v>0</v>
      </c>
      <c r="BE56" s="274">
        <v>0</v>
      </c>
      <c r="BF56" s="274">
        <f t="shared" si="59"/>
        <v>0</v>
      </c>
      <c r="BG56" s="274">
        <v>0</v>
      </c>
      <c r="BH56" s="274">
        <v>0</v>
      </c>
      <c r="BI56" s="274">
        <v>0</v>
      </c>
      <c r="BJ56" s="274">
        <v>0</v>
      </c>
      <c r="BK56" s="274">
        <v>0</v>
      </c>
      <c r="BL56" s="274">
        <v>0</v>
      </c>
      <c r="BM56" s="274">
        <f t="shared" si="60"/>
        <v>0</v>
      </c>
      <c r="BN56" s="274">
        <f t="shared" si="61"/>
        <v>0</v>
      </c>
      <c r="BO56" s="274">
        <v>0</v>
      </c>
      <c r="BP56" s="274">
        <v>0</v>
      </c>
      <c r="BQ56" s="274">
        <v>0</v>
      </c>
      <c r="BR56" s="274">
        <v>0</v>
      </c>
      <c r="BS56" s="274">
        <v>0</v>
      </c>
      <c r="BT56" s="274">
        <v>0</v>
      </c>
      <c r="BU56" s="274">
        <f t="shared" si="62"/>
        <v>0</v>
      </c>
      <c r="BV56" s="274">
        <v>0</v>
      </c>
      <c r="BW56" s="274">
        <v>0</v>
      </c>
      <c r="BX56" s="274">
        <v>0</v>
      </c>
      <c r="BY56" s="274">
        <v>0</v>
      </c>
      <c r="BZ56" s="274">
        <v>0</v>
      </c>
      <c r="CA56" s="274">
        <v>0</v>
      </c>
      <c r="CB56" s="274">
        <f t="shared" si="63"/>
        <v>0</v>
      </c>
      <c r="CC56" s="274">
        <f t="shared" si="64"/>
        <v>0</v>
      </c>
      <c r="CD56" s="274">
        <v>0</v>
      </c>
      <c r="CE56" s="274">
        <v>0</v>
      </c>
      <c r="CF56" s="274">
        <v>0</v>
      </c>
      <c r="CG56" s="274">
        <v>0</v>
      </c>
      <c r="CH56" s="274">
        <v>0</v>
      </c>
      <c r="CI56" s="274">
        <v>0</v>
      </c>
      <c r="CJ56" s="274">
        <f t="shared" si="65"/>
        <v>0</v>
      </c>
      <c r="CK56" s="274">
        <v>0</v>
      </c>
      <c r="CL56" s="274">
        <v>0</v>
      </c>
      <c r="CM56" s="274">
        <v>0</v>
      </c>
      <c r="CN56" s="274">
        <v>0</v>
      </c>
      <c r="CO56" s="274">
        <v>0</v>
      </c>
      <c r="CP56" s="274">
        <v>0</v>
      </c>
      <c r="CQ56" s="274">
        <f t="shared" si="66"/>
        <v>1670</v>
      </c>
      <c r="CR56" s="274">
        <f t="shared" si="67"/>
        <v>628</v>
      </c>
      <c r="CS56" s="274">
        <v>0</v>
      </c>
      <c r="CT56" s="274">
        <v>0</v>
      </c>
      <c r="CU56" s="274">
        <v>0</v>
      </c>
      <c r="CV56" s="274">
        <v>628</v>
      </c>
      <c r="CW56" s="274">
        <v>0</v>
      </c>
      <c r="CX56" s="274">
        <v>0</v>
      </c>
      <c r="CY56" s="274">
        <f t="shared" si="68"/>
        <v>1042</v>
      </c>
      <c r="CZ56" s="274">
        <v>0</v>
      </c>
      <c r="DA56" s="274">
        <v>0</v>
      </c>
      <c r="DB56" s="274">
        <v>0</v>
      </c>
      <c r="DC56" s="274">
        <v>987</v>
      </c>
      <c r="DD56" s="274">
        <v>0</v>
      </c>
      <c r="DE56" s="274">
        <v>55</v>
      </c>
      <c r="DF56" s="274">
        <f t="shared" si="69"/>
        <v>6</v>
      </c>
      <c r="DG56" s="274">
        <f t="shared" si="70"/>
        <v>0</v>
      </c>
      <c r="DH56" s="274">
        <v>0</v>
      </c>
      <c r="DI56" s="274">
        <v>0</v>
      </c>
      <c r="DJ56" s="274">
        <v>0</v>
      </c>
      <c r="DK56" s="274">
        <v>0</v>
      </c>
      <c r="DL56" s="274">
        <v>0</v>
      </c>
      <c r="DM56" s="274">
        <v>0</v>
      </c>
      <c r="DN56" s="274">
        <f t="shared" si="71"/>
        <v>6</v>
      </c>
      <c r="DO56" s="274">
        <v>0</v>
      </c>
      <c r="DP56" s="274">
        <v>0</v>
      </c>
      <c r="DQ56" s="274">
        <v>0</v>
      </c>
      <c r="DR56" s="274">
        <v>6</v>
      </c>
      <c r="DS56" s="274">
        <v>0</v>
      </c>
      <c r="DT56" s="274">
        <v>0</v>
      </c>
      <c r="DU56" s="274">
        <f t="shared" si="72"/>
        <v>0</v>
      </c>
      <c r="DV56" s="274">
        <v>0</v>
      </c>
      <c r="DW56" s="274">
        <v>0</v>
      </c>
      <c r="DX56" s="274">
        <v>0</v>
      </c>
      <c r="DY56" s="274">
        <v>0</v>
      </c>
      <c r="DZ56" s="274">
        <f t="shared" si="73"/>
        <v>77</v>
      </c>
      <c r="EA56" s="274">
        <f t="shared" si="74"/>
        <v>29</v>
      </c>
      <c r="EB56" s="274">
        <v>0</v>
      </c>
      <c r="EC56" s="274">
        <v>0</v>
      </c>
      <c r="ED56" s="274">
        <v>0</v>
      </c>
      <c r="EE56" s="274">
        <v>29</v>
      </c>
      <c r="EF56" s="274">
        <v>0</v>
      </c>
      <c r="EG56" s="274">
        <v>0</v>
      </c>
      <c r="EH56" s="274">
        <f t="shared" si="75"/>
        <v>48</v>
      </c>
      <c r="EI56" s="274">
        <v>0</v>
      </c>
      <c r="EJ56" s="274">
        <v>0</v>
      </c>
      <c r="EK56" s="274">
        <v>1</v>
      </c>
      <c r="EL56" s="274">
        <v>23</v>
      </c>
      <c r="EM56" s="274">
        <v>24</v>
      </c>
      <c r="EN56" s="274">
        <v>0</v>
      </c>
    </row>
    <row r="57" spans="1:144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47"/>
        <v>14557</v>
      </c>
      <c r="E57" s="274">
        <f t="shared" si="48"/>
        <v>8163</v>
      </c>
      <c r="F57" s="274">
        <f t="shared" si="49"/>
        <v>7486</v>
      </c>
      <c r="G57" s="274">
        <v>0</v>
      </c>
      <c r="H57" s="274">
        <v>7486</v>
      </c>
      <c r="I57" s="274">
        <v>0</v>
      </c>
      <c r="J57" s="274">
        <v>0</v>
      </c>
      <c r="K57" s="274">
        <v>0</v>
      </c>
      <c r="L57" s="274">
        <v>0</v>
      </c>
      <c r="M57" s="274">
        <f t="shared" si="50"/>
        <v>677</v>
      </c>
      <c r="N57" s="274">
        <v>0</v>
      </c>
      <c r="O57" s="274">
        <v>677</v>
      </c>
      <c r="P57" s="274">
        <v>0</v>
      </c>
      <c r="Q57" s="274">
        <v>0</v>
      </c>
      <c r="R57" s="274">
        <v>0</v>
      </c>
      <c r="S57" s="274">
        <v>0</v>
      </c>
      <c r="T57" s="274">
        <f t="shared" si="51"/>
        <v>67</v>
      </c>
      <c r="U57" s="274">
        <f t="shared" si="52"/>
        <v>0</v>
      </c>
      <c r="V57" s="274">
        <v>0</v>
      </c>
      <c r="W57" s="274">
        <v>0</v>
      </c>
      <c r="X57" s="274">
        <v>0</v>
      </c>
      <c r="Y57" s="274">
        <v>0</v>
      </c>
      <c r="Z57" s="274">
        <v>0</v>
      </c>
      <c r="AA57" s="274">
        <v>0</v>
      </c>
      <c r="AB57" s="274">
        <f t="shared" si="53"/>
        <v>67</v>
      </c>
      <c r="AC57" s="274">
        <v>0</v>
      </c>
      <c r="AD57" s="274">
        <v>0</v>
      </c>
      <c r="AE57" s="274">
        <v>67</v>
      </c>
      <c r="AF57" s="274">
        <v>0</v>
      </c>
      <c r="AG57" s="274">
        <v>0</v>
      </c>
      <c r="AH57" s="274">
        <v>0</v>
      </c>
      <c r="AI57" s="274">
        <f t="shared" si="54"/>
        <v>3264</v>
      </c>
      <c r="AJ57" s="274">
        <f t="shared" si="55"/>
        <v>650</v>
      </c>
      <c r="AK57" s="274">
        <v>0</v>
      </c>
      <c r="AL57" s="274">
        <v>0</v>
      </c>
      <c r="AM57" s="274">
        <v>0</v>
      </c>
      <c r="AN57" s="274">
        <v>650</v>
      </c>
      <c r="AO57" s="274">
        <v>0</v>
      </c>
      <c r="AP57" s="274">
        <v>0</v>
      </c>
      <c r="AQ57" s="274">
        <f t="shared" si="56"/>
        <v>2614</v>
      </c>
      <c r="AR57" s="274">
        <v>0</v>
      </c>
      <c r="AS57" s="274">
        <v>0</v>
      </c>
      <c r="AT57" s="274">
        <v>0</v>
      </c>
      <c r="AU57" s="274">
        <v>2614</v>
      </c>
      <c r="AV57" s="274">
        <v>0</v>
      </c>
      <c r="AW57" s="274">
        <v>0</v>
      </c>
      <c r="AX57" s="274">
        <f t="shared" si="57"/>
        <v>0</v>
      </c>
      <c r="AY57" s="274">
        <f t="shared" si="58"/>
        <v>0</v>
      </c>
      <c r="AZ57" s="274">
        <v>0</v>
      </c>
      <c r="BA57" s="274">
        <v>0</v>
      </c>
      <c r="BB57" s="274">
        <v>0</v>
      </c>
      <c r="BC57" s="274">
        <v>0</v>
      </c>
      <c r="BD57" s="274">
        <v>0</v>
      </c>
      <c r="BE57" s="274">
        <v>0</v>
      </c>
      <c r="BF57" s="274">
        <f t="shared" si="59"/>
        <v>0</v>
      </c>
      <c r="BG57" s="274">
        <v>0</v>
      </c>
      <c r="BH57" s="274">
        <v>0</v>
      </c>
      <c r="BI57" s="274">
        <v>0</v>
      </c>
      <c r="BJ57" s="274">
        <v>0</v>
      </c>
      <c r="BK57" s="274">
        <v>0</v>
      </c>
      <c r="BL57" s="274">
        <v>0</v>
      </c>
      <c r="BM57" s="274">
        <f t="shared" si="60"/>
        <v>0</v>
      </c>
      <c r="BN57" s="274">
        <f t="shared" si="61"/>
        <v>0</v>
      </c>
      <c r="BO57" s="274">
        <v>0</v>
      </c>
      <c r="BP57" s="274">
        <v>0</v>
      </c>
      <c r="BQ57" s="274">
        <v>0</v>
      </c>
      <c r="BR57" s="274">
        <v>0</v>
      </c>
      <c r="BS57" s="274">
        <v>0</v>
      </c>
      <c r="BT57" s="274">
        <v>0</v>
      </c>
      <c r="BU57" s="274">
        <f t="shared" si="62"/>
        <v>0</v>
      </c>
      <c r="BV57" s="274">
        <v>0</v>
      </c>
      <c r="BW57" s="274">
        <v>0</v>
      </c>
      <c r="BX57" s="274">
        <v>0</v>
      </c>
      <c r="BY57" s="274">
        <v>0</v>
      </c>
      <c r="BZ57" s="274">
        <v>0</v>
      </c>
      <c r="CA57" s="274">
        <v>0</v>
      </c>
      <c r="CB57" s="274">
        <f t="shared" si="63"/>
        <v>0</v>
      </c>
      <c r="CC57" s="274">
        <f t="shared" si="64"/>
        <v>0</v>
      </c>
      <c r="CD57" s="274">
        <v>0</v>
      </c>
      <c r="CE57" s="274">
        <v>0</v>
      </c>
      <c r="CF57" s="274">
        <v>0</v>
      </c>
      <c r="CG57" s="274">
        <v>0</v>
      </c>
      <c r="CH57" s="274">
        <v>0</v>
      </c>
      <c r="CI57" s="274">
        <v>0</v>
      </c>
      <c r="CJ57" s="274">
        <f t="shared" si="65"/>
        <v>0</v>
      </c>
      <c r="CK57" s="274">
        <v>0</v>
      </c>
      <c r="CL57" s="274">
        <v>0</v>
      </c>
      <c r="CM57" s="274">
        <v>0</v>
      </c>
      <c r="CN57" s="274">
        <v>0</v>
      </c>
      <c r="CO57" s="274">
        <v>0</v>
      </c>
      <c r="CP57" s="274">
        <v>0</v>
      </c>
      <c r="CQ57" s="274">
        <f t="shared" si="66"/>
        <v>1366</v>
      </c>
      <c r="CR57" s="274">
        <f t="shared" si="67"/>
        <v>1363</v>
      </c>
      <c r="CS57" s="274">
        <v>0</v>
      </c>
      <c r="CT57" s="274">
        <v>0</v>
      </c>
      <c r="CU57" s="274">
        <v>0</v>
      </c>
      <c r="CV57" s="274">
        <v>1363</v>
      </c>
      <c r="CW57" s="274">
        <v>0</v>
      </c>
      <c r="CX57" s="274">
        <v>0</v>
      </c>
      <c r="CY57" s="274">
        <f t="shared" si="68"/>
        <v>3</v>
      </c>
      <c r="CZ57" s="274">
        <v>0</v>
      </c>
      <c r="DA57" s="274">
        <v>0</v>
      </c>
      <c r="DB57" s="274">
        <v>0</v>
      </c>
      <c r="DC57" s="274">
        <v>3</v>
      </c>
      <c r="DD57" s="274">
        <v>0</v>
      </c>
      <c r="DE57" s="274">
        <v>0</v>
      </c>
      <c r="DF57" s="274">
        <f t="shared" si="69"/>
        <v>0</v>
      </c>
      <c r="DG57" s="274">
        <f t="shared" si="70"/>
        <v>0</v>
      </c>
      <c r="DH57" s="274">
        <v>0</v>
      </c>
      <c r="DI57" s="274">
        <v>0</v>
      </c>
      <c r="DJ57" s="274">
        <v>0</v>
      </c>
      <c r="DK57" s="274">
        <v>0</v>
      </c>
      <c r="DL57" s="274">
        <v>0</v>
      </c>
      <c r="DM57" s="274">
        <v>0</v>
      </c>
      <c r="DN57" s="274">
        <f t="shared" si="71"/>
        <v>0</v>
      </c>
      <c r="DO57" s="274">
        <v>0</v>
      </c>
      <c r="DP57" s="274">
        <v>0</v>
      </c>
      <c r="DQ57" s="274">
        <v>0</v>
      </c>
      <c r="DR57" s="274">
        <v>0</v>
      </c>
      <c r="DS57" s="274">
        <v>0</v>
      </c>
      <c r="DT57" s="274">
        <v>0</v>
      </c>
      <c r="DU57" s="274">
        <f t="shared" si="72"/>
        <v>1424</v>
      </c>
      <c r="DV57" s="274">
        <v>1416</v>
      </c>
      <c r="DW57" s="274">
        <v>0</v>
      </c>
      <c r="DX57" s="274">
        <v>8</v>
      </c>
      <c r="DY57" s="274">
        <v>0</v>
      </c>
      <c r="DZ57" s="274">
        <f t="shared" si="73"/>
        <v>273</v>
      </c>
      <c r="EA57" s="274">
        <f t="shared" si="74"/>
        <v>260</v>
      </c>
      <c r="EB57" s="274">
        <v>0</v>
      </c>
      <c r="EC57" s="274">
        <v>0</v>
      </c>
      <c r="ED57" s="274">
        <v>260</v>
      </c>
      <c r="EE57" s="274">
        <v>0</v>
      </c>
      <c r="EF57" s="274">
        <v>0</v>
      </c>
      <c r="EG57" s="274">
        <v>0</v>
      </c>
      <c r="EH57" s="274">
        <f t="shared" si="75"/>
        <v>13</v>
      </c>
      <c r="EI57" s="274">
        <v>0</v>
      </c>
      <c r="EJ57" s="274">
        <v>0</v>
      </c>
      <c r="EK57" s="274">
        <v>13</v>
      </c>
      <c r="EL57" s="274">
        <v>0</v>
      </c>
      <c r="EM57" s="274">
        <v>0</v>
      </c>
      <c r="EN57" s="274">
        <v>0</v>
      </c>
    </row>
    <row r="58" spans="1:144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47"/>
        <v>9393</v>
      </c>
      <c r="E58" s="274">
        <f t="shared" si="48"/>
        <v>7940</v>
      </c>
      <c r="F58" s="274">
        <f t="shared" si="49"/>
        <v>7940</v>
      </c>
      <c r="G58" s="274">
        <v>0</v>
      </c>
      <c r="H58" s="274">
        <v>7700</v>
      </c>
      <c r="I58" s="274">
        <v>0</v>
      </c>
      <c r="J58" s="274">
        <v>0</v>
      </c>
      <c r="K58" s="274">
        <v>0</v>
      </c>
      <c r="L58" s="274">
        <v>240</v>
      </c>
      <c r="M58" s="274">
        <f t="shared" si="50"/>
        <v>0</v>
      </c>
      <c r="N58" s="274">
        <v>0</v>
      </c>
      <c r="O58" s="274">
        <v>0</v>
      </c>
      <c r="P58" s="274">
        <v>0</v>
      </c>
      <c r="Q58" s="274">
        <v>0</v>
      </c>
      <c r="R58" s="274">
        <v>0</v>
      </c>
      <c r="S58" s="274">
        <v>0</v>
      </c>
      <c r="T58" s="274">
        <f t="shared" si="51"/>
        <v>255</v>
      </c>
      <c r="U58" s="274">
        <f t="shared" si="52"/>
        <v>255</v>
      </c>
      <c r="V58" s="274">
        <v>0</v>
      </c>
      <c r="W58" s="274">
        <v>0</v>
      </c>
      <c r="X58" s="274">
        <v>0</v>
      </c>
      <c r="Y58" s="274">
        <v>0</v>
      </c>
      <c r="Z58" s="274">
        <v>0</v>
      </c>
      <c r="AA58" s="274">
        <v>255</v>
      </c>
      <c r="AB58" s="274">
        <f t="shared" si="53"/>
        <v>0</v>
      </c>
      <c r="AC58" s="274">
        <v>0</v>
      </c>
      <c r="AD58" s="274">
        <v>0</v>
      </c>
      <c r="AE58" s="274">
        <v>0</v>
      </c>
      <c r="AF58" s="274">
        <v>0</v>
      </c>
      <c r="AG58" s="274">
        <v>0</v>
      </c>
      <c r="AH58" s="274">
        <v>0</v>
      </c>
      <c r="AI58" s="274">
        <f t="shared" si="54"/>
        <v>10</v>
      </c>
      <c r="AJ58" s="274">
        <f t="shared" si="55"/>
        <v>8</v>
      </c>
      <c r="AK58" s="274">
        <v>0</v>
      </c>
      <c r="AL58" s="274">
        <v>0</v>
      </c>
      <c r="AM58" s="274">
        <v>0</v>
      </c>
      <c r="AN58" s="274">
        <v>8</v>
      </c>
      <c r="AO58" s="274">
        <v>0</v>
      </c>
      <c r="AP58" s="274">
        <v>0</v>
      </c>
      <c r="AQ58" s="274">
        <f t="shared" si="56"/>
        <v>2</v>
      </c>
      <c r="AR58" s="274">
        <v>0</v>
      </c>
      <c r="AS58" s="274">
        <v>0</v>
      </c>
      <c r="AT58" s="274">
        <v>0</v>
      </c>
      <c r="AU58" s="274">
        <v>2</v>
      </c>
      <c r="AV58" s="274">
        <v>0</v>
      </c>
      <c r="AW58" s="274">
        <v>0</v>
      </c>
      <c r="AX58" s="274">
        <f t="shared" si="57"/>
        <v>0</v>
      </c>
      <c r="AY58" s="274">
        <f t="shared" si="58"/>
        <v>0</v>
      </c>
      <c r="AZ58" s="274">
        <v>0</v>
      </c>
      <c r="BA58" s="274">
        <v>0</v>
      </c>
      <c r="BB58" s="274">
        <v>0</v>
      </c>
      <c r="BC58" s="274">
        <v>0</v>
      </c>
      <c r="BD58" s="274">
        <v>0</v>
      </c>
      <c r="BE58" s="274">
        <v>0</v>
      </c>
      <c r="BF58" s="274">
        <f t="shared" si="59"/>
        <v>0</v>
      </c>
      <c r="BG58" s="274">
        <v>0</v>
      </c>
      <c r="BH58" s="274">
        <v>0</v>
      </c>
      <c r="BI58" s="274">
        <v>0</v>
      </c>
      <c r="BJ58" s="274">
        <v>0</v>
      </c>
      <c r="BK58" s="274">
        <v>0</v>
      </c>
      <c r="BL58" s="274">
        <v>0</v>
      </c>
      <c r="BM58" s="274">
        <f t="shared" si="60"/>
        <v>0</v>
      </c>
      <c r="BN58" s="274">
        <f t="shared" si="61"/>
        <v>0</v>
      </c>
      <c r="BO58" s="274">
        <v>0</v>
      </c>
      <c r="BP58" s="274">
        <v>0</v>
      </c>
      <c r="BQ58" s="274">
        <v>0</v>
      </c>
      <c r="BR58" s="274">
        <v>0</v>
      </c>
      <c r="BS58" s="274">
        <v>0</v>
      </c>
      <c r="BT58" s="274">
        <v>0</v>
      </c>
      <c r="BU58" s="274">
        <f t="shared" si="62"/>
        <v>0</v>
      </c>
      <c r="BV58" s="274">
        <v>0</v>
      </c>
      <c r="BW58" s="274">
        <v>0</v>
      </c>
      <c r="BX58" s="274">
        <v>0</v>
      </c>
      <c r="BY58" s="274">
        <v>0</v>
      </c>
      <c r="BZ58" s="274">
        <v>0</v>
      </c>
      <c r="CA58" s="274">
        <v>0</v>
      </c>
      <c r="CB58" s="274">
        <f t="shared" si="63"/>
        <v>0</v>
      </c>
      <c r="CC58" s="274">
        <f t="shared" si="64"/>
        <v>0</v>
      </c>
      <c r="CD58" s="274">
        <v>0</v>
      </c>
      <c r="CE58" s="274">
        <v>0</v>
      </c>
      <c r="CF58" s="274">
        <v>0</v>
      </c>
      <c r="CG58" s="274">
        <v>0</v>
      </c>
      <c r="CH58" s="274">
        <v>0</v>
      </c>
      <c r="CI58" s="274">
        <v>0</v>
      </c>
      <c r="CJ58" s="274">
        <f t="shared" si="65"/>
        <v>0</v>
      </c>
      <c r="CK58" s="274">
        <v>0</v>
      </c>
      <c r="CL58" s="274">
        <v>0</v>
      </c>
      <c r="CM58" s="274">
        <v>0</v>
      </c>
      <c r="CN58" s="274">
        <v>0</v>
      </c>
      <c r="CO58" s="274">
        <v>0</v>
      </c>
      <c r="CP58" s="274">
        <v>0</v>
      </c>
      <c r="CQ58" s="274">
        <f t="shared" si="66"/>
        <v>1109</v>
      </c>
      <c r="CR58" s="274">
        <f t="shared" si="67"/>
        <v>1109</v>
      </c>
      <c r="CS58" s="274">
        <v>0</v>
      </c>
      <c r="CT58" s="274">
        <v>0</v>
      </c>
      <c r="CU58" s="274">
        <v>30</v>
      </c>
      <c r="CV58" s="274">
        <v>1057</v>
      </c>
      <c r="CW58" s="274">
        <v>22</v>
      </c>
      <c r="CX58" s="274">
        <v>0</v>
      </c>
      <c r="CY58" s="274">
        <f t="shared" si="68"/>
        <v>0</v>
      </c>
      <c r="CZ58" s="274">
        <v>0</v>
      </c>
      <c r="DA58" s="274">
        <v>0</v>
      </c>
      <c r="DB58" s="274">
        <v>0</v>
      </c>
      <c r="DC58" s="274">
        <v>0</v>
      </c>
      <c r="DD58" s="274">
        <v>0</v>
      </c>
      <c r="DE58" s="274">
        <v>0</v>
      </c>
      <c r="DF58" s="274">
        <f t="shared" si="69"/>
        <v>67</v>
      </c>
      <c r="DG58" s="274">
        <f t="shared" si="70"/>
        <v>67</v>
      </c>
      <c r="DH58" s="274">
        <v>0</v>
      </c>
      <c r="DI58" s="274">
        <v>0</v>
      </c>
      <c r="DJ58" s="274">
        <v>67</v>
      </c>
      <c r="DK58" s="274">
        <v>0</v>
      </c>
      <c r="DL58" s="274">
        <v>0</v>
      </c>
      <c r="DM58" s="274">
        <v>0</v>
      </c>
      <c r="DN58" s="274">
        <f t="shared" si="71"/>
        <v>0</v>
      </c>
      <c r="DO58" s="274">
        <v>0</v>
      </c>
      <c r="DP58" s="274">
        <v>0</v>
      </c>
      <c r="DQ58" s="274">
        <v>0</v>
      </c>
      <c r="DR58" s="274">
        <v>0</v>
      </c>
      <c r="DS58" s="274">
        <v>0</v>
      </c>
      <c r="DT58" s="274">
        <v>0</v>
      </c>
      <c r="DU58" s="274">
        <f t="shared" si="72"/>
        <v>12</v>
      </c>
      <c r="DV58" s="274">
        <v>12</v>
      </c>
      <c r="DW58" s="274">
        <v>0</v>
      </c>
      <c r="DX58" s="274">
        <v>0</v>
      </c>
      <c r="DY58" s="274">
        <v>0</v>
      </c>
      <c r="DZ58" s="274">
        <f t="shared" si="73"/>
        <v>0</v>
      </c>
      <c r="EA58" s="274">
        <f t="shared" si="74"/>
        <v>0</v>
      </c>
      <c r="EB58" s="274">
        <v>0</v>
      </c>
      <c r="EC58" s="274">
        <v>0</v>
      </c>
      <c r="ED58" s="274">
        <v>0</v>
      </c>
      <c r="EE58" s="274">
        <v>0</v>
      </c>
      <c r="EF58" s="274">
        <v>0</v>
      </c>
      <c r="EG58" s="274">
        <v>0</v>
      </c>
      <c r="EH58" s="274">
        <f t="shared" si="75"/>
        <v>0</v>
      </c>
      <c r="EI58" s="274">
        <v>0</v>
      </c>
      <c r="EJ58" s="274">
        <v>0</v>
      </c>
      <c r="EK58" s="274">
        <v>0</v>
      </c>
      <c r="EL58" s="274">
        <v>0</v>
      </c>
      <c r="EM58" s="274">
        <v>0</v>
      </c>
      <c r="EN58" s="274">
        <v>0</v>
      </c>
    </row>
    <row r="59" spans="1:144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47"/>
        <v>1276</v>
      </c>
      <c r="E59" s="274">
        <f t="shared" si="48"/>
        <v>999</v>
      </c>
      <c r="F59" s="274">
        <f t="shared" si="49"/>
        <v>786</v>
      </c>
      <c r="G59" s="274">
        <v>0</v>
      </c>
      <c r="H59" s="274">
        <v>786</v>
      </c>
      <c r="I59" s="274">
        <v>0</v>
      </c>
      <c r="J59" s="274">
        <v>0</v>
      </c>
      <c r="K59" s="274">
        <v>0</v>
      </c>
      <c r="L59" s="274">
        <v>0</v>
      </c>
      <c r="M59" s="274">
        <f t="shared" si="50"/>
        <v>213</v>
      </c>
      <c r="N59" s="274">
        <v>0</v>
      </c>
      <c r="O59" s="274">
        <v>213</v>
      </c>
      <c r="P59" s="274">
        <v>0</v>
      </c>
      <c r="Q59" s="274">
        <v>0</v>
      </c>
      <c r="R59" s="274">
        <v>0</v>
      </c>
      <c r="S59" s="274">
        <v>0</v>
      </c>
      <c r="T59" s="274">
        <f t="shared" si="51"/>
        <v>49</v>
      </c>
      <c r="U59" s="274">
        <f t="shared" si="52"/>
        <v>0</v>
      </c>
      <c r="V59" s="274">
        <v>0</v>
      </c>
      <c r="W59" s="274">
        <v>0</v>
      </c>
      <c r="X59" s="274">
        <v>0</v>
      </c>
      <c r="Y59" s="274">
        <v>0</v>
      </c>
      <c r="Z59" s="274">
        <v>0</v>
      </c>
      <c r="AA59" s="274">
        <v>0</v>
      </c>
      <c r="AB59" s="274">
        <f t="shared" si="53"/>
        <v>49</v>
      </c>
      <c r="AC59" s="274"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49</v>
      </c>
      <c r="AI59" s="274">
        <f t="shared" si="54"/>
        <v>0</v>
      </c>
      <c r="AJ59" s="274">
        <f t="shared" si="55"/>
        <v>0</v>
      </c>
      <c r="AK59" s="274">
        <v>0</v>
      </c>
      <c r="AL59" s="274">
        <v>0</v>
      </c>
      <c r="AM59" s="274">
        <v>0</v>
      </c>
      <c r="AN59" s="274">
        <v>0</v>
      </c>
      <c r="AO59" s="274">
        <v>0</v>
      </c>
      <c r="AP59" s="274">
        <v>0</v>
      </c>
      <c r="AQ59" s="274">
        <f t="shared" si="56"/>
        <v>0</v>
      </c>
      <c r="AR59" s="274">
        <v>0</v>
      </c>
      <c r="AS59" s="274">
        <v>0</v>
      </c>
      <c r="AT59" s="274">
        <v>0</v>
      </c>
      <c r="AU59" s="274">
        <v>0</v>
      </c>
      <c r="AV59" s="274">
        <v>0</v>
      </c>
      <c r="AW59" s="274">
        <v>0</v>
      </c>
      <c r="AX59" s="274">
        <f t="shared" si="57"/>
        <v>0</v>
      </c>
      <c r="AY59" s="274">
        <f t="shared" si="58"/>
        <v>0</v>
      </c>
      <c r="AZ59" s="274">
        <v>0</v>
      </c>
      <c r="BA59" s="274">
        <v>0</v>
      </c>
      <c r="BB59" s="274">
        <v>0</v>
      </c>
      <c r="BC59" s="274">
        <v>0</v>
      </c>
      <c r="BD59" s="274">
        <v>0</v>
      </c>
      <c r="BE59" s="274">
        <v>0</v>
      </c>
      <c r="BF59" s="274">
        <f t="shared" si="59"/>
        <v>0</v>
      </c>
      <c r="BG59" s="274">
        <v>0</v>
      </c>
      <c r="BH59" s="274">
        <v>0</v>
      </c>
      <c r="BI59" s="274">
        <v>0</v>
      </c>
      <c r="BJ59" s="274">
        <v>0</v>
      </c>
      <c r="BK59" s="274">
        <v>0</v>
      </c>
      <c r="BL59" s="274">
        <v>0</v>
      </c>
      <c r="BM59" s="274">
        <f t="shared" si="60"/>
        <v>0</v>
      </c>
      <c r="BN59" s="274">
        <f t="shared" si="61"/>
        <v>0</v>
      </c>
      <c r="BO59" s="274">
        <v>0</v>
      </c>
      <c r="BP59" s="274">
        <v>0</v>
      </c>
      <c r="BQ59" s="274">
        <v>0</v>
      </c>
      <c r="BR59" s="274">
        <v>0</v>
      </c>
      <c r="BS59" s="274">
        <v>0</v>
      </c>
      <c r="BT59" s="274">
        <v>0</v>
      </c>
      <c r="BU59" s="274">
        <f t="shared" si="62"/>
        <v>0</v>
      </c>
      <c r="BV59" s="274">
        <v>0</v>
      </c>
      <c r="BW59" s="274">
        <v>0</v>
      </c>
      <c r="BX59" s="274">
        <v>0</v>
      </c>
      <c r="BY59" s="274">
        <v>0</v>
      </c>
      <c r="BZ59" s="274">
        <v>0</v>
      </c>
      <c r="CA59" s="274">
        <v>0</v>
      </c>
      <c r="CB59" s="274">
        <f t="shared" si="63"/>
        <v>0</v>
      </c>
      <c r="CC59" s="274">
        <f t="shared" si="64"/>
        <v>0</v>
      </c>
      <c r="CD59" s="274">
        <v>0</v>
      </c>
      <c r="CE59" s="274">
        <v>0</v>
      </c>
      <c r="CF59" s="274">
        <v>0</v>
      </c>
      <c r="CG59" s="274">
        <v>0</v>
      </c>
      <c r="CH59" s="274">
        <v>0</v>
      </c>
      <c r="CI59" s="274">
        <v>0</v>
      </c>
      <c r="CJ59" s="274">
        <f t="shared" si="65"/>
        <v>0</v>
      </c>
      <c r="CK59" s="274">
        <v>0</v>
      </c>
      <c r="CL59" s="274">
        <v>0</v>
      </c>
      <c r="CM59" s="274">
        <v>0</v>
      </c>
      <c r="CN59" s="274">
        <v>0</v>
      </c>
      <c r="CO59" s="274">
        <v>0</v>
      </c>
      <c r="CP59" s="274">
        <v>0</v>
      </c>
      <c r="CQ59" s="274">
        <f t="shared" si="66"/>
        <v>74</v>
      </c>
      <c r="CR59" s="274">
        <f t="shared" si="67"/>
        <v>49</v>
      </c>
      <c r="CS59" s="274">
        <v>0</v>
      </c>
      <c r="CT59" s="274">
        <v>0</v>
      </c>
      <c r="CU59" s="274">
        <v>0</v>
      </c>
      <c r="CV59" s="274">
        <v>49</v>
      </c>
      <c r="CW59" s="274">
        <v>0</v>
      </c>
      <c r="CX59" s="274">
        <v>0</v>
      </c>
      <c r="CY59" s="274">
        <f t="shared" si="68"/>
        <v>25</v>
      </c>
      <c r="CZ59" s="274">
        <v>0</v>
      </c>
      <c r="DA59" s="274">
        <v>0</v>
      </c>
      <c r="DB59" s="274">
        <v>0</v>
      </c>
      <c r="DC59" s="274">
        <v>25</v>
      </c>
      <c r="DD59" s="274">
        <v>0</v>
      </c>
      <c r="DE59" s="274">
        <v>0</v>
      </c>
      <c r="DF59" s="274">
        <f t="shared" si="69"/>
        <v>28</v>
      </c>
      <c r="DG59" s="274">
        <f t="shared" si="70"/>
        <v>6</v>
      </c>
      <c r="DH59" s="274">
        <v>0</v>
      </c>
      <c r="DI59" s="274">
        <v>0</v>
      </c>
      <c r="DJ59" s="274">
        <v>6</v>
      </c>
      <c r="DK59" s="274">
        <v>0</v>
      </c>
      <c r="DL59" s="274">
        <v>0</v>
      </c>
      <c r="DM59" s="274">
        <v>0</v>
      </c>
      <c r="DN59" s="274">
        <f t="shared" si="71"/>
        <v>22</v>
      </c>
      <c r="DO59" s="274">
        <v>0</v>
      </c>
      <c r="DP59" s="274">
        <v>0</v>
      </c>
      <c r="DQ59" s="274">
        <v>22</v>
      </c>
      <c r="DR59" s="274">
        <v>0</v>
      </c>
      <c r="DS59" s="274">
        <v>0</v>
      </c>
      <c r="DT59" s="274">
        <v>0</v>
      </c>
      <c r="DU59" s="274">
        <f t="shared" si="72"/>
        <v>126</v>
      </c>
      <c r="DV59" s="274">
        <v>25</v>
      </c>
      <c r="DW59" s="274">
        <v>0</v>
      </c>
      <c r="DX59" s="274">
        <v>101</v>
      </c>
      <c r="DY59" s="274">
        <v>0</v>
      </c>
      <c r="DZ59" s="274">
        <f t="shared" si="73"/>
        <v>0</v>
      </c>
      <c r="EA59" s="274">
        <f t="shared" si="74"/>
        <v>0</v>
      </c>
      <c r="EB59" s="274">
        <v>0</v>
      </c>
      <c r="EC59" s="274">
        <v>0</v>
      </c>
      <c r="ED59" s="274">
        <v>0</v>
      </c>
      <c r="EE59" s="274">
        <v>0</v>
      </c>
      <c r="EF59" s="274">
        <v>0</v>
      </c>
      <c r="EG59" s="274">
        <v>0</v>
      </c>
      <c r="EH59" s="274">
        <f t="shared" si="75"/>
        <v>0</v>
      </c>
      <c r="EI59" s="274">
        <v>0</v>
      </c>
      <c r="EJ59" s="274">
        <v>0</v>
      </c>
      <c r="EK59" s="274">
        <v>0</v>
      </c>
      <c r="EL59" s="274">
        <v>0</v>
      </c>
      <c r="EM59" s="274">
        <v>0</v>
      </c>
      <c r="EN59" s="274">
        <v>0</v>
      </c>
    </row>
    <row r="60" spans="1:144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47"/>
        <v>753</v>
      </c>
      <c r="E60" s="274">
        <f t="shared" si="48"/>
        <v>628</v>
      </c>
      <c r="F60" s="274">
        <f t="shared" si="49"/>
        <v>542</v>
      </c>
      <c r="G60" s="274">
        <v>0</v>
      </c>
      <c r="H60" s="274">
        <v>542</v>
      </c>
      <c r="I60" s="274">
        <v>0</v>
      </c>
      <c r="J60" s="274">
        <v>0</v>
      </c>
      <c r="K60" s="274">
        <v>0</v>
      </c>
      <c r="L60" s="274">
        <v>0</v>
      </c>
      <c r="M60" s="274">
        <f t="shared" si="50"/>
        <v>86</v>
      </c>
      <c r="N60" s="274">
        <v>0</v>
      </c>
      <c r="O60" s="274">
        <v>86</v>
      </c>
      <c r="P60" s="274">
        <v>0</v>
      </c>
      <c r="Q60" s="274">
        <v>0</v>
      </c>
      <c r="R60" s="274">
        <v>0</v>
      </c>
      <c r="S60" s="274">
        <v>0</v>
      </c>
      <c r="T60" s="274">
        <f t="shared" si="51"/>
        <v>40</v>
      </c>
      <c r="U60" s="274">
        <f t="shared" si="52"/>
        <v>0</v>
      </c>
      <c r="V60" s="274">
        <v>0</v>
      </c>
      <c r="W60" s="274">
        <v>0</v>
      </c>
      <c r="X60" s="274">
        <v>0</v>
      </c>
      <c r="Y60" s="274">
        <v>0</v>
      </c>
      <c r="Z60" s="274">
        <v>0</v>
      </c>
      <c r="AA60" s="274">
        <v>0</v>
      </c>
      <c r="AB60" s="274">
        <f t="shared" si="53"/>
        <v>40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40</v>
      </c>
      <c r="AI60" s="274">
        <f t="shared" si="54"/>
        <v>0</v>
      </c>
      <c r="AJ60" s="274">
        <f t="shared" si="55"/>
        <v>0</v>
      </c>
      <c r="AK60" s="274">
        <v>0</v>
      </c>
      <c r="AL60" s="274">
        <v>0</v>
      </c>
      <c r="AM60" s="274">
        <v>0</v>
      </c>
      <c r="AN60" s="274">
        <v>0</v>
      </c>
      <c r="AO60" s="274">
        <v>0</v>
      </c>
      <c r="AP60" s="274">
        <v>0</v>
      </c>
      <c r="AQ60" s="274">
        <f t="shared" si="56"/>
        <v>0</v>
      </c>
      <c r="AR60" s="274">
        <v>0</v>
      </c>
      <c r="AS60" s="274">
        <v>0</v>
      </c>
      <c r="AT60" s="274">
        <v>0</v>
      </c>
      <c r="AU60" s="274">
        <v>0</v>
      </c>
      <c r="AV60" s="274">
        <v>0</v>
      </c>
      <c r="AW60" s="274">
        <v>0</v>
      </c>
      <c r="AX60" s="274">
        <f t="shared" si="57"/>
        <v>0</v>
      </c>
      <c r="AY60" s="274">
        <f t="shared" si="58"/>
        <v>0</v>
      </c>
      <c r="AZ60" s="274">
        <v>0</v>
      </c>
      <c r="BA60" s="274">
        <v>0</v>
      </c>
      <c r="BB60" s="274">
        <v>0</v>
      </c>
      <c r="BC60" s="274">
        <v>0</v>
      </c>
      <c r="BD60" s="274">
        <v>0</v>
      </c>
      <c r="BE60" s="274">
        <v>0</v>
      </c>
      <c r="BF60" s="274">
        <f t="shared" si="59"/>
        <v>0</v>
      </c>
      <c r="BG60" s="274">
        <v>0</v>
      </c>
      <c r="BH60" s="274">
        <v>0</v>
      </c>
      <c r="BI60" s="274">
        <v>0</v>
      </c>
      <c r="BJ60" s="274">
        <v>0</v>
      </c>
      <c r="BK60" s="274">
        <v>0</v>
      </c>
      <c r="BL60" s="274">
        <v>0</v>
      </c>
      <c r="BM60" s="274">
        <f t="shared" si="60"/>
        <v>0</v>
      </c>
      <c r="BN60" s="274">
        <f t="shared" si="61"/>
        <v>0</v>
      </c>
      <c r="BO60" s="274">
        <v>0</v>
      </c>
      <c r="BP60" s="274">
        <v>0</v>
      </c>
      <c r="BQ60" s="274">
        <v>0</v>
      </c>
      <c r="BR60" s="274">
        <v>0</v>
      </c>
      <c r="BS60" s="274">
        <v>0</v>
      </c>
      <c r="BT60" s="274">
        <v>0</v>
      </c>
      <c r="BU60" s="274">
        <f t="shared" si="62"/>
        <v>0</v>
      </c>
      <c r="BV60" s="274">
        <v>0</v>
      </c>
      <c r="BW60" s="274">
        <v>0</v>
      </c>
      <c r="BX60" s="274">
        <v>0</v>
      </c>
      <c r="BY60" s="274">
        <v>0</v>
      </c>
      <c r="BZ60" s="274">
        <v>0</v>
      </c>
      <c r="CA60" s="274">
        <v>0</v>
      </c>
      <c r="CB60" s="274">
        <f t="shared" si="63"/>
        <v>0</v>
      </c>
      <c r="CC60" s="274">
        <f t="shared" si="64"/>
        <v>0</v>
      </c>
      <c r="CD60" s="274">
        <v>0</v>
      </c>
      <c r="CE60" s="274">
        <v>0</v>
      </c>
      <c r="CF60" s="274">
        <v>0</v>
      </c>
      <c r="CG60" s="274">
        <v>0</v>
      </c>
      <c r="CH60" s="274">
        <v>0</v>
      </c>
      <c r="CI60" s="274">
        <v>0</v>
      </c>
      <c r="CJ60" s="274">
        <f t="shared" si="65"/>
        <v>0</v>
      </c>
      <c r="CK60" s="274">
        <v>0</v>
      </c>
      <c r="CL60" s="274">
        <v>0</v>
      </c>
      <c r="CM60" s="274">
        <v>0</v>
      </c>
      <c r="CN60" s="274">
        <v>0</v>
      </c>
      <c r="CO60" s="274">
        <v>0</v>
      </c>
      <c r="CP60" s="274">
        <v>0</v>
      </c>
      <c r="CQ60" s="274">
        <f t="shared" si="66"/>
        <v>43</v>
      </c>
      <c r="CR60" s="274">
        <f t="shared" si="67"/>
        <v>32</v>
      </c>
      <c r="CS60" s="274">
        <v>0</v>
      </c>
      <c r="CT60" s="274">
        <v>0</v>
      </c>
      <c r="CU60" s="274">
        <v>0</v>
      </c>
      <c r="CV60" s="274">
        <v>32</v>
      </c>
      <c r="CW60" s="274">
        <v>0</v>
      </c>
      <c r="CX60" s="274">
        <v>0</v>
      </c>
      <c r="CY60" s="274">
        <f t="shared" si="68"/>
        <v>11</v>
      </c>
      <c r="CZ60" s="274">
        <v>0</v>
      </c>
      <c r="DA60" s="274">
        <v>0</v>
      </c>
      <c r="DB60" s="274">
        <v>0</v>
      </c>
      <c r="DC60" s="274">
        <v>11</v>
      </c>
      <c r="DD60" s="274">
        <v>0</v>
      </c>
      <c r="DE60" s="274">
        <v>0</v>
      </c>
      <c r="DF60" s="274">
        <f t="shared" si="69"/>
        <v>14</v>
      </c>
      <c r="DG60" s="274">
        <f t="shared" si="70"/>
        <v>4</v>
      </c>
      <c r="DH60" s="274">
        <v>0</v>
      </c>
      <c r="DI60" s="274">
        <v>0</v>
      </c>
      <c r="DJ60" s="274">
        <v>4</v>
      </c>
      <c r="DK60" s="274">
        <v>0</v>
      </c>
      <c r="DL60" s="274">
        <v>0</v>
      </c>
      <c r="DM60" s="274">
        <v>0</v>
      </c>
      <c r="DN60" s="274">
        <f t="shared" si="71"/>
        <v>10</v>
      </c>
      <c r="DO60" s="274">
        <v>0</v>
      </c>
      <c r="DP60" s="274">
        <v>0</v>
      </c>
      <c r="DQ60" s="274">
        <v>10</v>
      </c>
      <c r="DR60" s="274">
        <v>0</v>
      </c>
      <c r="DS60" s="274">
        <v>0</v>
      </c>
      <c r="DT60" s="274">
        <v>0</v>
      </c>
      <c r="DU60" s="274">
        <f t="shared" si="72"/>
        <v>28</v>
      </c>
      <c r="DV60" s="274">
        <v>12</v>
      </c>
      <c r="DW60" s="274">
        <v>0</v>
      </c>
      <c r="DX60" s="274">
        <v>16</v>
      </c>
      <c r="DY60" s="274">
        <v>0</v>
      </c>
      <c r="DZ60" s="274">
        <f t="shared" si="73"/>
        <v>0</v>
      </c>
      <c r="EA60" s="274">
        <f t="shared" si="74"/>
        <v>0</v>
      </c>
      <c r="EB60" s="274">
        <v>0</v>
      </c>
      <c r="EC60" s="274">
        <v>0</v>
      </c>
      <c r="ED60" s="274">
        <v>0</v>
      </c>
      <c r="EE60" s="274">
        <v>0</v>
      </c>
      <c r="EF60" s="274">
        <v>0</v>
      </c>
      <c r="EG60" s="274">
        <v>0</v>
      </c>
      <c r="EH60" s="274">
        <f t="shared" si="75"/>
        <v>0</v>
      </c>
      <c r="EI60" s="274">
        <v>0</v>
      </c>
      <c r="EJ60" s="274">
        <v>0</v>
      </c>
      <c r="EK60" s="274">
        <v>0</v>
      </c>
      <c r="EL60" s="274">
        <v>0</v>
      </c>
      <c r="EM60" s="274">
        <v>0</v>
      </c>
      <c r="EN60" s="274">
        <v>0</v>
      </c>
    </row>
    <row r="61" spans="1:144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47"/>
        <v>280</v>
      </c>
      <c r="E61" s="274">
        <f t="shared" si="48"/>
        <v>224</v>
      </c>
      <c r="F61" s="274">
        <f t="shared" si="49"/>
        <v>179</v>
      </c>
      <c r="G61" s="274">
        <v>0</v>
      </c>
      <c r="H61" s="274">
        <v>179</v>
      </c>
      <c r="I61" s="274">
        <v>0</v>
      </c>
      <c r="J61" s="274">
        <v>0</v>
      </c>
      <c r="K61" s="274">
        <v>0</v>
      </c>
      <c r="L61" s="274">
        <v>0</v>
      </c>
      <c r="M61" s="274">
        <f t="shared" si="50"/>
        <v>45</v>
      </c>
      <c r="N61" s="274">
        <v>0</v>
      </c>
      <c r="O61" s="274">
        <v>45</v>
      </c>
      <c r="P61" s="274">
        <v>0</v>
      </c>
      <c r="Q61" s="274">
        <v>0</v>
      </c>
      <c r="R61" s="274">
        <v>0</v>
      </c>
      <c r="S61" s="274">
        <v>0</v>
      </c>
      <c r="T61" s="274">
        <f t="shared" si="51"/>
        <v>10</v>
      </c>
      <c r="U61" s="274">
        <f t="shared" si="52"/>
        <v>0</v>
      </c>
      <c r="V61" s="274">
        <v>0</v>
      </c>
      <c r="W61" s="274">
        <v>0</v>
      </c>
      <c r="X61" s="274">
        <v>0</v>
      </c>
      <c r="Y61" s="274">
        <v>0</v>
      </c>
      <c r="Z61" s="274">
        <v>0</v>
      </c>
      <c r="AA61" s="274">
        <v>0</v>
      </c>
      <c r="AB61" s="274">
        <f t="shared" si="53"/>
        <v>10</v>
      </c>
      <c r="AC61" s="274">
        <v>0</v>
      </c>
      <c r="AD61" s="274">
        <v>0</v>
      </c>
      <c r="AE61" s="274">
        <v>0</v>
      </c>
      <c r="AF61" s="274">
        <v>0</v>
      </c>
      <c r="AG61" s="274">
        <v>0</v>
      </c>
      <c r="AH61" s="274">
        <v>10</v>
      </c>
      <c r="AI61" s="274">
        <f t="shared" si="54"/>
        <v>0</v>
      </c>
      <c r="AJ61" s="274">
        <f t="shared" si="55"/>
        <v>0</v>
      </c>
      <c r="AK61" s="274">
        <v>0</v>
      </c>
      <c r="AL61" s="274">
        <v>0</v>
      </c>
      <c r="AM61" s="274">
        <v>0</v>
      </c>
      <c r="AN61" s="274">
        <v>0</v>
      </c>
      <c r="AO61" s="274">
        <v>0</v>
      </c>
      <c r="AP61" s="274">
        <v>0</v>
      </c>
      <c r="AQ61" s="274">
        <f t="shared" si="56"/>
        <v>0</v>
      </c>
      <c r="AR61" s="274">
        <v>0</v>
      </c>
      <c r="AS61" s="274">
        <v>0</v>
      </c>
      <c r="AT61" s="274">
        <v>0</v>
      </c>
      <c r="AU61" s="274">
        <v>0</v>
      </c>
      <c r="AV61" s="274">
        <v>0</v>
      </c>
      <c r="AW61" s="274">
        <v>0</v>
      </c>
      <c r="AX61" s="274">
        <f t="shared" si="57"/>
        <v>0</v>
      </c>
      <c r="AY61" s="274">
        <f t="shared" si="58"/>
        <v>0</v>
      </c>
      <c r="AZ61" s="274">
        <v>0</v>
      </c>
      <c r="BA61" s="274">
        <v>0</v>
      </c>
      <c r="BB61" s="274">
        <v>0</v>
      </c>
      <c r="BC61" s="274">
        <v>0</v>
      </c>
      <c r="BD61" s="274">
        <v>0</v>
      </c>
      <c r="BE61" s="274">
        <v>0</v>
      </c>
      <c r="BF61" s="274">
        <f t="shared" si="59"/>
        <v>0</v>
      </c>
      <c r="BG61" s="274">
        <v>0</v>
      </c>
      <c r="BH61" s="274">
        <v>0</v>
      </c>
      <c r="BI61" s="274">
        <v>0</v>
      </c>
      <c r="BJ61" s="274">
        <v>0</v>
      </c>
      <c r="BK61" s="274">
        <v>0</v>
      </c>
      <c r="BL61" s="274">
        <v>0</v>
      </c>
      <c r="BM61" s="274">
        <f t="shared" si="60"/>
        <v>0</v>
      </c>
      <c r="BN61" s="274">
        <f t="shared" si="61"/>
        <v>0</v>
      </c>
      <c r="BO61" s="274">
        <v>0</v>
      </c>
      <c r="BP61" s="274">
        <v>0</v>
      </c>
      <c r="BQ61" s="274">
        <v>0</v>
      </c>
      <c r="BR61" s="274">
        <v>0</v>
      </c>
      <c r="BS61" s="274">
        <v>0</v>
      </c>
      <c r="BT61" s="274">
        <v>0</v>
      </c>
      <c r="BU61" s="274">
        <f t="shared" si="62"/>
        <v>0</v>
      </c>
      <c r="BV61" s="274">
        <v>0</v>
      </c>
      <c r="BW61" s="274">
        <v>0</v>
      </c>
      <c r="BX61" s="274">
        <v>0</v>
      </c>
      <c r="BY61" s="274">
        <v>0</v>
      </c>
      <c r="BZ61" s="274">
        <v>0</v>
      </c>
      <c r="CA61" s="274">
        <v>0</v>
      </c>
      <c r="CB61" s="274">
        <f t="shared" si="63"/>
        <v>0</v>
      </c>
      <c r="CC61" s="274">
        <f t="shared" si="64"/>
        <v>0</v>
      </c>
      <c r="CD61" s="274">
        <v>0</v>
      </c>
      <c r="CE61" s="274">
        <v>0</v>
      </c>
      <c r="CF61" s="274">
        <v>0</v>
      </c>
      <c r="CG61" s="274">
        <v>0</v>
      </c>
      <c r="CH61" s="274">
        <v>0</v>
      </c>
      <c r="CI61" s="274">
        <v>0</v>
      </c>
      <c r="CJ61" s="274">
        <f t="shared" si="65"/>
        <v>0</v>
      </c>
      <c r="CK61" s="274">
        <v>0</v>
      </c>
      <c r="CL61" s="274">
        <v>0</v>
      </c>
      <c r="CM61" s="274">
        <v>0</v>
      </c>
      <c r="CN61" s="274">
        <v>0</v>
      </c>
      <c r="CO61" s="274">
        <v>0</v>
      </c>
      <c r="CP61" s="274">
        <v>0</v>
      </c>
      <c r="CQ61" s="274">
        <f t="shared" si="66"/>
        <v>18</v>
      </c>
      <c r="CR61" s="274">
        <f t="shared" si="67"/>
        <v>14</v>
      </c>
      <c r="CS61" s="274">
        <v>0</v>
      </c>
      <c r="CT61" s="274">
        <v>0</v>
      </c>
      <c r="CU61" s="274">
        <v>0</v>
      </c>
      <c r="CV61" s="274">
        <v>14</v>
      </c>
      <c r="CW61" s="274">
        <v>0</v>
      </c>
      <c r="CX61" s="274">
        <v>0</v>
      </c>
      <c r="CY61" s="274">
        <f t="shared" si="68"/>
        <v>4</v>
      </c>
      <c r="CZ61" s="274">
        <v>0</v>
      </c>
      <c r="DA61" s="274">
        <v>0</v>
      </c>
      <c r="DB61" s="274">
        <v>0</v>
      </c>
      <c r="DC61" s="274">
        <v>4</v>
      </c>
      <c r="DD61" s="274">
        <v>0</v>
      </c>
      <c r="DE61" s="274">
        <v>0</v>
      </c>
      <c r="DF61" s="274">
        <f t="shared" si="69"/>
        <v>5</v>
      </c>
      <c r="DG61" s="274">
        <f t="shared" si="70"/>
        <v>2</v>
      </c>
      <c r="DH61" s="274">
        <v>0</v>
      </c>
      <c r="DI61" s="274">
        <v>0</v>
      </c>
      <c r="DJ61" s="274">
        <v>2</v>
      </c>
      <c r="DK61" s="274">
        <v>0</v>
      </c>
      <c r="DL61" s="274">
        <v>0</v>
      </c>
      <c r="DM61" s="274">
        <v>0</v>
      </c>
      <c r="DN61" s="274">
        <f t="shared" si="71"/>
        <v>3</v>
      </c>
      <c r="DO61" s="274">
        <v>0</v>
      </c>
      <c r="DP61" s="274">
        <v>0</v>
      </c>
      <c r="DQ61" s="274">
        <v>3</v>
      </c>
      <c r="DR61" s="274">
        <v>0</v>
      </c>
      <c r="DS61" s="274">
        <v>0</v>
      </c>
      <c r="DT61" s="274">
        <v>0</v>
      </c>
      <c r="DU61" s="274">
        <f t="shared" si="72"/>
        <v>23</v>
      </c>
      <c r="DV61" s="274">
        <v>4</v>
      </c>
      <c r="DW61" s="274">
        <v>0</v>
      </c>
      <c r="DX61" s="274">
        <v>19</v>
      </c>
      <c r="DY61" s="274">
        <v>0</v>
      </c>
      <c r="DZ61" s="274">
        <f t="shared" si="73"/>
        <v>0</v>
      </c>
      <c r="EA61" s="274">
        <f t="shared" si="74"/>
        <v>0</v>
      </c>
      <c r="EB61" s="274">
        <v>0</v>
      </c>
      <c r="EC61" s="274">
        <v>0</v>
      </c>
      <c r="ED61" s="274">
        <v>0</v>
      </c>
      <c r="EE61" s="274">
        <v>0</v>
      </c>
      <c r="EF61" s="274">
        <v>0</v>
      </c>
      <c r="EG61" s="274">
        <v>0</v>
      </c>
      <c r="EH61" s="274">
        <f t="shared" si="75"/>
        <v>0</v>
      </c>
      <c r="EI61" s="274">
        <v>0</v>
      </c>
      <c r="EJ61" s="274">
        <v>0</v>
      </c>
      <c r="EK61" s="274">
        <v>0</v>
      </c>
      <c r="EL61" s="274">
        <v>0</v>
      </c>
      <c r="EM61" s="274">
        <v>0</v>
      </c>
      <c r="EN61" s="274">
        <v>0</v>
      </c>
    </row>
    <row r="62" spans="1:1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  <c r="DN62" s="274"/>
      <c r="DO62" s="274"/>
      <c r="DP62" s="274"/>
      <c r="DQ62" s="274"/>
      <c r="DR62" s="274"/>
      <c r="DS62" s="274"/>
      <c r="DT62" s="274"/>
      <c r="DU62" s="274"/>
      <c r="DV62" s="274"/>
      <c r="DW62" s="274"/>
      <c r="DX62" s="274"/>
      <c r="DY62" s="274"/>
      <c r="DZ62" s="274"/>
      <c r="EA62" s="274"/>
      <c r="EB62" s="274"/>
      <c r="EC62" s="274"/>
      <c r="ED62" s="274"/>
      <c r="EE62" s="274"/>
      <c r="EF62" s="274"/>
      <c r="EG62" s="274"/>
      <c r="EH62" s="274"/>
      <c r="EI62" s="274"/>
      <c r="EJ62" s="274"/>
      <c r="EK62" s="274"/>
      <c r="EL62" s="274"/>
      <c r="EM62" s="274"/>
      <c r="EN62" s="274"/>
    </row>
    <row r="63" spans="1:1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  <c r="DN63" s="274"/>
      <c r="DO63" s="274"/>
      <c r="DP63" s="274"/>
      <c r="DQ63" s="274"/>
      <c r="DR63" s="274"/>
      <c r="DS63" s="274"/>
      <c r="DT63" s="274"/>
      <c r="DU63" s="274"/>
      <c r="DV63" s="274"/>
      <c r="DW63" s="274"/>
      <c r="DX63" s="274"/>
      <c r="DY63" s="274"/>
      <c r="DZ63" s="274"/>
      <c r="EA63" s="274"/>
      <c r="EB63" s="274"/>
      <c r="EC63" s="274"/>
      <c r="ED63" s="274"/>
      <c r="EE63" s="274"/>
      <c r="EF63" s="274"/>
      <c r="EG63" s="274"/>
      <c r="EH63" s="274"/>
      <c r="EI63" s="274"/>
      <c r="EJ63" s="274"/>
      <c r="EK63" s="274"/>
      <c r="EL63" s="274"/>
      <c r="EM63" s="274"/>
      <c r="EN63" s="274"/>
    </row>
    <row r="64" spans="1:1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  <c r="DN64" s="274"/>
      <c r="DO64" s="274"/>
      <c r="DP64" s="274"/>
      <c r="DQ64" s="274"/>
      <c r="DR64" s="274"/>
      <c r="DS64" s="274"/>
      <c r="DT64" s="274"/>
      <c r="DU64" s="274"/>
      <c r="DV64" s="274"/>
      <c r="DW64" s="274"/>
      <c r="DX64" s="274"/>
      <c r="DY64" s="274"/>
      <c r="DZ64" s="274"/>
      <c r="EA64" s="274"/>
      <c r="EB64" s="274"/>
      <c r="EC64" s="274"/>
      <c r="ED64" s="274"/>
      <c r="EE64" s="274"/>
      <c r="EF64" s="274"/>
      <c r="EG64" s="274"/>
      <c r="EH64" s="274"/>
      <c r="EI64" s="274"/>
      <c r="EJ64" s="274"/>
      <c r="EK64" s="274"/>
      <c r="EL64" s="274"/>
      <c r="EM64" s="274"/>
      <c r="EN64" s="274"/>
    </row>
    <row r="65" spans="1:144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  <c r="DN65" s="274"/>
      <c r="DO65" s="274"/>
      <c r="DP65" s="274"/>
      <c r="DQ65" s="274"/>
      <c r="DR65" s="274"/>
      <c r="DS65" s="274"/>
      <c r="DT65" s="274"/>
      <c r="DU65" s="274"/>
      <c r="DV65" s="274"/>
      <c r="DW65" s="274"/>
      <c r="DX65" s="274"/>
      <c r="DY65" s="274"/>
      <c r="DZ65" s="274"/>
      <c r="EA65" s="274"/>
      <c r="EB65" s="274"/>
      <c r="EC65" s="274"/>
      <c r="ED65" s="274"/>
      <c r="EE65" s="274"/>
      <c r="EF65" s="274"/>
      <c r="EG65" s="274"/>
      <c r="EH65" s="274"/>
      <c r="EI65" s="274"/>
      <c r="EJ65" s="274"/>
      <c r="EK65" s="274"/>
      <c r="EL65" s="274"/>
      <c r="EM65" s="274"/>
      <c r="EN65" s="274"/>
    </row>
    <row r="66" spans="1:144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  <c r="DN66" s="274"/>
      <c r="DO66" s="274"/>
      <c r="DP66" s="274"/>
      <c r="DQ66" s="274"/>
      <c r="DR66" s="274"/>
      <c r="DS66" s="274"/>
      <c r="DT66" s="274"/>
      <c r="DU66" s="274"/>
      <c r="DV66" s="274"/>
      <c r="DW66" s="274"/>
      <c r="DX66" s="274"/>
      <c r="DY66" s="274"/>
      <c r="DZ66" s="274"/>
      <c r="EA66" s="274"/>
      <c r="EB66" s="274"/>
      <c r="EC66" s="274"/>
      <c r="ED66" s="274"/>
      <c r="EE66" s="274"/>
      <c r="EF66" s="274"/>
      <c r="EG66" s="274"/>
      <c r="EH66" s="274"/>
      <c r="EI66" s="274"/>
      <c r="EJ66" s="274"/>
      <c r="EK66" s="274"/>
      <c r="EL66" s="274"/>
      <c r="EM66" s="274"/>
      <c r="EN66" s="274"/>
    </row>
    <row r="67" spans="1:144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</row>
    <row r="68" spans="1:144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  <c r="DN68" s="274"/>
      <c r="DO68" s="274"/>
      <c r="DP68" s="274"/>
      <c r="DQ68" s="274"/>
      <c r="DR68" s="274"/>
      <c r="DS68" s="274"/>
      <c r="DT68" s="274"/>
      <c r="DU68" s="274"/>
      <c r="DV68" s="274"/>
      <c r="DW68" s="274"/>
      <c r="DX68" s="274"/>
      <c r="DY68" s="274"/>
      <c r="DZ68" s="274"/>
      <c r="EA68" s="274"/>
      <c r="EB68" s="274"/>
      <c r="EC68" s="274"/>
      <c r="ED68" s="274"/>
      <c r="EE68" s="274"/>
      <c r="EF68" s="274"/>
      <c r="EG68" s="274"/>
      <c r="EH68" s="274"/>
      <c r="EI68" s="274"/>
      <c r="EJ68" s="274"/>
      <c r="EK68" s="274"/>
      <c r="EL68" s="274"/>
      <c r="EM68" s="274"/>
      <c r="EN68" s="274"/>
    </row>
    <row r="69" spans="1:144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</row>
    <row r="70" spans="1:144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  <c r="DN70" s="274"/>
      <c r="DO70" s="274"/>
      <c r="DP70" s="274"/>
      <c r="DQ70" s="274"/>
      <c r="DR70" s="274"/>
      <c r="DS70" s="274"/>
      <c r="DT70" s="274"/>
      <c r="DU70" s="274"/>
      <c r="DV70" s="274"/>
      <c r="DW70" s="274"/>
      <c r="DX70" s="274"/>
      <c r="DY70" s="274"/>
      <c r="DZ70" s="274"/>
      <c r="EA70" s="274"/>
      <c r="EB70" s="274"/>
      <c r="EC70" s="274"/>
      <c r="ED70" s="274"/>
      <c r="EE70" s="274"/>
      <c r="EF70" s="274"/>
      <c r="EG70" s="274"/>
      <c r="EH70" s="274"/>
      <c r="EI70" s="274"/>
      <c r="EJ70" s="274"/>
      <c r="EK70" s="274"/>
      <c r="EL70" s="274"/>
      <c r="EM70" s="274"/>
      <c r="EN70" s="274"/>
    </row>
    <row r="71" spans="1:144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  <c r="DN71" s="274"/>
      <c r="DO71" s="274"/>
      <c r="DP71" s="274"/>
      <c r="DQ71" s="274"/>
      <c r="DR71" s="274"/>
      <c r="DS71" s="274"/>
      <c r="DT71" s="274"/>
      <c r="DU71" s="274"/>
      <c r="DV71" s="274"/>
      <c r="DW71" s="274"/>
      <c r="DX71" s="274"/>
      <c r="DY71" s="274"/>
      <c r="DZ71" s="274"/>
      <c r="EA71" s="274"/>
      <c r="EB71" s="274"/>
      <c r="EC71" s="274"/>
      <c r="ED71" s="274"/>
      <c r="EE71" s="274"/>
      <c r="EF71" s="274"/>
      <c r="EG71" s="274"/>
      <c r="EH71" s="274"/>
      <c r="EI71" s="274"/>
      <c r="EJ71" s="274"/>
      <c r="EK71" s="274"/>
      <c r="EL71" s="274"/>
      <c r="EM71" s="274"/>
      <c r="EN71" s="274"/>
    </row>
    <row r="72" spans="1:144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  <c r="DN72" s="274"/>
      <c r="DO72" s="274"/>
      <c r="DP72" s="274"/>
      <c r="DQ72" s="274"/>
      <c r="DR72" s="274"/>
      <c r="DS72" s="274"/>
      <c r="DT72" s="274"/>
      <c r="DU72" s="274"/>
      <c r="DV72" s="274"/>
      <c r="DW72" s="274"/>
      <c r="DX72" s="274"/>
      <c r="DY72" s="274"/>
      <c r="DZ72" s="274"/>
      <c r="EA72" s="274"/>
      <c r="EB72" s="274"/>
      <c r="EC72" s="274"/>
      <c r="ED72" s="274"/>
      <c r="EE72" s="274"/>
      <c r="EF72" s="274"/>
      <c r="EG72" s="274"/>
      <c r="EH72" s="274"/>
      <c r="EI72" s="274"/>
      <c r="EJ72" s="274"/>
      <c r="EK72" s="274"/>
      <c r="EL72" s="274"/>
      <c r="EM72" s="274"/>
      <c r="EN72" s="274"/>
    </row>
    <row r="73" spans="1:144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  <c r="DN73" s="274"/>
      <c r="DO73" s="274"/>
      <c r="DP73" s="274"/>
      <c r="DQ73" s="274"/>
      <c r="DR73" s="274"/>
      <c r="DS73" s="274"/>
      <c r="DT73" s="274"/>
      <c r="DU73" s="274"/>
      <c r="DV73" s="274"/>
      <c r="DW73" s="274"/>
      <c r="DX73" s="274"/>
      <c r="DY73" s="274"/>
      <c r="DZ73" s="274"/>
      <c r="EA73" s="274"/>
      <c r="EB73" s="274"/>
      <c r="EC73" s="274"/>
      <c r="ED73" s="274"/>
      <c r="EE73" s="274"/>
      <c r="EF73" s="274"/>
      <c r="EG73" s="274"/>
      <c r="EH73" s="274"/>
      <c r="EI73" s="274"/>
      <c r="EJ73" s="274"/>
      <c r="EK73" s="274"/>
      <c r="EL73" s="274"/>
      <c r="EM73" s="274"/>
      <c r="EN73" s="274"/>
    </row>
    <row r="74" spans="1:144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  <c r="DN74" s="274"/>
      <c r="DO74" s="274"/>
      <c r="DP74" s="274"/>
      <c r="DQ74" s="274"/>
      <c r="DR74" s="274"/>
      <c r="DS74" s="274"/>
      <c r="DT74" s="274"/>
      <c r="DU74" s="274"/>
      <c r="DV74" s="274"/>
      <c r="DW74" s="274"/>
      <c r="DX74" s="274"/>
      <c r="DY74" s="274"/>
      <c r="DZ74" s="274"/>
      <c r="EA74" s="274"/>
      <c r="EB74" s="274"/>
      <c r="EC74" s="274"/>
      <c r="ED74" s="274"/>
      <c r="EE74" s="274"/>
      <c r="EF74" s="274"/>
      <c r="EG74" s="274"/>
      <c r="EH74" s="274"/>
      <c r="EI74" s="274"/>
      <c r="EJ74" s="274"/>
      <c r="EK74" s="274"/>
      <c r="EL74" s="274"/>
      <c r="EM74" s="274"/>
      <c r="EN74" s="274"/>
    </row>
    <row r="75" spans="1:144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  <c r="DN75" s="274"/>
      <c r="DO75" s="274"/>
      <c r="DP75" s="274"/>
      <c r="DQ75" s="274"/>
      <c r="DR75" s="274"/>
      <c r="DS75" s="274"/>
      <c r="DT75" s="274"/>
      <c r="DU75" s="274"/>
      <c r="DV75" s="274"/>
      <c r="DW75" s="274"/>
      <c r="DX75" s="274"/>
      <c r="DY75" s="274"/>
      <c r="DZ75" s="274"/>
      <c r="EA75" s="274"/>
      <c r="EB75" s="274"/>
      <c r="EC75" s="274"/>
      <c r="ED75" s="274"/>
      <c r="EE75" s="274"/>
      <c r="EF75" s="274"/>
      <c r="EG75" s="274"/>
      <c r="EH75" s="274"/>
      <c r="EI75" s="274"/>
      <c r="EJ75" s="274"/>
      <c r="EK75" s="274"/>
      <c r="EL75" s="274"/>
      <c r="EM75" s="274"/>
      <c r="EN75" s="274"/>
    </row>
    <row r="76" spans="1:144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  <c r="DN76" s="274"/>
      <c r="DO76" s="274"/>
      <c r="DP76" s="274"/>
      <c r="DQ76" s="274"/>
      <c r="DR76" s="274"/>
      <c r="DS76" s="274"/>
      <c r="DT76" s="274"/>
      <c r="DU76" s="274"/>
      <c r="DV76" s="274"/>
      <c r="DW76" s="274"/>
      <c r="DX76" s="274"/>
      <c r="DY76" s="274"/>
      <c r="DZ76" s="274"/>
      <c r="EA76" s="274"/>
      <c r="EB76" s="274"/>
      <c r="EC76" s="274"/>
      <c r="ED76" s="274"/>
      <c r="EE76" s="274"/>
      <c r="EF76" s="274"/>
      <c r="EG76" s="274"/>
      <c r="EH76" s="274"/>
      <c r="EI76" s="274"/>
      <c r="EJ76" s="274"/>
      <c r="EK76" s="274"/>
      <c r="EL76" s="274"/>
      <c r="EM76" s="274"/>
      <c r="EN76" s="274"/>
    </row>
    <row r="77" spans="1:144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  <c r="DN77" s="274"/>
      <c r="DO77" s="274"/>
      <c r="DP77" s="274"/>
      <c r="DQ77" s="274"/>
      <c r="DR77" s="274"/>
      <c r="DS77" s="274"/>
      <c r="DT77" s="274"/>
      <c r="DU77" s="274"/>
      <c r="DV77" s="274"/>
      <c r="DW77" s="274"/>
      <c r="DX77" s="274"/>
      <c r="DY77" s="274"/>
      <c r="DZ77" s="274"/>
      <c r="EA77" s="274"/>
      <c r="EB77" s="274"/>
      <c r="EC77" s="274"/>
      <c r="ED77" s="274"/>
      <c r="EE77" s="274"/>
      <c r="EF77" s="274"/>
      <c r="EG77" s="274"/>
      <c r="EH77" s="274"/>
      <c r="EI77" s="274"/>
      <c r="EJ77" s="274"/>
      <c r="EK77" s="274"/>
      <c r="EL77" s="274"/>
      <c r="EM77" s="274"/>
      <c r="EN77" s="274"/>
    </row>
    <row r="78" spans="1:144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  <c r="DN78" s="274"/>
      <c r="DO78" s="274"/>
      <c r="DP78" s="274"/>
      <c r="DQ78" s="274"/>
      <c r="DR78" s="274"/>
      <c r="DS78" s="274"/>
      <c r="DT78" s="274"/>
      <c r="DU78" s="274"/>
      <c r="DV78" s="274"/>
      <c r="DW78" s="274"/>
      <c r="DX78" s="274"/>
      <c r="DY78" s="274"/>
      <c r="DZ78" s="274"/>
      <c r="EA78" s="274"/>
      <c r="EB78" s="274"/>
      <c r="EC78" s="274"/>
      <c r="ED78" s="274"/>
      <c r="EE78" s="274"/>
      <c r="EF78" s="274"/>
      <c r="EG78" s="274"/>
      <c r="EH78" s="274"/>
      <c r="EI78" s="274"/>
      <c r="EJ78" s="274"/>
      <c r="EK78" s="274"/>
      <c r="EL78" s="274"/>
      <c r="EM78" s="274"/>
      <c r="EN78" s="274"/>
    </row>
    <row r="79" spans="1:144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  <c r="DN79" s="274"/>
      <c r="DO79" s="274"/>
      <c r="DP79" s="274"/>
      <c r="DQ79" s="274"/>
      <c r="DR79" s="274"/>
      <c r="DS79" s="274"/>
      <c r="DT79" s="274"/>
      <c r="DU79" s="274"/>
      <c r="DV79" s="274"/>
      <c r="DW79" s="274"/>
      <c r="DX79" s="274"/>
      <c r="DY79" s="274"/>
      <c r="DZ79" s="274"/>
      <c r="EA79" s="274"/>
      <c r="EB79" s="274"/>
      <c r="EC79" s="274"/>
      <c r="ED79" s="274"/>
      <c r="EE79" s="274"/>
      <c r="EF79" s="274"/>
      <c r="EG79" s="274"/>
      <c r="EH79" s="274"/>
      <c r="EI79" s="274"/>
      <c r="EJ79" s="274"/>
      <c r="EK79" s="274"/>
      <c r="EL79" s="274"/>
      <c r="EM79" s="274"/>
      <c r="EN79" s="274"/>
    </row>
    <row r="80" spans="1:144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  <c r="DN80" s="274"/>
      <c r="DO80" s="274"/>
      <c r="DP80" s="274"/>
      <c r="DQ80" s="274"/>
      <c r="DR80" s="274"/>
      <c r="DS80" s="274"/>
      <c r="DT80" s="274"/>
      <c r="DU80" s="274"/>
      <c r="DV80" s="274"/>
      <c r="DW80" s="274"/>
      <c r="DX80" s="274"/>
      <c r="DY80" s="274"/>
      <c r="DZ80" s="274"/>
      <c r="EA80" s="274"/>
      <c r="EB80" s="274"/>
      <c r="EC80" s="274"/>
      <c r="ED80" s="274"/>
      <c r="EE80" s="274"/>
      <c r="EF80" s="274"/>
      <c r="EG80" s="274"/>
      <c r="EH80" s="274"/>
      <c r="EI80" s="274"/>
      <c r="EJ80" s="274"/>
      <c r="EK80" s="274"/>
      <c r="EL80" s="274"/>
      <c r="EM80" s="274"/>
      <c r="EN80" s="274"/>
    </row>
    <row r="81" spans="1:144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  <c r="DN81" s="274"/>
      <c r="DO81" s="274"/>
      <c r="DP81" s="274"/>
      <c r="DQ81" s="274"/>
      <c r="DR81" s="274"/>
      <c r="DS81" s="274"/>
      <c r="DT81" s="274"/>
      <c r="DU81" s="274"/>
      <c r="DV81" s="274"/>
      <c r="DW81" s="274"/>
      <c r="DX81" s="274"/>
      <c r="DY81" s="274"/>
      <c r="DZ81" s="274"/>
      <c r="EA81" s="274"/>
      <c r="EB81" s="274"/>
      <c r="EC81" s="274"/>
      <c r="ED81" s="274"/>
      <c r="EE81" s="274"/>
      <c r="EF81" s="274"/>
      <c r="EG81" s="274"/>
      <c r="EH81" s="274"/>
      <c r="EI81" s="274"/>
      <c r="EJ81" s="274"/>
      <c r="EK81" s="274"/>
      <c r="EL81" s="274"/>
      <c r="EM81" s="274"/>
      <c r="EN81" s="274"/>
    </row>
    <row r="82" spans="1:144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  <c r="DN82" s="274"/>
      <c r="DO82" s="274"/>
      <c r="DP82" s="274"/>
      <c r="DQ82" s="274"/>
      <c r="DR82" s="274"/>
      <c r="DS82" s="274"/>
      <c r="DT82" s="274"/>
      <c r="DU82" s="274"/>
      <c r="DV82" s="274"/>
      <c r="DW82" s="274"/>
      <c r="DX82" s="274"/>
      <c r="DY82" s="274"/>
      <c r="DZ82" s="274"/>
      <c r="EA82" s="274"/>
      <c r="EB82" s="274"/>
      <c r="EC82" s="274"/>
      <c r="ED82" s="274"/>
      <c r="EE82" s="274"/>
      <c r="EF82" s="274"/>
      <c r="EG82" s="274"/>
      <c r="EH82" s="274"/>
      <c r="EI82" s="274"/>
      <c r="EJ82" s="274"/>
      <c r="EK82" s="274"/>
      <c r="EL82" s="274"/>
      <c r="EM82" s="274"/>
      <c r="EN82" s="274"/>
    </row>
    <row r="83" spans="1:144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  <c r="DN83" s="274"/>
      <c r="DO83" s="274"/>
      <c r="DP83" s="274"/>
      <c r="DQ83" s="274"/>
      <c r="DR83" s="274"/>
      <c r="DS83" s="274"/>
      <c r="DT83" s="274"/>
      <c r="DU83" s="274"/>
      <c r="DV83" s="274"/>
      <c r="DW83" s="274"/>
      <c r="DX83" s="274"/>
      <c r="DY83" s="274"/>
      <c r="DZ83" s="274"/>
      <c r="EA83" s="274"/>
      <c r="EB83" s="274"/>
      <c r="EC83" s="274"/>
      <c r="ED83" s="274"/>
      <c r="EE83" s="274"/>
      <c r="EF83" s="274"/>
      <c r="EG83" s="274"/>
      <c r="EH83" s="274"/>
      <c r="EI83" s="274"/>
      <c r="EJ83" s="274"/>
      <c r="EK83" s="274"/>
      <c r="EL83" s="274"/>
      <c r="EM83" s="274"/>
      <c r="EN83" s="274"/>
    </row>
    <row r="84" spans="1:144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  <c r="DN84" s="274"/>
      <c r="DO84" s="274"/>
      <c r="DP84" s="274"/>
      <c r="DQ84" s="274"/>
      <c r="DR84" s="274"/>
      <c r="DS84" s="274"/>
      <c r="DT84" s="274"/>
      <c r="DU84" s="274"/>
      <c r="DV84" s="274"/>
      <c r="DW84" s="274"/>
      <c r="DX84" s="274"/>
      <c r="DY84" s="274"/>
      <c r="DZ84" s="274"/>
      <c r="EA84" s="274"/>
      <c r="EB84" s="274"/>
      <c r="EC84" s="274"/>
      <c r="ED84" s="274"/>
      <c r="EE84" s="274"/>
      <c r="EF84" s="274"/>
      <c r="EG84" s="274"/>
      <c r="EH84" s="274"/>
      <c r="EI84" s="274"/>
      <c r="EJ84" s="274"/>
      <c r="EK84" s="274"/>
      <c r="EL84" s="274"/>
      <c r="EM84" s="274"/>
      <c r="EN84" s="274"/>
    </row>
    <row r="85" spans="1:144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  <c r="DN85" s="274"/>
      <c r="DO85" s="274"/>
      <c r="DP85" s="274"/>
      <c r="DQ85" s="274"/>
      <c r="DR85" s="274"/>
      <c r="DS85" s="274"/>
      <c r="DT85" s="274"/>
      <c r="DU85" s="274"/>
      <c r="DV85" s="274"/>
      <c r="DW85" s="274"/>
      <c r="DX85" s="274"/>
      <c r="DY85" s="274"/>
      <c r="DZ85" s="274"/>
      <c r="EA85" s="274"/>
      <c r="EB85" s="274"/>
      <c r="EC85" s="274"/>
      <c r="ED85" s="274"/>
      <c r="EE85" s="274"/>
      <c r="EF85" s="274"/>
      <c r="EG85" s="274"/>
      <c r="EH85" s="274"/>
      <c r="EI85" s="274"/>
      <c r="EJ85" s="274"/>
      <c r="EK85" s="274"/>
      <c r="EL85" s="274"/>
      <c r="EM85" s="274"/>
      <c r="EN85" s="274"/>
    </row>
    <row r="86" spans="1:144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  <c r="DN86" s="274"/>
      <c r="DO86" s="274"/>
      <c r="DP86" s="274"/>
      <c r="DQ86" s="274"/>
      <c r="DR86" s="274"/>
      <c r="DS86" s="274"/>
      <c r="DT86" s="274"/>
      <c r="DU86" s="274"/>
      <c r="DV86" s="274"/>
      <c r="DW86" s="274"/>
      <c r="DX86" s="274"/>
      <c r="DY86" s="274"/>
      <c r="DZ86" s="274"/>
      <c r="EA86" s="274"/>
      <c r="EB86" s="274"/>
      <c r="EC86" s="274"/>
      <c r="ED86" s="274"/>
      <c r="EE86" s="274"/>
      <c r="EF86" s="274"/>
      <c r="EG86" s="274"/>
      <c r="EH86" s="274"/>
      <c r="EI86" s="274"/>
      <c r="EJ86" s="274"/>
      <c r="EK86" s="274"/>
      <c r="EL86" s="274"/>
      <c r="EM86" s="274"/>
      <c r="EN86" s="274"/>
    </row>
    <row r="87" spans="1:144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  <c r="DN87" s="274"/>
      <c r="DO87" s="274"/>
      <c r="DP87" s="274"/>
      <c r="DQ87" s="274"/>
      <c r="DR87" s="274"/>
      <c r="DS87" s="274"/>
      <c r="DT87" s="274"/>
      <c r="DU87" s="274"/>
      <c r="DV87" s="274"/>
      <c r="DW87" s="274"/>
      <c r="DX87" s="274"/>
      <c r="DY87" s="274"/>
      <c r="DZ87" s="274"/>
      <c r="EA87" s="274"/>
      <c r="EB87" s="274"/>
      <c r="EC87" s="274"/>
      <c r="ED87" s="274"/>
      <c r="EE87" s="274"/>
      <c r="EF87" s="274"/>
      <c r="EG87" s="274"/>
      <c r="EH87" s="274"/>
      <c r="EI87" s="274"/>
      <c r="EJ87" s="274"/>
      <c r="EK87" s="274"/>
      <c r="EL87" s="274"/>
      <c r="EM87" s="274"/>
      <c r="EN87" s="274"/>
    </row>
    <row r="88" spans="1:144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  <c r="DN88" s="274"/>
      <c r="DO88" s="274"/>
      <c r="DP88" s="274"/>
      <c r="DQ88" s="274"/>
      <c r="DR88" s="274"/>
      <c r="DS88" s="274"/>
      <c r="DT88" s="274"/>
      <c r="DU88" s="274"/>
      <c r="DV88" s="274"/>
      <c r="DW88" s="274"/>
      <c r="DX88" s="274"/>
      <c r="DY88" s="274"/>
      <c r="DZ88" s="274"/>
      <c r="EA88" s="274"/>
      <c r="EB88" s="274"/>
      <c r="EC88" s="274"/>
      <c r="ED88" s="274"/>
      <c r="EE88" s="274"/>
      <c r="EF88" s="274"/>
      <c r="EG88" s="274"/>
      <c r="EH88" s="274"/>
      <c r="EI88" s="274"/>
      <c r="EJ88" s="274"/>
      <c r="EK88" s="274"/>
      <c r="EL88" s="274"/>
      <c r="EM88" s="274"/>
      <c r="EN88" s="274"/>
    </row>
    <row r="89" spans="1:144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  <c r="DN89" s="274"/>
      <c r="DO89" s="274"/>
      <c r="DP89" s="274"/>
      <c r="DQ89" s="274"/>
      <c r="DR89" s="274"/>
      <c r="DS89" s="274"/>
      <c r="DT89" s="274"/>
      <c r="DU89" s="274"/>
      <c r="DV89" s="274"/>
      <c r="DW89" s="274"/>
      <c r="DX89" s="274"/>
      <c r="DY89" s="274"/>
      <c r="DZ89" s="274"/>
      <c r="EA89" s="274"/>
      <c r="EB89" s="274"/>
      <c r="EC89" s="274"/>
      <c r="ED89" s="274"/>
      <c r="EE89" s="274"/>
      <c r="EF89" s="274"/>
      <c r="EG89" s="274"/>
      <c r="EH89" s="274"/>
      <c r="EI89" s="274"/>
      <c r="EJ89" s="274"/>
      <c r="EK89" s="274"/>
      <c r="EL89" s="274"/>
      <c r="EM89" s="274"/>
      <c r="EN89" s="274"/>
    </row>
    <row r="90" spans="1:144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  <c r="DN90" s="274"/>
      <c r="DO90" s="274"/>
      <c r="DP90" s="274"/>
      <c r="DQ90" s="274"/>
      <c r="DR90" s="274"/>
      <c r="DS90" s="274"/>
      <c r="DT90" s="274"/>
      <c r="DU90" s="274"/>
      <c r="DV90" s="274"/>
      <c r="DW90" s="274"/>
      <c r="DX90" s="274"/>
      <c r="DY90" s="274"/>
      <c r="DZ90" s="274"/>
      <c r="EA90" s="274"/>
      <c r="EB90" s="274"/>
      <c r="EC90" s="274"/>
      <c r="ED90" s="274"/>
      <c r="EE90" s="274"/>
      <c r="EF90" s="274"/>
      <c r="EG90" s="274"/>
      <c r="EH90" s="274"/>
      <c r="EI90" s="274"/>
      <c r="EJ90" s="274"/>
      <c r="EK90" s="274"/>
      <c r="EL90" s="274"/>
      <c r="EM90" s="274"/>
      <c r="EN90" s="274"/>
    </row>
    <row r="91" spans="1:144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  <c r="DN91" s="274"/>
      <c r="DO91" s="274"/>
      <c r="DP91" s="274"/>
      <c r="DQ91" s="274"/>
      <c r="DR91" s="274"/>
      <c r="DS91" s="274"/>
      <c r="DT91" s="274"/>
      <c r="DU91" s="274"/>
      <c r="DV91" s="274"/>
      <c r="DW91" s="274"/>
      <c r="DX91" s="274"/>
      <c r="DY91" s="274"/>
      <c r="DZ91" s="274"/>
      <c r="EA91" s="274"/>
      <c r="EB91" s="274"/>
      <c r="EC91" s="274"/>
      <c r="ED91" s="274"/>
      <c r="EE91" s="274"/>
      <c r="EF91" s="274"/>
      <c r="EG91" s="274"/>
      <c r="EH91" s="274"/>
      <c r="EI91" s="274"/>
      <c r="EJ91" s="274"/>
      <c r="EK91" s="274"/>
      <c r="EL91" s="274"/>
      <c r="EM91" s="274"/>
      <c r="EN91" s="274"/>
    </row>
    <row r="92" spans="1:144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  <c r="DN92" s="274"/>
      <c r="DO92" s="274"/>
      <c r="DP92" s="274"/>
      <c r="DQ92" s="274"/>
      <c r="DR92" s="274"/>
      <c r="DS92" s="274"/>
      <c r="DT92" s="274"/>
      <c r="DU92" s="274"/>
      <c r="DV92" s="274"/>
      <c r="DW92" s="274"/>
      <c r="DX92" s="274"/>
      <c r="DY92" s="274"/>
      <c r="DZ92" s="274"/>
      <c r="EA92" s="274"/>
      <c r="EB92" s="274"/>
      <c r="EC92" s="274"/>
      <c r="ED92" s="274"/>
      <c r="EE92" s="274"/>
      <c r="EF92" s="274"/>
      <c r="EG92" s="274"/>
      <c r="EH92" s="274"/>
      <c r="EI92" s="274"/>
      <c r="EJ92" s="274"/>
      <c r="EK92" s="274"/>
      <c r="EL92" s="274"/>
      <c r="EM92" s="274"/>
      <c r="EN92" s="274"/>
    </row>
    <row r="93" spans="1:144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  <c r="DN93" s="274"/>
      <c r="DO93" s="274"/>
      <c r="DP93" s="274"/>
      <c r="DQ93" s="274"/>
      <c r="DR93" s="274"/>
      <c r="DS93" s="274"/>
      <c r="DT93" s="274"/>
      <c r="DU93" s="274"/>
      <c r="DV93" s="274"/>
      <c r="DW93" s="274"/>
      <c r="DX93" s="274"/>
      <c r="DY93" s="274"/>
      <c r="DZ93" s="274"/>
      <c r="EA93" s="274"/>
      <c r="EB93" s="274"/>
      <c r="EC93" s="274"/>
      <c r="ED93" s="274"/>
      <c r="EE93" s="274"/>
      <c r="EF93" s="274"/>
      <c r="EG93" s="274"/>
      <c r="EH93" s="274"/>
      <c r="EI93" s="274"/>
      <c r="EJ93" s="274"/>
      <c r="EK93" s="274"/>
      <c r="EL93" s="274"/>
      <c r="EM93" s="274"/>
      <c r="EN93" s="274"/>
    </row>
    <row r="94" spans="1:144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  <c r="DN94" s="274"/>
      <c r="DO94" s="274"/>
      <c r="DP94" s="274"/>
      <c r="DQ94" s="274"/>
      <c r="DR94" s="274"/>
      <c r="DS94" s="274"/>
      <c r="DT94" s="274"/>
      <c r="DU94" s="274"/>
      <c r="DV94" s="274"/>
      <c r="DW94" s="274"/>
      <c r="DX94" s="274"/>
      <c r="DY94" s="274"/>
      <c r="DZ94" s="274"/>
      <c r="EA94" s="274"/>
      <c r="EB94" s="274"/>
      <c r="EC94" s="274"/>
      <c r="ED94" s="274"/>
      <c r="EE94" s="274"/>
      <c r="EF94" s="274"/>
      <c r="EG94" s="274"/>
      <c r="EH94" s="274"/>
      <c r="EI94" s="274"/>
      <c r="EJ94" s="274"/>
      <c r="EK94" s="274"/>
      <c r="EL94" s="274"/>
      <c r="EM94" s="274"/>
      <c r="EN94" s="274"/>
    </row>
    <row r="95" spans="1:144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  <c r="DN95" s="274"/>
      <c r="DO95" s="274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4"/>
      <c r="EB95" s="274"/>
      <c r="EC95" s="274"/>
      <c r="ED95" s="274"/>
      <c r="EE95" s="274"/>
      <c r="EF95" s="274"/>
      <c r="EG95" s="274"/>
      <c r="EH95" s="274"/>
      <c r="EI95" s="274"/>
      <c r="EJ95" s="274"/>
      <c r="EK95" s="274"/>
      <c r="EL95" s="274"/>
      <c r="EM95" s="274"/>
      <c r="EN95" s="274"/>
    </row>
    <row r="96" spans="1:144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  <c r="DN96" s="274"/>
      <c r="DO96" s="274"/>
      <c r="DP96" s="274"/>
      <c r="DQ96" s="274"/>
      <c r="DR96" s="274"/>
      <c r="DS96" s="274"/>
      <c r="DT96" s="274"/>
      <c r="DU96" s="274"/>
      <c r="DV96" s="274"/>
      <c r="DW96" s="274"/>
      <c r="DX96" s="274"/>
      <c r="DY96" s="274"/>
      <c r="DZ96" s="274"/>
      <c r="EA96" s="274"/>
      <c r="EB96" s="274"/>
      <c r="EC96" s="274"/>
      <c r="ED96" s="274"/>
      <c r="EE96" s="274"/>
      <c r="EF96" s="274"/>
      <c r="EG96" s="274"/>
      <c r="EH96" s="274"/>
      <c r="EI96" s="274"/>
      <c r="EJ96" s="274"/>
      <c r="EK96" s="274"/>
      <c r="EL96" s="274"/>
      <c r="EM96" s="274"/>
      <c r="EN96" s="274"/>
    </row>
    <row r="97" spans="1:144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  <c r="DN97" s="274"/>
      <c r="DO97" s="274"/>
      <c r="DP97" s="274"/>
      <c r="DQ97" s="274"/>
      <c r="DR97" s="274"/>
      <c r="DS97" s="274"/>
      <c r="DT97" s="274"/>
      <c r="DU97" s="274"/>
      <c r="DV97" s="274"/>
      <c r="DW97" s="274"/>
      <c r="DX97" s="274"/>
      <c r="DY97" s="274"/>
      <c r="DZ97" s="274"/>
      <c r="EA97" s="274"/>
      <c r="EB97" s="274"/>
      <c r="EC97" s="274"/>
      <c r="ED97" s="274"/>
      <c r="EE97" s="274"/>
      <c r="EF97" s="274"/>
      <c r="EG97" s="274"/>
      <c r="EH97" s="274"/>
      <c r="EI97" s="274"/>
      <c r="EJ97" s="274"/>
      <c r="EK97" s="274"/>
      <c r="EL97" s="274"/>
      <c r="EM97" s="274"/>
      <c r="EN97" s="274"/>
    </row>
    <row r="98" spans="1:144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  <c r="DN98" s="274"/>
      <c r="DO98" s="274"/>
      <c r="DP98" s="274"/>
      <c r="DQ98" s="274"/>
      <c r="DR98" s="274"/>
      <c r="DS98" s="274"/>
      <c r="DT98" s="274"/>
      <c r="DU98" s="274"/>
      <c r="DV98" s="274"/>
      <c r="DW98" s="274"/>
      <c r="DX98" s="274"/>
      <c r="DY98" s="274"/>
      <c r="DZ98" s="274"/>
      <c r="EA98" s="274"/>
      <c r="EB98" s="274"/>
      <c r="EC98" s="274"/>
      <c r="ED98" s="274"/>
      <c r="EE98" s="274"/>
      <c r="EF98" s="274"/>
      <c r="EG98" s="274"/>
      <c r="EH98" s="274"/>
      <c r="EI98" s="274"/>
      <c r="EJ98" s="274"/>
      <c r="EK98" s="274"/>
      <c r="EL98" s="274"/>
      <c r="EM98" s="274"/>
      <c r="EN98" s="274"/>
    </row>
    <row r="99" spans="1:144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  <c r="DN99" s="274"/>
      <c r="DO99" s="274"/>
      <c r="DP99" s="274"/>
      <c r="DQ99" s="274"/>
      <c r="DR99" s="274"/>
      <c r="DS99" s="274"/>
      <c r="DT99" s="274"/>
      <c r="DU99" s="274"/>
      <c r="DV99" s="274"/>
      <c r="DW99" s="274"/>
      <c r="DX99" s="274"/>
      <c r="DY99" s="274"/>
      <c r="DZ99" s="274"/>
      <c r="EA99" s="274"/>
      <c r="EB99" s="274"/>
      <c r="EC99" s="274"/>
      <c r="ED99" s="274"/>
      <c r="EE99" s="274"/>
      <c r="EF99" s="274"/>
      <c r="EG99" s="274"/>
      <c r="EH99" s="274"/>
      <c r="EI99" s="274"/>
      <c r="EJ99" s="274"/>
      <c r="EK99" s="274"/>
      <c r="EL99" s="274"/>
      <c r="EM99" s="274"/>
      <c r="EN99" s="274"/>
    </row>
    <row r="100" spans="1:144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  <c r="DN100" s="274"/>
      <c r="DO100" s="274"/>
      <c r="DP100" s="274"/>
      <c r="DQ100" s="274"/>
      <c r="DR100" s="274"/>
      <c r="DS100" s="274"/>
      <c r="DT100" s="274"/>
      <c r="DU100" s="274"/>
      <c r="DV100" s="274"/>
      <c r="DW100" s="274"/>
      <c r="DX100" s="274"/>
      <c r="DY100" s="274"/>
      <c r="DZ100" s="274"/>
      <c r="EA100" s="274"/>
      <c r="EB100" s="274"/>
      <c r="EC100" s="274"/>
      <c r="ED100" s="274"/>
      <c r="EE100" s="274"/>
      <c r="EF100" s="274"/>
      <c r="EG100" s="274"/>
      <c r="EH100" s="274"/>
      <c r="EI100" s="274"/>
      <c r="EJ100" s="274"/>
      <c r="EK100" s="274"/>
      <c r="EL100" s="274"/>
      <c r="EM100" s="274"/>
      <c r="EN100" s="274"/>
    </row>
    <row r="101" spans="1:144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  <c r="DN101" s="274"/>
      <c r="DO101" s="274"/>
      <c r="DP101" s="274"/>
      <c r="DQ101" s="274"/>
      <c r="DR101" s="274"/>
      <c r="DS101" s="274"/>
      <c r="DT101" s="274"/>
      <c r="DU101" s="274"/>
      <c r="DV101" s="274"/>
      <c r="DW101" s="274"/>
      <c r="DX101" s="274"/>
      <c r="DY101" s="274"/>
      <c r="DZ101" s="274"/>
      <c r="EA101" s="274"/>
      <c r="EB101" s="274"/>
      <c r="EC101" s="274"/>
      <c r="ED101" s="274"/>
      <c r="EE101" s="274"/>
      <c r="EF101" s="274"/>
      <c r="EG101" s="274"/>
      <c r="EH101" s="274"/>
      <c r="EI101" s="274"/>
      <c r="EJ101" s="274"/>
      <c r="EK101" s="274"/>
      <c r="EL101" s="274"/>
      <c r="EM101" s="274"/>
      <c r="EN101" s="274"/>
    </row>
    <row r="102" spans="1:144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  <c r="DN102" s="274"/>
      <c r="DO102" s="274"/>
      <c r="DP102" s="274"/>
      <c r="DQ102" s="274"/>
      <c r="DR102" s="274"/>
      <c r="DS102" s="274"/>
      <c r="DT102" s="274"/>
      <c r="DU102" s="274"/>
      <c r="DV102" s="274"/>
      <c r="DW102" s="274"/>
      <c r="DX102" s="274"/>
      <c r="DY102" s="274"/>
      <c r="DZ102" s="274"/>
      <c r="EA102" s="274"/>
      <c r="EB102" s="274"/>
      <c r="EC102" s="274"/>
      <c r="ED102" s="274"/>
      <c r="EE102" s="274"/>
      <c r="EF102" s="274"/>
      <c r="EG102" s="274"/>
      <c r="EH102" s="274"/>
      <c r="EI102" s="274"/>
      <c r="EJ102" s="274"/>
      <c r="EK102" s="274"/>
      <c r="EL102" s="274"/>
      <c r="EM102" s="274"/>
      <c r="EN102" s="274"/>
    </row>
    <row r="103" spans="1:144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  <c r="DN103" s="274"/>
      <c r="DO103" s="274"/>
      <c r="DP103" s="274"/>
      <c r="DQ103" s="274"/>
      <c r="DR103" s="274"/>
      <c r="DS103" s="274"/>
      <c r="DT103" s="274"/>
      <c r="DU103" s="274"/>
      <c r="DV103" s="274"/>
      <c r="DW103" s="274"/>
      <c r="DX103" s="274"/>
      <c r="DY103" s="274"/>
      <c r="DZ103" s="274"/>
      <c r="EA103" s="274"/>
      <c r="EB103" s="274"/>
      <c r="EC103" s="274"/>
      <c r="ED103" s="274"/>
      <c r="EE103" s="274"/>
      <c r="EF103" s="274"/>
      <c r="EG103" s="274"/>
      <c r="EH103" s="274"/>
      <c r="EI103" s="274"/>
      <c r="EJ103" s="274"/>
      <c r="EK103" s="274"/>
      <c r="EL103" s="274"/>
      <c r="EM103" s="274"/>
      <c r="EN103" s="274"/>
    </row>
    <row r="104" spans="1:144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  <c r="DN104" s="274"/>
      <c r="DO104" s="274"/>
      <c r="DP104" s="274"/>
      <c r="DQ104" s="274"/>
      <c r="DR104" s="274"/>
      <c r="DS104" s="274"/>
      <c r="DT104" s="274"/>
      <c r="DU104" s="274"/>
      <c r="DV104" s="274"/>
      <c r="DW104" s="274"/>
      <c r="DX104" s="274"/>
      <c r="DY104" s="274"/>
      <c r="DZ104" s="274"/>
      <c r="EA104" s="274"/>
      <c r="EB104" s="274"/>
      <c r="EC104" s="274"/>
      <c r="ED104" s="274"/>
      <c r="EE104" s="274"/>
      <c r="EF104" s="274"/>
      <c r="EG104" s="274"/>
      <c r="EH104" s="274"/>
      <c r="EI104" s="274"/>
      <c r="EJ104" s="274"/>
      <c r="EK104" s="274"/>
      <c r="EL104" s="274"/>
      <c r="EM104" s="274"/>
      <c r="EN104" s="274"/>
    </row>
    <row r="105" spans="1:144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  <c r="DN105" s="274"/>
      <c r="DO105" s="274"/>
      <c r="DP105" s="274"/>
      <c r="DQ105" s="274"/>
      <c r="DR105" s="274"/>
      <c r="DS105" s="274"/>
      <c r="DT105" s="274"/>
      <c r="DU105" s="274"/>
      <c r="DV105" s="274"/>
      <c r="DW105" s="274"/>
      <c r="DX105" s="274"/>
      <c r="DY105" s="274"/>
      <c r="DZ105" s="274"/>
      <c r="EA105" s="274"/>
      <c r="EB105" s="274"/>
      <c r="EC105" s="274"/>
      <c r="ED105" s="274"/>
      <c r="EE105" s="274"/>
      <c r="EF105" s="274"/>
      <c r="EG105" s="274"/>
      <c r="EH105" s="274"/>
      <c r="EI105" s="274"/>
      <c r="EJ105" s="274"/>
      <c r="EK105" s="274"/>
      <c r="EL105" s="274"/>
      <c r="EM105" s="274"/>
      <c r="EN105" s="274"/>
    </row>
    <row r="106" spans="1:144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  <c r="DN106" s="274"/>
      <c r="DO106" s="274"/>
      <c r="DP106" s="274"/>
      <c r="DQ106" s="274"/>
      <c r="DR106" s="274"/>
      <c r="DS106" s="274"/>
      <c r="DT106" s="274"/>
      <c r="DU106" s="274"/>
      <c r="DV106" s="274"/>
      <c r="DW106" s="274"/>
      <c r="DX106" s="274"/>
      <c r="DY106" s="274"/>
      <c r="DZ106" s="274"/>
      <c r="EA106" s="274"/>
      <c r="EB106" s="274"/>
      <c r="EC106" s="274"/>
      <c r="ED106" s="274"/>
      <c r="EE106" s="274"/>
      <c r="EF106" s="274"/>
      <c r="EG106" s="274"/>
      <c r="EH106" s="274"/>
      <c r="EI106" s="274"/>
      <c r="EJ106" s="274"/>
      <c r="EK106" s="274"/>
      <c r="EL106" s="274"/>
      <c r="EM106" s="274"/>
      <c r="EN106" s="274"/>
    </row>
    <row r="107" spans="1:144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  <c r="DN107" s="274"/>
      <c r="DO107" s="274"/>
      <c r="DP107" s="274"/>
      <c r="DQ107" s="274"/>
      <c r="DR107" s="274"/>
      <c r="DS107" s="274"/>
      <c r="DT107" s="274"/>
      <c r="DU107" s="274"/>
      <c r="DV107" s="274"/>
      <c r="DW107" s="274"/>
      <c r="DX107" s="274"/>
      <c r="DY107" s="274"/>
      <c r="DZ107" s="274"/>
      <c r="EA107" s="274"/>
      <c r="EB107" s="274"/>
      <c r="EC107" s="274"/>
      <c r="ED107" s="274"/>
      <c r="EE107" s="274"/>
      <c r="EF107" s="274"/>
      <c r="EG107" s="274"/>
      <c r="EH107" s="274"/>
      <c r="EI107" s="274"/>
      <c r="EJ107" s="274"/>
      <c r="EK107" s="274"/>
      <c r="EL107" s="274"/>
      <c r="EM107" s="274"/>
      <c r="EN107" s="274"/>
    </row>
    <row r="108" spans="1:144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  <c r="DN108" s="274"/>
      <c r="DO108" s="274"/>
      <c r="DP108" s="274"/>
      <c r="DQ108" s="274"/>
      <c r="DR108" s="274"/>
      <c r="DS108" s="274"/>
      <c r="DT108" s="274"/>
      <c r="DU108" s="274"/>
      <c r="DV108" s="274"/>
      <c r="DW108" s="274"/>
      <c r="DX108" s="274"/>
      <c r="DY108" s="274"/>
      <c r="DZ108" s="274"/>
      <c r="EA108" s="274"/>
      <c r="EB108" s="274"/>
      <c r="EC108" s="274"/>
      <c r="ED108" s="274"/>
      <c r="EE108" s="274"/>
      <c r="EF108" s="274"/>
      <c r="EG108" s="274"/>
      <c r="EH108" s="274"/>
      <c r="EI108" s="274"/>
      <c r="EJ108" s="274"/>
      <c r="EK108" s="274"/>
      <c r="EL108" s="274"/>
      <c r="EM108" s="274"/>
      <c r="EN108" s="274"/>
    </row>
    <row r="109" spans="1:144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  <c r="DN109" s="274"/>
      <c r="DO109" s="274"/>
      <c r="DP109" s="274"/>
      <c r="DQ109" s="274"/>
      <c r="DR109" s="274"/>
      <c r="DS109" s="274"/>
      <c r="DT109" s="274"/>
      <c r="DU109" s="274"/>
      <c r="DV109" s="274"/>
      <c r="DW109" s="274"/>
      <c r="DX109" s="274"/>
      <c r="DY109" s="274"/>
      <c r="DZ109" s="274"/>
      <c r="EA109" s="274"/>
      <c r="EB109" s="274"/>
      <c r="EC109" s="274"/>
      <c r="ED109" s="274"/>
      <c r="EE109" s="274"/>
      <c r="EF109" s="274"/>
      <c r="EG109" s="274"/>
      <c r="EH109" s="274"/>
      <c r="EI109" s="274"/>
      <c r="EJ109" s="274"/>
      <c r="EK109" s="274"/>
      <c r="EL109" s="274"/>
      <c r="EM109" s="274"/>
      <c r="EN109" s="274"/>
    </row>
    <row r="110" spans="1:144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  <c r="DN110" s="274"/>
      <c r="DO110" s="274"/>
      <c r="DP110" s="274"/>
      <c r="DQ110" s="274"/>
      <c r="DR110" s="274"/>
      <c r="DS110" s="274"/>
      <c r="DT110" s="274"/>
      <c r="DU110" s="274"/>
      <c r="DV110" s="274"/>
      <c r="DW110" s="274"/>
      <c r="DX110" s="274"/>
      <c r="DY110" s="274"/>
      <c r="DZ110" s="274"/>
      <c r="EA110" s="274"/>
      <c r="EB110" s="274"/>
      <c r="EC110" s="274"/>
      <c r="ED110" s="274"/>
      <c r="EE110" s="274"/>
      <c r="EF110" s="274"/>
      <c r="EG110" s="274"/>
      <c r="EH110" s="274"/>
      <c r="EI110" s="274"/>
      <c r="EJ110" s="274"/>
      <c r="EK110" s="274"/>
      <c r="EL110" s="274"/>
      <c r="EM110" s="274"/>
      <c r="EN110" s="274"/>
    </row>
    <row r="111" spans="1:144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  <c r="DN111" s="274"/>
      <c r="DO111" s="274"/>
      <c r="DP111" s="274"/>
      <c r="DQ111" s="274"/>
      <c r="DR111" s="274"/>
      <c r="DS111" s="274"/>
      <c r="DT111" s="274"/>
      <c r="DU111" s="274"/>
      <c r="DV111" s="274"/>
      <c r="DW111" s="274"/>
      <c r="DX111" s="274"/>
      <c r="DY111" s="274"/>
      <c r="DZ111" s="274"/>
      <c r="EA111" s="274"/>
      <c r="EB111" s="274"/>
      <c r="EC111" s="274"/>
      <c r="ED111" s="274"/>
      <c r="EE111" s="274"/>
      <c r="EF111" s="274"/>
      <c r="EG111" s="274"/>
      <c r="EH111" s="274"/>
      <c r="EI111" s="274"/>
      <c r="EJ111" s="274"/>
      <c r="EK111" s="274"/>
      <c r="EL111" s="274"/>
      <c r="EM111" s="274"/>
      <c r="EN111" s="274"/>
    </row>
    <row r="112" spans="1:144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  <c r="DN112" s="274"/>
      <c r="DO112" s="274"/>
      <c r="DP112" s="274"/>
      <c r="DQ112" s="274"/>
      <c r="DR112" s="274"/>
      <c r="DS112" s="274"/>
      <c r="DT112" s="274"/>
      <c r="DU112" s="274"/>
      <c r="DV112" s="274"/>
      <c r="DW112" s="274"/>
      <c r="DX112" s="274"/>
      <c r="DY112" s="274"/>
      <c r="DZ112" s="274"/>
      <c r="EA112" s="274"/>
      <c r="EB112" s="274"/>
      <c r="EC112" s="274"/>
      <c r="ED112" s="274"/>
      <c r="EE112" s="274"/>
      <c r="EF112" s="274"/>
      <c r="EG112" s="274"/>
      <c r="EH112" s="274"/>
      <c r="EI112" s="274"/>
      <c r="EJ112" s="274"/>
      <c r="EK112" s="274"/>
      <c r="EL112" s="274"/>
      <c r="EM112" s="274"/>
      <c r="EN112" s="274"/>
    </row>
    <row r="113" spans="1:144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  <c r="DN113" s="274"/>
      <c r="DO113" s="274"/>
      <c r="DP113" s="274"/>
      <c r="DQ113" s="274"/>
      <c r="DR113" s="274"/>
      <c r="DS113" s="274"/>
      <c r="DT113" s="274"/>
      <c r="DU113" s="274"/>
      <c r="DV113" s="274"/>
      <c r="DW113" s="274"/>
      <c r="DX113" s="274"/>
      <c r="DY113" s="274"/>
      <c r="DZ113" s="274"/>
      <c r="EA113" s="274"/>
      <c r="EB113" s="274"/>
      <c r="EC113" s="274"/>
      <c r="ED113" s="274"/>
      <c r="EE113" s="274"/>
      <c r="EF113" s="274"/>
      <c r="EG113" s="274"/>
      <c r="EH113" s="274"/>
      <c r="EI113" s="274"/>
      <c r="EJ113" s="274"/>
      <c r="EK113" s="274"/>
      <c r="EL113" s="274"/>
      <c r="EM113" s="274"/>
      <c r="EN113" s="274"/>
    </row>
    <row r="114" spans="1:144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  <c r="DN114" s="274"/>
      <c r="DO114" s="274"/>
      <c r="DP114" s="274"/>
      <c r="DQ114" s="274"/>
      <c r="DR114" s="274"/>
      <c r="DS114" s="274"/>
      <c r="DT114" s="274"/>
      <c r="DU114" s="274"/>
      <c r="DV114" s="274"/>
      <c r="DW114" s="274"/>
      <c r="DX114" s="274"/>
      <c r="DY114" s="274"/>
      <c r="DZ114" s="274"/>
      <c r="EA114" s="274"/>
      <c r="EB114" s="274"/>
      <c r="EC114" s="274"/>
      <c r="ED114" s="274"/>
      <c r="EE114" s="274"/>
      <c r="EF114" s="274"/>
      <c r="EG114" s="274"/>
      <c r="EH114" s="274"/>
      <c r="EI114" s="274"/>
      <c r="EJ114" s="274"/>
      <c r="EK114" s="274"/>
      <c r="EL114" s="274"/>
      <c r="EM114" s="274"/>
      <c r="EN114" s="274"/>
    </row>
    <row r="115" spans="1:144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  <c r="DN115" s="274"/>
      <c r="DO115" s="274"/>
      <c r="DP115" s="274"/>
      <c r="DQ115" s="274"/>
      <c r="DR115" s="274"/>
      <c r="DS115" s="274"/>
      <c r="DT115" s="274"/>
      <c r="DU115" s="274"/>
      <c r="DV115" s="274"/>
      <c r="DW115" s="274"/>
      <c r="DX115" s="274"/>
      <c r="DY115" s="274"/>
      <c r="DZ115" s="274"/>
      <c r="EA115" s="274"/>
      <c r="EB115" s="274"/>
      <c r="EC115" s="274"/>
      <c r="ED115" s="274"/>
      <c r="EE115" s="274"/>
      <c r="EF115" s="274"/>
      <c r="EG115" s="274"/>
      <c r="EH115" s="274"/>
      <c r="EI115" s="274"/>
      <c r="EJ115" s="274"/>
      <c r="EK115" s="274"/>
      <c r="EL115" s="274"/>
      <c r="EM115" s="274"/>
      <c r="EN115" s="274"/>
    </row>
    <row r="116" spans="1:144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  <c r="DN116" s="274"/>
      <c r="DO116" s="274"/>
      <c r="DP116" s="274"/>
      <c r="DQ116" s="274"/>
      <c r="DR116" s="274"/>
      <c r="DS116" s="274"/>
      <c r="DT116" s="274"/>
      <c r="DU116" s="274"/>
      <c r="DV116" s="274"/>
      <c r="DW116" s="274"/>
      <c r="DX116" s="274"/>
      <c r="DY116" s="274"/>
      <c r="DZ116" s="274"/>
      <c r="EA116" s="274"/>
      <c r="EB116" s="274"/>
      <c r="EC116" s="274"/>
      <c r="ED116" s="274"/>
      <c r="EE116" s="274"/>
      <c r="EF116" s="274"/>
      <c r="EG116" s="274"/>
      <c r="EH116" s="274"/>
      <c r="EI116" s="274"/>
      <c r="EJ116" s="274"/>
      <c r="EK116" s="274"/>
      <c r="EL116" s="274"/>
      <c r="EM116" s="274"/>
      <c r="EN116" s="274"/>
    </row>
    <row r="117" spans="1:144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  <c r="DN117" s="274"/>
      <c r="DO117" s="274"/>
      <c r="DP117" s="274"/>
      <c r="DQ117" s="274"/>
      <c r="DR117" s="274"/>
      <c r="DS117" s="274"/>
      <c r="DT117" s="274"/>
      <c r="DU117" s="274"/>
      <c r="DV117" s="274"/>
      <c r="DW117" s="274"/>
      <c r="DX117" s="274"/>
      <c r="DY117" s="274"/>
      <c r="DZ117" s="274"/>
      <c r="EA117" s="274"/>
      <c r="EB117" s="274"/>
      <c r="EC117" s="274"/>
      <c r="ED117" s="274"/>
      <c r="EE117" s="274"/>
      <c r="EF117" s="274"/>
      <c r="EG117" s="274"/>
      <c r="EH117" s="274"/>
      <c r="EI117" s="274"/>
      <c r="EJ117" s="274"/>
      <c r="EK117" s="274"/>
      <c r="EL117" s="274"/>
      <c r="EM117" s="274"/>
      <c r="EN117" s="274"/>
    </row>
    <row r="118" spans="1:144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  <c r="DN118" s="274"/>
      <c r="DO118" s="274"/>
      <c r="DP118" s="274"/>
      <c r="DQ118" s="274"/>
      <c r="DR118" s="274"/>
      <c r="DS118" s="274"/>
      <c r="DT118" s="274"/>
      <c r="DU118" s="274"/>
      <c r="DV118" s="274"/>
      <c r="DW118" s="274"/>
      <c r="DX118" s="274"/>
      <c r="DY118" s="274"/>
      <c r="DZ118" s="274"/>
      <c r="EA118" s="274"/>
      <c r="EB118" s="274"/>
      <c r="EC118" s="274"/>
      <c r="ED118" s="274"/>
      <c r="EE118" s="274"/>
      <c r="EF118" s="274"/>
      <c r="EG118" s="274"/>
      <c r="EH118" s="274"/>
      <c r="EI118" s="274"/>
      <c r="EJ118" s="274"/>
      <c r="EK118" s="274"/>
      <c r="EL118" s="274"/>
      <c r="EM118" s="274"/>
      <c r="EN118" s="274"/>
    </row>
    <row r="119" spans="1:144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  <c r="DN119" s="274"/>
      <c r="DO119" s="274"/>
      <c r="DP119" s="274"/>
      <c r="DQ119" s="274"/>
      <c r="DR119" s="274"/>
      <c r="DS119" s="274"/>
      <c r="DT119" s="274"/>
      <c r="DU119" s="274"/>
      <c r="DV119" s="274"/>
      <c r="DW119" s="274"/>
      <c r="DX119" s="274"/>
      <c r="DY119" s="274"/>
      <c r="DZ119" s="274"/>
      <c r="EA119" s="274"/>
      <c r="EB119" s="274"/>
      <c r="EC119" s="274"/>
      <c r="ED119" s="274"/>
      <c r="EE119" s="274"/>
      <c r="EF119" s="274"/>
      <c r="EG119" s="274"/>
      <c r="EH119" s="274"/>
      <c r="EI119" s="274"/>
      <c r="EJ119" s="274"/>
      <c r="EK119" s="274"/>
      <c r="EL119" s="274"/>
      <c r="EM119" s="274"/>
      <c r="EN119" s="274"/>
    </row>
    <row r="120" spans="1:144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  <c r="DN120" s="274"/>
      <c r="DO120" s="274"/>
      <c r="DP120" s="274"/>
      <c r="DQ120" s="274"/>
      <c r="DR120" s="274"/>
      <c r="DS120" s="274"/>
      <c r="DT120" s="274"/>
      <c r="DU120" s="274"/>
      <c r="DV120" s="274"/>
      <c r="DW120" s="274"/>
      <c r="DX120" s="274"/>
      <c r="DY120" s="274"/>
      <c r="DZ120" s="274"/>
      <c r="EA120" s="274"/>
      <c r="EB120" s="274"/>
      <c r="EC120" s="274"/>
      <c r="ED120" s="274"/>
      <c r="EE120" s="274"/>
      <c r="EF120" s="274"/>
      <c r="EG120" s="274"/>
      <c r="EH120" s="274"/>
      <c r="EI120" s="274"/>
      <c r="EJ120" s="274"/>
      <c r="EK120" s="274"/>
      <c r="EL120" s="274"/>
      <c r="EM120" s="274"/>
      <c r="EN120" s="274"/>
    </row>
    <row r="121" spans="1:144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  <c r="DN121" s="274"/>
      <c r="DO121" s="274"/>
      <c r="DP121" s="274"/>
      <c r="DQ121" s="274"/>
      <c r="DR121" s="274"/>
      <c r="DS121" s="274"/>
      <c r="DT121" s="274"/>
      <c r="DU121" s="274"/>
      <c r="DV121" s="274"/>
      <c r="DW121" s="274"/>
      <c r="DX121" s="274"/>
      <c r="DY121" s="274"/>
      <c r="DZ121" s="274"/>
      <c r="EA121" s="274"/>
      <c r="EB121" s="274"/>
      <c r="EC121" s="274"/>
      <c r="ED121" s="274"/>
      <c r="EE121" s="274"/>
      <c r="EF121" s="274"/>
      <c r="EG121" s="274"/>
      <c r="EH121" s="274"/>
      <c r="EI121" s="274"/>
      <c r="EJ121" s="274"/>
      <c r="EK121" s="274"/>
      <c r="EL121" s="274"/>
      <c r="EM121" s="274"/>
      <c r="EN121" s="274"/>
    </row>
    <row r="122" spans="1:144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  <c r="DN122" s="274"/>
      <c r="DO122" s="274"/>
      <c r="DP122" s="274"/>
      <c r="DQ122" s="274"/>
      <c r="DR122" s="274"/>
      <c r="DS122" s="274"/>
      <c r="DT122" s="274"/>
      <c r="DU122" s="274"/>
      <c r="DV122" s="274"/>
      <c r="DW122" s="274"/>
      <c r="DX122" s="274"/>
      <c r="DY122" s="274"/>
      <c r="DZ122" s="274"/>
      <c r="EA122" s="274"/>
      <c r="EB122" s="274"/>
      <c r="EC122" s="274"/>
      <c r="ED122" s="274"/>
      <c r="EE122" s="274"/>
      <c r="EF122" s="274"/>
      <c r="EG122" s="274"/>
      <c r="EH122" s="274"/>
      <c r="EI122" s="274"/>
      <c r="EJ122" s="274"/>
      <c r="EK122" s="274"/>
      <c r="EL122" s="274"/>
      <c r="EM122" s="274"/>
      <c r="EN122" s="274"/>
    </row>
    <row r="123" spans="1:144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  <c r="DN123" s="274"/>
      <c r="DO123" s="274"/>
      <c r="DP123" s="274"/>
      <c r="DQ123" s="274"/>
      <c r="DR123" s="274"/>
      <c r="DS123" s="274"/>
      <c r="DT123" s="274"/>
      <c r="DU123" s="274"/>
      <c r="DV123" s="274"/>
      <c r="DW123" s="274"/>
      <c r="DX123" s="274"/>
      <c r="DY123" s="274"/>
      <c r="DZ123" s="274"/>
      <c r="EA123" s="274"/>
      <c r="EB123" s="274"/>
      <c r="EC123" s="274"/>
      <c r="ED123" s="274"/>
      <c r="EE123" s="274"/>
      <c r="EF123" s="274"/>
      <c r="EG123" s="274"/>
      <c r="EH123" s="274"/>
      <c r="EI123" s="274"/>
      <c r="EJ123" s="274"/>
      <c r="EK123" s="274"/>
      <c r="EL123" s="274"/>
      <c r="EM123" s="274"/>
      <c r="EN123" s="274"/>
    </row>
    <row r="124" spans="1:144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</row>
    <row r="125" spans="1:144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  <c r="DN125" s="274"/>
      <c r="DO125" s="274"/>
      <c r="DP125" s="274"/>
      <c r="DQ125" s="274"/>
      <c r="DR125" s="274"/>
      <c r="DS125" s="274"/>
      <c r="DT125" s="274"/>
      <c r="DU125" s="274"/>
      <c r="DV125" s="274"/>
      <c r="DW125" s="274"/>
      <c r="DX125" s="274"/>
      <c r="DY125" s="274"/>
      <c r="DZ125" s="274"/>
      <c r="EA125" s="274"/>
      <c r="EB125" s="274"/>
      <c r="EC125" s="274"/>
      <c r="ED125" s="274"/>
      <c r="EE125" s="274"/>
      <c r="EF125" s="274"/>
      <c r="EG125" s="274"/>
      <c r="EH125" s="274"/>
      <c r="EI125" s="274"/>
      <c r="EJ125" s="274"/>
      <c r="EK125" s="274"/>
      <c r="EL125" s="274"/>
      <c r="EM125" s="274"/>
      <c r="EN125" s="274"/>
    </row>
    <row r="126" spans="1:144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  <c r="DN126" s="274"/>
      <c r="DO126" s="274"/>
      <c r="DP126" s="274"/>
      <c r="DQ126" s="274"/>
      <c r="DR126" s="274"/>
      <c r="DS126" s="274"/>
      <c r="DT126" s="274"/>
      <c r="DU126" s="274"/>
      <c r="DV126" s="274"/>
      <c r="DW126" s="274"/>
      <c r="DX126" s="274"/>
      <c r="DY126" s="274"/>
      <c r="DZ126" s="274"/>
      <c r="EA126" s="274"/>
      <c r="EB126" s="274"/>
      <c r="EC126" s="274"/>
      <c r="ED126" s="274"/>
      <c r="EE126" s="274"/>
      <c r="EF126" s="274"/>
      <c r="EG126" s="274"/>
      <c r="EH126" s="274"/>
      <c r="EI126" s="274"/>
      <c r="EJ126" s="274"/>
      <c r="EK126" s="274"/>
      <c r="EL126" s="274"/>
      <c r="EM126" s="274"/>
      <c r="EN126" s="274"/>
    </row>
    <row r="127" spans="1:144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  <c r="DN127" s="274"/>
      <c r="DO127" s="274"/>
      <c r="DP127" s="274"/>
      <c r="DQ127" s="274"/>
      <c r="DR127" s="274"/>
      <c r="DS127" s="274"/>
      <c r="DT127" s="274"/>
      <c r="DU127" s="274"/>
      <c r="DV127" s="274"/>
      <c r="DW127" s="274"/>
      <c r="DX127" s="274"/>
      <c r="DY127" s="274"/>
      <c r="DZ127" s="274"/>
      <c r="EA127" s="274"/>
      <c r="EB127" s="274"/>
      <c r="EC127" s="274"/>
      <c r="ED127" s="274"/>
      <c r="EE127" s="274"/>
      <c r="EF127" s="274"/>
      <c r="EG127" s="274"/>
      <c r="EH127" s="274"/>
      <c r="EI127" s="274"/>
      <c r="EJ127" s="274"/>
      <c r="EK127" s="274"/>
      <c r="EL127" s="274"/>
      <c r="EM127" s="274"/>
      <c r="EN127" s="274"/>
    </row>
    <row r="128" spans="1:144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  <c r="DN128" s="274"/>
      <c r="DO128" s="274"/>
      <c r="DP128" s="274"/>
      <c r="DQ128" s="274"/>
      <c r="DR128" s="274"/>
      <c r="DS128" s="274"/>
      <c r="DT128" s="274"/>
      <c r="DU128" s="274"/>
      <c r="DV128" s="274"/>
      <c r="DW128" s="274"/>
      <c r="DX128" s="274"/>
      <c r="DY128" s="274"/>
      <c r="DZ128" s="274"/>
      <c r="EA128" s="274"/>
      <c r="EB128" s="274"/>
      <c r="EC128" s="274"/>
      <c r="ED128" s="274"/>
      <c r="EE128" s="274"/>
      <c r="EF128" s="274"/>
      <c r="EG128" s="274"/>
      <c r="EH128" s="274"/>
      <c r="EI128" s="274"/>
      <c r="EJ128" s="274"/>
      <c r="EK128" s="274"/>
      <c r="EL128" s="274"/>
      <c r="EM128" s="274"/>
      <c r="EN128" s="274"/>
    </row>
    <row r="129" spans="1:144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  <c r="DN129" s="274"/>
      <c r="DO129" s="274"/>
      <c r="DP129" s="274"/>
      <c r="DQ129" s="274"/>
      <c r="DR129" s="274"/>
      <c r="DS129" s="274"/>
      <c r="DT129" s="274"/>
      <c r="DU129" s="274"/>
      <c r="DV129" s="274"/>
      <c r="DW129" s="274"/>
      <c r="DX129" s="274"/>
      <c r="DY129" s="274"/>
      <c r="DZ129" s="274"/>
      <c r="EA129" s="274"/>
      <c r="EB129" s="274"/>
      <c r="EC129" s="274"/>
      <c r="ED129" s="274"/>
      <c r="EE129" s="274"/>
      <c r="EF129" s="274"/>
      <c r="EG129" s="274"/>
      <c r="EH129" s="274"/>
      <c r="EI129" s="274"/>
      <c r="EJ129" s="274"/>
      <c r="EK129" s="274"/>
      <c r="EL129" s="274"/>
      <c r="EM129" s="274"/>
      <c r="EN129" s="274"/>
    </row>
    <row r="130" spans="1:144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  <c r="DN130" s="274"/>
      <c r="DO130" s="274"/>
      <c r="DP130" s="274"/>
      <c r="DQ130" s="274"/>
      <c r="DR130" s="274"/>
      <c r="DS130" s="274"/>
      <c r="DT130" s="274"/>
      <c r="DU130" s="274"/>
      <c r="DV130" s="274"/>
      <c r="DW130" s="274"/>
      <c r="DX130" s="274"/>
      <c r="DY130" s="274"/>
      <c r="DZ130" s="274"/>
      <c r="EA130" s="274"/>
      <c r="EB130" s="274"/>
      <c r="EC130" s="274"/>
      <c r="ED130" s="274"/>
      <c r="EE130" s="274"/>
      <c r="EF130" s="274"/>
      <c r="EG130" s="274"/>
      <c r="EH130" s="274"/>
      <c r="EI130" s="274"/>
      <c r="EJ130" s="274"/>
      <c r="EK130" s="274"/>
      <c r="EL130" s="274"/>
      <c r="EM130" s="274"/>
      <c r="EN130" s="274"/>
    </row>
    <row r="131" spans="1:144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  <c r="DN131" s="274"/>
      <c r="DO131" s="274"/>
      <c r="DP131" s="274"/>
      <c r="DQ131" s="274"/>
      <c r="DR131" s="274"/>
      <c r="DS131" s="274"/>
      <c r="DT131" s="274"/>
      <c r="DU131" s="274"/>
      <c r="DV131" s="274"/>
      <c r="DW131" s="274"/>
      <c r="DX131" s="274"/>
      <c r="DY131" s="274"/>
      <c r="DZ131" s="274"/>
      <c r="EA131" s="274"/>
      <c r="EB131" s="274"/>
      <c r="EC131" s="274"/>
      <c r="ED131" s="274"/>
      <c r="EE131" s="274"/>
      <c r="EF131" s="274"/>
      <c r="EG131" s="274"/>
      <c r="EH131" s="274"/>
      <c r="EI131" s="274"/>
      <c r="EJ131" s="274"/>
      <c r="EK131" s="274"/>
      <c r="EL131" s="274"/>
      <c r="EM131" s="274"/>
      <c r="EN131" s="274"/>
    </row>
    <row r="132" spans="1:144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  <c r="DN132" s="274"/>
      <c r="DO132" s="274"/>
      <c r="DP132" s="274"/>
      <c r="DQ132" s="274"/>
      <c r="DR132" s="274"/>
      <c r="DS132" s="274"/>
      <c r="DT132" s="274"/>
      <c r="DU132" s="274"/>
      <c r="DV132" s="274"/>
      <c r="DW132" s="274"/>
      <c r="DX132" s="274"/>
      <c r="DY132" s="274"/>
      <c r="DZ132" s="274"/>
      <c r="EA132" s="274"/>
      <c r="EB132" s="274"/>
      <c r="EC132" s="274"/>
      <c r="ED132" s="274"/>
      <c r="EE132" s="274"/>
      <c r="EF132" s="274"/>
      <c r="EG132" s="274"/>
      <c r="EH132" s="274"/>
      <c r="EI132" s="274"/>
      <c r="EJ132" s="274"/>
      <c r="EK132" s="274"/>
      <c r="EL132" s="274"/>
      <c r="EM132" s="274"/>
      <c r="EN132" s="274"/>
    </row>
    <row r="133" spans="1:144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  <c r="DN133" s="274"/>
      <c r="DO133" s="274"/>
      <c r="DP133" s="274"/>
      <c r="DQ133" s="274"/>
      <c r="DR133" s="274"/>
      <c r="DS133" s="274"/>
      <c r="DT133" s="274"/>
      <c r="DU133" s="274"/>
      <c r="DV133" s="274"/>
      <c r="DW133" s="274"/>
      <c r="DX133" s="274"/>
      <c r="DY133" s="274"/>
      <c r="DZ133" s="274"/>
      <c r="EA133" s="274"/>
      <c r="EB133" s="274"/>
      <c r="EC133" s="274"/>
      <c r="ED133" s="274"/>
      <c r="EE133" s="274"/>
      <c r="EF133" s="274"/>
      <c r="EG133" s="274"/>
      <c r="EH133" s="274"/>
      <c r="EI133" s="274"/>
      <c r="EJ133" s="274"/>
      <c r="EK133" s="274"/>
      <c r="EL133" s="274"/>
      <c r="EM133" s="274"/>
      <c r="EN133" s="274"/>
    </row>
    <row r="134" spans="1:144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  <c r="DN134" s="274"/>
      <c r="DO134" s="274"/>
      <c r="DP134" s="274"/>
      <c r="DQ134" s="274"/>
      <c r="DR134" s="274"/>
      <c r="DS134" s="274"/>
      <c r="DT134" s="274"/>
      <c r="DU134" s="274"/>
      <c r="DV134" s="274"/>
      <c r="DW134" s="274"/>
      <c r="DX134" s="274"/>
      <c r="DY134" s="274"/>
      <c r="DZ134" s="274"/>
      <c r="EA134" s="274"/>
      <c r="EB134" s="274"/>
      <c r="EC134" s="274"/>
      <c r="ED134" s="274"/>
      <c r="EE134" s="274"/>
      <c r="EF134" s="274"/>
      <c r="EG134" s="274"/>
      <c r="EH134" s="274"/>
      <c r="EI134" s="274"/>
      <c r="EJ134" s="274"/>
      <c r="EK134" s="274"/>
      <c r="EL134" s="274"/>
      <c r="EM134" s="274"/>
      <c r="EN134" s="274"/>
    </row>
    <row r="135" spans="1:144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  <c r="DN135" s="274"/>
      <c r="DO135" s="274"/>
      <c r="DP135" s="274"/>
      <c r="DQ135" s="274"/>
      <c r="DR135" s="274"/>
      <c r="DS135" s="274"/>
      <c r="DT135" s="274"/>
      <c r="DU135" s="274"/>
      <c r="DV135" s="274"/>
      <c r="DW135" s="274"/>
      <c r="DX135" s="274"/>
      <c r="DY135" s="274"/>
      <c r="DZ135" s="274"/>
      <c r="EA135" s="274"/>
      <c r="EB135" s="274"/>
      <c r="EC135" s="274"/>
      <c r="ED135" s="274"/>
      <c r="EE135" s="274"/>
      <c r="EF135" s="274"/>
      <c r="EG135" s="274"/>
      <c r="EH135" s="274"/>
      <c r="EI135" s="274"/>
      <c r="EJ135" s="274"/>
      <c r="EK135" s="274"/>
      <c r="EL135" s="274"/>
      <c r="EM135" s="274"/>
      <c r="EN135" s="274"/>
    </row>
    <row r="136" spans="1:144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  <c r="DN136" s="274"/>
      <c r="DO136" s="274"/>
      <c r="DP136" s="274"/>
      <c r="DQ136" s="274"/>
      <c r="DR136" s="274"/>
      <c r="DS136" s="274"/>
      <c r="DT136" s="274"/>
      <c r="DU136" s="274"/>
      <c r="DV136" s="274"/>
      <c r="DW136" s="274"/>
      <c r="DX136" s="274"/>
      <c r="DY136" s="274"/>
      <c r="DZ136" s="274"/>
      <c r="EA136" s="274"/>
      <c r="EB136" s="274"/>
      <c r="EC136" s="274"/>
      <c r="ED136" s="274"/>
      <c r="EE136" s="274"/>
      <c r="EF136" s="274"/>
      <c r="EG136" s="274"/>
      <c r="EH136" s="274"/>
      <c r="EI136" s="274"/>
      <c r="EJ136" s="274"/>
      <c r="EK136" s="274"/>
      <c r="EL136" s="274"/>
      <c r="EM136" s="274"/>
      <c r="EN136" s="274"/>
    </row>
    <row r="137" spans="1:144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  <c r="DN137" s="274"/>
      <c r="DO137" s="274"/>
      <c r="DP137" s="274"/>
      <c r="DQ137" s="274"/>
      <c r="DR137" s="274"/>
      <c r="DS137" s="274"/>
      <c r="DT137" s="274"/>
      <c r="DU137" s="274"/>
      <c r="DV137" s="274"/>
      <c r="DW137" s="274"/>
      <c r="DX137" s="274"/>
      <c r="DY137" s="274"/>
      <c r="DZ137" s="274"/>
      <c r="EA137" s="274"/>
      <c r="EB137" s="274"/>
      <c r="EC137" s="274"/>
      <c r="ED137" s="274"/>
      <c r="EE137" s="274"/>
      <c r="EF137" s="274"/>
      <c r="EG137" s="274"/>
      <c r="EH137" s="274"/>
      <c r="EI137" s="274"/>
      <c r="EJ137" s="274"/>
      <c r="EK137" s="274"/>
      <c r="EL137" s="274"/>
      <c r="EM137" s="274"/>
      <c r="EN137" s="274"/>
    </row>
    <row r="138" spans="1:144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  <c r="DN138" s="274"/>
      <c r="DO138" s="274"/>
      <c r="DP138" s="274"/>
      <c r="DQ138" s="274"/>
      <c r="DR138" s="274"/>
      <c r="DS138" s="274"/>
      <c r="DT138" s="274"/>
      <c r="DU138" s="274"/>
      <c r="DV138" s="274"/>
      <c r="DW138" s="274"/>
      <c r="DX138" s="274"/>
      <c r="DY138" s="274"/>
      <c r="DZ138" s="274"/>
      <c r="EA138" s="274"/>
      <c r="EB138" s="274"/>
      <c r="EC138" s="274"/>
      <c r="ED138" s="274"/>
      <c r="EE138" s="274"/>
      <c r="EF138" s="274"/>
      <c r="EG138" s="274"/>
      <c r="EH138" s="274"/>
      <c r="EI138" s="274"/>
      <c r="EJ138" s="274"/>
      <c r="EK138" s="274"/>
      <c r="EL138" s="274"/>
      <c r="EM138" s="274"/>
      <c r="EN138" s="274"/>
    </row>
    <row r="139" spans="1:144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  <c r="DN139" s="274"/>
      <c r="DO139" s="274"/>
      <c r="DP139" s="274"/>
      <c r="DQ139" s="274"/>
      <c r="DR139" s="274"/>
      <c r="DS139" s="274"/>
      <c r="DT139" s="274"/>
      <c r="DU139" s="274"/>
      <c r="DV139" s="274"/>
      <c r="DW139" s="274"/>
      <c r="DX139" s="274"/>
      <c r="DY139" s="274"/>
      <c r="DZ139" s="274"/>
      <c r="EA139" s="274"/>
      <c r="EB139" s="274"/>
      <c r="EC139" s="274"/>
      <c r="ED139" s="274"/>
      <c r="EE139" s="274"/>
      <c r="EF139" s="274"/>
      <c r="EG139" s="274"/>
      <c r="EH139" s="274"/>
      <c r="EI139" s="274"/>
      <c r="EJ139" s="274"/>
      <c r="EK139" s="274"/>
      <c r="EL139" s="274"/>
      <c r="EM139" s="274"/>
      <c r="EN139" s="274"/>
    </row>
    <row r="140" spans="1:144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  <c r="DN140" s="274"/>
      <c r="DO140" s="274"/>
      <c r="DP140" s="274"/>
      <c r="DQ140" s="274"/>
      <c r="DR140" s="274"/>
      <c r="DS140" s="274"/>
      <c r="DT140" s="274"/>
      <c r="DU140" s="274"/>
      <c r="DV140" s="274"/>
      <c r="DW140" s="274"/>
      <c r="DX140" s="274"/>
      <c r="DY140" s="274"/>
      <c r="DZ140" s="274"/>
      <c r="EA140" s="274"/>
      <c r="EB140" s="274"/>
      <c r="EC140" s="274"/>
      <c r="ED140" s="274"/>
      <c r="EE140" s="274"/>
      <c r="EF140" s="274"/>
      <c r="EG140" s="274"/>
      <c r="EH140" s="274"/>
      <c r="EI140" s="274"/>
      <c r="EJ140" s="274"/>
      <c r="EK140" s="274"/>
      <c r="EL140" s="274"/>
      <c r="EM140" s="274"/>
      <c r="EN140" s="274"/>
    </row>
    <row r="141" spans="1:144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274"/>
      <c r="EA141" s="274"/>
      <c r="EB141" s="274"/>
      <c r="EC141" s="274"/>
      <c r="ED141" s="274"/>
      <c r="EE141" s="274"/>
      <c r="EF141" s="274"/>
      <c r="EG141" s="274"/>
      <c r="EH141" s="274"/>
      <c r="EI141" s="274"/>
      <c r="EJ141" s="274"/>
      <c r="EK141" s="274"/>
      <c r="EL141" s="274"/>
      <c r="EM141" s="274"/>
      <c r="EN141" s="274"/>
    </row>
    <row r="142" spans="1:144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  <c r="DN142" s="274"/>
      <c r="DO142" s="274"/>
      <c r="DP142" s="274"/>
      <c r="DQ142" s="274"/>
      <c r="DR142" s="274"/>
      <c r="DS142" s="274"/>
      <c r="DT142" s="274"/>
      <c r="DU142" s="274"/>
      <c r="DV142" s="274"/>
      <c r="DW142" s="274"/>
      <c r="DX142" s="274"/>
      <c r="DY142" s="274"/>
      <c r="DZ142" s="274"/>
      <c r="EA142" s="274"/>
      <c r="EB142" s="274"/>
      <c r="EC142" s="274"/>
      <c r="ED142" s="274"/>
      <c r="EE142" s="274"/>
      <c r="EF142" s="274"/>
      <c r="EG142" s="274"/>
      <c r="EH142" s="274"/>
      <c r="EI142" s="274"/>
      <c r="EJ142" s="274"/>
      <c r="EK142" s="274"/>
      <c r="EL142" s="274"/>
      <c r="EM142" s="274"/>
      <c r="EN142" s="274"/>
    </row>
    <row r="143" spans="1:144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  <c r="DN143" s="274"/>
      <c r="DO143" s="274"/>
      <c r="DP143" s="274"/>
      <c r="DQ143" s="274"/>
      <c r="DR143" s="274"/>
      <c r="DS143" s="274"/>
      <c r="DT143" s="274"/>
      <c r="DU143" s="274"/>
      <c r="DV143" s="274"/>
      <c r="DW143" s="274"/>
      <c r="DX143" s="274"/>
      <c r="DY143" s="274"/>
      <c r="DZ143" s="274"/>
      <c r="EA143" s="274"/>
      <c r="EB143" s="274"/>
      <c r="EC143" s="274"/>
      <c r="ED143" s="274"/>
      <c r="EE143" s="274"/>
      <c r="EF143" s="274"/>
      <c r="EG143" s="274"/>
      <c r="EH143" s="274"/>
      <c r="EI143" s="274"/>
      <c r="EJ143" s="274"/>
      <c r="EK143" s="274"/>
      <c r="EL143" s="274"/>
      <c r="EM143" s="274"/>
      <c r="EN143" s="274"/>
    </row>
    <row r="144" spans="1:144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  <c r="DN144" s="274"/>
      <c r="DO144" s="274"/>
      <c r="DP144" s="274"/>
      <c r="DQ144" s="274"/>
      <c r="DR144" s="274"/>
      <c r="DS144" s="274"/>
      <c r="DT144" s="274"/>
      <c r="DU144" s="274"/>
      <c r="DV144" s="274"/>
      <c r="DW144" s="274"/>
      <c r="DX144" s="274"/>
      <c r="DY144" s="274"/>
      <c r="DZ144" s="274"/>
      <c r="EA144" s="274"/>
      <c r="EB144" s="274"/>
      <c r="EC144" s="274"/>
      <c r="ED144" s="274"/>
      <c r="EE144" s="274"/>
      <c r="EF144" s="274"/>
      <c r="EG144" s="274"/>
      <c r="EH144" s="274"/>
      <c r="EI144" s="274"/>
      <c r="EJ144" s="274"/>
      <c r="EK144" s="274"/>
      <c r="EL144" s="274"/>
      <c r="EM144" s="274"/>
      <c r="EN144" s="274"/>
    </row>
    <row r="145" spans="1:144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  <c r="DN145" s="274"/>
      <c r="DO145" s="274"/>
      <c r="DP145" s="274"/>
      <c r="DQ145" s="274"/>
      <c r="DR145" s="274"/>
      <c r="DS145" s="274"/>
      <c r="DT145" s="274"/>
      <c r="DU145" s="274"/>
      <c r="DV145" s="274"/>
      <c r="DW145" s="274"/>
      <c r="DX145" s="274"/>
      <c r="DY145" s="274"/>
      <c r="DZ145" s="274"/>
      <c r="EA145" s="274"/>
      <c r="EB145" s="274"/>
      <c r="EC145" s="274"/>
      <c r="ED145" s="274"/>
      <c r="EE145" s="274"/>
      <c r="EF145" s="274"/>
      <c r="EG145" s="274"/>
      <c r="EH145" s="274"/>
      <c r="EI145" s="274"/>
      <c r="EJ145" s="274"/>
      <c r="EK145" s="274"/>
      <c r="EL145" s="274"/>
      <c r="EM145" s="274"/>
      <c r="EN145" s="274"/>
    </row>
    <row r="146" spans="1:144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  <c r="DN146" s="274"/>
      <c r="DO146" s="274"/>
      <c r="DP146" s="274"/>
      <c r="DQ146" s="274"/>
      <c r="DR146" s="274"/>
      <c r="DS146" s="274"/>
      <c r="DT146" s="274"/>
      <c r="DU146" s="274"/>
      <c r="DV146" s="274"/>
      <c r="DW146" s="274"/>
      <c r="DX146" s="274"/>
      <c r="DY146" s="274"/>
      <c r="DZ146" s="274"/>
      <c r="EA146" s="274"/>
      <c r="EB146" s="274"/>
      <c r="EC146" s="274"/>
      <c r="ED146" s="274"/>
      <c r="EE146" s="274"/>
      <c r="EF146" s="274"/>
      <c r="EG146" s="274"/>
      <c r="EH146" s="274"/>
      <c r="EI146" s="274"/>
      <c r="EJ146" s="274"/>
      <c r="EK146" s="274"/>
      <c r="EL146" s="274"/>
      <c r="EM146" s="274"/>
      <c r="EN146" s="274"/>
    </row>
    <row r="147" spans="1:144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  <c r="DN147" s="274"/>
      <c r="DO147" s="274"/>
      <c r="DP147" s="274"/>
      <c r="DQ147" s="274"/>
      <c r="DR147" s="274"/>
      <c r="DS147" s="274"/>
      <c r="DT147" s="274"/>
      <c r="DU147" s="274"/>
      <c r="DV147" s="274"/>
      <c r="DW147" s="274"/>
      <c r="DX147" s="274"/>
      <c r="DY147" s="274"/>
      <c r="DZ147" s="274"/>
      <c r="EA147" s="274"/>
      <c r="EB147" s="274"/>
      <c r="EC147" s="274"/>
      <c r="ED147" s="274"/>
      <c r="EE147" s="274"/>
      <c r="EF147" s="274"/>
      <c r="EG147" s="274"/>
      <c r="EH147" s="274"/>
      <c r="EI147" s="274"/>
      <c r="EJ147" s="274"/>
      <c r="EK147" s="274"/>
      <c r="EL147" s="274"/>
      <c r="EM147" s="274"/>
      <c r="EN147" s="274"/>
    </row>
    <row r="148" spans="1:144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  <c r="DN148" s="274"/>
      <c r="DO148" s="274"/>
      <c r="DP148" s="274"/>
      <c r="DQ148" s="274"/>
      <c r="DR148" s="274"/>
      <c r="DS148" s="274"/>
      <c r="DT148" s="274"/>
      <c r="DU148" s="274"/>
      <c r="DV148" s="274"/>
      <c r="DW148" s="274"/>
      <c r="DX148" s="274"/>
      <c r="DY148" s="274"/>
      <c r="DZ148" s="274"/>
      <c r="EA148" s="274"/>
      <c r="EB148" s="274"/>
      <c r="EC148" s="274"/>
      <c r="ED148" s="274"/>
      <c r="EE148" s="274"/>
      <c r="EF148" s="274"/>
      <c r="EG148" s="274"/>
      <c r="EH148" s="274"/>
      <c r="EI148" s="274"/>
      <c r="EJ148" s="274"/>
      <c r="EK148" s="274"/>
      <c r="EL148" s="274"/>
      <c r="EM148" s="274"/>
      <c r="EN148" s="274"/>
    </row>
    <row r="149" spans="1:144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  <c r="DN149" s="274"/>
      <c r="DO149" s="274"/>
      <c r="DP149" s="274"/>
      <c r="DQ149" s="274"/>
      <c r="DR149" s="274"/>
      <c r="DS149" s="274"/>
      <c r="DT149" s="274"/>
      <c r="DU149" s="274"/>
      <c r="DV149" s="274"/>
      <c r="DW149" s="274"/>
      <c r="DX149" s="274"/>
      <c r="DY149" s="274"/>
      <c r="DZ149" s="274"/>
      <c r="EA149" s="274"/>
      <c r="EB149" s="274"/>
      <c r="EC149" s="274"/>
      <c r="ED149" s="274"/>
      <c r="EE149" s="274"/>
      <c r="EF149" s="274"/>
      <c r="EG149" s="274"/>
      <c r="EH149" s="274"/>
      <c r="EI149" s="274"/>
      <c r="EJ149" s="274"/>
      <c r="EK149" s="274"/>
      <c r="EL149" s="274"/>
      <c r="EM149" s="274"/>
      <c r="EN149" s="274"/>
    </row>
    <row r="150" spans="1:144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  <c r="DN150" s="274"/>
      <c r="DO150" s="274"/>
      <c r="DP150" s="274"/>
      <c r="DQ150" s="274"/>
      <c r="DR150" s="274"/>
      <c r="DS150" s="274"/>
      <c r="DT150" s="274"/>
      <c r="DU150" s="274"/>
      <c r="DV150" s="274"/>
      <c r="DW150" s="274"/>
      <c r="DX150" s="274"/>
      <c r="DY150" s="274"/>
      <c r="DZ150" s="274"/>
      <c r="EA150" s="274"/>
      <c r="EB150" s="274"/>
      <c r="EC150" s="274"/>
      <c r="ED150" s="274"/>
      <c r="EE150" s="274"/>
      <c r="EF150" s="274"/>
      <c r="EG150" s="274"/>
      <c r="EH150" s="274"/>
      <c r="EI150" s="274"/>
      <c r="EJ150" s="274"/>
      <c r="EK150" s="274"/>
      <c r="EL150" s="274"/>
      <c r="EM150" s="274"/>
      <c r="EN150" s="274"/>
    </row>
    <row r="151" spans="1:144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  <c r="DN151" s="274"/>
      <c r="DO151" s="274"/>
      <c r="DP151" s="274"/>
      <c r="DQ151" s="274"/>
      <c r="DR151" s="274"/>
      <c r="DS151" s="274"/>
      <c r="DT151" s="274"/>
      <c r="DU151" s="274"/>
      <c r="DV151" s="274"/>
      <c r="DW151" s="274"/>
      <c r="DX151" s="274"/>
      <c r="DY151" s="274"/>
      <c r="DZ151" s="274"/>
      <c r="EA151" s="274"/>
      <c r="EB151" s="274"/>
      <c r="EC151" s="274"/>
      <c r="ED151" s="274"/>
      <c r="EE151" s="274"/>
      <c r="EF151" s="274"/>
      <c r="EG151" s="274"/>
      <c r="EH151" s="274"/>
      <c r="EI151" s="274"/>
      <c r="EJ151" s="274"/>
      <c r="EK151" s="274"/>
      <c r="EL151" s="274"/>
      <c r="EM151" s="274"/>
      <c r="EN151" s="274"/>
    </row>
    <row r="152" spans="1:144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  <c r="DN152" s="274"/>
      <c r="DO152" s="274"/>
      <c r="DP152" s="274"/>
      <c r="DQ152" s="274"/>
      <c r="DR152" s="274"/>
      <c r="DS152" s="274"/>
      <c r="DT152" s="274"/>
      <c r="DU152" s="274"/>
      <c r="DV152" s="274"/>
      <c r="DW152" s="274"/>
      <c r="DX152" s="274"/>
      <c r="DY152" s="274"/>
      <c r="DZ152" s="274"/>
      <c r="EA152" s="274"/>
      <c r="EB152" s="274"/>
      <c r="EC152" s="274"/>
      <c r="ED152" s="274"/>
      <c r="EE152" s="274"/>
      <c r="EF152" s="274"/>
      <c r="EG152" s="274"/>
      <c r="EH152" s="274"/>
      <c r="EI152" s="274"/>
      <c r="EJ152" s="274"/>
      <c r="EK152" s="274"/>
      <c r="EL152" s="274"/>
      <c r="EM152" s="274"/>
      <c r="EN152" s="274"/>
    </row>
    <row r="153" spans="1:144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  <c r="DN153" s="274"/>
      <c r="DO153" s="274"/>
      <c r="DP153" s="274"/>
      <c r="DQ153" s="274"/>
      <c r="DR153" s="274"/>
      <c r="DS153" s="274"/>
      <c r="DT153" s="274"/>
      <c r="DU153" s="274"/>
      <c r="DV153" s="274"/>
      <c r="DW153" s="274"/>
      <c r="DX153" s="274"/>
      <c r="DY153" s="274"/>
      <c r="DZ153" s="274"/>
      <c r="EA153" s="274"/>
      <c r="EB153" s="274"/>
      <c r="EC153" s="274"/>
      <c r="ED153" s="274"/>
      <c r="EE153" s="274"/>
      <c r="EF153" s="274"/>
      <c r="EG153" s="274"/>
      <c r="EH153" s="274"/>
      <c r="EI153" s="274"/>
      <c r="EJ153" s="274"/>
      <c r="EK153" s="274"/>
      <c r="EL153" s="274"/>
      <c r="EM153" s="274"/>
      <c r="EN153" s="274"/>
    </row>
    <row r="154" spans="1:144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  <c r="DN154" s="274"/>
      <c r="DO154" s="274"/>
      <c r="DP154" s="274"/>
      <c r="DQ154" s="274"/>
      <c r="DR154" s="274"/>
      <c r="DS154" s="274"/>
      <c r="DT154" s="274"/>
      <c r="DU154" s="274"/>
      <c r="DV154" s="274"/>
      <c r="DW154" s="274"/>
      <c r="DX154" s="274"/>
      <c r="DY154" s="274"/>
      <c r="DZ154" s="274"/>
      <c r="EA154" s="274"/>
      <c r="EB154" s="274"/>
      <c r="EC154" s="274"/>
      <c r="ED154" s="274"/>
      <c r="EE154" s="274"/>
      <c r="EF154" s="274"/>
      <c r="EG154" s="274"/>
      <c r="EH154" s="274"/>
      <c r="EI154" s="274"/>
      <c r="EJ154" s="274"/>
      <c r="EK154" s="274"/>
      <c r="EL154" s="274"/>
      <c r="EM154" s="274"/>
      <c r="EN154" s="274"/>
    </row>
    <row r="155" spans="1:144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  <c r="DN155" s="274"/>
      <c r="DO155" s="274"/>
      <c r="DP155" s="274"/>
      <c r="DQ155" s="274"/>
      <c r="DR155" s="274"/>
      <c r="DS155" s="274"/>
      <c r="DT155" s="274"/>
      <c r="DU155" s="274"/>
      <c r="DV155" s="274"/>
      <c r="DW155" s="274"/>
      <c r="DX155" s="274"/>
      <c r="DY155" s="274"/>
      <c r="DZ155" s="274"/>
      <c r="EA155" s="274"/>
      <c r="EB155" s="274"/>
      <c r="EC155" s="274"/>
      <c r="ED155" s="274"/>
      <c r="EE155" s="274"/>
      <c r="EF155" s="274"/>
      <c r="EG155" s="274"/>
      <c r="EH155" s="274"/>
      <c r="EI155" s="274"/>
      <c r="EJ155" s="274"/>
      <c r="EK155" s="274"/>
      <c r="EL155" s="274"/>
      <c r="EM155" s="274"/>
      <c r="EN155" s="274"/>
    </row>
    <row r="156" spans="1:144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  <c r="DN156" s="274"/>
      <c r="DO156" s="274"/>
      <c r="DP156" s="274"/>
      <c r="DQ156" s="274"/>
      <c r="DR156" s="274"/>
      <c r="DS156" s="274"/>
      <c r="DT156" s="274"/>
      <c r="DU156" s="274"/>
      <c r="DV156" s="274"/>
      <c r="DW156" s="274"/>
      <c r="DX156" s="274"/>
      <c r="DY156" s="274"/>
      <c r="DZ156" s="274"/>
      <c r="EA156" s="274"/>
      <c r="EB156" s="274"/>
      <c r="EC156" s="274"/>
      <c r="ED156" s="274"/>
      <c r="EE156" s="274"/>
      <c r="EF156" s="274"/>
      <c r="EG156" s="274"/>
      <c r="EH156" s="274"/>
      <c r="EI156" s="274"/>
      <c r="EJ156" s="274"/>
      <c r="EK156" s="274"/>
      <c r="EL156" s="274"/>
      <c r="EM156" s="274"/>
      <c r="EN156" s="274"/>
    </row>
    <row r="157" spans="1:144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  <c r="DN157" s="274"/>
      <c r="DO157" s="274"/>
      <c r="DP157" s="274"/>
      <c r="DQ157" s="274"/>
      <c r="DR157" s="274"/>
      <c r="DS157" s="274"/>
      <c r="DT157" s="274"/>
      <c r="DU157" s="274"/>
      <c r="DV157" s="274"/>
      <c r="DW157" s="274"/>
      <c r="DX157" s="274"/>
      <c r="DY157" s="274"/>
      <c r="DZ157" s="274"/>
      <c r="EA157" s="274"/>
      <c r="EB157" s="274"/>
      <c r="EC157" s="274"/>
      <c r="ED157" s="274"/>
      <c r="EE157" s="274"/>
      <c r="EF157" s="274"/>
      <c r="EG157" s="274"/>
      <c r="EH157" s="274"/>
      <c r="EI157" s="274"/>
      <c r="EJ157" s="274"/>
      <c r="EK157" s="274"/>
      <c r="EL157" s="274"/>
      <c r="EM157" s="274"/>
      <c r="EN157" s="274"/>
    </row>
    <row r="158" spans="1:144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  <c r="DN158" s="274"/>
      <c r="DO158" s="274"/>
      <c r="DP158" s="274"/>
      <c r="DQ158" s="274"/>
      <c r="DR158" s="274"/>
      <c r="DS158" s="274"/>
      <c r="DT158" s="274"/>
      <c r="DU158" s="274"/>
      <c r="DV158" s="274"/>
      <c r="DW158" s="274"/>
      <c r="DX158" s="274"/>
      <c r="DY158" s="274"/>
      <c r="DZ158" s="274"/>
      <c r="EA158" s="274"/>
      <c r="EB158" s="274"/>
      <c r="EC158" s="274"/>
      <c r="ED158" s="274"/>
      <c r="EE158" s="274"/>
      <c r="EF158" s="274"/>
      <c r="EG158" s="274"/>
      <c r="EH158" s="274"/>
      <c r="EI158" s="274"/>
      <c r="EJ158" s="274"/>
      <c r="EK158" s="274"/>
      <c r="EL158" s="274"/>
      <c r="EM158" s="274"/>
      <c r="EN158" s="274"/>
    </row>
    <row r="159" spans="1:144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  <c r="DN159" s="274"/>
      <c r="DO159" s="274"/>
      <c r="DP159" s="274"/>
      <c r="DQ159" s="274"/>
      <c r="DR159" s="274"/>
      <c r="DS159" s="274"/>
      <c r="DT159" s="274"/>
      <c r="DU159" s="274"/>
      <c r="DV159" s="274"/>
      <c r="DW159" s="274"/>
      <c r="DX159" s="274"/>
      <c r="DY159" s="274"/>
      <c r="DZ159" s="274"/>
      <c r="EA159" s="274"/>
      <c r="EB159" s="274"/>
      <c r="EC159" s="274"/>
      <c r="ED159" s="274"/>
      <c r="EE159" s="274"/>
      <c r="EF159" s="274"/>
      <c r="EG159" s="274"/>
      <c r="EH159" s="274"/>
      <c r="EI159" s="274"/>
      <c r="EJ159" s="274"/>
      <c r="EK159" s="274"/>
      <c r="EL159" s="274"/>
      <c r="EM159" s="274"/>
      <c r="EN159" s="274"/>
    </row>
    <row r="160" spans="1:144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4"/>
      <c r="EK160" s="274"/>
      <c r="EL160" s="274"/>
      <c r="EM160" s="274"/>
      <c r="EN160" s="274"/>
    </row>
    <row r="161" spans="1:144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4"/>
      <c r="EK161" s="274"/>
      <c r="EL161" s="274"/>
      <c r="EM161" s="274"/>
      <c r="EN161" s="274"/>
    </row>
    <row r="162" spans="1:144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4"/>
      <c r="EK162" s="274"/>
      <c r="EL162" s="274"/>
      <c r="EM162" s="274"/>
      <c r="EN162" s="274"/>
    </row>
    <row r="163" spans="1:144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4"/>
      <c r="EK163" s="274"/>
      <c r="EL163" s="274"/>
      <c r="EM163" s="274"/>
      <c r="EN163" s="274"/>
    </row>
    <row r="164" spans="1:144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4"/>
      <c r="EK164" s="274"/>
      <c r="EL164" s="274"/>
      <c r="EM164" s="274"/>
      <c r="EN164" s="274"/>
    </row>
    <row r="165" spans="1:144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4"/>
      <c r="EK165" s="274"/>
      <c r="EL165" s="274"/>
      <c r="EM165" s="274"/>
      <c r="EN165" s="274"/>
    </row>
    <row r="166" spans="1:144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4"/>
      <c r="EK166" s="274"/>
      <c r="EL166" s="274"/>
      <c r="EM166" s="274"/>
      <c r="EN166" s="274"/>
    </row>
    <row r="167" spans="1:144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4"/>
      <c r="EK167" s="274"/>
      <c r="EL167" s="274"/>
      <c r="EM167" s="274"/>
      <c r="EN167" s="274"/>
    </row>
    <row r="168" spans="1:144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  <c r="DN168" s="274"/>
      <c r="DO168" s="274"/>
      <c r="DP168" s="274"/>
      <c r="DQ168" s="274"/>
      <c r="DR168" s="274"/>
      <c r="DS168" s="274"/>
      <c r="DT168" s="274"/>
      <c r="DU168" s="274"/>
      <c r="DV168" s="274"/>
      <c r="DW168" s="274"/>
      <c r="DX168" s="274"/>
      <c r="DY168" s="274"/>
      <c r="DZ168" s="274"/>
      <c r="EA168" s="274"/>
      <c r="EB168" s="274"/>
      <c r="EC168" s="274"/>
      <c r="ED168" s="274"/>
      <c r="EE168" s="274"/>
      <c r="EF168" s="274"/>
      <c r="EG168" s="274"/>
      <c r="EH168" s="274"/>
      <c r="EI168" s="274"/>
      <c r="EJ168" s="274"/>
      <c r="EK168" s="274"/>
      <c r="EL168" s="274"/>
      <c r="EM168" s="274"/>
      <c r="EN168" s="274"/>
    </row>
    <row r="169" spans="1:144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  <c r="DN169" s="274"/>
      <c r="DO169" s="274"/>
      <c r="DP169" s="274"/>
      <c r="DQ169" s="274"/>
      <c r="DR169" s="274"/>
      <c r="DS169" s="274"/>
      <c r="DT169" s="274"/>
      <c r="DU169" s="274"/>
      <c r="DV169" s="274"/>
      <c r="DW169" s="274"/>
      <c r="DX169" s="274"/>
      <c r="DY169" s="274"/>
      <c r="DZ169" s="274"/>
      <c r="EA169" s="274"/>
      <c r="EB169" s="274"/>
      <c r="EC169" s="274"/>
      <c r="ED169" s="274"/>
      <c r="EE169" s="274"/>
      <c r="EF169" s="274"/>
      <c r="EG169" s="274"/>
      <c r="EH169" s="274"/>
      <c r="EI169" s="274"/>
      <c r="EJ169" s="274"/>
      <c r="EK169" s="274"/>
      <c r="EL169" s="274"/>
      <c r="EM169" s="274"/>
      <c r="EN169" s="274"/>
    </row>
    <row r="170" spans="1:144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  <c r="DN170" s="274"/>
      <c r="DO170" s="274"/>
      <c r="DP170" s="274"/>
      <c r="DQ170" s="274"/>
      <c r="DR170" s="274"/>
      <c r="DS170" s="274"/>
      <c r="DT170" s="274"/>
      <c r="DU170" s="274"/>
      <c r="DV170" s="274"/>
      <c r="DW170" s="274"/>
      <c r="DX170" s="274"/>
      <c r="DY170" s="274"/>
      <c r="DZ170" s="274"/>
      <c r="EA170" s="274"/>
      <c r="EB170" s="274"/>
      <c r="EC170" s="274"/>
      <c r="ED170" s="274"/>
      <c r="EE170" s="274"/>
      <c r="EF170" s="274"/>
      <c r="EG170" s="274"/>
      <c r="EH170" s="274"/>
      <c r="EI170" s="274"/>
      <c r="EJ170" s="274"/>
      <c r="EK170" s="274"/>
      <c r="EL170" s="274"/>
      <c r="EM170" s="274"/>
      <c r="EN170" s="274"/>
    </row>
    <row r="171" spans="1:144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  <c r="DN171" s="274"/>
      <c r="DO171" s="274"/>
      <c r="DP171" s="274"/>
      <c r="DQ171" s="274"/>
      <c r="DR171" s="274"/>
      <c r="DS171" s="274"/>
      <c r="DT171" s="274"/>
      <c r="DU171" s="274"/>
      <c r="DV171" s="274"/>
      <c r="DW171" s="274"/>
      <c r="DX171" s="274"/>
      <c r="DY171" s="274"/>
      <c r="DZ171" s="274"/>
      <c r="EA171" s="274"/>
      <c r="EB171" s="274"/>
      <c r="EC171" s="274"/>
      <c r="ED171" s="274"/>
      <c r="EE171" s="274"/>
      <c r="EF171" s="274"/>
      <c r="EG171" s="274"/>
      <c r="EH171" s="274"/>
      <c r="EI171" s="274"/>
      <c r="EJ171" s="274"/>
      <c r="EK171" s="274"/>
      <c r="EL171" s="274"/>
      <c r="EM171" s="274"/>
      <c r="EN171" s="274"/>
    </row>
    <row r="172" spans="1:144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  <c r="DN172" s="274"/>
      <c r="DO172" s="274"/>
      <c r="DP172" s="274"/>
      <c r="DQ172" s="274"/>
      <c r="DR172" s="274"/>
      <c r="DS172" s="274"/>
      <c r="DT172" s="274"/>
      <c r="DU172" s="274"/>
      <c r="DV172" s="274"/>
      <c r="DW172" s="274"/>
      <c r="DX172" s="274"/>
      <c r="DY172" s="274"/>
      <c r="DZ172" s="274"/>
      <c r="EA172" s="274"/>
      <c r="EB172" s="274"/>
      <c r="EC172" s="274"/>
      <c r="ED172" s="274"/>
      <c r="EE172" s="274"/>
      <c r="EF172" s="274"/>
      <c r="EG172" s="274"/>
      <c r="EH172" s="274"/>
      <c r="EI172" s="274"/>
      <c r="EJ172" s="274"/>
      <c r="EK172" s="274"/>
      <c r="EL172" s="274"/>
      <c r="EM172" s="274"/>
      <c r="EN172" s="274"/>
    </row>
    <row r="173" spans="1:144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  <c r="DN173" s="274"/>
      <c r="DO173" s="274"/>
      <c r="DP173" s="274"/>
      <c r="DQ173" s="274"/>
      <c r="DR173" s="274"/>
      <c r="DS173" s="274"/>
      <c r="DT173" s="274"/>
      <c r="DU173" s="274"/>
      <c r="DV173" s="274"/>
      <c r="DW173" s="274"/>
      <c r="DX173" s="274"/>
      <c r="DY173" s="274"/>
      <c r="DZ173" s="274"/>
      <c r="EA173" s="274"/>
      <c r="EB173" s="274"/>
      <c r="EC173" s="274"/>
      <c r="ED173" s="274"/>
      <c r="EE173" s="274"/>
      <c r="EF173" s="274"/>
      <c r="EG173" s="274"/>
      <c r="EH173" s="274"/>
      <c r="EI173" s="274"/>
      <c r="EJ173" s="274"/>
      <c r="EK173" s="274"/>
      <c r="EL173" s="274"/>
      <c r="EM173" s="274"/>
      <c r="EN173" s="274"/>
    </row>
    <row r="174" spans="1:144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  <c r="DN174" s="274"/>
      <c r="DO174" s="274"/>
      <c r="DP174" s="274"/>
      <c r="DQ174" s="274"/>
      <c r="DR174" s="274"/>
      <c r="DS174" s="274"/>
      <c r="DT174" s="274"/>
      <c r="DU174" s="274"/>
      <c r="DV174" s="274"/>
      <c r="DW174" s="274"/>
      <c r="DX174" s="274"/>
      <c r="DY174" s="274"/>
      <c r="DZ174" s="274"/>
      <c r="EA174" s="274"/>
      <c r="EB174" s="274"/>
      <c r="EC174" s="274"/>
      <c r="ED174" s="274"/>
      <c r="EE174" s="274"/>
      <c r="EF174" s="274"/>
      <c r="EG174" s="274"/>
      <c r="EH174" s="274"/>
      <c r="EI174" s="274"/>
      <c r="EJ174" s="274"/>
      <c r="EK174" s="274"/>
      <c r="EL174" s="274"/>
      <c r="EM174" s="274"/>
      <c r="EN174" s="274"/>
    </row>
    <row r="175" spans="1:144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  <c r="DN175" s="274"/>
      <c r="DO175" s="274"/>
      <c r="DP175" s="274"/>
      <c r="DQ175" s="274"/>
      <c r="DR175" s="274"/>
      <c r="DS175" s="274"/>
      <c r="DT175" s="274"/>
      <c r="DU175" s="274"/>
      <c r="DV175" s="274"/>
      <c r="DW175" s="274"/>
      <c r="DX175" s="274"/>
      <c r="DY175" s="274"/>
      <c r="DZ175" s="274"/>
      <c r="EA175" s="274"/>
      <c r="EB175" s="274"/>
      <c r="EC175" s="274"/>
      <c r="ED175" s="274"/>
      <c r="EE175" s="274"/>
      <c r="EF175" s="274"/>
      <c r="EG175" s="274"/>
      <c r="EH175" s="274"/>
      <c r="EI175" s="274"/>
      <c r="EJ175" s="274"/>
      <c r="EK175" s="274"/>
      <c r="EL175" s="274"/>
      <c r="EM175" s="274"/>
      <c r="EN175" s="274"/>
    </row>
    <row r="176" spans="1:144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  <c r="DN176" s="274"/>
      <c r="DO176" s="274"/>
      <c r="DP176" s="274"/>
      <c r="DQ176" s="274"/>
      <c r="DR176" s="274"/>
      <c r="DS176" s="274"/>
      <c r="DT176" s="274"/>
      <c r="DU176" s="274"/>
      <c r="DV176" s="274"/>
      <c r="DW176" s="274"/>
      <c r="DX176" s="274"/>
      <c r="DY176" s="274"/>
      <c r="DZ176" s="274"/>
      <c r="EA176" s="274"/>
      <c r="EB176" s="274"/>
      <c r="EC176" s="274"/>
      <c r="ED176" s="274"/>
      <c r="EE176" s="274"/>
      <c r="EF176" s="274"/>
      <c r="EG176" s="274"/>
      <c r="EH176" s="274"/>
      <c r="EI176" s="274"/>
      <c r="EJ176" s="274"/>
      <c r="EK176" s="274"/>
      <c r="EL176" s="274"/>
      <c r="EM176" s="274"/>
      <c r="EN176" s="274"/>
    </row>
    <row r="177" spans="1:144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  <c r="DN177" s="274"/>
      <c r="DO177" s="274"/>
      <c r="DP177" s="274"/>
      <c r="DQ177" s="274"/>
      <c r="DR177" s="274"/>
      <c r="DS177" s="274"/>
      <c r="DT177" s="274"/>
      <c r="DU177" s="274"/>
      <c r="DV177" s="274"/>
      <c r="DW177" s="274"/>
      <c r="DX177" s="274"/>
      <c r="DY177" s="274"/>
      <c r="DZ177" s="274"/>
      <c r="EA177" s="274"/>
      <c r="EB177" s="274"/>
      <c r="EC177" s="274"/>
      <c r="ED177" s="274"/>
      <c r="EE177" s="274"/>
      <c r="EF177" s="274"/>
      <c r="EG177" s="274"/>
      <c r="EH177" s="274"/>
      <c r="EI177" s="274"/>
      <c r="EJ177" s="274"/>
      <c r="EK177" s="274"/>
      <c r="EL177" s="274"/>
      <c r="EM177" s="274"/>
      <c r="EN177" s="274"/>
    </row>
    <row r="178" spans="1:144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  <c r="DN178" s="274"/>
      <c r="DO178" s="274"/>
      <c r="DP178" s="274"/>
      <c r="DQ178" s="274"/>
      <c r="DR178" s="274"/>
      <c r="DS178" s="274"/>
      <c r="DT178" s="274"/>
      <c r="DU178" s="274"/>
      <c r="DV178" s="274"/>
      <c r="DW178" s="274"/>
      <c r="DX178" s="274"/>
      <c r="DY178" s="274"/>
      <c r="DZ178" s="274"/>
      <c r="EA178" s="274"/>
      <c r="EB178" s="274"/>
      <c r="EC178" s="274"/>
      <c r="ED178" s="274"/>
      <c r="EE178" s="274"/>
      <c r="EF178" s="274"/>
      <c r="EG178" s="274"/>
      <c r="EH178" s="274"/>
      <c r="EI178" s="274"/>
      <c r="EJ178" s="274"/>
      <c r="EK178" s="274"/>
      <c r="EL178" s="274"/>
      <c r="EM178" s="274"/>
      <c r="EN178" s="274"/>
    </row>
    <row r="179" spans="1:144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  <c r="DN179" s="274"/>
      <c r="DO179" s="274"/>
      <c r="DP179" s="274"/>
      <c r="DQ179" s="274"/>
      <c r="DR179" s="274"/>
      <c r="DS179" s="274"/>
      <c r="DT179" s="274"/>
      <c r="DU179" s="274"/>
      <c r="DV179" s="274"/>
      <c r="DW179" s="274"/>
      <c r="DX179" s="274"/>
      <c r="DY179" s="274"/>
      <c r="DZ179" s="274"/>
      <c r="EA179" s="274"/>
      <c r="EB179" s="274"/>
      <c r="EC179" s="274"/>
      <c r="ED179" s="274"/>
      <c r="EE179" s="274"/>
      <c r="EF179" s="274"/>
      <c r="EG179" s="274"/>
      <c r="EH179" s="274"/>
      <c r="EI179" s="274"/>
      <c r="EJ179" s="274"/>
      <c r="EK179" s="274"/>
      <c r="EL179" s="274"/>
      <c r="EM179" s="274"/>
      <c r="EN179" s="274"/>
    </row>
    <row r="180" spans="1:144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  <c r="DN180" s="274"/>
      <c r="DO180" s="274"/>
      <c r="DP180" s="274"/>
      <c r="DQ180" s="274"/>
      <c r="DR180" s="274"/>
      <c r="DS180" s="274"/>
      <c r="DT180" s="274"/>
      <c r="DU180" s="274"/>
      <c r="DV180" s="274"/>
      <c r="DW180" s="274"/>
      <c r="DX180" s="274"/>
      <c r="DY180" s="274"/>
      <c r="DZ180" s="274"/>
      <c r="EA180" s="274"/>
      <c r="EB180" s="274"/>
      <c r="EC180" s="274"/>
      <c r="ED180" s="274"/>
      <c r="EE180" s="274"/>
      <c r="EF180" s="274"/>
      <c r="EG180" s="274"/>
      <c r="EH180" s="274"/>
      <c r="EI180" s="274"/>
      <c r="EJ180" s="274"/>
      <c r="EK180" s="274"/>
      <c r="EL180" s="274"/>
      <c r="EM180" s="274"/>
      <c r="EN180" s="274"/>
    </row>
    <row r="181" spans="1:144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  <c r="DN181" s="274"/>
      <c r="DO181" s="274"/>
      <c r="DP181" s="274"/>
      <c r="DQ181" s="274"/>
      <c r="DR181" s="274"/>
      <c r="DS181" s="274"/>
      <c r="DT181" s="274"/>
      <c r="DU181" s="274"/>
      <c r="DV181" s="274"/>
      <c r="DW181" s="274"/>
      <c r="DX181" s="274"/>
      <c r="DY181" s="274"/>
      <c r="DZ181" s="274"/>
      <c r="EA181" s="274"/>
      <c r="EB181" s="274"/>
      <c r="EC181" s="274"/>
      <c r="ED181" s="274"/>
      <c r="EE181" s="274"/>
      <c r="EF181" s="274"/>
      <c r="EG181" s="274"/>
      <c r="EH181" s="274"/>
      <c r="EI181" s="274"/>
      <c r="EJ181" s="274"/>
      <c r="EK181" s="274"/>
      <c r="EL181" s="274"/>
      <c r="EM181" s="274"/>
      <c r="EN181" s="274"/>
    </row>
    <row r="182" spans="1:144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  <c r="DN182" s="274"/>
      <c r="DO182" s="274"/>
      <c r="DP182" s="274"/>
      <c r="DQ182" s="274"/>
      <c r="DR182" s="274"/>
      <c r="DS182" s="274"/>
      <c r="DT182" s="274"/>
      <c r="DU182" s="274"/>
      <c r="DV182" s="274"/>
      <c r="DW182" s="274"/>
      <c r="DX182" s="274"/>
      <c r="DY182" s="274"/>
      <c r="DZ182" s="274"/>
      <c r="EA182" s="274"/>
      <c r="EB182" s="274"/>
      <c r="EC182" s="274"/>
      <c r="ED182" s="274"/>
      <c r="EE182" s="274"/>
      <c r="EF182" s="274"/>
      <c r="EG182" s="274"/>
      <c r="EH182" s="274"/>
      <c r="EI182" s="274"/>
      <c r="EJ182" s="274"/>
      <c r="EK182" s="274"/>
      <c r="EL182" s="274"/>
      <c r="EM182" s="274"/>
      <c r="EN182" s="274"/>
    </row>
    <row r="183" spans="1:144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  <c r="DN183" s="274"/>
      <c r="DO183" s="274"/>
      <c r="DP183" s="274"/>
      <c r="DQ183" s="274"/>
      <c r="DR183" s="274"/>
      <c r="DS183" s="274"/>
      <c r="DT183" s="274"/>
      <c r="DU183" s="274"/>
      <c r="DV183" s="274"/>
      <c r="DW183" s="274"/>
      <c r="DX183" s="274"/>
      <c r="DY183" s="274"/>
      <c r="DZ183" s="274"/>
      <c r="EA183" s="274"/>
      <c r="EB183" s="274"/>
      <c r="EC183" s="274"/>
      <c r="ED183" s="274"/>
      <c r="EE183" s="274"/>
      <c r="EF183" s="274"/>
      <c r="EG183" s="274"/>
      <c r="EH183" s="274"/>
      <c r="EI183" s="274"/>
      <c r="EJ183" s="274"/>
      <c r="EK183" s="274"/>
      <c r="EL183" s="274"/>
      <c r="EM183" s="274"/>
      <c r="EN183" s="274"/>
    </row>
    <row r="184" spans="1:144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  <c r="DN184" s="274"/>
      <c r="DO184" s="274"/>
      <c r="DP184" s="274"/>
      <c r="DQ184" s="274"/>
      <c r="DR184" s="274"/>
      <c r="DS184" s="274"/>
      <c r="DT184" s="274"/>
      <c r="DU184" s="274"/>
      <c r="DV184" s="274"/>
      <c r="DW184" s="274"/>
      <c r="DX184" s="274"/>
      <c r="DY184" s="274"/>
      <c r="DZ184" s="274"/>
      <c r="EA184" s="274"/>
      <c r="EB184" s="274"/>
      <c r="EC184" s="274"/>
      <c r="ED184" s="274"/>
      <c r="EE184" s="274"/>
      <c r="EF184" s="274"/>
      <c r="EG184" s="274"/>
      <c r="EH184" s="274"/>
      <c r="EI184" s="274"/>
      <c r="EJ184" s="274"/>
      <c r="EK184" s="274"/>
      <c r="EL184" s="274"/>
      <c r="EM184" s="274"/>
      <c r="EN184" s="274"/>
    </row>
    <row r="185" spans="1:144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  <c r="DN185" s="274"/>
      <c r="DO185" s="274"/>
      <c r="DP185" s="274"/>
      <c r="DQ185" s="274"/>
      <c r="DR185" s="274"/>
      <c r="DS185" s="274"/>
      <c r="DT185" s="274"/>
      <c r="DU185" s="274"/>
      <c r="DV185" s="274"/>
      <c r="DW185" s="274"/>
      <c r="DX185" s="274"/>
      <c r="DY185" s="274"/>
      <c r="DZ185" s="274"/>
      <c r="EA185" s="274"/>
      <c r="EB185" s="274"/>
      <c r="EC185" s="274"/>
      <c r="ED185" s="274"/>
      <c r="EE185" s="274"/>
      <c r="EF185" s="274"/>
      <c r="EG185" s="274"/>
      <c r="EH185" s="274"/>
      <c r="EI185" s="274"/>
      <c r="EJ185" s="274"/>
      <c r="EK185" s="274"/>
      <c r="EL185" s="274"/>
      <c r="EM185" s="274"/>
      <c r="EN185" s="274"/>
    </row>
    <row r="186" spans="1:144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  <c r="DN186" s="274"/>
      <c r="DO186" s="274"/>
      <c r="DP186" s="274"/>
      <c r="DQ186" s="274"/>
      <c r="DR186" s="274"/>
      <c r="DS186" s="274"/>
      <c r="DT186" s="274"/>
      <c r="DU186" s="274"/>
      <c r="DV186" s="274"/>
      <c r="DW186" s="274"/>
      <c r="DX186" s="274"/>
      <c r="DY186" s="274"/>
      <c r="DZ186" s="274"/>
      <c r="EA186" s="274"/>
      <c r="EB186" s="274"/>
      <c r="EC186" s="274"/>
      <c r="ED186" s="274"/>
      <c r="EE186" s="274"/>
      <c r="EF186" s="274"/>
      <c r="EG186" s="274"/>
      <c r="EH186" s="274"/>
      <c r="EI186" s="274"/>
      <c r="EJ186" s="274"/>
      <c r="EK186" s="274"/>
      <c r="EL186" s="274"/>
      <c r="EM186" s="274"/>
      <c r="EN186" s="274"/>
    </row>
    <row r="187" spans="1:144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  <c r="DN187" s="274"/>
      <c r="DO187" s="274"/>
      <c r="DP187" s="274"/>
      <c r="DQ187" s="274"/>
      <c r="DR187" s="274"/>
      <c r="DS187" s="274"/>
      <c r="DT187" s="274"/>
      <c r="DU187" s="274"/>
      <c r="DV187" s="274"/>
      <c r="DW187" s="274"/>
      <c r="DX187" s="274"/>
      <c r="DY187" s="274"/>
      <c r="DZ187" s="274"/>
      <c r="EA187" s="274"/>
      <c r="EB187" s="274"/>
      <c r="EC187" s="274"/>
      <c r="ED187" s="274"/>
      <c r="EE187" s="274"/>
      <c r="EF187" s="274"/>
      <c r="EG187" s="274"/>
      <c r="EH187" s="274"/>
      <c r="EI187" s="274"/>
      <c r="EJ187" s="274"/>
      <c r="EK187" s="274"/>
      <c r="EL187" s="274"/>
      <c r="EM187" s="274"/>
      <c r="EN187" s="274"/>
    </row>
    <row r="188" spans="1:144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  <c r="DN188" s="274"/>
      <c r="DO188" s="274"/>
      <c r="DP188" s="274"/>
      <c r="DQ188" s="274"/>
      <c r="DR188" s="274"/>
      <c r="DS188" s="274"/>
      <c r="DT188" s="274"/>
      <c r="DU188" s="274"/>
      <c r="DV188" s="274"/>
      <c r="DW188" s="274"/>
      <c r="DX188" s="274"/>
      <c r="DY188" s="274"/>
      <c r="DZ188" s="274"/>
      <c r="EA188" s="274"/>
      <c r="EB188" s="274"/>
      <c r="EC188" s="274"/>
      <c r="ED188" s="274"/>
      <c r="EE188" s="274"/>
      <c r="EF188" s="274"/>
      <c r="EG188" s="274"/>
      <c r="EH188" s="274"/>
      <c r="EI188" s="274"/>
      <c r="EJ188" s="274"/>
      <c r="EK188" s="274"/>
      <c r="EL188" s="274"/>
      <c r="EM188" s="274"/>
      <c r="EN188" s="274"/>
    </row>
    <row r="189" spans="1:144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  <c r="DN189" s="274"/>
      <c r="DO189" s="274"/>
      <c r="DP189" s="274"/>
      <c r="DQ189" s="274"/>
      <c r="DR189" s="274"/>
      <c r="DS189" s="274"/>
      <c r="DT189" s="274"/>
      <c r="DU189" s="274"/>
      <c r="DV189" s="274"/>
      <c r="DW189" s="274"/>
      <c r="DX189" s="274"/>
      <c r="DY189" s="274"/>
      <c r="DZ189" s="274"/>
      <c r="EA189" s="274"/>
      <c r="EB189" s="274"/>
      <c r="EC189" s="274"/>
      <c r="ED189" s="274"/>
      <c r="EE189" s="274"/>
      <c r="EF189" s="274"/>
      <c r="EG189" s="274"/>
      <c r="EH189" s="274"/>
      <c r="EI189" s="274"/>
      <c r="EJ189" s="274"/>
      <c r="EK189" s="274"/>
      <c r="EL189" s="274"/>
      <c r="EM189" s="274"/>
      <c r="EN189" s="274"/>
    </row>
    <row r="190" spans="1:144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  <c r="DN190" s="274"/>
      <c r="DO190" s="274"/>
      <c r="DP190" s="274"/>
      <c r="DQ190" s="274"/>
      <c r="DR190" s="274"/>
      <c r="DS190" s="274"/>
      <c r="DT190" s="274"/>
      <c r="DU190" s="274"/>
      <c r="DV190" s="274"/>
      <c r="DW190" s="274"/>
      <c r="DX190" s="274"/>
      <c r="DY190" s="274"/>
      <c r="DZ190" s="274"/>
      <c r="EA190" s="274"/>
      <c r="EB190" s="274"/>
      <c r="EC190" s="274"/>
      <c r="ED190" s="274"/>
      <c r="EE190" s="274"/>
      <c r="EF190" s="274"/>
      <c r="EG190" s="274"/>
      <c r="EH190" s="274"/>
      <c r="EI190" s="274"/>
      <c r="EJ190" s="274"/>
      <c r="EK190" s="274"/>
      <c r="EL190" s="274"/>
      <c r="EM190" s="274"/>
      <c r="EN190" s="274"/>
    </row>
    <row r="191" spans="1:144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  <c r="DN191" s="274"/>
      <c r="DO191" s="274"/>
      <c r="DP191" s="274"/>
      <c r="DQ191" s="274"/>
      <c r="DR191" s="274"/>
      <c r="DS191" s="274"/>
      <c r="DT191" s="274"/>
      <c r="DU191" s="274"/>
      <c r="DV191" s="274"/>
      <c r="DW191" s="274"/>
      <c r="DX191" s="274"/>
      <c r="DY191" s="274"/>
      <c r="DZ191" s="274"/>
      <c r="EA191" s="274"/>
      <c r="EB191" s="274"/>
      <c r="EC191" s="274"/>
      <c r="ED191" s="274"/>
      <c r="EE191" s="274"/>
      <c r="EF191" s="274"/>
      <c r="EG191" s="274"/>
      <c r="EH191" s="274"/>
      <c r="EI191" s="274"/>
      <c r="EJ191" s="274"/>
      <c r="EK191" s="274"/>
      <c r="EL191" s="274"/>
      <c r="EM191" s="274"/>
      <c r="EN191" s="274"/>
    </row>
    <row r="192" spans="1:144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  <c r="DN192" s="274"/>
      <c r="DO192" s="274"/>
      <c r="DP192" s="274"/>
      <c r="DQ192" s="274"/>
      <c r="DR192" s="274"/>
      <c r="DS192" s="274"/>
      <c r="DT192" s="274"/>
      <c r="DU192" s="274"/>
      <c r="DV192" s="274"/>
      <c r="DW192" s="274"/>
      <c r="DX192" s="274"/>
      <c r="DY192" s="274"/>
      <c r="DZ192" s="274"/>
      <c r="EA192" s="274"/>
      <c r="EB192" s="274"/>
      <c r="EC192" s="274"/>
      <c r="ED192" s="274"/>
      <c r="EE192" s="274"/>
      <c r="EF192" s="274"/>
      <c r="EG192" s="274"/>
      <c r="EH192" s="274"/>
      <c r="EI192" s="274"/>
      <c r="EJ192" s="274"/>
      <c r="EK192" s="274"/>
      <c r="EL192" s="274"/>
      <c r="EM192" s="274"/>
      <c r="EN192" s="274"/>
    </row>
    <row r="193" spans="1:144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  <c r="DN193" s="274"/>
      <c r="DO193" s="274"/>
      <c r="DP193" s="274"/>
      <c r="DQ193" s="274"/>
      <c r="DR193" s="274"/>
      <c r="DS193" s="274"/>
      <c r="DT193" s="274"/>
      <c r="DU193" s="274"/>
      <c r="DV193" s="274"/>
      <c r="DW193" s="274"/>
      <c r="DX193" s="274"/>
      <c r="DY193" s="274"/>
      <c r="DZ193" s="274"/>
      <c r="EA193" s="274"/>
      <c r="EB193" s="274"/>
      <c r="EC193" s="274"/>
      <c r="ED193" s="274"/>
      <c r="EE193" s="274"/>
      <c r="EF193" s="274"/>
      <c r="EG193" s="274"/>
      <c r="EH193" s="274"/>
      <c r="EI193" s="274"/>
      <c r="EJ193" s="274"/>
      <c r="EK193" s="274"/>
      <c r="EL193" s="274"/>
      <c r="EM193" s="274"/>
      <c r="EN193" s="274"/>
    </row>
    <row r="194" spans="1:144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  <c r="DN194" s="274"/>
      <c r="DO194" s="274"/>
      <c r="DP194" s="274"/>
      <c r="DQ194" s="274"/>
      <c r="DR194" s="274"/>
      <c r="DS194" s="274"/>
      <c r="DT194" s="274"/>
      <c r="DU194" s="274"/>
      <c r="DV194" s="274"/>
      <c r="DW194" s="274"/>
      <c r="DX194" s="274"/>
      <c r="DY194" s="274"/>
      <c r="DZ194" s="274"/>
      <c r="EA194" s="274"/>
      <c r="EB194" s="274"/>
      <c r="EC194" s="274"/>
      <c r="ED194" s="274"/>
      <c r="EE194" s="274"/>
      <c r="EF194" s="274"/>
      <c r="EG194" s="274"/>
      <c r="EH194" s="274"/>
      <c r="EI194" s="274"/>
      <c r="EJ194" s="274"/>
      <c r="EK194" s="274"/>
      <c r="EL194" s="274"/>
      <c r="EM194" s="274"/>
      <c r="EN194" s="274"/>
    </row>
    <row r="195" spans="1:144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  <c r="DN195" s="274"/>
      <c r="DO195" s="274"/>
      <c r="DP195" s="274"/>
      <c r="DQ195" s="274"/>
      <c r="DR195" s="274"/>
      <c r="DS195" s="274"/>
      <c r="DT195" s="274"/>
      <c r="DU195" s="274"/>
      <c r="DV195" s="274"/>
      <c r="DW195" s="274"/>
      <c r="DX195" s="274"/>
      <c r="DY195" s="274"/>
      <c r="DZ195" s="274"/>
      <c r="EA195" s="274"/>
      <c r="EB195" s="274"/>
      <c r="EC195" s="274"/>
      <c r="ED195" s="274"/>
      <c r="EE195" s="274"/>
      <c r="EF195" s="274"/>
      <c r="EG195" s="274"/>
      <c r="EH195" s="274"/>
      <c r="EI195" s="274"/>
      <c r="EJ195" s="274"/>
      <c r="EK195" s="274"/>
      <c r="EL195" s="274"/>
      <c r="EM195" s="274"/>
      <c r="EN195" s="274"/>
    </row>
    <row r="196" spans="1:144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  <c r="DN196" s="274"/>
      <c r="DO196" s="274"/>
      <c r="DP196" s="274"/>
      <c r="DQ196" s="274"/>
      <c r="DR196" s="274"/>
      <c r="DS196" s="274"/>
      <c r="DT196" s="274"/>
      <c r="DU196" s="274"/>
      <c r="DV196" s="274"/>
      <c r="DW196" s="274"/>
      <c r="DX196" s="274"/>
      <c r="DY196" s="274"/>
      <c r="DZ196" s="274"/>
      <c r="EA196" s="274"/>
      <c r="EB196" s="274"/>
      <c r="EC196" s="274"/>
      <c r="ED196" s="274"/>
      <c r="EE196" s="274"/>
      <c r="EF196" s="274"/>
      <c r="EG196" s="274"/>
      <c r="EH196" s="274"/>
      <c r="EI196" s="274"/>
      <c r="EJ196" s="274"/>
      <c r="EK196" s="274"/>
      <c r="EL196" s="274"/>
      <c r="EM196" s="274"/>
      <c r="EN196" s="274"/>
    </row>
    <row r="197" spans="1:144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  <c r="DN197" s="274"/>
      <c r="DO197" s="274"/>
      <c r="DP197" s="274"/>
      <c r="DQ197" s="274"/>
      <c r="DR197" s="274"/>
      <c r="DS197" s="274"/>
      <c r="DT197" s="274"/>
      <c r="DU197" s="274"/>
      <c r="DV197" s="274"/>
      <c r="DW197" s="274"/>
      <c r="DX197" s="274"/>
      <c r="DY197" s="274"/>
      <c r="DZ197" s="274"/>
      <c r="EA197" s="274"/>
      <c r="EB197" s="274"/>
      <c r="EC197" s="274"/>
      <c r="ED197" s="274"/>
      <c r="EE197" s="274"/>
      <c r="EF197" s="274"/>
      <c r="EG197" s="274"/>
      <c r="EH197" s="274"/>
      <c r="EI197" s="274"/>
      <c r="EJ197" s="274"/>
      <c r="EK197" s="274"/>
      <c r="EL197" s="274"/>
      <c r="EM197" s="274"/>
      <c r="EN197" s="274"/>
    </row>
    <row r="198" spans="1:144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  <c r="DN198" s="274"/>
      <c r="DO198" s="274"/>
      <c r="DP198" s="274"/>
      <c r="DQ198" s="274"/>
      <c r="DR198" s="274"/>
      <c r="DS198" s="274"/>
      <c r="DT198" s="274"/>
      <c r="DU198" s="274"/>
      <c r="DV198" s="274"/>
      <c r="DW198" s="274"/>
      <c r="DX198" s="274"/>
      <c r="DY198" s="274"/>
      <c r="DZ198" s="274"/>
      <c r="EA198" s="274"/>
      <c r="EB198" s="274"/>
      <c r="EC198" s="274"/>
      <c r="ED198" s="274"/>
      <c r="EE198" s="274"/>
      <c r="EF198" s="274"/>
      <c r="EG198" s="274"/>
      <c r="EH198" s="274"/>
      <c r="EI198" s="274"/>
      <c r="EJ198" s="274"/>
      <c r="EK198" s="274"/>
      <c r="EL198" s="274"/>
      <c r="EM198" s="274"/>
      <c r="EN198" s="274"/>
    </row>
    <row r="199" spans="1:144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  <c r="DN199" s="274"/>
      <c r="DO199" s="274"/>
      <c r="DP199" s="274"/>
      <c r="DQ199" s="274"/>
      <c r="DR199" s="274"/>
      <c r="DS199" s="274"/>
      <c r="DT199" s="274"/>
      <c r="DU199" s="274"/>
      <c r="DV199" s="274"/>
      <c r="DW199" s="274"/>
      <c r="DX199" s="274"/>
      <c r="DY199" s="274"/>
      <c r="DZ199" s="274"/>
      <c r="EA199" s="274"/>
      <c r="EB199" s="274"/>
      <c r="EC199" s="274"/>
      <c r="ED199" s="274"/>
      <c r="EE199" s="274"/>
      <c r="EF199" s="274"/>
      <c r="EG199" s="274"/>
      <c r="EH199" s="274"/>
      <c r="EI199" s="274"/>
      <c r="EJ199" s="274"/>
      <c r="EK199" s="274"/>
      <c r="EL199" s="274"/>
      <c r="EM199" s="274"/>
      <c r="EN199" s="274"/>
    </row>
    <row r="200" spans="1:144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  <c r="DN200" s="274"/>
      <c r="DO200" s="274"/>
      <c r="DP200" s="274"/>
      <c r="DQ200" s="274"/>
      <c r="DR200" s="274"/>
      <c r="DS200" s="274"/>
      <c r="DT200" s="274"/>
      <c r="DU200" s="274"/>
      <c r="DV200" s="274"/>
      <c r="DW200" s="274"/>
      <c r="DX200" s="274"/>
      <c r="DY200" s="274"/>
      <c r="DZ200" s="274"/>
      <c r="EA200" s="274"/>
      <c r="EB200" s="274"/>
      <c r="EC200" s="274"/>
      <c r="ED200" s="274"/>
      <c r="EE200" s="274"/>
      <c r="EF200" s="274"/>
      <c r="EG200" s="274"/>
      <c r="EH200" s="274"/>
      <c r="EI200" s="274"/>
      <c r="EJ200" s="274"/>
      <c r="EK200" s="274"/>
      <c r="EL200" s="274"/>
      <c r="EM200" s="274"/>
      <c r="EN200" s="274"/>
    </row>
    <row r="201" spans="1:144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  <c r="DN201" s="274"/>
      <c r="DO201" s="274"/>
      <c r="DP201" s="274"/>
      <c r="DQ201" s="274"/>
      <c r="DR201" s="274"/>
      <c r="DS201" s="274"/>
      <c r="DT201" s="274"/>
      <c r="DU201" s="274"/>
      <c r="DV201" s="274"/>
      <c r="DW201" s="274"/>
      <c r="DX201" s="274"/>
      <c r="DY201" s="274"/>
      <c r="DZ201" s="274"/>
      <c r="EA201" s="274"/>
      <c r="EB201" s="274"/>
      <c r="EC201" s="274"/>
      <c r="ED201" s="274"/>
      <c r="EE201" s="274"/>
      <c r="EF201" s="274"/>
      <c r="EG201" s="274"/>
      <c r="EH201" s="274"/>
      <c r="EI201" s="274"/>
      <c r="EJ201" s="274"/>
      <c r="EK201" s="274"/>
      <c r="EL201" s="274"/>
      <c r="EM201" s="274"/>
      <c r="EN201" s="274"/>
    </row>
    <row r="202" spans="1:144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  <c r="DN202" s="274"/>
      <c r="DO202" s="274"/>
      <c r="DP202" s="274"/>
      <c r="DQ202" s="274"/>
      <c r="DR202" s="274"/>
      <c r="DS202" s="274"/>
      <c r="DT202" s="274"/>
      <c r="DU202" s="274"/>
      <c r="DV202" s="274"/>
      <c r="DW202" s="274"/>
      <c r="DX202" s="274"/>
      <c r="DY202" s="274"/>
      <c r="DZ202" s="274"/>
      <c r="EA202" s="274"/>
      <c r="EB202" s="274"/>
      <c r="EC202" s="274"/>
      <c r="ED202" s="274"/>
      <c r="EE202" s="274"/>
      <c r="EF202" s="274"/>
      <c r="EG202" s="274"/>
      <c r="EH202" s="274"/>
      <c r="EI202" s="274"/>
      <c r="EJ202" s="274"/>
      <c r="EK202" s="274"/>
      <c r="EL202" s="274"/>
      <c r="EM202" s="274"/>
      <c r="EN202" s="274"/>
    </row>
    <row r="203" spans="1:144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  <c r="DN203" s="274"/>
      <c r="DO203" s="274"/>
      <c r="DP203" s="274"/>
      <c r="DQ203" s="274"/>
      <c r="DR203" s="274"/>
      <c r="DS203" s="274"/>
      <c r="DT203" s="274"/>
      <c r="DU203" s="274"/>
      <c r="DV203" s="274"/>
      <c r="DW203" s="274"/>
      <c r="DX203" s="274"/>
      <c r="DY203" s="274"/>
      <c r="DZ203" s="274"/>
      <c r="EA203" s="274"/>
      <c r="EB203" s="274"/>
      <c r="EC203" s="274"/>
      <c r="ED203" s="274"/>
      <c r="EE203" s="274"/>
      <c r="EF203" s="274"/>
      <c r="EG203" s="274"/>
      <c r="EH203" s="274"/>
      <c r="EI203" s="274"/>
      <c r="EJ203" s="274"/>
      <c r="EK203" s="274"/>
      <c r="EL203" s="274"/>
      <c r="EM203" s="274"/>
      <c r="EN203" s="274"/>
    </row>
    <row r="204" spans="1:144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  <c r="DN204" s="274"/>
      <c r="DO204" s="274"/>
      <c r="DP204" s="274"/>
      <c r="DQ204" s="274"/>
      <c r="DR204" s="274"/>
      <c r="DS204" s="274"/>
      <c r="DT204" s="274"/>
      <c r="DU204" s="274"/>
      <c r="DV204" s="274"/>
      <c r="DW204" s="274"/>
      <c r="DX204" s="274"/>
      <c r="DY204" s="274"/>
      <c r="DZ204" s="274"/>
      <c r="EA204" s="274"/>
      <c r="EB204" s="274"/>
      <c r="EC204" s="274"/>
      <c r="ED204" s="274"/>
      <c r="EE204" s="274"/>
      <c r="EF204" s="274"/>
      <c r="EG204" s="274"/>
      <c r="EH204" s="274"/>
      <c r="EI204" s="274"/>
      <c r="EJ204" s="274"/>
      <c r="EK204" s="274"/>
      <c r="EL204" s="274"/>
      <c r="EM204" s="274"/>
      <c r="EN204" s="274"/>
    </row>
    <row r="205" spans="1:144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  <c r="DN205" s="274"/>
      <c r="DO205" s="274"/>
      <c r="DP205" s="274"/>
      <c r="DQ205" s="274"/>
      <c r="DR205" s="274"/>
      <c r="DS205" s="274"/>
      <c r="DT205" s="274"/>
      <c r="DU205" s="274"/>
      <c r="DV205" s="274"/>
      <c r="DW205" s="274"/>
      <c r="DX205" s="274"/>
      <c r="DY205" s="274"/>
      <c r="DZ205" s="274"/>
      <c r="EA205" s="274"/>
      <c r="EB205" s="274"/>
      <c r="EC205" s="274"/>
      <c r="ED205" s="274"/>
      <c r="EE205" s="274"/>
      <c r="EF205" s="274"/>
      <c r="EG205" s="274"/>
      <c r="EH205" s="274"/>
      <c r="EI205" s="274"/>
      <c r="EJ205" s="274"/>
      <c r="EK205" s="274"/>
      <c r="EL205" s="274"/>
      <c r="EM205" s="274"/>
      <c r="EN205" s="274"/>
    </row>
    <row r="206" spans="1:144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  <c r="DN206" s="274"/>
      <c r="DO206" s="274"/>
      <c r="DP206" s="274"/>
      <c r="DQ206" s="274"/>
      <c r="DR206" s="274"/>
      <c r="DS206" s="274"/>
      <c r="DT206" s="274"/>
      <c r="DU206" s="274"/>
      <c r="DV206" s="274"/>
      <c r="DW206" s="274"/>
      <c r="DX206" s="274"/>
      <c r="DY206" s="274"/>
      <c r="DZ206" s="274"/>
      <c r="EA206" s="274"/>
      <c r="EB206" s="274"/>
      <c r="EC206" s="274"/>
      <c r="ED206" s="274"/>
      <c r="EE206" s="274"/>
      <c r="EF206" s="274"/>
      <c r="EG206" s="274"/>
      <c r="EH206" s="274"/>
      <c r="EI206" s="274"/>
      <c r="EJ206" s="274"/>
      <c r="EK206" s="274"/>
      <c r="EL206" s="274"/>
      <c r="EM206" s="274"/>
      <c r="EN206" s="274"/>
    </row>
    <row r="207" spans="1:144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  <c r="DN207" s="274"/>
      <c r="DO207" s="274"/>
      <c r="DP207" s="274"/>
      <c r="DQ207" s="274"/>
      <c r="DR207" s="274"/>
      <c r="DS207" s="274"/>
      <c r="DT207" s="274"/>
      <c r="DU207" s="274"/>
      <c r="DV207" s="274"/>
      <c r="DW207" s="274"/>
      <c r="DX207" s="274"/>
      <c r="DY207" s="274"/>
      <c r="DZ207" s="274"/>
      <c r="EA207" s="274"/>
      <c r="EB207" s="274"/>
      <c r="EC207" s="274"/>
      <c r="ED207" s="274"/>
      <c r="EE207" s="274"/>
      <c r="EF207" s="274"/>
      <c r="EG207" s="274"/>
      <c r="EH207" s="274"/>
      <c r="EI207" s="274"/>
      <c r="EJ207" s="274"/>
      <c r="EK207" s="274"/>
      <c r="EL207" s="274"/>
      <c r="EM207" s="274"/>
      <c r="EN207" s="274"/>
    </row>
  </sheetData>
  <sortState xmlns:xlrd2="http://schemas.microsoft.com/office/spreadsheetml/2017/richdata2" ref="A8:EN61">
    <sortCondition ref="A8:A61"/>
    <sortCondition ref="B8:B61"/>
    <sortCondition ref="C8:C6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&amp;L処理施設別ごみ搬入量の状況（令和5年度実績）</oddHeader>
  </headerFooter>
  <colBreaks count="8" manualBreakCount="8">
    <brk id="19" min="1" max="60" man="1"/>
    <brk id="34" min="1" max="60" man="1"/>
    <brk id="49" min="1" max="60" man="1"/>
    <brk id="64" min="1" max="60" man="1"/>
    <brk id="79" min="1" max="60" man="1"/>
    <brk id="94" min="1" max="60" man="1"/>
    <brk id="109" min="1" max="60" man="1"/>
    <brk id="124" min="1" max="6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715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05" t="s">
        <v>608</v>
      </c>
      <c r="B2" s="305" t="s">
        <v>609</v>
      </c>
      <c r="C2" s="307" t="s">
        <v>610</v>
      </c>
      <c r="D2" s="222" t="s">
        <v>647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648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649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650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06"/>
      <c r="B3" s="306"/>
      <c r="C3" s="308"/>
      <c r="D3" s="333" t="s">
        <v>626</v>
      </c>
      <c r="E3" s="307" t="s">
        <v>627</v>
      </c>
      <c r="F3" s="334" t="s">
        <v>651</v>
      </c>
      <c r="G3" s="337"/>
      <c r="H3" s="337"/>
      <c r="I3" s="337"/>
      <c r="J3" s="337"/>
      <c r="K3" s="337"/>
      <c r="L3" s="337"/>
      <c r="M3" s="338"/>
      <c r="N3" s="307" t="s">
        <v>652</v>
      </c>
      <c r="O3" s="307" t="s">
        <v>653</v>
      </c>
      <c r="P3" s="333" t="s">
        <v>626</v>
      </c>
      <c r="Q3" s="307" t="s">
        <v>627</v>
      </c>
      <c r="R3" s="339" t="s">
        <v>654</v>
      </c>
      <c r="S3" s="340"/>
      <c r="T3" s="340"/>
      <c r="U3" s="340"/>
      <c r="V3" s="340"/>
      <c r="W3" s="340"/>
      <c r="X3" s="340"/>
      <c r="Y3" s="341"/>
      <c r="Z3" s="333" t="s">
        <v>626</v>
      </c>
      <c r="AA3" s="307" t="s">
        <v>628</v>
      </c>
      <c r="AB3" s="307" t="s">
        <v>638</v>
      </c>
      <c r="AC3" s="234" t="s">
        <v>655</v>
      </c>
      <c r="AD3" s="224"/>
      <c r="AE3" s="224"/>
      <c r="AF3" s="224"/>
      <c r="AG3" s="224"/>
      <c r="AH3" s="224"/>
      <c r="AI3" s="224"/>
      <c r="AJ3" s="235"/>
      <c r="AK3" s="333" t="s">
        <v>626</v>
      </c>
      <c r="AL3" s="305" t="s">
        <v>656</v>
      </c>
      <c r="AM3" s="305" t="s">
        <v>632</v>
      </c>
      <c r="AN3" s="305" t="s">
        <v>633</v>
      </c>
      <c r="AO3" s="305" t="s">
        <v>634</v>
      </c>
      <c r="AP3" s="305" t="s">
        <v>635</v>
      </c>
      <c r="AQ3" s="305" t="s">
        <v>641</v>
      </c>
      <c r="AR3" s="305" t="s">
        <v>637</v>
      </c>
      <c r="AS3" s="305" t="s">
        <v>642</v>
      </c>
    </row>
    <row r="4" spans="1:45" s="171" customFormat="1" ht="25.5" customHeight="1" x14ac:dyDescent="0.15">
      <c r="A4" s="306"/>
      <c r="B4" s="306"/>
      <c r="C4" s="308"/>
      <c r="D4" s="333"/>
      <c r="E4" s="308"/>
      <c r="F4" s="333" t="s">
        <v>626</v>
      </c>
      <c r="G4" s="307" t="s">
        <v>632</v>
      </c>
      <c r="H4" s="305" t="s">
        <v>633</v>
      </c>
      <c r="I4" s="305" t="s">
        <v>634</v>
      </c>
      <c r="J4" s="305" t="s">
        <v>635</v>
      </c>
      <c r="K4" s="305" t="s">
        <v>641</v>
      </c>
      <c r="L4" s="305" t="s">
        <v>637</v>
      </c>
      <c r="M4" s="307" t="s">
        <v>642</v>
      </c>
      <c r="N4" s="308"/>
      <c r="O4" s="342"/>
      <c r="P4" s="333"/>
      <c r="Q4" s="308"/>
      <c r="R4" s="306" t="s">
        <v>626</v>
      </c>
      <c r="S4" s="307" t="s">
        <v>632</v>
      </c>
      <c r="T4" s="305" t="s">
        <v>633</v>
      </c>
      <c r="U4" s="305" t="s">
        <v>634</v>
      </c>
      <c r="V4" s="305" t="s">
        <v>635</v>
      </c>
      <c r="W4" s="305" t="s">
        <v>641</v>
      </c>
      <c r="X4" s="305" t="s">
        <v>637</v>
      </c>
      <c r="Y4" s="307" t="s">
        <v>642</v>
      </c>
      <c r="Z4" s="333"/>
      <c r="AA4" s="308"/>
      <c r="AB4" s="308"/>
      <c r="AC4" s="333" t="s">
        <v>626</v>
      </c>
      <c r="AD4" s="307" t="s">
        <v>632</v>
      </c>
      <c r="AE4" s="305" t="s">
        <v>633</v>
      </c>
      <c r="AF4" s="305" t="s">
        <v>634</v>
      </c>
      <c r="AG4" s="305" t="s">
        <v>635</v>
      </c>
      <c r="AH4" s="305" t="s">
        <v>641</v>
      </c>
      <c r="AI4" s="305" t="s">
        <v>637</v>
      </c>
      <c r="AJ4" s="307" t="s">
        <v>642</v>
      </c>
      <c r="AK4" s="333"/>
      <c r="AL4" s="306"/>
      <c r="AM4" s="306"/>
      <c r="AN4" s="306"/>
      <c r="AO4" s="306"/>
      <c r="AP4" s="306"/>
      <c r="AQ4" s="306"/>
      <c r="AR4" s="306"/>
      <c r="AS4" s="306"/>
    </row>
    <row r="5" spans="1:45" s="171" customFormat="1" ht="22.5" customHeight="1" x14ac:dyDescent="0.15">
      <c r="A5" s="306"/>
      <c r="B5" s="306"/>
      <c r="C5" s="308"/>
      <c r="D5" s="333"/>
      <c r="E5" s="308"/>
      <c r="F5" s="333"/>
      <c r="G5" s="308"/>
      <c r="H5" s="306"/>
      <c r="I5" s="306"/>
      <c r="J5" s="306"/>
      <c r="K5" s="306"/>
      <c r="L5" s="306"/>
      <c r="M5" s="308"/>
      <c r="N5" s="306"/>
      <c r="O5" s="342"/>
      <c r="P5" s="333"/>
      <c r="Q5" s="306"/>
      <c r="R5" s="308"/>
      <c r="S5" s="308"/>
      <c r="T5" s="306"/>
      <c r="U5" s="306"/>
      <c r="V5" s="306"/>
      <c r="W5" s="306"/>
      <c r="X5" s="306"/>
      <c r="Y5" s="308"/>
      <c r="Z5" s="333"/>
      <c r="AA5" s="306"/>
      <c r="AB5" s="306"/>
      <c r="AC5" s="333"/>
      <c r="AD5" s="308"/>
      <c r="AE5" s="306"/>
      <c r="AF5" s="306"/>
      <c r="AG5" s="306"/>
      <c r="AH5" s="306"/>
      <c r="AI5" s="306"/>
      <c r="AJ5" s="308"/>
      <c r="AK5" s="333"/>
      <c r="AL5" s="306"/>
      <c r="AM5" s="306"/>
      <c r="AN5" s="306"/>
      <c r="AO5" s="306"/>
      <c r="AP5" s="306"/>
      <c r="AQ5" s="306"/>
      <c r="AR5" s="306"/>
      <c r="AS5" s="306"/>
    </row>
    <row r="6" spans="1:45" s="172" customFormat="1" ht="13.5" customHeight="1" x14ac:dyDescent="0.15">
      <c r="A6" s="306"/>
      <c r="B6" s="306"/>
      <c r="C6" s="308"/>
      <c r="D6" s="250" t="s">
        <v>644</v>
      </c>
      <c r="E6" s="250" t="s">
        <v>644</v>
      </c>
      <c r="F6" s="250" t="s">
        <v>644</v>
      </c>
      <c r="G6" s="251" t="s">
        <v>644</v>
      </c>
      <c r="H6" s="251" t="s">
        <v>644</v>
      </c>
      <c r="I6" s="251" t="s">
        <v>644</v>
      </c>
      <c r="J6" s="251" t="s">
        <v>644</v>
      </c>
      <c r="K6" s="251" t="s">
        <v>644</v>
      </c>
      <c r="L6" s="251" t="s">
        <v>644</v>
      </c>
      <c r="M6" s="251" t="s">
        <v>644</v>
      </c>
      <c r="N6" s="249" t="s">
        <v>644</v>
      </c>
      <c r="O6" s="250" t="s">
        <v>644</v>
      </c>
      <c r="P6" s="250" t="s">
        <v>644</v>
      </c>
      <c r="Q6" s="249" t="s">
        <v>644</v>
      </c>
      <c r="R6" s="249" t="s">
        <v>644</v>
      </c>
      <c r="S6" s="251" t="s">
        <v>644</v>
      </c>
      <c r="T6" s="251" t="s">
        <v>644</v>
      </c>
      <c r="U6" s="251" t="s">
        <v>644</v>
      </c>
      <c r="V6" s="251" t="s">
        <v>644</v>
      </c>
      <c r="W6" s="251" t="s">
        <v>644</v>
      </c>
      <c r="X6" s="251" t="s">
        <v>644</v>
      </c>
      <c r="Y6" s="251" t="s">
        <v>644</v>
      </c>
      <c r="Z6" s="250" t="s">
        <v>644</v>
      </c>
      <c r="AA6" s="249" t="s">
        <v>644</v>
      </c>
      <c r="AB6" s="249" t="s">
        <v>644</v>
      </c>
      <c r="AC6" s="250" t="s">
        <v>644</v>
      </c>
      <c r="AD6" s="249" t="s">
        <v>644</v>
      </c>
      <c r="AE6" s="249" t="s">
        <v>644</v>
      </c>
      <c r="AF6" s="249" t="s">
        <v>644</v>
      </c>
      <c r="AG6" s="249" t="s">
        <v>644</v>
      </c>
      <c r="AH6" s="249" t="s">
        <v>644</v>
      </c>
      <c r="AI6" s="249" t="s">
        <v>644</v>
      </c>
      <c r="AJ6" s="249" t="s">
        <v>644</v>
      </c>
      <c r="AK6" s="250" t="s">
        <v>644</v>
      </c>
      <c r="AL6" s="250" t="s">
        <v>644</v>
      </c>
      <c r="AM6" s="249" t="s">
        <v>644</v>
      </c>
      <c r="AN6" s="249" t="s">
        <v>644</v>
      </c>
      <c r="AO6" s="249" t="s">
        <v>644</v>
      </c>
      <c r="AP6" s="249" t="s">
        <v>644</v>
      </c>
      <c r="AQ6" s="249" t="s">
        <v>644</v>
      </c>
      <c r="AR6" s="249" t="s">
        <v>644</v>
      </c>
      <c r="AS6" s="249" t="s">
        <v>644</v>
      </c>
    </row>
    <row r="7" spans="1:45" ht="13.5" customHeight="1" x14ac:dyDescent="0.15">
      <c r="A7" s="283" t="str">
        <f>ごみ処理概要!A7</f>
        <v>愛知県</v>
      </c>
      <c r="B7" s="284" t="str">
        <f>ごみ処理概要!B7</f>
        <v>23000</v>
      </c>
      <c r="C7" s="285" t="s">
        <v>3</v>
      </c>
      <c r="D7" s="286">
        <f t="shared" ref="D7:D38" si="0">SUM(E7,F7,N7,O7)</f>
        <v>2202961</v>
      </c>
      <c r="E7" s="286">
        <f t="shared" ref="E7:E38" si="1">+Q7</f>
        <v>1730404</v>
      </c>
      <c r="F7" s="286">
        <f t="shared" ref="F7:F38" si="2">SUM(G7:M7)</f>
        <v>373373</v>
      </c>
      <c r="G7" s="286">
        <f t="shared" ref="G7:M7" si="3">SUM(G$8:G$207)</f>
        <v>99619</v>
      </c>
      <c r="H7" s="286">
        <f t="shared" si="3"/>
        <v>37057</v>
      </c>
      <c r="I7" s="286">
        <f t="shared" si="3"/>
        <v>4789</v>
      </c>
      <c r="J7" s="286">
        <f t="shared" si="3"/>
        <v>22085</v>
      </c>
      <c r="K7" s="286">
        <f t="shared" si="3"/>
        <v>7828</v>
      </c>
      <c r="L7" s="286">
        <f t="shared" si="3"/>
        <v>200304</v>
      </c>
      <c r="M7" s="286">
        <f t="shared" si="3"/>
        <v>1691</v>
      </c>
      <c r="N7" s="286">
        <f t="shared" ref="N7:N38" si="4">+AA7</f>
        <v>13677</v>
      </c>
      <c r="O7" s="286">
        <f>+資源化量内訳!Z7</f>
        <v>85507</v>
      </c>
      <c r="P7" s="286">
        <f t="shared" ref="P7:P38" si="5">+SUM(Q7,R7)</f>
        <v>1824137</v>
      </c>
      <c r="Q7" s="286">
        <f>SUM(Q$8:Q$207)</f>
        <v>1730404</v>
      </c>
      <c r="R7" s="286">
        <f t="shared" ref="R7:R38" si="6">+SUM(S7,T7,U7,V7,W7,X7,Y7)</f>
        <v>93733</v>
      </c>
      <c r="S7" s="286">
        <f t="shared" ref="S7:Y7" si="7">SUM(S$8:S$207)</f>
        <v>77318</v>
      </c>
      <c r="T7" s="286">
        <f t="shared" si="7"/>
        <v>93</v>
      </c>
      <c r="U7" s="286">
        <f t="shared" si="7"/>
        <v>0</v>
      </c>
      <c r="V7" s="286">
        <f t="shared" si="7"/>
        <v>3097</v>
      </c>
      <c r="W7" s="286">
        <f t="shared" si="7"/>
        <v>1168</v>
      </c>
      <c r="X7" s="286">
        <f t="shared" si="7"/>
        <v>10913</v>
      </c>
      <c r="Y7" s="286">
        <f t="shared" si="7"/>
        <v>1144</v>
      </c>
      <c r="Z7" s="286">
        <f t="shared" ref="Z7:Z38" si="8">SUM(AA7:AC7)</f>
        <v>143255</v>
      </c>
      <c r="AA7" s="286">
        <f>SUM(AA$8:AA$207)</f>
        <v>13677</v>
      </c>
      <c r="AB7" s="286">
        <f>SUM(AB$8:AB$207)</f>
        <v>122064</v>
      </c>
      <c r="AC7" s="286">
        <f t="shared" ref="AC7:AC38" si="9">SUM(AD7:AJ7)</f>
        <v>7514</v>
      </c>
      <c r="AD7" s="286">
        <f t="shared" ref="AD7:AJ7" si="10">SUM(AD$8:AD$207)</f>
        <v>3856</v>
      </c>
      <c r="AE7" s="286">
        <f t="shared" si="10"/>
        <v>0</v>
      </c>
      <c r="AF7" s="286">
        <f t="shared" si="10"/>
        <v>0</v>
      </c>
      <c r="AG7" s="286">
        <f t="shared" si="10"/>
        <v>0</v>
      </c>
      <c r="AH7" s="286">
        <f t="shared" si="10"/>
        <v>0</v>
      </c>
      <c r="AI7" s="286">
        <f t="shared" si="10"/>
        <v>3111</v>
      </c>
      <c r="AJ7" s="286">
        <f t="shared" si="10"/>
        <v>547</v>
      </c>
      <c r="AK7" s="286">
        <f t="shared" ref="AK7:AK38" si="11">SUM(AL7:AS7)</f>
        <v>0</v>
      </c>
      <c r="AL7" s="286">
        <f t="shared" ref="AL7:AS7" si="12">SUM(AL$8:AL$207)</f>
        <v>0</v>
      </c>
      <c r="AM7" s="286">
        <f t="shared" si="12"/>
        <v>0</v>
      </c>
      <c r="AN7" s="286">
        <f t="shared" si="12"/>
        <v>0</v>
      </c>
      <c r="AO7" s="286">
        <f t="shared" si="12"/>
        <v>0</v>
      </c>
      <c r="AP7" s="286">
        <f t="shared" si="12"/>
        <v>0</v>
      </c>
      <c r="AQ7" s="286">
        <f t="shared" si="12"/>
        <v>0</v>
      </c>
      <c r="AR7" s="286">
        <f t="shared" si="12"/>
        <v>0</v>
      </c>
      <c r="AS7" s="286">
        <f t="shared" si="12"/>
        <v>0</v>
      </c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666060</v>
      </c>
      <c r="E8" s="274">
        <f t="shared" si="1"/>
        <v>521595</v>
      </c>
      <c r="F8" s="274">
        <f t="shared" si="2"/>
        <v>142833</v>
      </c>
      <c r="G8" s="274">
        <v>30118</v>
      </c>
      <c r="H8" s="274">
        <v>14249</v>
      </c>
      <c r="I8" s="274">
        <v>4331</v>
      </c>
      <c r="J8" s="274">
        <v>4849</v>
      </c>
      <c r="K8" s="274">
        <v>0</v>
      </c>
      <c r="L8" s="274">
        <v>89107</v>
      </c>
      <c r="M8" s="274">
        <v>179</v>
      </c>
      <c r="N8" s="274">
        <f t="shared" si="4"/>
        <v>1632</v>
      </c>
      <c r="O8" s="274">
        <f>+資源化量内訳!Z8</f>
        <v>0</v>
      </c>
      <c r="P8" s="274">
        <f t="shared" si="5"/>
        <v>549563</v>
      </c>
      <c r="Q8" s="274">
        <v>521595</v>
      </c>
      <c r="R8" s="274">
        <f t="shared" si="6"/>
        <v>27968</v>
      </c>
      <c r="S8" s="274">
        <v>27823</v>
      </c>
      <c r="T8" s="274">
        <v>0</v>
      </c>
      <c r="U8" s="274">
        <v>0</v>
      </c>
      <c r="V8" s="274">
        <v>0</v>
      </c>
      <c r="W8" s="274">
        <v>0</v>
      </c>
      <c r="X8" s="274">
        <v>0</v>
      </c>
      <c r="Y8" s="274">
        <v>145</v>
      </c>
      <c r="Z8" s="274">
        <f t="shared" si="8"/>
        <v>15955</v>
      </c>
      <c r="AA8" s="274">
        <v>1632</v>
      </c>
      <c r="AB8" s="274">
        <v>13710</v>
      </c>
      <c r="AC8" s="274">
        <f t="shared" si="9"/>
        <v>613</v>
      </c>
      <c r="AD8" s="274">
        <v>579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34</v>
      </c>
      <c r="AK8" s="272">
        <f t="shared" si="11"/>
        <v>0</v>
      </c>
      <c r="AL8" s="272">
        <v>0</v>
      </c>
      <c r="AM8" s="272">
        <v>0</v>
      </c>
      <c r="AN8" s="272">
        <v>0</v>
      </c>
      <c r="AO8" s="272">
        <v>0</v>
      </c>
      <c r="AP8" s="272">
        <v>0</v>
      </c>
      <c r="AQ8" s="272">
        <v>0</v>
      </c>
      <c r="AR8" s="272">
        <v>0</v>
      </c>
      <c r="AS8" s="272">
        <v>0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114935</v>
      </c>
      <c r="E9" s="274">
        <f t="shared" si="1"/>
        <v>77905</v>
      </c>
      <c r="F9" s="274">
        <f t="shared" si="2"/>
        <v>33143</v>
      </c>
      <c r="G9" s="274">
        <v>9831</v>
      </c>
      <c r="H9" s="274">
        <v>0</v>
      </c>
      <c r="I9" s="274">
        <v>0</v>
      </c>
      <c r="J9" s="274">
        <v>15040</v>
      </c>
      <c r="K9" s="274">
        <v>0</v>
      </c>
      <c r="L9" s="274">
        <v>8272</v>
      </c>
      <c r="M9" s="274">
        <v>0</v>
      </c>
      <c r="N9" s="274">
        <f t="shared" si="4"/>
        <v>2997</v>
      </c>
      <c r="O9" s="274">
        <f>+資源化量内訳!Z9</f>
        <v>890</v>
      </c>
      <c r="P9" s="274">
        <f t="shared" si="5"/>
        <v>91649</v>
      </c>
      <c r="Q9" s="274">
        <v>77905</v>
      </c>
      <c r="R9" s="274">
        <f t="shared" si="6"/>
        <v>13744</v>
      </c>
      <c r="S9" s="274">
        <v>8489</v>
      </c>
      <c r="T9" s="274">
        <v>0</v>
      </c>
      <c r="U9" s="274">
        <v>0</v>
      </c>
      <c r="V9" s="274">
        <v>3097</v>
      </c>
      <c r="W9" s="274">
        <v>0</v>
      </c>
      <c r="X9" s="274">
        <v>2158</v>
      </c>
      <c r="Y9" s="274">
        <v>0</v>
      </c>
      <c r="Z9" s="274">
        <f t="shared" si="8"/>
        <v>12258</v>
      </c>
      <c r="AA9" s="274">
        <v>2997</v>
      </c>
      <c r="AB9" s="274">
        <v>8677</v>
      </c>
      <c r="AC9" s="274">
        <f t="shared" si="9"/>
        <v>584</v>
      </c>
      <c r="AD9" s="274">
        <v>56</v>
      </c>
      <c r="AE9" s="274">
        <v>0</v>
      </c>
      <c r="AF9" s="274">
        <v>0</v>
      </c>
      <c r="AG9" s="274">
        <v>0</v>
      </c>
      <c r="AH9" s="274">
        <v>0</v>
      </c>
      <c r="AI9" s="274">
        <v>528</v>
      </c>
      <c r="AJ9" s="274">
        <v>0</v>
      </c>
      <c r="AK9" s="272">
        <f t="shared" si="11"/>
        <v>0</v>
      </c>
      <c r="AL9" s="272">
        <v>0</v>
      </c>
      <c r="AM9" s="272">
        <v>0</v>
      </c>
      <c r="AN9" s="272">
        <v>0</v>
      </c>
      <c r="AO9" s="272">
        <v>0</v>
      </c>
      <c r="AP9" s="272">
        <v>0</v>
      </c>
      <c r="AQ9" s="272">
        <v>0</v>
      </c>
      <c r="AR9" s="272">
        <v>0</v>
      </c>
      <c r="AS9" s="272">
        <v>0</v>
      </c>
    </row>
    <row r="10" spans="1:45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0"/>
        <v>119690</v>
      </c>
      <c r="E10" s="274">
        <f t="shared" si="1"/>
        <v>103669</v>
      </c>
      <c r="F10" s="274">
        <f t="shared" si="2"/>
        <v>12789</v>
      </c>
      <c r="G10" s="274">
        <v>0</v>
      </c>
      <c r="H10" s="274">
        <v>0</v>
      </c>
      <c r="I10" s="274">
        <v>0</v>
      </c>
      <c r="J10" s="274">
        <v>0</v>
      </c>
      <c r="K10" s="274">
        <v>0</v>
      </c>
      <c r="L10" s="274">
        <v>12789</v>
      </c>
      <c r="M10" s="274">
        <v>0</v>
      </c>
      <c r="N10" s="274">
        <f t="shared" si="4"/>
        <v>3232</v>
      </c>
      <c r="O10" s="274">
        <f>+資源化量内訳!Z10</f>
        <v>0</v>
      </c>
      <c r="P10" s="274">
        <f t="shared" si="5"/>
        <v>105060</v>
      </c>
      <c r="Q10" s="274">
        <v>103669</v>
      </c>
      <c r="R10" s="274">
        <f t="shared" si="6"/>
        <v>1391</v>
      </c>
      <c r="S10" s="274">
        <v>0</v>
      </c>
      <c r="T10" s="274">
        <v>0</v>
      </c>
      <c r="U10" s="274">
        <v>0</v>
      </c>
      <c r="V10" s="274">
        <v>0</v>
      </c>
      <c r="W10" s="274">
        <v>0</v>
      </c>
      <c r="X10" s="274">
        <v>1391</v>
      </c>
      <c r="Y10" s="274">
        <v>0</v>
      </c>
      <c r="Z10" s="274">
        <f t="shared" si="8"/>
        <v>7638</v>
      </c>
      <c r="AA10" s="274">
        <v>3232</v>
      </c>
      <c r="AB10" s="274">
        <v>3439</v>
      </c>
      <c r="AC10" s="274">
        <f t="shared" si="9"/>
        <v>967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967</v>
      </c>
      <c r="AJ10" s="274">
        <v>0</v>
      </c>
      <c r="AK10" s="272">
        <f t="shared" si="11"/>
        <v>0</v>
      </c>
      <c r="AL10" s="272">
        <v>0</v>
      </c>
      <c r="AM10" s="272">
        <v>0</v>
      </c>
      <c r="AN10" s="272">
        <v>0</v>
      </c>
      <c r="AO10" s="272">
        <v>0</v>
      </c>
      <c r="AP10" s="272">
        <v>0</v>
      </c>
      <c r="AQ10" s="272">
        <v>0</v>
      </c>
      <c r="AR10" s="272">
        <v>0</v>
      </c>
      <c r="AS10" s="272">
        <v>0</v>
      </c>
    </row>
    <row r="11" spans="1:45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0"/>
        <v>112342</v>
      </c>
      <c r="E11" s="274">
        <f t="shared" si="1"/>
        <v>87219</v>
      </c>
      <c r="F11" s="274">
        <f t="shared" si="2"/>
        <v>17781</v>
      </c>
      <c r="G11" s="274">
        <v>7522</v>
      </c>
      <c r="H11" s="274">
        <v>5110</v>
      </c>
      <c r="I11" s="274">
        <v>0</v>
      </c>
      <c r="J11" s="274">
        <v>0</v>
      </c>
      <c r="K11" s="274">
        <v>0</v>
      </c>
      <c r="L11" s="274">
        <v>5146</v>
      </c>
      <c r="M11" s="274">
        <v>3</v>
      </c>
      <c r="N11" s="274">
        <f t="shared" si="4"/>
        <v>611</v>
      </c>
      <c r="O11" s="274">
        <f>+資源化量内訳!Z11</f>
        <v>6731</v>
      </c>
      <c r="P11" s="274">
        <f t="shared" si="5"/>
        <v>94502</v>
      </c>
      <c r="Q11" s="274">
        <v>87219</v>
      </c>
      <c r="R11" s="274">
        <f t="shared" si="6"/>
        <v>7283</v>
      </c>
      <c r="S11" s="274">
        <v>5619</v>
      </c>
      <c r="T11" s="274">
        <v>0</v>
      </c>
      <c r="U11" s="274">
        <v>0</v>
      </c>
      <c r="V11" s="274">
        <v>0</v>
      </c>
      <c r="W11" s="274">
        <v>0</v>
      </c>
      <c r="X11" s="274">
        <v>1664</v>
      </c>
      <c r="Y11" s="274">
        <v>0</v>
      </c>
      <c r="Z11" s="274">
        <f t="shared" si="8"/>
        <v>13233</v>
      </c>
      <c r="AA11" s="274">
        <v>611</v>
      </c>
      <c r="AB11" s="274">
        <v>12299</v>
      </c>
      <c r="AC11" s="274">
        <f t="shared" si="9"/>
        <v>323</v>
      </c>
      <c r="AD11" s="274">
        <v>320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3</v>
      </c>
      <c r="AK11" s="272">
        <f t="shared" si="11"/>
        <v>0</v>
      </c>
      <c r="AL11" s="272">
        <v>0</v>
      </c>
      <c r="AM11" s="272">
        <v>0</v>
      </c>
      <c r="AN11" s="272">
        <v>0</v>
      </c>
      <c r="AO11" s="272">
        <v>0</v>
      </c>
      <c r="AP11" s="272">
        <v>0</v>
      </c>
      <c r="AQ11" s="272">
        <v>0</v>
      </c>
      <c r="AR11" s="272">
        <v>0</v>
      </c>
      <c r="AS11" s="272">
        <v>0</v>
      </c>
    </row>
    <row r="12" spans="1:45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0"/>
        <v>35950</v>
      </c>
      <c r="E12" s="274">
        <f t="shared" si="1"/>
        <v>29305</v>
      </c>
      <c r="F12" s="274">
        <f t="shared" si="2"/>
        <v>1552</v>
      </c>
      <c r="G12" s="274">
        <v>1552</v>
      </c>
      <c r="H12" s="274">
        <v>0</v>
      </c>
      <c r="I12" s="274">
        <v>0</v>
      </c>
      <c r="J12" s="274">
        <v>0</v>
      </c>
      <c r="K12" s="274">
        <v>0</v>
      </c>
      <c r="L12" s="274">
        <v>0</v>
      </c>
      <c r="M12" s="274">
        <v>0</v>
      </c>
      <c r="N12" s="274">
        <f t="shared" si="4"/>
        <v>0</v>
      </c>
      <c r="O12" s="274">
        <f>+資源化量内訳!Z12</f>
        <v>5093</v>
      </c>
      <c r="P12" s="274">
        <f t="shared" si="5"/>
        <v>30145</v>
      </c>
      <c r="Q12" s="274">
        <v>29305</v>
      </c>
      <c r="R12" s="274">
        <f t="shared" si="6"/>
        <v>840</v>
      </c>
      <c r="S12" s="274">
        <v>840</v>
      </c>
      <c r="T12" s="274">
        <v>0</v>
      </c>
      <c r="U12" s="274"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f t="shared" si="8"/>
        <v>3645</v>
      </c>
      <c r="AA12" s="274">
        <v>0</v>
      </c>
      <c r="AB12" s="274">
        <v>3333</v>
      </c>
      <c r="AC12" s="274">
        <f t="shared" si="9"/>
        <v>312</v>
      </c>
      <c r="AD12" s="274">
        <v>312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2">
        <f t="shared" si="11"/>
        <v>0</v>
      </c>
      <c r="AL12" s="272">
        <v>0</v>
      </c>
      <c r="AM12" s="272">
        <v>0</v>
      </c>
      <c r="AN12" s="272">
        <v>0</v>
      </c>
      <c r="AO12" s="272">
        <v>0</v>
      </c>
      <c r="AP12" s="272">
        <v>0</v>
      </c>
      <c r="AQ12" s="272">
        <v>0</v>
      </c>
      <c r="AR12" s="272">
        <v>0</v>
      </c>
      <c r="AS12" s="272">
        <v>0</v>
      </c>
    </row>
    <row r="13" spans="1:45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0"/>
        <v>35188</v>
      </c>
      <c r="E13" s="274">
        <f t="shared" si="1"/>
        <v>23957</v>
      </c>
      <c r="F13" s="274">
        <f t="shared" si="2"/>
        <v>11231</v>
      </c>
      <c r="G13" s="274">
        <v>1792</v>
      </c>
      <c r="H13" s="274">
        <v>4200</v>
      </c>
      <c r="I13" s="274">
        <v>0</v>
      </c>
      <c r="J13" s="274">
        <v>0</v>
      </c>
      <c r="K13" s="274">
        <v>0</v>
      </c>
      <c r="L13" s="274">
        <v>5239</v>
      </c>
      <c r="M13" s="274">
        <v>0</v>
      </c>
      <c r="N13" s="274">
        <f t="shared" si="4"/>
        <v>0</v>
      </c>
      <c r="O13" s="274">
        <f>+資源化量内訳!Z13</f>
        <v>0</v>
      </c>
      <c r="P13" s="274">
        <f t="shared" si="5"/>
        <v>23957</v>
      </c>
      <c r="Q13" s="274">
        <v>23957</v>
      </c>
      <c r="R13" s="274">
        <f t="shared" si="6"/>
        <v>0</v>
      </c>
      <c r="S13" s="274">
        <v>0</v>
      </c>
      <c r="T13" s="274">
        <v>0</v>
      </c>
      <c r="U13" s="274">
        <v>0</v>
      </c>
      <c r="V13" s="274">
        <v>0</v>
      </c>
      <c r="W13" s="274">
        <v>0</v>
      </c>
      <c r="X13" s="274">
        <v>0</v>
      </c>
      <c r="Y13" s="274">
        <v>0</v>
      </c>
      <c r="Z13" s="274">
        <f t="shared" si="8"/>
        <v>2451</v>
      </c>
      <c r="AA13" s="274">
        <v>0</v>
      </c>
      <c r="AB13" s="274">
        <v>1897</v>
      </c>
      <c r="AC13" s="274">
        <f t="shared" si="9"/>
        <v>554</v>
      </c>
      <c r="AD13" s="274">
        <v>554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2">
        <f t="shared" si="11"/>
        <v>0</v>
      </c>
      <c r="AL13" s="272">
        <v>0</v>
      </c>
      <c r="AM13" s="272">
        <v>0</v>
      </c>
      <c r="AN13" s="272">
        <v>0</v>
      </c>
      <c r="AO13" s="272">
        <v>0</v>
      </c>
      <c r="AP13" s="272">
        <v>0</v>
      </c>
      <c r="AQ13" s="272">
        <v>0</v>
      </c>
      <c r="AR13" s="272">
        <v>0</v>
      </c>
      <c r="AS13" s="272">
        <v>0</v>
      </c>
    </row>
    <row r="14" spans="1:45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0"/>
        <v>84012</v>
      </c>
      <c r="E14" s="274">
        <f t="shared" si="1"/>
        <v>69951</v>
      </c>
      <c r="F14" s="274">
        <f t="shared" si="2"/>
        <v>6618</v>
      </c>
      <c r="G14" s="274">
        <v>4771</v>
      </c>
      <c r="H14" s="274">
        <v>0</v>
      </c>
      <c r="I14" s="274">
        <v>0</v>
      </c>
      <c r="J14" s="274">
        <v>0</v>
      </c>
      <c r="K14" s="274">
        <v>0</v>
      </c>
      <c r="L14" s="274">
        <v>1847</v>
      </c>
      <c r="M14" s="274">
        <v>0</v>
      </c>
      <c r="N14" s="274">
        <f t="shared" si="4"/>
        <v>511</v>
      </c>
      <c r="O14" s="274">
        <f>+資源化量内訳!Z14</f>
        <v>6932</v>
      </c>
      <c r="P14" s="274">
        <f t="shared" si="5"/>
        <v>73316</v>
      </c>
      <c r="Q14" s="274">
        <v>69951</v>
      </c>
      <c r="R14" s="274">
        <f t="shared" si="6"/>
        <v>3365</v>
      </c>
      <c r="S14" s="274">
        <v>3365</v>
      </c>
      <c r="T14" s="274">
        <v>0</v>
      </c>
      <c r="U14" s="274">
        <v>0</v>
      </c>
      <c r="V14" s="274">
        <v>0</v>
      </c>
      <c r="W14" s="274">
        <v>0</v>
      </c>
      <c r="X14" s="274">
        <v>0</v>
      </c>
      <c r="Y14" s="274">
        <v>0</v>
      </c>
      <c r="Z14" s="274">
        <f t="shared" si="8"/>
        <v>6928</v>
      </c>
      <c r="AA14" s="274">
        <v>511</v>
      </c>
      <c r="AB14" s="274">
        <v>6045</v>
      </c>
      <c r="AC14" s="274">
        <f t="shared" si="9"/>
        <v>372</v>
      </c>
      <c r="AD14" s="274">
        <v>372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2">
        <f t="shared" si="11"/>
        <v>0</v>
      </c>
      <c r="AL14" s="272">
        <v>0</v>
      </c>
      <c r="AM14" s="272">
        <v>0</v>
      </c>
      <c r="AN14" s="272">
        <v>0</v>
      </c>
      <c r="AO14" s="272">
        <v>0</v>
      </c>
      <c r="AP14" s="272">
        <v>0</v>
      </c>
      <c r="AQ14" s="272">
        <v>0</v>
      </c>
      <c r="AR14" s="272">
        <v>0</v>
      </c>
      <c r="AS14" s="272">
        <v>0</v>
      </c>
    </row>
    <row r="15" spans="1:45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0"/>
        <v>63074</v>
      </c>
      <c r="E15" s="274">
        <f t="shared" si="1"/>
        <v>51677</v>
      </c>
      <c r="F15" s="274">
        <f t="shared" si="2"/>
        <v>6753</v>
      </c>
      <c r="G15" s="274">
        <v>397</v>
      </c>
      <c r="H15" s="274">
        <v>1247</v>
      </c>
      <c r="I15" s="274">
        <v>0</v>
      </c>
      <c r="J15" s="274">
        <v>0</v>
      </c>
      <c r="K15" s="274">
        <v>2022</v>
      </c>
      <c r="L15" s="274">
        <v>3087</v>
      </c>
      <c r="M15" s="274">
        <v>0</v>
      </c>
      <c r="N15" s="274">
        <f t="shared" si="4"/>
        <v>36</v>
      </c>
      <c r="O15" s="274">
        <f>+資源化量内訳!Z15</f>
        <v>4608</v>
      </c>
      <c r="P15" s="274">
        <f t="shared" si="5"/>
        <v>53068</v>
      </c>
      <c r="Q15" s="274">
        <v>51677</v>
      </c>
      <c r="R15" s="274">
        <f t="shared" si="6"/>
        <v>1391</v>
      </c>
      <c r="S15" s="274">
        <v>0</v>
      </c>
      <c r="T15" s="274">
        <v>0</v>
      </c>
      <c r="U15" s="274">
        <v>0</v>
      </c>
      <c r="V15" s="274">
        <v>0</v>
      </c>
      <c r="W15" s="274">
        <v>1168</v>
      </c>
      <c r="X15" s="274">
        <v>223</v>
      </c>
      <c r="Y15" s="274">
        <v>0</v>
      </c>
      <c r="Z15" s="274">
        <f t="shared" si="8"/>
        <v>2135</v>
      </c>
      <c r="AA15" s="274">
        <v>36</v>
      </c>
      <c r="AB15" s="274">
        <v>1761</v>
      </c>
      <c r="AC15" s="274">
        <f t="shared" si="9"/>
        <v>338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338</v>
      </c>
      <c r="AJ15" s="274">
        <v>0</v>
      </c>
      <c r="AK15" s="272">
        <f t="shared" si="11"/>
        <v>0</v>
      </c>
      <c r="AL15" s="272">
        <v>0</v>
      </c>
      <c r="AM15" s="272">
        <v>0</v>
      </c>
      <c r="AN15" s="272">
        <v>0</v>
      </c>
      <c r="AO15" s="272">
        <v>0</v>
      </c>
      <c r="AP15" s="272">
        <v>0</v>
      </c>
      <c r="AQ15" s="272">
        <v>0</v>
      </c>
      <c r="AR15" s="272">
        <v>0</v>
      </c>
      <c r="AS15" s="272">
        <v>0</v>
      </c>
    </row>
    <row r="16" spans="1:45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0"/>
        <v>15542</v>
      </c>
      <c r="E16" s="274">
        <f t="shared" si="1"/>
        <v>13612</v>
      </c>
      <c r="F16" s="274">
        <f t="shared" si="2"/>
        <v>796</v>
      </c>
      <c r="G16" s="274">
        <v>796</v>
      </c>
      <c r="H16" s="274">
        <v>0</v>
      </c>
      <c r="I16" s="274">
        <v>0</v>
      </c>
      <c r="J16" s="274">
        <v>0</v>
      </c>
      <c r="K16" s="274">
        <v>0</v>
      </c>
      <c r="L16" s="274">
        <v>0</v>
      </c>
      <c r="M16" s="274">
        <v>0</v>
      </c>
      <c r="N16" s="274">
        <f t="shared" si="4"/>
        <v>1</v>
      </c>
      <c r="O16" s="274">
        <f>+資源化量内訳!Z16</f>
        <v>1133</v>
      </c>
      <c r="P16" s="274">
        <f t="shared" si="5"/>
        <v>14302</v>
      </c>
      <c r="Q16" s="274">
        <v>13612</v>
      </c>
      <c r="R16" s="274">
        <f t="shared" si="6"/>
        <v>690</v>
      </c>
      <c r="S16" s="274">
        <v>690</v>
      </c>
      <c r="T16" s="274">
        <v>0</v>
      </c>
      <c r="U16" s="274"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f t="shared" si="8"/>
        <v>832</v>
      </c>
      <c r="AA16" s="274">
        <v>1</v>
      </c>
      <c r="AB16" s="274">
        <v>831</v>
      </c>
      <c r="AC16" s="274">
        <f t="shared" si="9"/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2">
        <f t="shared" si="11"/>
        <v>0</v>
      </c>
      <c r="AL16" s="272">
        <v>0</v>
      </c>
      <c r="AM16" s="272">
        <v>0</v>
      </c>
      <c r="AN16" s="272">
        <v>0</v>
      </c>
      <c r="AO16" s="272">
        <v>0</v>
      </c>
      <c r="AP16" s="272">
        <v>0</v>
      </c>
      <c r="AQ16" s="272">
        <v>0</v>
      </c>
      <c r="AR16" s="272">
        <v>0</v>
      </c>
      <c r="AS16" s="272">
        <v>0</v>
      </c>
    </row>
    <row r="17" spans="1:45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0"/>
        <v>25422</v>
      </c>
      <c r="E17" s="274">
        <f t="shared" si="1"/>
        <v>17011</v>
      </c>
      <c r="F17" s="274">
        <f t="shared" si="2"/>
        <v>6362</v>
      </c>
      <c r="G17" s="274">
        <v>5789</v>
      </c>
      <c r="H17" s="274">
        <v>0</v>
      </c>
      <c r="I17" s="274">
        <v>73</v>
      </c>
      <c r="J17" s="274">
        <v>0</v>
      </c>
      <c r="K17" s="274">
        <v>0</v>
      </c>
      <c r="L17" s="274">
        <v>500</v>
      </c>
      <c r="M17" s="274">
        <v>0</v>
      </c>
      <c r="N17" s="274">
        <f t="shared" si="4"/>
        <v>214</v>
      </c>
      <c r="O17" s="274">
        <f>+資源化量内訳!Z17</f>
        <v>1835</v>
      </c>
      <c r="P17" s="274">
        <f t="shared" si="5"/>
        <v>22274</v>
      </c>
      <c r="Q17" s="274">
        <v>17011</v>
      </c>
      <c r="R17" s="274">
        <f t="shared" si="6"/>
        <v>5263</v>
      </c>
      <c r="S17" s="274">
        <v>5263</v>
      </c>
      <c r="T17" s="274">
        <v>0</v>
      </c>
      <c r="U17" s="274">
        <v>0</v>
      </c>
      <c r="V17" s="274">
        <v>0</v>
      </c>
      <c r="W17" s="274">
        <v>0</v>
      </c>
      <c r="X17" s="274">
        <v>0</v>
      </c>
      <c r="Y17" s="274">
        <v>0</v>
      </c>
      <c r="Z17" s="274">
        <f t="shared" si="8"/>
        <v>2559</v>
      </c>
      <c r="AA17" s="274">
        <v>214</v>
      </c>
      <c r="AB17" s="274">
        <v>2266</v>
      </c>
      <c r="AC17" s="274">
        <f t="shared" si="9"/>
        <v>79</v>
      </c>
      <c r="AD17" s="274">
        <v>79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2">
        <f t="shared" si="11"/>
        <v>0</v>
      </c>
      <c r="AL17" s="272">
        <v>0</v>
      </c>
      <c r="AM17" s="272">
        <v>0</v>
      </c>
      <c r="AN17" s="272">
        <v>0</v>
      </c>
      <c r="AO17" s="272">
        <v>0</v>
      </c>
      <c r="AP17" s="272">
        <v>0</v>
      </c>
      <c r="AQ17" s="272">
        <v>0</v>
      </c>
      <c r="AR17" s="272">
        <v>0</v>
      </c>
      <c r="AS17" s="272">
        <v>0</v>
      </c>
    </row>
    <row r="18" spans="1:45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0"/>
        <v>47986</v>
      </c>
      <c r="E18" s="274">
        <f t="shared" si="1"/>
        <v>40846</v>
      </c>
      <c r="F18" s="274">
        <f t="shared" si="2"/>
        <v>5619</v>
      </c>
      <c r="G18" s="274">
        <v>2059</v>
      </c>
      <c r="H18" s="274">
        <v>400</v>
      </c>
      <c r="I18" s="274">
        <v>0</v>
      </c>
      <c r="J18" s="274">
        <v>0</v>
      </c>
      <c r="K18" s="274">
        <v>0</v>
      </c>
      <c r="L18" s="274">
        <v>3160</v>
      </c>
      <c r="M18" s="274">
        <v>0</v>
      </c>
      <c r="N18" s="274">
        <f t="shared" si="4"/>
        <v>385</v>
      </c>
      <c r="O18" s="274">
        <f>+資源化量内訳!Z18</f>
        <v>1136</v>
      </c>
      <c r="P18" s="274">
        <f t="shared" si="5"/>
        <v>42463</v>
      </c>
      <c r="Q18" s="274">
        <v>40846</v>
      </c>
      <c r="R18" s="274">
        <f t="shared" si="6"/>
        <v>1617</v>
      </c>
      <c r="S18" s="274">
        <v>1520</v>
      </c>
      <c r="T18" s="274">
        <v>0</v>
      </c>
      <c r="U18" s="274">
        <v>0</v>
      </c>
      <c r="V18" s="274">
        <v>0</v>
      </c>
      <c r="W18" s="274">
        <v>0</v>
      </c>
      <c r="X18" s="274">
        <v>97</v>
      </c>
      <c r="Y18" s="274">
        <v>0</v>
      </c>
      <c r="Z18" s="274">
        <f t="shared" si="8"/>
        <v>5069</v>
      </c>
      <c r="AA18" s="274">
        <v>385</v>
      </c>
      <c r="AB18" s="274">
        <v>4452</v>
      </c>
      <c r="AC18" s="274">
        <f t="shared" si="9"/>
        <v>232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232</v>
      </c>
      <c r="AJ18" s="274">
        <v>0</v>
      </c>
      <c r="AK18" s="272">
        <f t="shared" si="11"/>
        <v>0</v>
      </c>
      <c r="AL18" s="272">
        <v>0</v>
      </c>
      <c r="AM18" s="272">
        <v>0</v>
      </c>
      <c r="AN18" s="272">
        <v>0</v>
      </c>
      <c r="AO18" s="272">
        <v>0</v>
      </c>
      <c r="AP18" s="272">
        <v>0</v>
      </c>
      <c r="AQ18" s="272">
        <v>0</v>
      </c>
      <c r="AR18" s="272">
        <v>0</v>
      </c>
      <c r="AS18" s="272">
        <v>0</v>
      </c>
    </row>
    <row r="19" spans="1:45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0"/>
        <v>129365</v>
      </c>
      <c r="E19" s="274">
        <f t="shared" si="1"/>
        <v>102905</v>
      </c>
      <c r="F19" s="274">
        <f t="shared" si="2"/>
        <v>18730</v>
      </c>
      <c r="G19" s="274">
        <v>0</v>
      </c>
      <c r="H19" s="274">
        <v>2999</v>
      </c>
      <c r="I19" s="274">
        <v>0</v>
      </c>
      <c r="J19" s="274">
        <v>0</v>
      </c>
      <c r="K19" s="274">
        <v>21</v>
      </c>
      <c r="L19" s="274">
        <v>15710</v>
      </c>
      <c r="M19" s="274">
        <v>0</v>
      </c>
      <c r="N19" s="274">
        <f t="shared" si="4"/>
        <v>1429</v>
      </c>
      <c r="O19" s="274">
        <f>+資源化量内訳!Z19</f>
        <v>6301</v>
      </c>
      <c r="P19" s="274">
        <f t="shared" si="5"/>
        <v>104201</v>
      </c>
      <c r="Q19" s="274">
        <v>102905</v>
      </c>
      <c r="R19" s="274">
        <f t="shared" si="6"/>
        <v>1296</v>
      </c>
      <c r="S19" s="274">
        <v>0</v>
      </c>
      <c r="T19" s="274">
        <v>93</v>
      </c>
      <c r="U19" s="274">
        <v>0</v>
      </c>
      <c r="V19" s="274">
        <v>0</v>
      </c>
      <c r="W19" s="274">
        <v>0</v>
      </c>
      <c r="X19" s="274">
        <v>1203</v>
      </c>
      <c r="Y19" s="274">
        <v>0</v>
      </c>
      <c r="Z19" s="274">
        <f t="shared" si="8"/>
        <v>7835</v>
      </c>
      <c r="AA19" s="274">
        <v>1429</v>
      </c>
      <c r="AB19" s="274">
        <v>6406</v>
      </c>
      <c r="AC19" s="274">
        <f t="shared" si="9"/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2">
        <f t="shared" si="11"/>
        <v>0</v>
      </c>
      <c r="AL19" s="272">
        <v>0</v>
      </c>
      <c r="AM19" s="272">
        <v>0</v>
      </c>
      <c r="AN19" s="272">
        <v>0</v>
      </c>
      <c r="AO19" s="272">
        <v>0</v>
      </c>
      <c r="AP19" s="272">
        <v>0</v>
      </c>
      <c r="AQ19" s="272">
        <v>0</v>
      </c>
      <c r="AR19" s="272">
        <v>0</v>
      </c>
      <c r="AS19" s="272">
        <v>0</v>
      </c>
    </row>
    <row r="20" spans="1:45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0"/>
        <v>58062</v>
      </c>
      <c r="E20" s="274">
        <f t="shared" si="1"/>
        <v>46216</v>
      </c>
      <c r="F20" s="274">
        <f t="shared" si="2"/>
        <v>7864</v>
      </c>
      <c r="G20" s="274">
        <v>0</v>
      </c>
      <c r="H20" s="274">
        <v>1246</v>
      </c>
      <c r="I20" s="274">
        <v>0</v>
      </c>
      <c r="J20" s="274">
        <v>0</v>
      </c>
      <c r="K20" s="274">
        <v>0</v>
      </c>
      <c r="L20" s="274">
        <v>6618</v>
      </c>
      <c r="M20" s="274">
        <v>0</v>
      </c>
      <c r="N20" s="274">
        <f t="shared" si="4"/>
        <v>0</v>
      </c>
      <c r="O20" s="274">
        <f>+資源化量内訳!Z20</f>
        <v>3982</v>
      </c>
      <c r="P20" s="274">
        <f t="shared" si="5"/>
        <v>48308</v>
      </c>
      <c r="Q20" s="274">
        <v>46216</v>
      </c>
      <c r="R20" s="274">
        <f t="shared" si="6"/>
        <v>2092</v>
      </c>
      <c r="S20" s="274">
        <v>0</v>
      </c>
      <c r="T20" s="274">
        <v>0</v>
      </c>
      <c r="U20" s="274">
        <v>0</v>
      </c>
      <c r="V20" s="274">
        <v>0</v>
      </c>
      <c r="W20" s="274">
        <v>0</v>
      </c>
      <c r="X20" s="274">
        <v>2092</v>
      </c>
      <c r="Y20" s="274">
        <v>0</v>
      </c>
      <c r="Z20" s="274">
        <f t="shared" si="8"/>
        <v>4270</v>
      </c>
      <c r="AA20" s="274">
        <v>0</v>
      </c>
      <c r="AB20" s="274">
        <v>3819</v>
      </c>
      <c r="AC20" s="274">
        <f t="shared" si="9"/>
        <v>451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451</v>
      </c>
      <c r="AJ20" s="274">
        <v>0</v>
      </c>
      <c r="AK20" s="272">
        <f t="shared" si="11"/>
        <v>0</v>
      </c>
      <c r="AL20" s="272">
        <v>0</v>
      </c>
      <c r="AM20" s="272">
        <v>0</v>
      </c>
      <c r="AN20" s="272">
        <v>0</v>
      </c>
      <c r="AO20" s="272">
        <v>0</v>
      </c>
      <c r="AP20" s="272">
        <v>0</v>
      </c>
      <c r="AQ20" s="272">
        <v>0</v>
      </c>
      <c r="AR20" s="272">
        <v>0</v>
      </c>
      <c r="AS20" s="272">
        <v>0</v>
      </c>
    </row>
    <row r="21" spans="1:45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0"/>
        <v>57430</v>
      </c>
      <c r="E21" s="274">
        <f t="shared" si="1"/>
        <v>47694</v>
      </c>
      <c r="F21" s="274">
        <f t="shared" si="2"/>
        <v>9214</v>
      </c>
      <c r="G21" s="274">
        <v>0</v>
      </c>
      <c r="H21" s="274">
        <v>0</v>
      </c>
      <c r="I21" s="274">
        <v>0</v>
      </c>
      <c r="J21" s="274">
        <v>0</v>
      </c>
      <c r="K21" s="274">
        <v>0</v>
      </c>
      <c r="L21" s="274">
        <v>9214</v>
      </c>
      <c r="M21" s="274">
        <v>0</v>
      </c>
      <c r="N21" s="274">
        <f t="shared" si="4"/>
        <v>522</v>
      </c>
      <c r="O21" s="274">
        <f>+資源化量内訳!Z21</f>
        <v>0</v>
      </c>
      <c r="P21" s="274">
        <f t="shared" si="5"/>
        <v>48292</v>
      </c>
      <c r="Q21" s="274">
        <v>47694</v>
      </c>
      <c r="R21" s="274">
        <f t="shared" si="6"/>
        <v>598</v>
      </c>
      <c r="S21" s="274">
        <v>0</v>
      </c>
      <c r="T21" s="274">
        <v>0</v>
      </c>
      <c r="U21" s="274">
        <v>0</v>
      </c>
      <c r="V21" s="274">
        <v>0</v>
      </c>
      <c r="W21" s="274">
        <v>0</v>
      </c>
      <c r="X21" s="274">
        <v>598</v>
      </c>
      <c r="Y21" s="274">
        <v>0</v>
      </c>
      <c r="Z21" s="274">
        <f t="shared" si="8"/>
        <v>6535</v>
      </c>
      <c r="AA21" s="274">
        <v>522</v>
      </c>
      <c r="AB21" s="274">
        <v>6013</v>
      </c>
      <c r="AC21" s="274">
        <f t="shared" si="9"/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2">
        <f t="shared" si="11"/>
        <v>0</v>
      </c>
      <c r="AL21" s="272">
        <v>0</v>
      </c>
      <c r="AM21" s="272">
        <v>0</v>
      </c>
      <c r="AN21" s="272">
        <v>0</v>
      </c>
      <c r="AO21" s="272">
        <v>0</v>
      </c>
      <c r="AP21" s="272">
        <v>0</v>
      </c>
      <c r="AQ21" s="272">
        <v>0</v>
      </c>
      <c r="AR21" s="272">
        <v>0</v>
      </c>
      <c r="AS21" s="272">
        <v>0</v>
      </c>
    </row>
    <row r="22" spans="1:45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0"/>
        <v>28498</v>
      </c>
      <c r="E22" s="274">
        <f t="shared" si="1"/>
        <v>23419</v>
      </c>
      <c r="F22" s="274">
        <f t="shared" si="2"/>
        <v>5016</v>
      </c>
      <c r="G22" s="274">
        <v>0</v>
      </c>
      <c r="H22" s="274">
        <v>0</v>
      </c>
      <c r="I22" s="274">
        <v>0</v>
      </c>
      <c r="J22" s="274">
        <v>0</v>
      </c>
      <c r="K22" s="274">
        <v>0</v>
      </c>
      <c r="L22" s="274">
        <v>5016</v>
      </c>
      <c r="M22" s="274">
        <v>0</v>
      </c>
      <c r="N22" s="274">
        <f t="shared" si="4"/>
        <v>0</v>
      </c>
      <c r="O22" s="274">
        <f>+資源化量内訳!Z22</f>
        <v>63</v>
      </c>
      <c r="P22" s="274">
        <f t="shared" si="5"/>
        <v>24762</v>
      </c>
      <c r="Q22" s="274">
        <v>23419</v>
      </c>
      <c r="R22" s="274">
        <f t="shared" si="6"/>
        <v>1343</v>
      </c>
      <c r="S22" s="274">
        <v>0</v>
      </c>
      <c r="T22" s="274">
        <v>0</v>
      </c>
      <c r="U22" s="274">
        <v>0</v>
      </c>
      <c r="V22" s="274">
        <v>0</v>
      </c>
      <c r="W22" s="274">
        <v>0</v>
      </c>
      <c r="X22" s="274">
        <v>1343</v>
      </c>
      <c r="Y22" s="274">
        <v>0</v>
      </c>
      <c r="Z22" s="274">
        <f t="shared" si="8"/>
        <v>3030</v>
      </c>
      <c r="AA22" s="274">
        <v>0</v>
      </c>
      <c r="AB22" s="274">
        <v>2767</v>
      </c>
      <c r="AC22" s="274">
        <f t="shared" si="9"/>
        <v>263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263</v>
      </c>
      <c r="AJ22" s="274">
        <v>0</v>
      </c>
      <c r="AK22" s="272">
        <f t="shared" si="11"/>
        <v>0</v>
      </c>
      <c r="AL22" s="272">
        <v>0</v>
      </c>
      <c r="AM22" s="272">
        <v>0</v>
      </c>
      <c r="AN22" s="272">
        <v>0</v>
      </c>
      <c r="AO22" s="272">
        <v>0</v>
      </c>
      <c r="AP22" s="272">
        <v>0</v>
      </c>
      <c r="AQ22" s="272">
        <v>0</v>
      </c>
      <c r="AR22" s="272">
        <v>0</v>
      </c>
      <c r="AS22" s="272">
        <v>0</v>
      </c>
    </row>
    <row r="23" spans="1:45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0"/>
        <v>19500</v>
      </c>
      <c r="E23" s="274">
        <f t="shared" si="1"/>
        <v>15466</v>
      </c>
      <c r="F23" s="274">
        <f t="shared" si="2"/>
        <v>1806</v>
      </c>
      <c r="G23" s="274">
        <v>1183</v>
      </c>
      <c r="H23" s="274">
        <v>0</v>
      </c>
      <c r="I23" s="274">
        <v>0</v>
      </c>
      <c r="J23" s="274">
        <v>0</v>
      </c>
      <c r="K23" s="274">
        <v>0</v>
      </c>
      <c r="L23" s="274">
        <v>623</v>
      </c>
      <c r="M23" s="274">
        <v>0</v>
      </c>
      <c r="N23" s="274">
        <f t="shared" si="4"/>
        <v>0</v>
      </c>
      <c r="O23" s="274">
        <f>+資源化量内訳!Z23</f>
        <v>2228</v>
      </c>
      <c r="P23" s="274">
        <f t="shared" si="5"/>
        <v>16308</v>
      </c>
      <c r="Q23" s="274">
        <v>15466</v>
      </c>
      <c r="R23" s="274">
        <f t="shared" si="6"/>
        <v>842</v>
      </c>
      <c r="S23" s="274">
        <v>842</v>
      </c>
      <c r="T23" s="274">
        <v>0</v>
      </c>
      <c r="U23" s="274"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f t="shared" si="8"/>
        <v>2474</v>
      </c>
      <c r="AA23" s="274">
        <v>0</v>
      </c>
      <c r="AB23" s="274">
        <v>2391</v>
      </c>
      <c r="AC23" s="274">
        <f t="shared" si="9"/>
        <v>83</v>
      </c>
      <c r="AD23" s="274">
        <v>83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2">
        <f t="shared" si="11"/>
        <v>0</v>
      </c>
      <c r="AL23" s="272">
        <v>0</v>
      </c>
      <c r="AM23" s="272">
        <v>0</v>
      </c>
      <c r="AN23" s="272">
        <v>0</v>
      </c>
      <c r="AO23" s="272">
        <v>0</v>
      </c>
      <c r="AP23" s="272">
        <v>0</v>
      </c>
      <c r="AQ23" s="272">
        <v>0</v>
      </c>
      <c r="AR23" s="272">
        <v>0</v>
      </c>
      <c r="AS23" s="272">
        <v>0</v>
      </c>
    </row>
    <row r="24" spans="1:45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0"/>
        <v>19935</v>
      </c>
      <c r="E24" s="274">
        <f t="shared" si="1"/>
        <v>13861</v>
      </c>
      <c r="F24" s="274">
        <f t="shared" si="2"/>
        <v>5568</v>
      </c>
      <c r="G24" s="274">
        <v>121</v>
      </c>
      <c r="H24" s="274">
        <v>1391</v>
      </c>
      <c r="I24" s="274">
        <v>0</v>
      </c>
      <c r="J24" s="274">
        <v>0</v>
      </c>
      <c r="K24" s="274">
        <v>0</v>
      </c>
      <c r="L24" s="274">
        <v>4056</v>
      </c>
      <c r="M24" s="274">
        <v>0</v>
      </c>
      <c r="N24" s="274">
        <f t="shared" si="4"/>
        <v>506</v>
      </c>
      <c r="O24" s="274">
        <f>+資源化量内訳!Z24</f>
        <v>0</v>
      </c>
      <c r="P24" s="274">
        <f t="shared" si="5"/>
        <v>13861</v>
      </c>
      <c r="Q24" s="274">
        <v>13861</v>
      </c>
      <c r="R24" s="274">
        <f t="shared" si="6"/>
        <v>0</v>
      </c>
      <c r="S24" s="274">
        <v>0</v>
      </c>
      <c r="T24" s="274">
        <v>0</v>
      </c>
      <c r="U24" s="274">
        <v>0</v>
      </c>
      <c r="V24" s="274">
        <v>0</v>
      </c>
      <c r="W24" s="274">
        <v>0</v>
      </c>
      <c r="X24" s="274">
        <v>0</v>
      </c>
      <c r="Y24" s="274">
        <v>0</v>
      </c>
      <c r="Z24" s="274">
        <f t="shared" si="8"/>
        <v>2104</v>
      </c>
      <c r="AA24" s="274">
        <v>506</v>
      </c>
      <c r="AB24" s="274">
        <v>1556</v>
      </c>
      <c r="AC24" s="274">
        <f t="shared" si="9"/>
        <v>42</v>
      </c>
      <c r="AD24" s="274">
        <v>42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2">
        <f t="shared" si="11"/>
        <v>0</v>
      </c>
      <c r="AL24" s="272">
        <v>0</v>
      </c>
      <c r="AM24" s="272">
        <v>0</v>
      </c>
      <c r="AN24" s="272">
        <v>0</v>
      </c>
      <c r="AO24" s="272">
        <v>0</v>
      </c>
      <c r="AP24" s="272">
        <v>0</v>
      </c>
      <c r="AQ24" s="272">
        <v>0</v>
      </c>
      <c r="AR24" s="272">
        <v>0</v>
      </c>
      <c r="AS24" s="272">
        <v>0</v>
      </c>
    </row>
    <row r="25" spans="1:45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0"/>
        <v>24066</v>
      </c>
      <c r="E25" s="274">
        <f t="shared" si="1"/>
        <v>18096</v>
      </c>
      <c r="F25" s="274">
        <f t="shared" si="2"/>
        <v>5930</v>
      </c>
      <c r="G25" s="274">
        <v>1096</v>
      </c>
      <c r="H25" s="274">
        <v>0</v>
      </c>
      <c r="I25" s="274">
        <v>0</v>
      </c>
      <c r="J25" s="274">
        <v>0</v>
      </c>
      <c r="K25" s="274">
        <v>256</v>
      </c>
      <c r="L25" s="274">
        <v>4578</v>
      </c>
      <c r="M25" s="274">
        <v>0</v>
      </c>
      <c r="N25" s="274">
        <f t="shared" si="4"/>
        <v>40</v>
      </c>
      <c r="O25" s="274">
        <f>+資源化量内訳!Z25</f>
        <v>0</v>
      </c>
      <c r="P25" s="274">
        <f t="shared" si="5"/>
        <v>18534</v>
      </c>
      <c r="Q25" s="274">
        <v>18096</v>
      </c>
      <c r="R25" s="274">
        <f t="shared" si="6"/>
        <v>438</v>
      </c>
      <c r="S25" s="274">
        <v>338</v>
      </c>
      <c r="T25" s="274">
        <v>0</v>
      </c>
      <c r="U25" s="274">
        <v>0</v>
      </c>
      <c r="V25" s="274">
        <v>0</v>
      </c>
      <c r="W25" s="274">
        <v>0</v>
      </c>
      <c r="X25" s="274">
        <v>100</v>
      </c>
      <c r="Y25" s="274">
        <v>0</v>
      </c>
      <c r="Z25" s="274">
        <f t="shared" si="8"/>
        <v>1991</v>
      </c>
      <c r="AA25" s="274">
        <v>40</v>
      </c>
      <c r="AB25" s="274">
        <v>1696</v>
      </c>
      <c r="AC25" s="274">
        <f t="shared" si="9"/>
        <v>255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255</v>
      </c>
      <c r="AJ25" s="274">
        <v>0</v>
      </c>
      <c r="AK25" s="272">
        <f t="shared" si="11"/>
        <v>0</v>
      </c>
      <c r="AL25" s="272">
        <v>0</v>
      </c>
      <c r="AM25" s="272">
        <v>0</v>
      </c>
      <c r="AN25" s="272">
        <v>0</v>
      </c>
      <c r="AO25" s="272">
        <v>0</v>
      </c>
      <c r="AP25" s="272">
        <v>0</v>
      </c>
      <c r="AQ25" s="272">
        <v>0</v>
      </c>
      <c r="AR25" s="272">
        <v>0</v>
      </c>
      <c r="AS25" s="272">
        <v>0</v>
      </c>
    </row>
    <row r="26" spans="1:45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0"/>
        <v>44023</v>
      </c>
      <c r="E26" s="274">
        <f t="shared" si="1"/>
        <v>30057</v>
      </c>
      <c r="F26" s="274">
        <f t="shared" si="2"/>
        <v>13599</v>
      </c>
      <c r="G26" s="274">
        <v>3329</v>
      </c>
      <c r="H26" s="274">
        <v>1969</v>
      </c>
      <c r="I26" s="274">
        <v>64</v>
      </c>
      <c r="J26" s="274">
        <v>252</v>
      </c>
      <c r="K26" s="274">
        <v>4272</v>
      </c>
      <c r="L26" s="274">
        <v>3713</v>
      </c>
      <c r="M26" s="274">
        <v>0</v>
      </c>
      <c r="N26" s="274">
        <f t="shared" si="4"/>
        <v>21</v>
      </c>
      <c r="O26" s="274">
        <f>+資源化量内訳!Z26</f>
        <v>346</v>
      </c>
      <c r="P26" s="274">
        <f t="shared" si="5"/>
        <v>33024</v>
      </c>
      <c r="Q26" s="274">
        <v>30057</v>
      </c>
      <c r="R26" s="274">
        <f t="shared" si="6"/>
        <v>2967</v>
      </c>
      <c r="S26" s="274">
        <v>2967</v>
      </c>
      <c r="T26" s="274">
        <v>0</v>
      </c>
      <c r="U26" s="274">
        <v>0</v>
      </c>
      <c r="V26" s="274">
        <v>0</v>
      </c>
      <c r="W26" s="274">
        <v>0</v>
      </c>
      <c r="X26" s="274">
        <v>0</v>
      </c>
      <c r="Y26" s="274">
        <v>0</v>
      </c>
      <c r="Z26" s="274">
        <f t="shared" si="8"/>
        <v>878</v>
      </c>
      <c r="AA26" s="274">
        <v>21</v>
      </c>
      <c r="AB26" s="274">
        <v>857</v>
      </c>
      <c r="AC26" s="274">
        <f t="shared" si="9"/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2">
        <f t="shared" si="11"/>
        <v>0</v>
      </c>
      <c r="AL26" s="272">
        <v>0</v>
      </c>
      <c r="AM26" s="272">
        <v>0</v>
      </c>
      <c r="AN26" s="272">
        <v>0</v>
      </c>
      <c r="AO26" s="272">
        <v>0</v>
      </c>
      <c r="AP26" s="272">
        <v>0</v>
      </c>
      <c r="AQ26" s="272">
        <v>0</v>
      </c>
      <c r="AR26" s="272">
        <v>0</v>
      </c>
      <c r="AS26" s="272">
        <v>0</v>
      </c>
    </row>
    <row r="27" spans="1:45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0"/>
        <v>35111</v>
      </c>
      <c r="E27" s="274">
        <f t="shared" si="1"/>
        <v>28240</v>
      </c>
      <c r="F27" s="274">
        <f t="shared" si="2"/>
        <v>2729</v>
      </c>
      <c r="G27" s="274">
        <v>2729</v>
      </c>
      <c r="H27" s="274">
        <v>0</v>
      </c>
      <c r="I27" s="274">
        <v>0</v>
      </c>
      <c r="J27" s="274">
        <v>0</v>
      </c>
      <c r="K27" s="274">
        <v>0</v>
      </c>
      <c r="L27" s="274">
        <v>0</v>
      </c>
      <c r="M27" s="274">
        <v>0</v>
      </c>
      <c r="N27" s="274">
        <f t="shared" si="4"/>
        <v>0</v>
      </c>
      <c r="O27" s="274">
        <f>+資源化量内訳!Z27</f>
        <v>4142</v>
      </c>
      <c r="P27" s="274">
        <f t="shared" si="5"/>
        <v>30539</v>
      </c>
      <c r="Q27" s="274">
        <v>28240</v>
      </c>
      <c r="R27" s="274">
        <f t="shared" si="6"/>
        <v>2299</v>
      </c>
      <c r="S27" s="274">
        <v>2299</v>
      </c>
      <c r="T27" s="274">
        <v>0</v>
      </c>
      <c r="U27" s="274">
        <v>0</v>
      </c>
      <c r="V27" s="274">
        <v>0</v>
      </c>
      <c r="W27" s="274">
        <v>0</v>
      </c>
      <c r="X27" s="274">
        <v>0</v>
      </c>
      <c r="Y27" s="274">
        <v>0</v>
      </c>
      <c r="Z27" s="274">
        <f t="shared" si="8"/>
        <v>3782</v>
      </c>
      <c r="AA27" s="274">
        <v>0</v>
      </c>
      <c r="AB27" s="274">
        <v>3782</v>
      </c>
      <c r="AC27" s="274">
        <f t="shared" si="9"/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2">
        <f t="shared" si="11"/>
        <v>0</v>
      </c>
      <c r="AL27" s="272">
        <v>0</v>
      </c>
      <c r="AM27" s="272">
        <v>0</v>
      </c>
      <c r="AN27" s="272">
        <v>0</v>
      </c>
      <c r="AO27" s="272">
        <v>0</v>
      </c>
      <c r="AP27" s="272">
        <v>0</v>
      </c>
      <c r="AQ27" s="272">
        <v>0</v>
      </c>
      <c r="AR27" s="272">
        <v>0</v>
      </c>
      <c r="AS27" s="272">
        <v>0</v>
      </c>
    </row>
    <row r="28" spans="1:45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0"/>
        <v>14717</v>
      </c>
      <c r="E28" s="274">
        <f t="shared" si="1"/>
        <v>10687</v>
      </c>
      <c r="F28" s="274">
        <f t="shared" si="2"/>
        <v>786</v>
      </c>
      <c r="G28" s="274">
        <v>0</v>
      </c>
      <c r="H28" s="274">
        <v>0</v>
      </c>
      <c r="I28" s="274">
        <v>0</v>
      </c>
      <c r="J28" s="274">
        <v>0</v>
      </c>
      <c r="K28" s="274">
        <v>0</v>
      </c>
      <c r="L28" s="274">
        <v>23</v>
      </c>
      <c r="M28" s="274">
        <v>763</v>
      </c>
      <c r="N28" s="274">
        <f t="shared" si="4"/>
        <v>0</v>
      </c>
      <c r="O28" s="274">
        <f>+資源化量内訳!Z28</f>
        <v>3244</v>
      </c>
      <c r="P28" s="274">
        <f t="shared" si="5"/>
        <v>11135</v>
      </c>
      <c r="Q28" s="274">
        <v>10687</v>
      </c>
      <c r="R28" s="274">
        <f t="shared" si="6"/>
        <v>448</v>
      </c>
      <c r="S28" s="274">
        <v>0</v>
      </c>
      <c r="T28" s="274">
        <v>0</v>
      </c>
      <c r="U28" s="274">
        <v>0</v>
      </c>
      <c r="V28" s="274">
        <v>0</v>
      </c>
      <c r="W28" s="274">
        <v>0</v>
      </c>
      <c r="X28" s="274">
        <v>0</v>
      </c>
      <c r="Y28" s="274">
        <v>448</v>
      </c>
      <c r="Z28" s="274">
        <f t="shared" si="8"/>
        <v>1686</v>
      </c>
      <c r="AA28" s="274">
        <v>0</v>
      </c>
      <c r="AB28" s="274">
        <v>1371</v>
      </c>
      <c r="AC28" s="274">
        <f t="shared" si="9"/>
        <v>315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315</v>
      </c>
      <c r="AK28" s="272">
        <f t="shared" si="11"/>
        <v>0</v>
      </c>
      <c r="AL28" s="272">
        <v>0</v>
      </c>
      <c r="AM28" s="272">
        <v>0</v>
      </c>
      <c r="AN28" s="272">
        <v>0</v>
      </c>
      <c r="AO28" s="272">
        <v>0</v>
      </c>
      <c r="AP28" s="272">
        <v>0</v>
      </c>
      <c r="AQ28" s="272">
        <v>0</v>
      </c>
      <c r="AR28" s="272">
        <v>0</v>
      </c>
      <c r="AS28" s="272">
        <v>0</v>
      </c>
    </row>
    <row r="29" spans="1:45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0"/>
        <v>32762</v>
      </c>
      <c r="E29" s="274">
        <f t="shared" si="1"/>
        <v>28670</v>
      </c>
      <c r="F29" s="274">
        <f t="shared" si="2"/>
        <v>1980</v>
      </c>
      <c r="G29" s="274">
        <v>1467</v>
      </c>
      <c r="H29" s="274">
        <v>0</v>
      </c>
      <c r="I29" s="274">
        <v>0</v>
      </c>
      <c r="J29" s="274">
        <v>0</v>
      </c>
      <c r="K29" s="274">
        <v>0</v>
      </c>
      <c r="L29" s="274">
        <v>513</v>
      </c>
      <c r="M29" s="274">
        <v>0</v>
      </c>
      <c r="N29" s="274">
        <f t="shared" si="4"/>
        <v>0</v>
      </c>
      <c r="O29" s="274">
        <f>+資源化量内訳!Z29</f>
        <v>2112</v>
      </c>
      <c r="P29" s="274">
        <f t="shared" si="5"/>
        <v>28670</v>
      </c>
      <c r="Q29" s="274">
        <v>28670</v>
      </c>
      <c r="R29" s="274">
        <f t="shared" si="6"/>
        <v>0</v>
      </c>
      <c r="S29" s="274">
        <v>0</v>
      </c>
      <c r="T29" s="274">
        <v>0</v>
      </c>
      <c r="U29" s="274">
        <v>0</v>
      </c>
      <c r="V29" s="274">
        <v>0</v>
      </c>
      <c r="W29" s="274">
        <v>0</v>
      </c>
      <c r="X29" s="274">
        <v>0</v>
      </c>
      <c r="Y29" s="274">
        <v>0</v>
      </c>
      <c r="Z29" s="274">
        <f t="shared" si="8"/>
        <v>2710</v>
      </c>
      <c r="AA29" s="274">
        <v>0</v>
      </c>
      <c r="AB29" s="274">
        <v>2710</v>
      </c>
      <c r="AC29" s="274">
        <f t="shared" si="9"/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2">
        <f t="shared" si="11"/>
        <v>0</v>
      </c>
      <c r="AL29" s="272">
        <v>0</v>
      </c>
      <c r="AM29" s="272">
        <v>0</v>
      </c>
      <c r="AN29" s="272">
        <v>0</v>
      </c>
      <c r="AO29" s="272">
        <v>0</v>
      </c>
      <c r="AP29" s="272">
        <v>0</v>
      </c>
      <c r="AQ29" s="272">
        <v>0</v>
      </c>
      <c r="AR29" s="272">
        <v>0</v>
      </c>
      <c r="AS29" s="272">
        <v>0</v>
      </c>
    </row>
    <row r="30" spans="1:45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0"/>
        <v>25384</v>
      </c>
      <c r="E30" s="274">
        <f t="shared" si="1"/>
        <v>18780</v>
      </c>
      <c r="F30" s="274">
        <f t="shared" si="2"/>
        <v>2285</v>
      </c>
      <c r="G30" s="274">
        <v>605</v>
      </c>
      <c r="H30" s="274">
        <v>0</v>
      </c>
      <c r="I30" s="274">
        <v>0</v>
      </c>
      <c r="J30" s="274">
        <v>1680</v>
      </c>
      <c r="K30" s="274">
        <v>0</v>
      </c>
      <c r="L30" s="274">
        <v>0</v>
      </c>
      <c r="M30" s="274">
        <v>0</v>
      </c>
      <c r="N30" s="274">
        <f t="shared" si="4"/>
        <v>0</v>
      </c>
      <c r="O30" s="274">
        <f>+資源化量内訳!Z30</f>
        <v>4319</v>
      </c>
      <c r="P30" s="274">
        <f t="shared" si="5"/>
        <v>18959</v>
      </c>
      <c r="Q30" s="274">
        <v>18780</v>
      </c>
      <c r="R30" s="274">
        <f t="shared" si="6"/>
        <v>179</v>
      </c>
      <c r="S30" s="274">
        <v>179</v>
      </c>
      <c r="T30" s="274">
        <v>0</v>
      </c>
      <c r="U30" s="274">
        <v>0</v>
      </c>
      <c r="V30" s="274">
        <v>0</v>
      </c>
      <c r="W30" s="274">
        <v>0</v>
      </c>
      <c r="X30" s="274">
        <v>0</v>
      </c>
      <c r="Y30" s="274">
        <v>0</v>
      </c>
      <c r="Z30" s="274">
        <f t="shared" si="8"/>
        <v>682</v>
      </c>
      <c r="AA30" s="274">
        <v>0</v>
      </c>
      <c r="AB30" s="274">
        <v>496</v>
      </c>
      <c r="AC30" s="274">
        <f t="shared" si="9"/>
        <v>186</v>
      </c>
      <c r="AD30" s="274">
        <v>186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2">
        <f t="shared" si="11"/>
        <v>0</v>
      </c>
      <c r="AL30" s="272">
        <v>0</v>
      </c>
      <c r="AM30" s="272">
        <v>0</v>
      </c>
      <c r="AN30" s="272">
        <v>0</v>
      </c>
      <c r="AO30" s="272">
        <v>0</v>
      </c>
      <c r="AP30" s="272">
        <v>0</v>
      </c>
      <c r="AQ30" s="272">
        <v>0</v>
      </c>
      <c r="AR30" s="272">
        <v>0</v>
      </c>
      <c r="AS30" s="272">
        <v>0</v>
      </c>
    </row>
    <row r="31" spans="1:45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0"/>
        <v>21231</v>
      </c>
      <c r="E31" s="274">
        <f t="shared" si="1"/>
        <v>16809</v>
      </c>
      <c r="F31" s="274">
        <f t="shared" si="2"/>
        <v>2968</v>
      </c>
      <c r="G31" s="274">
        <v>2607</v>
      </c>
      <c r="H31" s="274">
        <v>0</v>
      </c>
      <c r="I31" s="274">
        <v>0</v>
      </c>
      <c r="J31" s="274">
        <v>0</v>
      </c>
      <c r="K31" s="274">
        <v>0</v>
      </c>
      <c r="L31" s="274">
        <v>361</v>
      </c>
      <c r="M31" s="274">
        <v>0</v>
      </c>
      <c r="N31" s="274">
        <f t="shared" si="4"/>
        <v>0</v>
      </c>
      <c r="O31" s="274">
        <f>+資源化量内訳!Z31</f>
        <v>1454</v>
      </c>
      <c r="P31" s="274">
        <f t="shared" si="5"/>
        <v>18773</v>
      </c>
      <c r="Q31" s="274">
        <v>16809</v>
      </c>
      <c r="R31" s="274">
        <f t="shared" si="6"/>
        <v>1964</v>
      </c>
      <c r="S31" s="274">
        <v>1964</v>
      </c>
      <c r="T31" s="274">
        <v>0</v>
      </c>
      <c r="U31" s="274">
        <v>0</v>
      </c>
      <c r="V31" s="274">
        <v>0</v>
      </c>
      <c r="W31" s="274">
        <v>0</v>
      </c>
      <c r="X31" s="274">
        <v>0</v>
      </c>
      <c r="Y31" s="274">
        <v>0</v>
      </c>
      <c r="Z31" s="274">
        <f t="shared" si="8"/>
        <v>2712</v>
      </c>
      <c r="AA31" s="274">
        <v>0</v>
      </c>
      <c r="AB31" s="274">
        <v>2412</v>
      </c>
      <c r="AC31" s="274">
        <f t="shared" si="9"/>
        <v>300</v>
      </c>
      <c r="AD31" s="274">
        <v>300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2">
        <f t="shared" si="11"/>
        <v>0</v>
      </c>
      <c r="AL31" s="272">
        <v>0</v>
      </c>
      <c r="AM31" s="272">
        <v>0</v>
      </c>
      <c r="AN31" s="272">
        <v>0</v>
      </c>
      <c r="AO31" s="272">
        <v>0</v>
      </c>
      <c r="AP31" s="272">
        <v>0</v>
      </c>
      <c r="AQ31" s="272">
        <v>0</v>
      </c>
      <c r="AR31" s="272">
        <v>0</v>
      </c>
      <c r="AS31" s="272">
        <v>0</v>
      </c>
    </row>
    <row r="32" spans="1:45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0"/>
        <v>20110</v>
      </c>
      <c r="E32" s="274">
        <f t="shared" si="1"/>
        <v>17128</v>
      </c>
      <c r="F32" s="274">
        <f t="shared" si="2"/>
        <v>1658</v>
      </c>
      <c r="G32" s="274">
        <v>984</v>
      </c>
      <c r="H32" s="274">
        <v>0</v>
      </c>
      <c r="I32" s="274">
        <v>0</v>
      </c>
      <c r="J32" s="274">
        <v>0</v>
      </c>
      <c r="K32" s="274">
        <v>0</v>
      </c>
      <c r="L32" s="274">
        <v>674</v>
      </c>
      <c r="M32" s="274">
        <v>0</v>
      </c>
      <c r="N32" s="274">
        <f t="shared" si="4"/>
        <v>332</v>
      </c>
      <c r="O32" s="274">
        <f>+資源化量内訳!Z32</f>
        <v>992</v>
      </c>
      <c r="P32" s="274">
        <f t="shared" si="5"/>
        <v>17841</v>
      </c>
      <c r="Q32" s="274">
        <v>17128</v>
      </c>
      <c r="R32" s="274">
        <f t="shared" si="6"/>
        <v>713</v>
      </c>
      <c r="S32" s="274">
        <v>713</v>
      </c>
      <c r="T32" s="274">
        <v>0</v>
      </c>
      <c r="U32" s="274">
        <v>0</v>
      </c>
      <c r="V32" s="274">
        <v>0</v>
      </c>
      <c r="W32" s="274">
        <v>0</v>
      </c>
      <c r="X32" s="274">
        <v>0</v>
      </c>
      <c r="Y32" s="274">
        <v>0</v>
      </c>
      <c r="Z32" s="274">
        <f t="shared" si="8"/>
        <v>2212</v>
      </c>
      <c r="AA32" s="274">
        <v>332</v>
      </c>
      <c r="AB32" s="274">
        <v>1863</v>
      </c>
      <c r="AC32" s="274">
        <f t="shared" si="9"/>
        <v>17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17</v>
      </c>
      <c r="AJ32" s="274">
        <v>0</v>
      </c>
      <c r="AK32" s="272">
        <f t="shared" si="11"/>
        <v>0</v>
      </c>
      <c r="AL32" s="272">
        <v>0</v>
      </c>
      <c r="AM32" s="272">
        <v>0</v>
      </c>
      <c r="AN32" s="272">
        <v>0</v>
      </c>
      <c r="AO32" s="272">
        <v>0</v>
      </c>
      <c r="AP32" s="272">
        <v>0</v>
      </c>
      <c r="AQ32" s="272">
        <v>0</v>
      </c>
      <c r="AR32" s="272">
        <v>0</v>
      </c>
      <c r="AS32" s="272">
        <v>0</v>
      </c>
    </row>
    <row r="33" spans="1:45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0"/>
        <v>22209</v>
      </c>
      <c r="E33" s="274">
        <f t="shared" si="1"/>
        <v>18733</v>
      </c>
      <c r="F33" s="274">
        <f t="shared" si="2"/>
        <v>3448</v>
      </c>
      <c r="G33" s="274">
        <v>943</v>
      </c>
      <c r="H33" s="274">
        <v>0</v>
      </c>
      <c r="I33" s="274">
        <v>0</v>
      </c>
      <c r="J33" s="274">
        <v>0</v>
      </c>
      <c r="K33" s="274">
        <v>0</v>
      </c>
      <c r="L33" s="274">
        <v>2505</v>
      </c>
      <c r="M33" s="274">
        <v>0</v>
      </c>
      <c r="N33" s="274">
        <f t="shared" si="4"/>
        <v>0</v>
      </c>
      <c r="O33" s="274">
        <f>+資源化量内訳!Z33</f>
        <v>28</v>
      </c>
      <c r="P33" s="274">
        <f t="shared" si="5"/>
        <v>19244</v>
      </c>
      <c r="Q33" s="274">
        <v>18733</v>
      </c>
      <c r="R33" s="274">
        <f t="shared" si="6"/>
        <v>511</v>
      </c>
      <c r="S33" s="274">
        <v>511</v>
      </c>
      <c r="T33" s="274">
        <v>0</v>
      </c>
      <c r="U33" s="274">
        <v>0</v>
      </c>
      <c r="V33" s="274">
        <v>0</v>
      </c>
      <c r="W33" s="274">
        <v>0</v>
      </c>
      <c r="X33" s="274">
        <v>0</v>
      </c>
      <c r="Y33" s="274">
        <v>0</v>
      </c>
      <c r="Z33" s="274">
        <f t="shared" si="8"/>
        <v>2314</v>
      </c>
      <c r="AA33" s="274">
        <v>0</v>
      </c>
      <c r="AB33" s="274">
        <v>2124</v>
      </c>
      <c r="AC33" s="274">
        <f t="shared" si="9"/>
        <v>190</v>
      </c>
      <c r="AD33" s="274">
        <v>190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2">
        <f t="shared" si="11"/>
        <v>0</v>
      </c>
      <c r="AL33" s="272">
        <v>0</v>
      </c>
      <c r="AM33" s="272">
        <v>0</v>
      </c>
      <c r="AN33" s="272">
        <v>0</v>
      </c>
      <c r="AO33" s="272">
        <v>0</v>
      </c>
      <c r="AP33" s="272">
        <v>0</v>
      </c>
      <c r="AQ33" s="272">
        <v>0</v>
      </c>
      <c r="AR33" s="272">
        <v>0</v>
      </c>
      <c r="AS33" s="272">
        <v>0</v>
      </c>
    </row>
    <row r="34" spans="1:45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0"/>
        <v>14604</v>
      </c>
      <c r="E34" s="274">
        <f t="shared" si="1"/>
        <v>10812</v>
      </c>
      <c r="F34" s="274">
        <f t="shared" si="2"/>
        <v>2842</v>
      </c>
      <c r="G34" s="274">
        <v>2842</v>
      </c>
      <c r="H34" s="274">
        <v>0</v>
      </c>
      <c r="I34" s="274">
        <v>0</v>
      </c>
      <c r="J34" s="274">
        <v>0</v>
      </c>
      <c r="K34" s="274">
        <v>0</v>
      </c>
      <c r="L34" s="274">
        <v>0</v>
      </c>
      <c r="M34" s="274">
        <v>0</v>
      </c>
      <c r="N34" s="274">
        <f t="shared" si="4"/>
        <v>0</v>
      </c>
      <c r="O34" s="274">
        <f>+資源化量内訳!Z34</f>
        <v>950</v>
      </c>
      <c r="P34" s="274">
        <f t="shared" si="5"/>
        <v>13105</v>
      </c>
      <c r="Q34" s="274">
        <v>10812</v>
      </c>
      <c r="R34" s="274">
        <f t="shared" si="6"/>
        <v>2293</v>
      </c>
      <c r="S34" s="274">
        <v>2293</v>
      </c>
      <c r="T34" s="274">
        <v>0</v>
      </c>
      <c r="U34" s="274">
        <v>0</v>
      </c>
      <c r="V34" s="274">
        <v>0</v>
      </c>
      <c r="W34" s="274">
        <v>0</v>
      </c>
      <c r="X34" s="274">
        <v>0</v>
      </c>
      <c r="Y34" s="274">
        <v>0</v>
      </c>
      <c r="Z34" s="274">
        <f t="shared" si="8"/>
        <v>1440</v>
      </c>
      <c r="AA34" s="274">
        <v>0</v>
      </c>
      <c r="AB34" s="274">
        <v>1440</v>
      </c>
      <c r="AC34" s="274">
        <f t="shared" si="9"/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2">
        <f t="shared" si="11"/>
        <v>0</v>
      </c>
      <c r="AL34" s="272">
        <v>0</v>
      </c>
      <c r="AM34" s="272">
        <v>0</v>
      </c>
      <c r="AN34" s="272">
        <v>0</v>
      </c>
      <c r="AO34" s="272">
        <v>0</v>
      </c>
      <c r="AP34" s="272">
        <v>0</v>
      </c>
      <c r="AQ34" s="272">
        <v>0</v>
      </c>
      <c r="AR34" s="272">
        <v>0</v>
      </c>
      <c r="AS34" s="272">
        <v>0</v>
      </c>
    </row>
    <row r="35" spans="1:45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0"/>
        <v>9656</v>
      </c>
      <c r="E35" s="274">
        <f t="shared" si="1"/>
        <v>7367</v>
      </c>
      <c r="F35" s="274">
        <f t="shared" si="2"/>
        <v>1556</v>
      </c>
      <c r="G35" s="274">
        <v>849</v>
      </c>
      <c r="H35" s="274">
        <v>0</v>
      </c>
      <c r="I35" s="274">
        <v>0</v>
      </c>
      <c r="J35" s="274">
        <v>0</v>
      </c>
      <c r="K35" s="274">
        <v>0</v>
      </c>
      <c r="L35" s="274">
        <v>707</v>
      </c>
      <c r="M35" s="274">
        <v>0</v>
      </c>
      <c r="N35" s="274">
        <f t="shared" si="4"/>
        <v>2</v>
      </c>
      <c r="O35" s="274">
        <f>+資源化量内訳!Z35</f>
        <v>731</v>
      </c>
      <c r="P35" s="274">
        <f t="shared" si="5"/>
        <v>8124</v>
      </c>
      <c r="Q35" s="274">
        <v>7367</v>
      </c>
      <c r="R35" s="274">
        <f t="shared" si="6"/>
        <v>757</v>
      </c>
      <c r="S35" s="274">
        <v>757</v>
      </c>
      <c r="T35" s="274">
        <v>0</v>
      </c>
      <c r="U35" s="274">
        <v>0</v>
      </c>
      <c r="V35" s="274">
        <v>0</v>
      </c>
      <c r="W35" s="274">
        <v>0</v>
      </c>
      <c r="X35" s="274">
        <v>0</v>
      </c>
      <c r="Y35" s="274">
        <v>0</v>
      </c>
      <c r="Z35" s="274">
        <f t="shared" si="8"/>
        <v>208</v>
      </c>
      <c r="AA35" s="274">
        <v>2</v>
      </c>
      <c r="AB35" s="274">
        <v>206</v>
      </c>
      <c r="AC35" s="274">
        <f t="shared" si="9"/>
        <v>0</v>
      </c>
      <c r="AD35" s="274">
        <v>0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2">
        <f t="shared" si="11"/>
        <v>0</v>
      </c>
      <c r="AL35" s="272">
        <v>0</v>
      </c>
      <c r="AM35" s="272">
        <v>0</v>
      </c>
      <c r="AN35" s="272">
        <v>0</v>
      </c>
      <c r="AO35" s="272">
        <v>0</v>
      </c>
      <c r="AP35" s="272">
        <v>0</v>
      </c>
      <c r="AQ35" s="272">
        <v>0</v>
      </c>
      <c r="AR35" s="272">
        <v>0</v>
      </c>
      <c r="AS35" s="272">
        <v>0</v>
      </c>
    </row>
    <row r="36" spans="1:45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0"/>
        <v>17464</v>
      </c>
      <c r="E36" s="274">
        <f t="shared" si="1"/>
        <v>13844</v>
      </c>
      <c r="F36" s="274">
        <f t="shared" si="2"/>
        <v>2661</v>
      </c>
      <c r="G36" s="274">
        <v>342</v>
      </c>
      <c r="H36" s="274">
        <v>399</v>
      </c>
      <c r="I36" s="274">
        <v>0</v>
      </c>
      <c r="J36" s="274">
        <v>264</v>
      </c>
      <c r="K36" s="274">
        <v>0</v>
      </c>
      <c r="L36" s="274">
        <v>1656</v>
      </c>
      <c r="M36" s="274">
        <v>0</v>
      </c>
      <c r="N36" s="274">
        <f t="shared" si="4"/>
        <v>0</v>
      </c>
      <c r="O36" s="274">
        <f>+資源化量内訳!Z36</f>
        <v>959</v>
      </c>
      <c r="P36" s="274">
        <f t="shared" si="5"/>
        <v>13945</v>
      </c>
      <c r="Q36" s="274">
        <v>13844</v>
      </c>
      <c r="R36" s="274">
        <f t="shared" si="6"/>
        <v>101</v>
      </c>
      <c r="S36" s="274">
        <v>101</v>
      </c>
      <c r="T36" s="274">
        <v>0</v>
      </c>
      <c r="U36" s="274">
        <v>0</v>
      </c>
      <c r="V36" s="274">
        <v>0</v>
      </c>
      <c r="W36" s="274">
        <v>0</v>
      </c>
      <c r="X36" s="274">
        <v>0</v>
      </c>
      <c r="Y36" s="274">
        <v>0</v>
      </c>
      <c r="Z36" s="274">
        <f t="shared" si="8"/>
        <v>468</v>
      </c>
      <c r="AA36" s="274">
        <v>0</v>
      </c>
      <c r="AB36" s="274">
        <v>363</v>
      </c>
      <c r="AC36" s="274">
        <f t="shared" si="9"/>
        <v>105</v>
      </c>
      <c r="AD36" s="274">
        <v>105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2">
        <f t="shared" si="11"/>
        <v>0</v>
      </c>
      <c r="AL36" s="272">
        <v>0</v>
      </c>
      <c r="AM36" s="272">
        <v>0</v>
      </c>
      <c r="AN36" s="272">
        <v>0</v>
      </c>
      <c r="AO36" s="272">
        <v>0</v>
      </c>
      <c r="AP36" s="272">
        <v>0</v>
      </c>
      <c r="AQ36" s="272">
        <v>0</v>
      </c>
      <c r="AR36" s="272">
        <v>0</v>
      </c>
      <c r="AS36" s="272">
        <v>0</v>
      </c>
    </row>
    <row r="37" spans="1:45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0"/>
        <v>23608</v>
      </c>
      <c r="E37" s="274">
        <f t="shared" si="1"/>
        <v>19363</v>
      </c>
      <c r="F37" s="274">
        <f t="shared" si="2"/>
        <v>1290</v>
      </c>
      <c r="G37" s="274">
        <v>1290</v>
      </c>
      <c r="H37" s="274">
        <v>0</v>
      </c>
      <c r="I37" s="274">
        <v>0</v>
      </c>
      <c r="J37" s="274">
        <v>0</v>
      </c>
      <c r="K37" s="274">
        <v>0</v>
      </c>
      <c r="L37" s="274">
        <v>0</v>
      </c>
      <c r="M37" s="274">
        <v>0</v>
      </c>
      <c r="N37" s="274">
        <f t="shared" si="4"/>
        <v>0</v>
      </c>
      <c r="O37" s="274">
        <f>+資源化量内訳!Z37</f>
        <v>2955</v>
      </c>
      <c r="P37" s="274">
        <f t="shared" si="5"/>
        <v>20223</v>
      </c>
      <c r="Q37" s="274">
        <v>19363</v>
      </c>
      <c r="R37" s="274">
        <f t="shared" si="6"/>
        <v>860</v>
      </c>
      <c r="S37" s="274">
        <v>860</v>
      </c>
      <c r="T37" s="274">
        <v>0</v>
      </c>
      <c r="U37" s="274">
        <v>0</v>
      </c>
      <c r="V37" s="274">
        <v>0</v>
      </c>
      <c r="W37" s="274">
        <v>0</v>
      </c>
      <c r="X37" s="274">
        <v>0</v>
      </c>
      <c r="Y37" s="274">
        <v>0</v>
      </c>
      <c r="Z37" s="274">
        <f t="shared" si="8"/>
        <v>1462</v>
      </c>
      <c r="AA37" s="274">
        <v>0</v>
      </c>
      <c r="AB37" s="274">
        <v>1299</v>
      </c>
      <c r="AC37" s="274">
        <f t="shared" si="9"/>
        <v>163</v>
      </c>
      <c r="AD37" s="274">
        <v>163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2">
        <f t="shared" si="11"/>
        <v>0</v>
      </c>
      <c r="AL37" s="272">
        <v>0</v>
      </c>
      <c r="AM37" s="272">
        <v>0</v>
      </c>
      <c r="AN37" s="272">
        <v>0</v>
      </c>
      <c r="AO37" s="272">
        <v>0</v>
      </c>
      <c r="AP37" s="272">
        <v>0</v>
      </c>
      <c r="AQ37" s="272">
        <v>0</v>
      </c>
      <c r="AR37" s="272">
        <v>0</v>
      </c>
      <c r="AS37" s="272">
        <v>0</v>
      </c>
    </row>
    <row r="38" spans="1:45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0"/>
        <v>22829</v>
      </c>
      <c r="E38" s="274">
        <f t="shared" si="1"/>
        <v>14994</v>
      </c>
      <c r="F38" s="274">
        <f t="shared" si="2"/>
        <v>0</v>
      </c>
      <c r="G38" s="274">
        <v>0</v>
      </c>
      <c r="H38" s="274">
        <v>0</v>
      </c>
      <c r="I38" s="274">
        <v>0</v>
      </c>
      <c r="J38" s="274">
        <v>0</v>
      </c>
      <c r="K38" s="274">
        <v>0</v>
      </c>
      <c r="L38" s="274">
        <v>0</v>
      </c>
      <c r="M38" s="274">
        <v>0</v>
      </c>
      <c r="N38" s="274">
        <f t="shared" si="4"/>
        <v>622</v>
      </c>
      <c r="O38" s="274">
        <f>+資源化量内訳!Z38</f>
        <v>7213</v>
      </c>
      <c r="P38" s="274">
        <f t="shared" si="5"/>
        <v>14994</v>
      </c>
      <c r="Q38" s="274">
        <v>14994</v>
      </c>
      <c r="R38" s="274">
        <f t="shared" si="6"/>
        <v>0</v>
      </c>
      <c r="S38" s="274">
        <v>0</v>
      </c>
      <c r="T38" s="274">
        <v>0</v>
      </c>
      <c r="U38" s="274">
        <v>0</v>
      </c>
      <c r="V38" s="274">
        <v>0</v>
      </c>
      <c r="W38" s="274">
        <v>0</v>
      </c>
      <c r="X38" s="274">
        <v>0</v>
      </c>
      <c r="Y38" s="274">
        <v>0</v>
      </c>
      <c r="Z38" s="274">
        <f t="shared" si="8"/>
        <v>2303</v>
      </c>
      <c r="AA38" s="274">
        <v>622</v>
      </c>
      <c r="AB38" s="274">
        <v>1681</v>
      </c>
      <c r="AC38" s="274">
        <f t="shared" si="9"/>
        <v>0</v>
      </c>
      <c r="AD38" s="274">
        <v>0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2">
        <f t="shared" si="11"/>
        <v>0</v>
      </c>
      <c r="AL38" s="272">
        <v>0</v>
      </c>
      <c r="AM38" s="272">
        <v>0</v>
      </c>
      <c r="AN38" s="272">
        <v>0</v>
      </c>
      <c r="AO38" s="272">
        <v>0</v>
      </c>
      <c r="AP38" s="272">
        <v>0</v>
      </c>
      <c r="AQ38" s="272">
        <v>0</v>
      </c>
      <c r="AR38" s="272">
        <v>0</v>
      </c>
      <c r="AS38" s="272">
        <v>0</v>
      </c>
    </row>
    <row r="39" spans="1:45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ref="D39:D61" si="13">SUM(E39,F39,N39,O39)</f>
        <v>15887</v>
      </c>
      <c r="E39" s="274">
        <f t="shared" ref="E39:E61" si="14">+Q39</f>
        <v>12083</v>
      </c>
      <c r="F39" s="274">
        <f t="shared" ref="F39:F61" si="15">SUM(G39:M39)</f>
        <v>2721</v>
      </c>
      <c r="G39" s="274">
        <v>2721</v>
      </c>
      <c r="H39" s="274">
        <v>0</v>
      </c>
      <c r="I39" s="274">
        <v>0</v>
      </c>
      <c r="J39" s="274">
        <v>0</v>
      </c>
      <c r="K39" s="274">
        <v>0</v>
      </c>
      <c r="L39" s="274">
        <v>0</v>
      </c>
      <c r="M39" s="274">
        <v>0</v>
      </c>
      <c r="N39" s="274">
        <f t="shared" ref="N39:N61" si="16">+AA39</f>
        <v>0</v>
      </c>
      <c r="O39" s="274">
        <f>+資源化量内訳!Z39</f>
        <v>1083</v>
      </c>
      <c r="P39" s="274">
        <f t="shared" ref="P39:P61" si="17">+SUM(Q39,R39)</f>
        <v>14092</v>
      </c>
      <c r="Q39" s="274">
        <v>12083</v>
      </c>
      <c r="R39" s="274">
        <f t="shared" ref="R39:R61" si="18">+SUM(S39,T39,U39,V39,W39,X39,Y39)</f>
        <v>2009</v>
      </c>
      <c r="S39" s="274">
        <v>2009</v>
      </c>
      <c r="T39" s="274">
        <v>0</v>
      </c>
      <c r="U39" s="274">
        <v>0</v>
      </c>
      <c r="V39" s="274">
        <v>0</v>
      </c>
      <c r="W39" s="274">
        <v>0</v>
      </c>
      <c r="X39" s="274">
        <v>0</v>
      </c>
      <c r="Y39" s="274">
        <v>0</v>
      </c>
      <c r="Z39" s="274">
        <f t="shared" ref="Z39:Z61" si="19">SUM(AA39:AC39)</f>
        <v>847</v>
      </c>
      <c r="AA39" s="274">
        <v>0</v>
      </c>
      <c r="AB39" s="274">
        <v>847</v>
      </c>
      <c r="AC39" s="274">
        <f t="shared" ref="AC39:AC61" si="20">SUM(AD39:AJ39)</f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2">
        <f t="shared" ref="AK39:AK61" si="21">SUM(AL39:AS39)</f>
        <v>0</v>
      </c>
      <c r="AL39" s="272">
        <v>0</v>
      </c>
      <c r="AM39" s="272">
        <v>0</v>
      </c>
      <c r="AN39" s="272">
        <v>0</v>
      </c>
      <c r="AO39" s="272">
        <v>0</v>
      </c>
      <c r="AP39" s="272">
        <v>0</v>
      </c>
      <c r="AQ39" s="272">
        <v>0</v>
      </c>
      <c r="AR39" s="272">
        <v>0</v>
      </c>
      <c r="AS39" s="272">
        <v>0</v>
      </c>
    </row>
    <row r="40" spans="1:45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si="13"/>
        <v>16588</v>
      </c>
      <c r="E40" s="274">
        <f t="shared" si="14"/>
        <v>14349</v>
      </c>
      <c r="F40" s="274">
        <f t="shared" si="15"/>
        <v>1149</v>
      </c>
      <c r="G40" s="274">
        <v>0</v>
      </c>
      <c r="H40" s="274">
        <v>0</v>
      </c>
      <c r="I40" s="274">
        <v>0</v>
      </c>
      <c r="J40" s="274">
        <v>0</v>
      </c>
      <c r="K40" s="274">
        <v>0</v>
      </c>
      <c r="L40" s="274">
        <v>517</v>
      </c>
      <c r="M40" s="274">
        <v>632</v>
      </c>
      <c r="N40" s="274">
        <f t="shared" si="16"/>
        <v>0</v>
      </c>
      <c r="O40" s="274">
        <f>+資源化量内訳!Z40</f>
        <v>1090</v>
      </c>
      <c r="P40" s="274">
        <f t="shared" si="17"/>
        <v>14900</v>
      </c>
      <c r="Q40" s="274">
        <v>14349</v>
      </c>
      <c r="R40" s="274">
        <f t="shared" si="18"/>
        <v>551</v>
      </c>
      <c r="S40" s="274">
        <v>0</v>
      </c>
      <c r="T40" s="274">
        <v>0</v>
      </c>
      <c r="U40" s="274">
        <v>0</v>
      </c>
      <c r="V40" s="274">
        <v>0</v>
      </c>
      <c r="W40" s="274">
        <v>0</v>
      </c>
      <c r="X40" s="274">
        <v>0</v>
      </c>
      <c r="Y40" s="274">
        <v>551</v>
      </c>
      <c r="Z40" s="274">
        <f t="shared" si="19"/>
        <v>2492</v>
      </c>
      <c r="AA40" s="274">
        <v>0</v>
      </c>
      <c r="AB40" s="274">
        <v>2411</v>
      </c>
      <c r="AC40" s="274">
        <f t="shared" si="20"/>
        <v>81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81</v>
      </c>
      <c r="AK40" s="272">
        <f t="shared" si="21"/>
        <v>0</v>
      </c>
      <c r="AL40" s="272">
        <v>0</v>
      </c>
      <c r="AM40" s="272">
        <v>0</v>
      </c>
      <c r="AN40" s="272">
        <v>0</v>
      </c>
      <c r="AO40" s="272">
        <v>0</v>
      </c>
      <c r="AP40" s="272">
        <v>0</v>
      </c>
      <c r="AQ40" s="272">
        <v>0</v>
      </c>
      <c r="AR40" s="272">
        <v>0</v>
      </c>
      <c r="AS40" s="272">
        <v>0</v>
      </c>
    </row>
    <row r="41" spans="1:45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13"/>
        <v>25640</v>
      </c>
      <c r="E41" s="274">
        <f t="shared" si="14"/>
        <v>19356</v>
      </c>
      <c r="F41" s="274">
        <f t="shared" si="15"/>
        <v>5694</v>
      </c>
      <c r="G41" s="274">
        <v>837</v>
      </c>
      <c r="H41" s="274">
        <v>0</v>
      </c>
      <c r="I41" s="274">
        <v>0</v>
      </c>
      <c r="J41" s="274">
        <v>0</v>
      </c>
      <c r="K41" s="274">
        <v>0</v>
      </c>
      <c r="L41" s="274">
        <v>4857</v>
      </c>
      <c r="M41" s="274">
        <v>0</v>
      </c>
      <c r="N41" s="274">
        <f t="shared" si="16"/>
        <v>0</v>
      </c>
      <c r="O41" s="274">
        <f>+資源化量内訳!Z41</f>
        <v>590</v>
      </c>
      <c r="P41" s="274">
        <f t="shared" si="17"/>
        <v>20193</v>
      </c>
      <c r="Q41" s="274">
        <v>19356</v>
      </c>
      <c r="R41" s="274">
        <f t="shared" si="18"/>
        <v>837</v>
      </c>
      <c r="S41" s="274">
        <v>837</v>
      </c>
      <c r="T41" s="274">
        <v>0</v>
      </c>
      <c r="U41" s="274">
        <v>0</v>
      </c>
      <c r="V41" s="274">
        <v>0</v>
      </c>
      <c r="W41" s="274">
        <v>0</v>
      </c>
      <c r="X41" s="274">
        <v>0</v>
      </c>
      <c r="Y41" s="274">
        <v>0</v>
      </c>
      <c r="Z41" s="274">
        <f t="shared" si="19"/>
        <v>2427</v>
      </c>
      <c r="AA41" s="274">
        <v>0</v>
      </c>
      <c r="AB41" s="274">
        <v>2427</v>
      </c>
      <c r="AC41" s="274">
        <f t="shared" si="20"/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2">
        <f t="shared" si="21"/>
        <v>0</v>
      </c>
      <c r="AL41" s="272">
        <v>0</v>
      </c>
      <c r="AM41" s="272">
        <v>0</v>
      </c>
      <c r="AN41" s="272">
        <v>0</v>
      </c>
      <c r="AO41" s="272">
        <v>0</v>
      </c>
      <c r="AP41" s="272">
        <v>0</v>
      </c>
      <c r="AQ41" s="272">
        <v>0</v>
      </c>
      <c r="AR41" s="272">
        <v>0</v>
      </c>
      <c r="AS41" s="272">
        <v>0</v>
      </c>
    </row>
    <row r="42" spans="1:45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13"/>
        <v>11955</v>
      </c>
      <c r="E42" s="274">
        <f t="shared" si="14"/>
        <v>9641</v>
      </c>
      <c r="F42" s="274">
        <f t="shared" si="15"/>
        <v>1930</v>
      </c>
      <c r="G42" s="274">
        <v>1859</v>
      </c>
      <c r="H42" s="274">
        <v>0</v>
      </c>
      <c r="I42" s="274">
        <v>0</v>
      </c>
      <c r="J42" s="274">
        <v>0</v>
      </c>
      <c r="K42" s="274">
        <v>0</v>
      </c>
      <c r="L42" s="274">
        <v>71</v>
      </c>
      <c r="M42" s="274">
        <v>0</v>
      </c>
      <c r="N42" s="274">
        <f t="shared" si="16"/>
        <v>16</v>
      </c>
      <c r="O42" s="274">
        <f>+資源化量内訳!Z42</f>
        <v>368</v>
      </c>
      <c r="P42" s="274">
        <f t="shared" si="17"/>
        <v>11394</v>
      </c>
      <c r="Q42" s="274">
        <v>9641</v>
      </c>
      <c r="R42" s="274">
        <f t="shared" si="18"/>
        <v>1753</v>
      </c>
      <c r="S42" s="274">
        <v>1753</v>
      </c>
      <c r="T42" s="274">
        <v>0</v>
      </c>
      <c r="U42" s="274">
        <v>0</v>
      </c>
      <c r="V42" s="274">
        <v>0</v>
      </c>
      <c r="W42" s="274">
        <v>0</v>
      </c>
      <c r="X42" s="274">
        <v>0</v>
      </c>
      <c r="Y42" s="274">
        <v>0</v>
      </c>
      <c r="Z42" s="274">
        <f t="shared" si="19"/>
        <v>679</v>
      </c>
      <c r="AA42" s="274">
        <v>16</v>
      </c>
      <c r="AB42" s="274">
        <v>663</v>
      </c>
      <c r="AC42" s="274">
        <f t="shared" si="20"/>
        <v>0</v>
      </c>
      <c r="AD42" s="274">
        <v>0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2">
        <f t="shared" si="21"/>
        <v>0</v>
      </c>
      <c r="AL42" s="272">
        <v>0</v>
      </c>
      <c r="AM42" s="272">
        <v>0</v>
      </c>
      <c r="AN42" s="272">
        <v>0</v>
      </c>
      <c r="AO42" s="272">
        <v>0</v>
      </c>
      <c r="AP42" s="272">
        <v>0</v>
      </c>
      <c r="AQ42" s="272">
        <v>0</v>
      </c>
      <c r="AR42" s="272">
        <v>0</v>
      </c>
      <c r="AS42" s="272">
        <v>0</v>
      </c>
    </row>
    <row r="43" spans="1:45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13"/>
        <v>19751</v>
      </c>
      <c r="E43" s="274">
        <f t="shared" si="14"/>
        <v>16449</v>
      </c>
      <c r="F43" s="274">
        <f t="shared" si="15"/>
        <v>3197</v>
      </c>
      <c r="G43" s="274">
        <v>886</v>
      </c>
      <c r="H43" s="274">
        <v>12</v>
      </c>
      <c r="I43" s="274">
        <v>128</v>
      </c>
      <c r="J43" s="274">
        <v>0</v>
      </c>
      <c r="K43" s="274">
        <v>0</v>
      </c>
      <c r="L43" s="274">
        <v>2171</v>
      </c>
      <c r="M43" s="274">
        <v>0</v>
      </c>
      <c r="N43" s="274">
        <f t="shared" si="16"/>
        <v>31</v>
      </c>
      <c r="O43" s="274">
        <f>+資源化量内訳!Z43</f>
        <v>74</v>
      </c>
      <c r="P43" s="274">
        <f t="shared" si="17"/>
        <v>17034</v>
      </c>
      <c r="Q43" s="274">
        <v>16449</v>
      </c>
      <c r="R43" s="274">
        <f t="shared" si="18"/>
        <v>585</v>
      </c>
      <c r="S43" s="274">
        <v>585</v>
      </c>
      <c r="T43" s="274">
        <v>0</v>
      </c>
      <c r="U43" s="274">
        <v>0</v>
      </c>
      <c r="V43" s="274">
        <v>0</v>
      </c>
      <c r="W43" s="274">
        <v>0</v>
      </c>
      <c r="X43" s="274">
        <v>0</v>
      </c>
      <c r="Y43" s="274">
        <v>0</v>
      </c>
      <c r="Z43" s="274">
        <f t="shared" si="19"/>
        <v>2100</v>
      </c>
      <c r="AA43" s="274">
        <v>31</v>
      </c>
      <c r="AB43" s="274">
        <v>1948</v>
      </c>
      <c r="AC43" s="274">
        <f t="shared" si="20"/>
        <v>121</v>
      </c>
      <c r="AD43" s="274">
        <v>121</v>
      </c>
      <c r="AE43" s="274">
        <v>0</v>
      </c>
      <c r="AF43" s="274">
        <v>0</v>
      </c>
      <c r="AG43" s="274">
        <v>0</v>
      </c>
      <c r="AH43" s="274">
        <v>0</v>
      </c>
      <c r="AI43" s="274">
        <v>0</v>
      </c>
      <c r="AJ43" s="274">
        <v>0</v>
      </c>
      <c r="AK43" s="272">
        <f t="shared" si="21"/>
        <v>0</v>
      </c>
      <c r="AL43" s="272">
        <v>0</v>
      </c>
      <c r="AM43" s="272">
        <v>0</v>
      </c>
      <c r="AN43" s="272">
        <v>0</v>
      </c>
      <c r="AO43" s="272">
        <v>0</v>
      </c>
      <c r="AP43" s="272">
        <v>0</v>
      </c>
      <c r="AQ43" s="272">
        <v>0</v>
      </c>
      <c r="AR43" s="272">
        <v>0</v>
      </c>
      <c r="AS43" s="272">
        <v>0</v>
      </c>
    </row>
    <row r="44" spans="1:45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13"/>
        <v>21881</v>
      </c>
      <c r="E44" s="274">
        <f t="shared" si="14"/>
        <v>18342</v>
      </c>
      <c r="F44" s="274">
        <f t="shared" si="15"/>
        <v>2432</v>
      </c>
      <c r="G44" s="274">
        <v>2432</v>
      </c>
      <c r="H44" s="274">
        <v>0</v>
      </c>
      <c r="I44" s="274">
        <v>0</v>
      </c>
      <c r="J44" s="274">
        <v>0</v>
      </c>
      <c r="K44" s="274">
        <v>0</v>
      </c>
      <c r="L44" s="274">
        <v>0</v>
      </c>
      <c r="M44" s="274">
        <v>0</v>
      </c>
      <c r="N44" s="274">
        <f t="shared" si="16"/>
        <v>0</v>
      </c>
      <c r="O44" s="274">
        <f>+資源化量内訳!Z44</f>
        <v>1107</v>
      </c>
      <c r="P44" s="274">
        <f t="shared" si="17"/>
        <v>19808</v>
      </c>
      <c r="Q44" s="274">
        <v>18342</v>
      </c>
      <c r="R44" s="274">
        <f t="shared" si="18"/>
        <v>1466</v>
      </c>
      <c r="S44" s="274">
        <v>1466</v>
      </c>
      <c r="T44" s="274">
        <v>0</v>
      </c>
      <c r="U44" s="274">
        <v>0</v>
      </c>
      <c r="V44" s="274">
        <v>0</v>
      </c>
      <c r="W44" s="274">
        <v>0</v>
      </c>
      <c r="X44" s="274">
        <v>0</v>
      </c>
      <c r="Y44" s="274">
        <v>0</v>
      </c>
      <c r="Z44" s="274">
        <f t="shared" si="19"/>
        <v>1670</v>
      </c>
      <c r="AA44" s="274">
        <v>0</v>
      </c>
      <c r="AB44" s="274">
        <v>1670</v>
      </c>
      <c r="AC44" s="274">
        <f t="shared" si="20"/>
        <v>0</v>
      </c>
      <c r="AD44" s="274">
        <v>0</v>
      </c>
      <c r="AE44" s="274">
        <v>0</v>
      </c>
      <c r="AF44" s="274">
        <v>0</v>
      </c>
      <c r="AG44" s="274">
        <v>0</v>
      </c>
      <c r="AH44" s="274">
        <v>0</v>
      </c>
      <c r="AI44" s="274">
        <v>0</v>
      </c>
      <c r="AJ44" s="274">
        <v>0</v>
      </c>
      <c r="AK44" s="272">
        <f t="shared" si="21"/>
        <v>0</v>
      </c>
      <c r="AL44" s="272">
        <v>0</v>
      </c>
      <c r="AM44" s="272">
        <v>0</v>
      </c>
      <c r="AN44" s="272">
        <v>0</v>
      </c>
      <c r="AO44" s="272">
        <v>0</v>
      </c>
      <c r="AP44" s="272">
        <v>0</v>
      </c>
      <c r="AQ44" s="272">
        <v>0</v>
      </c>
      <c r="AR44" s="272">
        <v>0</v>
      </c>
      <c r="AS44" s="272">
        <v>0</v>
      </c>
    </row>
    <row r="45" spans="1:45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13"/>
        <v>17159</v>
      </c>
      <c r="E45" s="274">
        <f t="shared" si="14"/>
        <v>14259</v>
      </c>
      <c r="F45" s="274">
        <f t="shared" si="15"/>
        <v>599</v>
      </c>
      <c r="G45" s="274">
        <v>599</v>
      </c>
      <c r="H45" s="274">
        <v>0</v>
      </c>
      <c r="I45" s="274">
        <v>0</v>
      </c>
      <c r="J45" s="274">
        <v>0</v>
      </c>
      <c r="K45" s="274">
        <v>0</v>
      </c>
      <c r="L45" s="274">
        <v>0</v>
      </c>
      <c r="M45" s="274">
        <v>0</v>
      </c>
      <c r="N45" s="274">
        <f t="shared" si="16"/>
        <v>0</v>
      </c>
      <c r="O45" s="274">
        <f>+資源化量内訳!Z45</f>
        <v>2301</v>
      </c>
      <c r="P45" s="274">
        <f t="shared" si="17"/>
        <v>14583</v>
      </c>
      <c r="Q45" s="274">
        <v>14259</v>
      </c>
      <c r="R45" s="274">
        <f t="shared" si="18"/>
        <v>324</v>
      </c>
      <c r="S45" s="274">
        <v>324</v>
      </c>
      <c r="T45" s="274">
        <v>0</v>
      </c>
      <c r="U45" s="274">
        <v>0</v>
      </c>
      <c r="V45" s="274">
        <v>0</v>
      </c>
      <c r="W45" s="274">
        <v>0</v>
      </c>
      <c r="X45" s="274">
        <v>0</v>
      </c>
      <c r="Y45" s="274">
        <v>0</v>
      </c>
      <c r="Z45" s="274">
        <f t="shared" si="19"/>
        <v>1731</v>
      </c>
      <c r="AA45" s="274">
        <v>0</v>
      </c>
      <c r="AB45" s="274">
        <v>1610</v>
      </c>
      <c r="AC45" s="274">
        <f t="shared" si="20"/>
        <v>121</v>
      </c>
      <c r="AD45" s="274">
        <v>121</v>
      </c>
      <c r="AE45" s="274">
        <v>0</v>
      </c>
      <c r="AF45" s="274">
        <v>0</v>
      </c>
      <c r="AG45" s="274">
        <v>0</v>
      </c>
      <c r="AH45" s="274">
        <v>0</v>
      </c>
      <c r="AI45" s="274">
        <v>0</v>
      </c>
      <c r="AJ45" s="274">
        <v>0</v>
      </c>
      <c r="AK45" s="272">
        <f t="shared" si="21"/>
        <v>0</v>
      </c>
      <c r="AL45" s="272">
        <v>0</v>
      </c>
      <c r="AM45" s="272">
        <v>0</v>
      </c>
      <c r="AN45" s="272">
        <v>0</v>
      </c>
      <c r="AO45" s="272">
        <v>0</v>
      </c>
      <c r="AP45" s="272">
        <v>0</v>
      </c>
      <c r="AQ45" s="272">
        <v>0</v>
      </c>
      <c r="AR45" s="272">
        <v>0</v>
      </c>
      <c r="AS45" s="272">
        <v>0</v>
      </c>
    </row>
    <row r="46" spans="1:45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13"/>
        <v>11383</v>
      </c>
      <c r="E46" s="274">
        <f t="shared" si="14"/>
        <v>9683</v>
      </c>
      <c r="F46" s="274">
        <f t="shared" si="15"/>
        <v>793</v>
      </c>
      <c r="G46" s="274">
        <v>793</v>
      </c>
      <c r="H46" s="274">
        <v>0</v>
      </c>
      <c r="I46" s="274">
        <v>0</v>
      </c>
      <c r="J46" s="274">
        <v>0</v>
      </c>
      <c r="K46" s="274">
        <v>0</v>
      </c>
      <c r="L46" s="274">
        <v>0</v>
      </c>
      <c r="M46" s="274">
        <v>0</v>
      </c>
      <c r="N46" s="274">
        <f t="shared" si="16"/>
        <v>0</v>
      </c>
      <c r="O46" s="274">
        <f>+資源化量内訳!Z46</f>
        <v>907</v>
      </c>
      <c r="P46" s="274">
        <f t="shared" si="17"/>
        <v>10217</v>
      </c>
      <c r="Q46" s="274">
        <v>9683</v>
      </c>
      <c r="R46" s="274">
        <f t="shared" si="18"/>
        <v>534</v>
      </c>
      <c r="S46" s="274">
        <v>534</v>
      </c>
      <c r="T46" s="274">
        <v>0</v>
      </c>
      <c r="U46" s="274">
        <v>0</v>
      </c>
      <c r="V46" s="274">
        <v>0</v>
      </c>
      <c r="W46" s="274">
        <v>0</v>
      </c>
      <c r="X46" s="274">
        <v>0</v>
      </c>
      <c r="Y46" s="274">
        <v>0</v>
      </c>
      <c r="Z46" s="274">
        <f t="shared" si="19"/>
        <v>753</v>
      </c>
      <c r="AA46" s="274">
        <v>0</v>
      </c>
      <c r="AB46" s="274">
        <v>659</v>
      </c>
      <c r="AC46" s="274">
        <f t="shared" si="20"/>
        <v>94</v>
      </c>
      <c r="AD46" s="274">
        <v>94</v>
      </c>
      <c r="AE46" s="274">
        <v>0</v>
      </c>
      <c r="AF46" s="274">
        <v>0</v>
      </c>
      <c r="AG46" s="274">
        <v>0</v>
      </c>
      <c r="AH46" s="274">
        <v>0</v>
      </c>
      <c r="AI46" s="274">
        <v>0</v>
      </c>
      <c r="AJ46" s="274">
        <v>0</v>
      </c>
      <c r="AK46" s="272">
        <f t="shared" si="21"/>
        <v>0</v>
      </c>
      <c r="AL46" s="272">
        <v>0</v>
      </c>
      <c r="AM46" s="272">
        <v>0</v>
      </c>
      <c r="AN46" s="272">
        <v>0</v>
      </c>
      <c r="AO46" s="272">
        <v>0</v>
      </c>
      <c r="AP46" s="272">
        <v>0</v>
      </c>
      <c r="AQ46" s="272">
        <v>0</v>
      </c>
      <c r="AR46" s="272">
        <v>0</v>
      </c>
      <c r="AS46" s="272">
        <v>0</v>
      </c>
    </row>
    <row r="47" spans="1:45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13"/>
        <v>6890</v>
      </c>
      <c r="E47" s="274">
        <f t="shared" si="14"/>
        <v>4932</v>
      </c>
      <c r="F47" s="274">
        <f t="shared" si="15"/>
        <v>1608</v>
      </c>
      <c r="G47" s="274">
        <v>239</v>
      </c>
      <c r="H47" s="274">
        <v>535</v>
      </c>
      <c r="I47" s="274">
        <v>193</v>
      </c>
      <c r="J47" s="274">
        <v>0</v>
      </c>
      <c r="K47" s="274">
        <v>636</v>
      </c>
      <c r="L47" s="274">
        <v>5</v>
      </c>
      <c r="M47" s="274">
        <v>0</v>
      </c>
      <c r="N47" s="274">
        <f t="shared" si="16"/>
        <v>0</v>
      </c>
      <c r="O47" s="274">
        <f>+資源化量内訳!Z47</f>
        <v>350</v>
      </c>
      <c r="P47" s="274">
        <f t="shared" si="17"/>
        <v>5171</v>
      </c>
      <c r="Q47" s="274">
        <v>4932</v>
      </c>
      <c r="R47" s="274">
        <f t="shared" si="18"/>
        <v>239</v>
      </c>
      <c r="S47" s="274">
        <v>239</v>
      </c>
      <c r="T47" s="274">
        <v>0</v>
      </c>
      <c r="U47" s="274">
        <v>0</v>
      </c>
      <c r="V47" s="274">
        <v>0</v>
      </c>
      <c r="W47" s="274">
        <v>0</v>
      </c>
      <c r="X47" s="274">
        <v>0</v>
      </c>
      <c r="Y47" s="274">
        <v>0</v>
      </c>
      <c r="Z47" s="274">
        <f t="shared" si="19"/>
        <v>541</v>
      </c>
      <c r="AA47" s="274">
        <v>0</v>
      </c>
      <c r="AB47" s="274">
        <v>541</v>
      </c>
      <c r="AC47" s="274">
        <f t="shared" si="20"/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v>0</v>
      </c>
      <c r="AJ47" s="274">
        <v>0</v>
      </c>
      <c r="AK47" s="272">
        <f t="shared" si="21"/>
        <v>0</v>
      </c>
      <c r="AL47" s="272">
        <v>0</v>
      </c>
      <c r="AM47" s="272">
        <v>0</v>
      </c>
      <c r="AN47" s="272">
        <v>0</v>
      </c>
      <c r="AO47" s="272">
        <v>0</v>
      </c>
      <c r="AP47" s="272">
        <v>0</v>
      </c>
      <c r="AQ47" s="272">
        <v>0</v>
      </c>
      <c r="AR47" s="272">
        <v>0</v>
      </c>
      <c r="AS47" s="272">
        <v>0</v>
      </c>
    </row>
    <row r="48" spans="1:45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13"/>
        <v>7355</v>
      </c>
      <c r="E48" s="274">
        <f t="shared" si="14"/>
        <v>5396</v>
      </c>
      <c r="F48" s="274">
        <f t="shared" si="15"/>
        <v>1912</v>
      </c>
      <c r="G48" s="274">
        <v>204</v>
      </c>
      <c r="H48" s="274">
        <v>16</v>
      </c>
      <c r="I48" s="274">
        <v>0</v>
      </c>
      <c r="J48" s="274">
        <v>0</v>
      </c>
      <c r="K48" s="274">
        <v>91</v>
      </c>
      <c r="L48" s="274">
        <v>1601</v>
      </c>
      <c r="M48" s="274">
        <v>0</v>
      </c>
      <c r="N48" s="274">
        <f t="shared" si="16"/>
        <v>47</v>
      </c>
      <c r="O48" s="274">
        <f>+資源化量内訳!Z48</f>
        <v>0</v>
      </c>
      <c r="P48" s="274">
        <f t="shared" si="17"/>
        <v>5506</v>
      </c>
      <c r="Q48" s="274">
        <v>5396</v>
      </c>
      <c r="R48" s="274">
        <f t="shared" si="18"/>
        <v>110</v>
      </c>
      <c r="S48" s="274">
        <v>110</v>
      </c>
      <c r="T48" s="274">
        <v>0</v>
      </c>
      <c r="U48" s="274">
        <v>0</v>
      </c>
      <c r="V48" s="274">
        <v>0</v>
      </c>
      <c r="W48" s="274">
        <v>0</v>
      </c>
      <c r="X48" s="274">
        <v>0</v>
      </c>
      <c r="Y48" s="274">
        <v>0</v>
      </c>
      <c r="Z48" s="274">
        <f t="shared" si="19"/>
        <v>570</v>
      </c>
      <c r="AA48" s="274">
        <v>47</v>
      </c>
      <c r="AB48" s="274">
        <v>523</v>
      </c>
      <c r="AC48" s="274">
        <f t="shared" si="20"/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2">
        <f t="shared" si="21"/>
        <v>0</v>
      </c>
      <c r="AL48" s="272">
        <v>0</v>
      </c>
      <c r="AM48" s="272">
        <v>0</v>
      </c>
      <c r="AN48" s="272">
        <v>0</v>
      </c>
      <c r="AO48" s="272">
        <v>0</v>
      </c>
      <c r="AP48" s="272">
        <v>0</v>
      </c>
      <c r="AQ48" s="272">
        <v>0</v>
      </c>
      <c r="AR48" s="272">
        <v>0</v>
      </c>
      <c r="AS48" s="272">
        <v>0</v>
      </c>
    </row>
    <row r="49" spans="1:45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13"/>
        <v>8251</v>
      </c>
      <c r="E49" s="274">
        <f t="shared" si="14"/>
        <v>6831</v>
      </c>
      <c r="F49" s="274">
        <f t="shared" si="15"/>
        <v>1209</v>
      </c>
      <c r="G49" s="274">
        <v>316</v>
      </c>
      <c r="H49" s="274">
        <v>10</v>
      </c>
      <c r="I49" s="274">
        <v>0</v>
      </c>
      <c r="J49" s="274">
        <v>0</v>
      </c>
      <c r="K49" s="274">
        <v>47</v>
      </c>
      <c r="L49" s="274">
        <v>836</v>
      </c>
      <c r="M49" s="274">
        <v>0</v>
      </c>
      <c r="N49" s="274">
        <f t="shared" si="16"/>
        <v>79</v>
      </c>
      <c r="O49" s="274">
        <f>+資源化量内訳!Z49</f>
        <v>132</v>
      </c>
      <c r="P49" s="274">
        <f t="shared" si="17"/>
        <v>6889</v>
      </c>
      <c r="Q49" s="274">
        <v>6831</v>
      </c>
      <c r="R49" s="274">
        <f t="shared" si="18"/>
        <v>58</v>
      </c>
      <c r="S49" s="274">
        <v>58</v>
      </c>
      <c r="T49" s="274">
        <v>0</v>
      </c>
      <c r="U49" s="274">
        <v>0</v>
      </c>
      <c r="V49" s="274">
        <v>0</v>
      </c>
      <c r="W49" s="274">
        <v>0</v>
      </c>
      <c r="X49" s="274">
        <v>0</v>
      </c>
      <c r="Y49" s="274">
        <v>0</v>
      </c>
      <c r="Z49" s="274">
        <f t="shared" si="19"/>
        <v>715</v>
      </c>
      <c r="AA49" s="274">
        <v>79</v>
      </c>
      <c r="AB49" s="274">
        <v>636</v>
      </c>
      <c r="AC49" s="274">
        <f t="shared" si="20"/>
        <v>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0</v>
      </c>
      <c r="AJ49" s="274">
        <v>0</v>
      </c>
      <c r="AK49" s="272">
        <f t="shared" si="21"/>
        <v>0</v>
      </c>
      <c r="AL49" s="272">
        <v>0</v>
      </c>
      <c r="AM49" s="272">
        <v>0</v>
      </c>
      <c r="AN49" s="272">
        <v>0</v>
      </c>
      <c r="AO49" s="272">
        <v>0</v>
      </c>
      <c r="AP49" s="272">
        <v>0</v>
      </c>
      <c r="AQ49" s="272">
        <v>0</v>
      </c>
      <c r="AR49" s="272">
        <v>0</v>
      </c>
      <c r="AS49" s="272">
        <v>0</v>
      </c>
    </row>
    <row r="50" spans="1:45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13"/>
        <v>7370</v>
      </c>
      <c r="E50" s="274">
        <f t="shared" si="14"/>
        <v>5785</v>
      </c>
      <c r="F50" s="274">
        <f t="shared" si="15"/>
        <v>970</v>
      </c>
      <c r="G50" s="274">
        <v>970</v>
      </c>
      <c r="H50" s="274">
        <v>0</v>
      </c>
      <c r="I50" s="274">
        <v>0</v>
      </c>
      <c r="J50" s="274">
        <v>0</v>
      </c>
      <c r="K50" s="274">
        <v>0</v>
      </c>
      <c r="L50" s="274">
        <v>0</v>
      </c>
      <c r="M50" s="274">
        <v>0</v>
      </c>
      <c r="N50" s="274">
        <f t="shared" si="16"/>
        <v>0</v>
      </c>
      <c r="O50" s="274">
        <f>+資源化量内訳!Z50</f>
        <v>615</v>
      </c>
      <c r="P50" s="274">
        <f t="shared" si="17"/>
        <v>5785</v>
      </c>
      <c r="Q50" s="274">
        <v>5785</v>
      </c>
      <c r="R50" s="274">
        <f t="shared" si="18"/>
        <v>0</v>
      </c>
      <c r="S50" s="274">
        <v>0</v>
      </c>
      <c r="T50" s="274">
        <v>0</v>
      </c>
      <c r="U50" s="274">
        <v>0</v>
      </c>
      <c r="V50" s="274">
        <v>0</v>
      </c>
      <c r="W50" s="274">
        <v>0</v>
      </c>
      <c r="X50" s="274">
        <v>0</v>
      </c>
      <c r="Y50" s="274">
        <v>0</v>
      </c>
      <c r="Z50" s="274">
        <f t="shared" si="19"/>
        <v>415</v>
      </c>
      <c r="AA50" s="274">
        <v>0</v>
      </c>
      <c r="AB50" s="274">
        <v>415</v>
      </c>
      <c r="AC50" s="274">
        <f t="shared" si="20"/>
        <v>0</v>
      </c>
      <c r="AD50" s="274">
        <v>0</v>
      </c>
      <c r="AE50" s="274">
        <v>0</v>
      </c>
      <c r="AF50" s="274">
        <v>0</v>
      </c>
      <c r="AG50" s="274">
        <v>0</v>
      </c>
      <c r="AH50" s="274">
        <v>0</v>
      </c>
      <c r="AI50" s="274">
        <v>0</v>
      </c>
      <c r="AJ50" s="274">
        <v>0</v>
      </c>
      <c r="AK50" s="272">
        <f t="shared" si="21"/>
        <v>0</v>
      </c>
      <c r="AL50" s="272">
        <v>0</v>
      </c>
      <c r="AM50" s="272">
        <v>0</v>
      </c>
      <c r="AN50" s="272">
        <v>0</v>
      </c>
      <c r="AO50" s="272">
        <v>0</v>
      </c>
      <c r="AP50" s="272">
        <v>0</v>
      </c>
      <c r="AQ50" s="272">
        <v>0</v>
      </c>
      <c r="AR50" s="272">
        <v>0</v>
      </c>
      <c r="AS50" s="272">
        <v>0</v>
      </c>
    </row>
    <row r="51" spans="1:45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13"/>
        <v>9715</v>
      </c>
      <c r="E51" s="274">
        <f t="shared" si="14"/>
        <v>7360</v>
      </c>
      <c r="F51" s="274">
        <f t="shared" si="15"/>
        <v>1391</v>
      </c>
      <c r="G51" s="274">
        <v>1370</v>
      </c>
      <c r="H51" s="274">
        <v>0</v>
      </c>
      <c r="I51" s="274">
        <v>0</v>
      </c>
      <c r="J51" s="274">
        <v>0</v>
      </c>
      <c r="K51" s="274">
        <v>0</v>
      </c>
      <c r="L51" s="274">
        <v>21</v>
      </c>
      <c r="M51" s="274">
        <v>0</v>
      </c>
      <c r="N51" s="274">
        <f t="shared" si="16"/>
        <v>0</v>
      </c>
      <c r="O51" s="274">
        <f>+資源化量内訳!Z51</f>
        <v>964</v>
      </c>
      <c r="P51" s="274">
        <f t="shared" si="17"/>
        <v>8658</v>
      </c>
      <c r="Q51" s="274">
        <v>7360</v>
      </c>
      <c r="R51" s="274">
        <f t="shared" si="18"/>
        <v>1298</v>
      </c>
      <c r="S51" s="274">
        <v>1298</v>
      </c>
      <c r="T51" s="274">
        <v>0</v>
      </c>
      <c r="U51" s="274">
        <v>0</v>
      </c>
      <c r="V51" s="274">
        <v>0</v>
      </c>
      <c r="W51" s="274">
        <v>0</v>
      </c>
      <c r="X51" s="274">
        <v>0</v>
      </c>
      <c r="Y51" s="274">
        <v>0</v>
      </c>
      <c r="Z51" s="274">
        <f t="shared" si="19"/>
        <v>504</v>
      </c>
      <c r="AA51" s="274">
        <v>0</v>
      </c>
      <c r="AB51" s="274">
        <v>504</v>
      </c>
      <c r="AC51" s="274">
        <f t="shared" si="20"/>
        <v>0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v>0</v>
      </c>
      <c r="AJ51" s="274">
        <v>0</v>
      </c>
      <c r="AK51" s="272">
        <f t="shared" si="21"/>
        <v>0</v>
      </c>
      <c r="AL51" s="272">
        <v>0</v>
      </c>
      <c r="AM51" s="272">
        <v>0</v>
      </c>
      <c r="AN51" s="272">
        <v>0</v>
      </c>
      <c r="AO51" s="272">
        <v>0</v>
      </c>
      <c r="AP51" s="272">
        <v>0</v>
      </c>
      <c r="AQ51" s="272">
        <v>0</v>
      </c>
      <c r="AR51" s="272">
        <v>0</v>
      </c>
      <c r="AS51" s="272">
        <v>0</v>
      </c>
    </row>
    <row r="52" spans="1:45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13"/>
        <v>3182</v>
      </c>
      <c r="E52" s="274">
        <f t="shared" si="14"/>
        <v>2203</v>
      </c>
      <c r="F52" s="274">
        <f t="shared" si="15"/>
        <v>804</v>
      </c>
      <c r="G52" s="274">
        <v>321</v>
      </c>
      <c r="H52" s="274">
        <v>0</v>
      </c>
      <c r="I52" s="274">
        <v>0</v>
      </c>
      <c r="J52" s="274">
        <v>0</v>
      </c>
      <c r="K52" s="274">
        <v>483</v>
      </c>
      <c r="L52" s="274">
        <v>0</v>
      </c>
      <c r="M52" s="274">
        <v>0</v>
      </c>
      <c r="N52" s="274">
        <f t="shared" si="16"/>
        <v>0</v>
      </c>
      <c r="O52" s="274">
        <f>+資源化量内訳!Z52</f>
        <v>175</v>
      </c>
      <c r="P52" s="274">
        <f t="shared" si="17"/>
        <v>2512</v>
      </c>
      <c r="Q52" s="274">
        <v>2203</v>
      </c>
      <c r="R52" s="274">
        <f t="shared" si="18"/>
        <v>309</v>
      </c>
      <c r="S52" s="274">
        <v>309</v>
      </c>
      <c r="T52" s="274">
        <v>0</v>
      </c>
      <c r="U52" s="274">
        <v>0</v>
      </c>
      <c r="V52" s="274">
        <v>0</v>
      </c>
      <c r="W52" s="274">
        <v>0</v>
      </c>
      <c r="X52" s="274">
        <v>0</v>
      </c>
      <c r="Y52" s="274">
        <v>0</v>
      </c>
      <c r="Z52" s="274">
        <f t="shared" si="19"/>
        <v>147</v>
      </c>
      <c r="AA52" s="274">
        <v>0</v>
      </c>
      <c r="AB52" s="274">
        <v>147</v>
      </c>
      <c r="AC52" s="274">
        <f t="shared" si="20"/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v>0</v>
      </c>
      <c r="AJ52" s="274">
        <v>0</v>
      </c>
      <c r="AK52" s="272">
        <f t="shared" si="21"/>
        <v>0</v>
      </c>
      <c r="AL52" s="272">
        <v>0</v>
      </c>
      <c r="AM52" s="272">
        <v>0</v>
      </c>
      <c r="AN52" s="272">
        <v>0</v>
      </c>
      <c r="AO52" s="272">
        <v>0</v>
      </c>
      <c r="AP52" s="272">
        <v>0</v>
      </c>
      <c r="AQ52" s="272">
        <v>0</v>
      </c>
      <c r="AR52" s="272">
        <v>0</v>
      </c>
      <c r="AS52" s="272">
        <v>0</v>
      </c>
    </row>
    <row r="53" spans="1:45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13"/>
        <v>7248</v>
      </c>
      <c r="E53" s="274">
        <f t="shared" si="14"/>
        <v>5674</v>
      </c>
      <c r="F53" s="274">
        <f t="shared" si="15"/>
        <v>227</v>
      </c>
      <c r="G53" s="274">
        <v>201</v>
      </c>
      <c r="H53" s="274">
        <v>0</v>
      </c>
      <c r="I53" s="274">
        <v>0</v>
      </c>
      <c r="J53" s="274">
        <v>0</v>
      </c>
      <c r="K53" s="274">
        <v>0</v>
      </c>
      <c r="L53" s="274">
        <v>26</v>
      </c>
      <c r="M53" s="274">
        <v>0</v>
      </c>
      <c r="N53" s="274">
        <f t="shared" si="16"/>
        <v>0</v>
      </c>
      <c r="O53" s="274">
        <f>+資源化量内訳!Z53</f>
        <v>1347</v>
      </c>
      <c r="P53" s="274">
        <f t="shared" si="17"/>
        <v>5734</v>
      </c>
      <c r="Q53" s="274">
        <v>5674</v>
      </c>
      <c r="R53" s="274">
        <f t="shared" si="18"/>
        <v>60</v>
      </c>
      <c r="S53" s="274">
        <v>60</v>
      </c>
      <c r="T53" s="274">
        <v>0</v>
      </c>
      <c r="U53" s="274">
        <v>0</v>
      </c>
      <c r="V53" s="274">
        <v>0</v>
      </c>
      <c r="W53" s="274">
        <v>0</v>
      </c>
      <c r="X53" s="274">
        <v>0</v>
      </c>
      <c r="Y53" s="274">
        <v>0</v>
      </c>
      <c r="Z53" s="274">
        <f t="shared" si="19"/>
        <v>213</v>
      </c>
      <c r="AA53" s="274">
        <v>0</v>
      </c>
      <c r="AB53" s="274">
        <v>151</v>
      </c>
      <c r="AC53" s="274">
        <f t="shared" si="20"/>
        <v>62</v>
      </c>
      <c r="AD53" s="274">
        <v>62</v>
      </c>
      <c r="AE53" s="274">
        <v>0</v>
      </c>
      <c r="AF53" s="274">
        <v>0</v>
      </c>
      <c r="AG53" s="274">
        <v>0</v>
      </c>
      <c r="AH53" s="274">
        <v>0</v>
      </c>
      <c r="AI53" s="274">
        <v>0</v>
      </c>
      <c r="AJ53" s="274">
        <v>0</v>
      </c>
      <c r="AK53" s="272">
        <f t="shared" si="21"/>
        <v>0</v>
      </c>
      <c r="AL53" s="272">
        <v>0</v>
      </c>
      <c r="AM53" s="272">
        <v>0</v>
      </c>
      <c r="AN53" s="272">
        <v>0</v>
      </c>
      <c r="AO53" s="272">
        <v>0</v>
      </c>
      <c r="AP53" s="272">
        <v>0</v>
      </c>
      <c r="AQ53" s="272">
        <v>0</v>
      </c>
      <c r="AR53" s="272">
        <v>0</v>
      </c>
      <c r="AS53" s="272">
        <v>0</v>
      </c>
    </row>
    <row r="54" spans="1:45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13"/>
        <v>12596</v>
      </c>
      <c r="E54" s="274">
        <f t="shared" si="14"/>
        <v>10134</v>
      </c>
      <c r="F54" s="274">
        <f t="shared" si="15"/>
        <v>317</v>
      </c>
      <c r="G54" s="274">
        <v>317</v>
      </c>
      <c r="H54" s="274">
        <v>0</v>
      </c>
      <c r="I54" s="274">
        <v>0</v>
      </c>
      <c r="J54" s="274">
        <v>0</v>
      </c>
      <c r="K54" s="274">
        <v>0</v>
      </c>
      <c r="L54" s="274">
        <v>0</v>
      </c>
      <c r="M54" s="274">
        <v>0</v>
      </c>
      <c r="N54" s="274">
        <f t="shared" si="16"/>
        <v>0</v>
      </c>
      <c r="O54" s="274">
        <f>+資源化量内訳!Z54</f>
        <v>2145</v>
      </c>
      <c r="P54" s="274">
        <f t="shared" si="17"/>
        <v>10228</v>
      </c>
      <c r="Q54" s="274">
        <v>10134</v>
      </c>
      <c r="R54" s="274">
        <f t="shared" si="18"/>
        <v>94</v>
      </c>
      <c r="S54" s="274">
        <v>94</v>
      </c>
      <c r="T54" s="274">
        <v>0</v>
      </c>
      <c r="U54" s="274">
        <v>0</v>
      </c>
      <c r="V54" s="274">
        <v>0</v>
      </c>
      <c r="W54" s="274">
        <v>0</v>
      </c>
      <c r="X54" s="274">
        <v>0</v>
      </c>
      <c r="Y54" s="274">
        <v>0</v>
      </c>
      <c r="Z54" s="274">
        <f t="shared" si="19"/>
        <v>367</v>
      </c>
      <c r="AA54" s="274">
        <v>0</v>
      </c>
      <c r="AB54" s="274">
        <v>269</v>
      </c>
      <c r="AC54" s="274">
        <f t="shared" si="20"/>
        <v>98</v>
      </c>
      <c r="AD54" s="274">
        <v>98</v>
      </c>
      <c r="AE54" s="274">
        <v>0</v>
      </c>
      <c r="AF54" s="274">
        <v>0</v>
      </c>
      <c r="AG54" s="274">
        <v>0</v>
      </c>
      <c r="AH54" s="274">
        <v>0</v>
      </c>
      <c r="AI54" s="274">
        <v>0</v>
      </c>
      <c r="AJ54" s="274">
        <v>0</v>
      </c>
      <c r="AK54" s="272">
        <f t="shared" si="21"/>
        <v>0</v>
      </c>
      <c r="AL54" s="272">
        <v>0</v>
      </c>
      <c r="AM54" s="272">
        <v>0</v>
      </c>
      <c r="AN54" s="272">
        <v>0</v>
      </c>
      <c r="AO54" s="272">
        <v>0</v>
      </c>
      <c r="AP54" s="272">
        <v>0</v>
      </c>
      <c r="AQ54" s="272">
        <v>0</v>
      </c>
      <c r="AR54" s="272">
        <v>0</v>
      </c>
      <c r="AS54" s="272">
        <v>0</v>
      </c>
    </row>
    <row r="55" spans="1:45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13"/>
        <v>6148</v>
      </c>
      <c r="E55" s="274">
        <f t="shared" si="14"/>
        <v>4894</v>
      </c>
      <c r="F55" s="274">
        <f t="shared" si="15"/>
        <v>924</v>
      </c>
      <c r="G55" s="274">
        <v>119</v>
      </c>
      <c r="H55" s="274">
        <v>0</v>
      </c>
      <c r="I55" s="274">
        <v>0</v>
      </c>
      <c r="J55" s="274">
        <v>0</v>
      </c>
      <c r="K55" s="274">
        <v>0</v>
      </c>
      <c r="L55" s="274">
        <v>805</v>
      </c>
      <c r="M55" s="274">
        <v>0</v>
      </c>
      <c r="N55" s="274">
        <f t="shared" si="16"/>
        <v>61</v>
      </c>
      <c r="O55" s="274">
        <f>+資源化量内訳!Z55</f>
        <v>269</v>
      </c>
      <c r="P55" s="274">
        <f t="shared" si="17"/>
        <v>5009</v>
      </c>
      <c r="Q55" s="274">
        <v>4894</v>
      </c>
      <c r="R55" s="274">
        <f t="shared" si="18"/>
        <v>115</v>
      </c>
      <c r="S55" s="274">
        <v>86</v>
      </c>
      <c r="T55" s="274">
        <v>0</v>
      </c>
      <c r="U55" s="274">
        <v>0</v>
      </c>
      <c r="V55" s="274">
        <v>0</v>
      </c>
      <c r="W55" s="274">
        <v>0</v>
      </c>
      <c r="X55" s="274">
        <v>29</v>
      </c>
      <c r="Y55" s="274">
        <v>0</v>
      </c>
      <c r="Z55" s="274">
        <f t="shared" si="19"/>
        <v>620</v>
      </c>
      <c r="AA55" s="274">
        <v>61</v>
      </c>
      <c r="AB55" s="274">
        <v>506</v>
      </c>
      <c r="AC55" s="274">
        <f t="shared" si="20"/>
        <v>53</v>
      </c>
      <c r="AD55" s="274">
        <v>0</v>
      </c>
      <c r="AE55" s="274">
        <v>0</v>
      </c>
      <c r="AF55" s="274">
        <v>0</v>
      </c>
      <c r="AG55" s="274">
        <v>0</v>
      </c>
      <c r="AH55" s="274">
        <v>0</v>
      </c>
      <c r="AI55" s="274">
        <v>53</v>
      </c>
      <c r="AJ55" s="274">
        <v>0</v>
      </c>
      <c r="AK55" s="272">
        <f t="shared" si="21"/>
        <v>0</v>
      </c>
      <c r="AL55" s="272">
        <v>0</v>
      </c>
      <c r="AM55" s="272">
        <v>0</v>
      </c>
      <c r="AN55" s="272">
        <v>0</v>
      </c>
      <c r="AO55" s="272">
        <v>0</v>
      </c>
      <c r="AP55" s="272">
        <v>0</v>
      </c>
      <c r="AQ55" s="272">
        <v>0</v>
      </c>
      <c r="AR55" s="272">
        <v>0</v>
      </c>
      <c r="AS55" s="272">
        <v>0</v>
      </c>
    </row>
    <row r="56" spans="1:45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13"/>
        <v>6939</v>
      </c>
      <c r="E56" s="274">
        <f t="shared" si="14"/>
        <v>5192</v>
      </c>
      <c r="F56" s="274">
        <f t="shared" si="15"/>
        <v>1670</v>
      </c>
      <c r="G56" s="274">
        <v>0</v>
      </c>
      <c r="H56" s="274">
        <v>0</v>
      </c>
      <c r="I56" s="274">
        <v>0</v>
      </c>
      <c r="J56" s="274">
        <v>0</v>
      </c>
      <c r="K56" s="274">
        <v>0</v>
      </c>
      <c r="L56" s="274">
        <v>1670</v>
      </c>
      <c r="M56" s="274">
        <v>0</v>
      </c>
      <c r="N56" s="274">
        <f t="shared" si="16"/>
        <v>77</v>
      </c>
      <c r="O56" s="274">
        <f>+資源化量内訳!Z56</f>
        <v>0</v>
      </c>
      <c r="P56" s="274">
        <f t="shared" si="17"/>
        <v>5192</v>
      </c>
      <c r="Q56" s="274">
        <v>5192</v>
      </c>
      <c r="R56" s="274">
        <f t="shared" si="18"/>
        <v>0</v>
      </c>
      <c r="S56" s="274">
        <v>0</v>
      </c>
      <c r="T56" s="274">
        <v>0</v>
      </c>
      <c r="U56" s="274">
        <v>0</v>
      </c>
      <c r="V56" s="274">
        <v>0</v>
      </c>
      <c r="W56" s="274">
        <v>0</v>
      </c>
      <c r="X56" s="274">
        <v>0</v>
      </c>
      <c r="Y56" s="274">
        <v>0</v>
      </c>
      <c r="Z56" s="274">
        <f t="shared" si="19"/>
        <v>662</v>
      </c>
      <c r="AA56" s="274">
        <v>77</v>
      </c>
      <c r="AB56" s="274">
        <v>585</v>
      </c>
      <c r="AC56" s="274">
        <f t="shared" si="20"/>
        <v>0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2">
        <f t="shared" si="21"/>
        <v>0</v>
      </c>
      <c r="AL56" s="272">
        <v>0</v>
      </c>
      <c r="AM56" s="272">
        <v>0</v>
      </c>
      <c r="AN56" s="272">
        <v>0</v>
      </c>
      <c r="AO56" s="272">
        <v>0</v>
      </c>
      <c r="AP56" s="272">
        <v>0</v>
      </c>
      <c r="AQ56" s="272">
        <v>0</v>
      </c>
      <c r="AR56" s="272">
        <v>0</v>
      </c>
      <c r="AS56" s="272">
        <v>0</v>
      </c>
    </row>
    <row r="57" spans="1:45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13"/>
        <v>14557</v>
      </c>
      <c r="E57" s="274">
        <f t="shared" si="14"/>
        <v>8163</v>
      </c>
      <c r="F57" s="274">
        <f t="shared" si="15"/>
        <v>4697</v>
      </c>
      <c r="G57" s="274">
        <v>67</v>
      </c>
      <c r="H57" s="274">
        <v>3264</v>
      </c>
      <c r="I57" s="274">
        <v>0</v>
      </c>
      <c r="J57" s="274">
        <v>0</v>
      </c>
      <c r="K57" s="274">
        <v>0</v>
      </c>
      <c r="L57" s="274">
        <v>1366</v>
      </c>
      <c r="M57" s="274">
        <v>0</v>
      </c>
      <c r="N57" s="274">
        <f t="shared" si="16"/>
        <v>273</v>
      </c>
      <c r="O57" s="274">
        <f>+資源化量内訳!Z57</f>
        <v>1424</v>
      </c>
      <c r="P57" s="274">
        <f t="shared" si="17"/>
        <v>8187</v>
      </c>
      <c r="Q57" s="274">
        <v>8163</v>
      </c>
      <c r="R57" s="274">
        <f t="shared" si="18"/>
        <v>24</v>
      </c>
      <c r="S57" s="274">
        <v>24</v>
      </c>
      <c r="T57" s="274">
        <v>0</v>
      </c>
      <c r="U57" s="274">
        <v>0</v>
      </c>
      <c r="V57" s="274">
        <v>0</v>
      </c>
      <c r="W57" s="274">
        <v>0</v>
      </c>
      <c r="X57" s="274">
        <v>0</v>
      </c>
      <c r="Y57" s="274">
        <v>0</v>
      </c>
      <c r="Z57" s="274">
        <f t="shared" si="19"/>
        <v>1207</v>
      </c>
      <c r="AA57" s="274">
        <v>273</v>
      </c>
      <c r="AB57" s="274">
        <v>915</v>
      </c>
      <c r="AC57" s="274">
        <f t="shared" si="20"/>
        <v>19</v>
      </c>
      <c r="AD57" s="274">
        <v>19</v>
      </c>
      <c r="AE57" s="274">
        <v>0</v>
      </c>
      <c r="AF57" s="274">
        <v>0</v>
      </c>
      <c r="AG57" s="274">
        <v>0</v>
      </c>
      <c r="AH57" s="274">
        <v>0</v>
      </c>
      <c r="AI57" s="274">
        <v>0</v>
      </c>
      <c r="AJ57" s="274">
        <v>0</v>
      </c>
      <c r="AK57" s="272">
        <f t="shared" si="21"/>
        <v>0</v>
      </c>
      <c r="AL57" s="272">
        <v>0</v>
      </c>
      <c r="AM57" s="272">
        <v>0</v>
      </c>
      <c r="AN57" s="272">
        <v>0</v>
      </c>
      <c r="AO57" s="272">
        <v>0</v>
      </c>
      <c r="AP57" s="272">
        <v>0</v>
      </c>
      <c r="AQ57" s="272">
        <v>0</v>
      </c>
      <c r="AR57" s="272">
        <v>0</v>
      </c>
      <c r="AS57" s="272">
        <v>0</v>
      </c>
    </row>
    <row r="58" spans="1:45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13"/>
        <v>9392</v>
      </c>
      <c r="E58" s="274">
        <f t="shared" si="14"/>
        <v>7939</v>
      </c>
      <c r="F58" s="274">
        <f t="shared" si="15"/>
        <v>1441</v>
      </c>
      <c r="G58" s="274">
        <v>255</v>
      </c>
      <c r="H58" s="274">
        <v>10</v>
      </c>
      <c r="I58" s="274">
        <v>0</v>
      </c>
      <c r="J58" s="274">
        <v>0</v>
      </c>
      <c r="K58" s="274">
        <v>0</v>
      </c>
      <c r="L58" s="274">
        <v>1109</v>
      </c>
      <c r="M58" s="274">
        <v>67</v>
      </c>
      <c r="N58" s="274">
        <f t="shared" si="16"/>
        <v>0</v>
      </c>
      <c r="O58" s="274">
        <f>+資源化量内訳!Z58</f>
        <v>12</v>
      </c>
      <c r="P58" s="274">
        <f t="shared" si="17"/>
        <v>7954</v>
      </c>
      <c r="Q58" s="274">
        <v>7939</v>
      </c>
      <c r="R58" s="274">
        <f t="shared" si="18"/>
        <v>15</v>
      </c>
      <c r="S58" s="274">
        <v>0</v>
      </c>
      <c r="T58" s="274">
        <v>0</v>
      </c>
      <c r="U58" s="274">
        <v>0</v>
      </c>
      <c r="V58" s="274">
        <v>0</v>
      </c>
      <c r="W58" s="274">
        <v>0</v>
      </c>
      <c r="X58" s="274">
        <v>15</v>
      </c>
      <c r="Y58" s="274">
        <v>0</v>
      </c>
      <c r="Z58" s="274">
        <f t="shared" si="19"/>
        <v>404</v>
      </c>
      <c r="AA58" s="274">
        <v>0</v>
      </c>
      <c r="AB58" s="274">
        <v>330</v>
      </c>
      <c r="AC58" s="274">
        <f t="shared" si="20"/>
        <v>74</v>
      </c>
      <c r="AD58" s="274">
        <v>0</v>
      </c>
      <c r="AE58" s="274">
        <v>0</v>
      </c>
      <c r="AF58" s="274">
        <v>0</v>
      </c>
      <c r="AG58" s="274">
        <v>0</v>
      </c>
      <c r="AH58" s="274">
        <v>0</v>
      </c>
      <c r="AI58" s="274">
        <v>7</v>
      </c>
      <c r="AJ58" s="274">
        <v>67</v>
      </c>
      <c r="AK58" s="272">
        <f t="shared" si="21"/>
        <v>0</v>
      </c>
      <c r="AL58" s="272">
        <v>0</v>
      </c>
      <c r="AM58" s="272">
        <v>0</v>
      </c>
      <c r="AN58" s="272">
        <v>0</v>
      </c>
      <c r="AO58" s="272">
        <v>0</v>
      </c>
      <c r="AP58" s="272">
        <v>0</v>
      </c>
      <c r="AQ58" s="272">
        <v>0</v>
      </c>
      <c r="AR58" s="272">
        <v>0</v>
      </c>
      <c r="AS58" s="272">
        <v>0</v>
      </c>
    </row>
    <row r="59" spans="1:45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13"/>
        <v>1276</v>
      </c>
      <c r="E59" s="274">
        <f t="shared" si="14"/>
        <v>999</v>
      </c>
      <c r="F59" s="274">
        <f t="shared" si="15"/>
        <v>151</v>
      </c>
      <c r="G59" s="274">
        <v>49</v>
      </c>
      <c r="H59" s="274">
        <v>0</v>
      </c>
      <c r="I59" s="274">
        <v>0</v>
      </c>
      <c r="J59" s="274">
        <v>0</v>
      </c>
      <c r="K59" s="274">
        <v>0</v>
      </c>
      <c r="L59" s="274">
        <v>74</v>
      </c>
      <c r="M59" s="274">
        <v>28</v>
      </c>
      <c r="N59" s="274">
        <f t="shared" si="16"/>
        <v>0</v>
      </c>
      <c r="O59" s="274">
        <f>+資源化量内訳!Z59</f>
        <v>126</v>
      </c>
      <c r="P59" s="274">
        <f t="shared" si="17"/>
        <v>1048</v>
      </c>
      <c r="Q59" s="274">
        <v>999</v>
      </c>
      <c r="R59" s="274">
        <f t="shared" si="18"/>
        <v>49</v>
      </c>
      <c r="S59" s="274">
        <v>49</v>
      </c>
      <c r="T59" s="274">
        <v>0</v>
      </c>
      <c r="U59" s="274">
        <v>0</v>
      </c>
      <c r="V59" s="274">
        <v>0</v>
      </c>
      <c r="W59" s="274">
        <v>0</v>
      </c>
      <c r="X59" s="274">
        <v>0</v>
      </c>
      <c r="Y59" s="274">
        <v>0</v>
      </c>
      <c r="Z59" s="274">
        <f t="shared" si="19"/>
        <v>214</v>
      </c>
      <c r="AA59" s="274">
        <v>0</v>
      </c>
      <c r="AB59" s="274">
        <v>186</v>
      </c>
      <c r="AC59" s="274">
        <f t="shared" si="20"/>
        <v>28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28</v>
      </c>
      <c r="AK59" s="272">
        <f t="shared" si="21"/>
        <v>0</v>
      </c>
      <c r="AL59" s="272">
        <v>0</v>
      </c>
      <c r="AM59" s="272">
        <v>0</v>
      </c>
      <c r="AN59" s="272">
        <v>0</v>
      </c>
      <c r="AO59" s="272">
        <v>0</v>
      </c>
      <c r="AP59" s="272">
        <v>0</v>
      </c>
      <c r="AQ59" s="272">
        <v>0</v>
      </c>
      <c r="AR59" s="272">
        <v>0</v>
      </c>
      <c r="AS59" s="272">
        <v>0</v>
      </c>
    </row>
    <row r="60" spans="1:45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13"/>
        <v>753</v>
      </c>
      <c r="E60" s="274">
        <f t="shared" si="14"/>
        <v>628</v>
      </c>
      <c r="F60" s="274">
        <f t="shared" si="15"/>
        <v>97</v>
      </c>
      <c r="G60" s="274">
        <v>40</v>
      </c>
      <c r="H60" s="274">
        <v>0</v>
      </c>
      <c r="I60" s="274">
        <v>0</v>
      </c>
      <c r="J60" s="274">
        <v>0</v>
      </c>
      <c r="K60" s="274">
        <v>0</v>
      </c>
      <c r="L60" s="274">
        <v>43</v>
      </c>
      <c r="M60" s="274">
        <v>14</v>
      </c>
      <c r="N60" s="274">
        <f t="shared" si="16"/>
        <v>0</v>
      </c>
      <c r="O60" s="274">
        <f>+資源化量内訳!Z60</f>
        <v>28</v>
      </c>
      <c r="P60" s="274">
        <f t="shared" si="17"/>
        <v>668</v>
      </c>
      <c r="Q60" s="274">
        <v>628</v>
      </c>
      <c r="R60" s="274">
        <f t="shared" si="18"/>
        <v>40</v>
      </c>
      <c r="S60" s="274">
        <v>40</v>
      </c>
      <c r="T60" s="274">
        <v>0</v>
      </c>
      <c r="U60" s="274">
        <v>0</v>
      </c>
      <c r="V60" s="274">
        <v>0</v>
      </c>
      <c r="W60" s="274">
        <v>0</v>
      </c>
      <c r="X60" s="274">
        <v>0</v>
      </c>
      <c r="Y60" s="274">
        <v>0</v>
      </c>
      <c r="Z60" s="274">
        <f t="shared" si="19"/>
        <v>132</v>
      </c>
      <c r="AA60" s="274">
        <v>0</v>
      </c>
      <c r="AB60" s="274">
        <v>118</v>
      </c>
      <c r="AC60" s="274">
        <f t="shared" si="20"/>
        <v>14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0</v>
      </c>
      <c r="AJ60" s="274">
        <v>14</v>
      </c>
      <c r="AK60" s="272">
        <f t="shared" si="21"/>
        <v>0</v>
      </c>
      <c r="AL60" s="272">
        <v>0</v>
      </c>
      <c r="AM60" s="272">
        <v>0</v>
      </c>
      <c r="AN60" s="272">
        <v>0</v>
      </c>
      <c r="AO60" s="272">
        <v>0</v>
      </c>
      <c r="AP60" s="272">
        <v>0</v>
      </c>
      <c r="AQ60" s="272">
        <v>0</v>
      </c>
      <c r="AR60" s="272">
        <v>0</v>
      </c>
      <c r="AS60" s="272">
        <v>0</v>
      </c>
    </row>
    <row r="61" spans="1:45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13"/>
        <v>280</v>
      </c>
      <c r="E61" s="274">
        <f t="shared" si="14"/>
        <v>224</v>
      </c>
      <c r="F61" s="274">
        <f t="shared" si="15"/>
        <v>33</v>
      </c>
      <c r="G61" s="274">
        <v>10</v>
      </c>
      <c r="H61" s="274">
        <v>0</v>
      </c>
      <c r="I61" s="274">
        <v>0</v>
      </c>
      <c r="J61" s="274">
        <v>0</v>
      </c>
      <c r="K61" s="274">
        <v>0</v>
      </c>
      <c r="L61" s="274">
        <v>18</v>
      </c>
      <c r="M61" s="274">
        <v>5</v>
      </c>
      <c r="N61" s="274">
        <f t="shared" si="16"/>
        <v>0</v>
      </c>
      <c r="O61" s="274">
        <f>+資源化量内訳!Z61</f>
        <v>23</v>
      </c>
      <c r="P61" s="274">
        <f t="shared" si="17"/>
        <v>234</v>
      </c>
      <c r="Q61" s="274">
        <v>224</v>
      </c>
      <c r="R61" s="274">
        <f t="shared" si="18"/>
        <v>10</v>
      </c>
      <c r="S61" s="274">
        <v>10</v>
      </c>
      <c r="T61" s="274">
        <v>0</v>
      </c>
      <c r="U61" s="274">
        <v>0</v>
      </c>
      <c r="V61" s="274">
        <v>0</v>
      </c>
      <c r="W61" s="274">
        <v>0</v>
      </c>
      <c r="X61" s="274">
        <v>0</v>
      </c>
      <c r="Y61" s="274">
        <v>0</v>
      </c>
      <c r="Z61" s="274">
        <f t="shared" si="19"/>
        <v>46</v>
      </c>
      <c r="AA61" s="274">
        <v>0</v>
      </c>
      <c r="AB61" s="274">
        <v>41</v>
      </c>
      <c r="AC61" s="274">
        <f t="shared" si="20"/>
        <v>5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0</v>
      </c>
      <c r="AJ61" s="274">
        <v>5</v>
      </c>
      <c r="AK61" s="272">
        <f t="shared" si="21"/>
        <v>0</v>
      </c>
      <c r="AL61" s="272">
        <v>0</v>
      </c>
      <c r="AM61" s="272">
        <v>0</v>
      </c>
      <c r="AN61" s="272">
        <v>0</v>
      </c>
      <c r="AO61" s="272">
        <v>0</v>
      </c>
      <c r="AP61" s="272">
        <v>0</v>
      </c>
      <c r="AQ61" s="272">
        <v>0</v>
      </c>
      <c r="AR61" s="272">
        <v>0</v>
      </c>
      <c r="AS61" s="272">
        <v>0</v>
      </c>
    </row>
    <row r="62" spans="1:45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2"/>
      <c r="AL62" s="272"/>
      <c r="AM62" s="272"/>
      <c r="AN62" s="272"/>
      <c r="AO62" s="272"/>
      <c r="AP62" s="272"/>
      <c r="AQ62" s="272"/>
      <c r="AR62" s="272"/>
      <c r="AS62" s="272"/>
    </row>
    <row r="63" spans="1:45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2"/>
      <c r="AL63" s="272"/>
      <c r="AM63" s="272"/>
      <c r="AN63" s="272"/>
      <c r="AO63" s="272"/>
      <c r="AP63" s="272"/>
      <c r="AQ63" s="272"/>
      <c r="AR63" s="272"/>
      <c r="AS63" s="272"/>
    </row>
    <row r="64" spans="1:45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2"/>
      <c r="AL64" s="272"/>
      <c r="AM64" s="272"/>
      <c r="AN64" s="272"/>
      <c r="AO64" s="272"/>
      <c r="AP64" s="272"/>
      <c r="AQ64" s="272"/>
      <c r="AR64" s="272"/>
      <c r="AS64" s="272"/>
    </row>
    <row r="65" spans="1:45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2"/>
      <c r="AL65" s="272"/>
      <c r="AM65" s="272"/>
      <c r="AN65" s="272"/>
      <c r="AO65" s="272"/>
      <c r="AP65" s="272"/>
      <c r="AQ65" s="272"/>
      <c r="AR65" s="272"/>
      <c r="AS65" s="272"/>
    </row>
    <row r="66" spans="1:45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2"/>
      <c r="AL66" s="272"/>
      <c r="AM66" s="272"/>
      <c r="AN66" s="272"/>
      <c r="AO66" s="272"/>
      <c r="AP66" s="272"/>
      <c r="AQ66" s="272"/>
      <c r="AR66" s="272"/>
      <c r="AS66" s="272"/>
    </row>
    <row r="67" spans="1:45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2"/>
      <c r="AL67" s="272"/>
      <c r="AM67" s="272"/>
      <c r="AN67" s="272"/>
      <c r="AO67" s="272"/>
      <c r="AP67" s="272"/>
      <c r="AQ67" s="272"/>
      <c r="AR67" s="272"/>
      <c r="AS67" s="272"/>
    </row>
    <row r="68" spans="1:45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2"/>
      <c r="AL68" s="272"/>
      <c r="AM68" s="272"/>
      <c r="AN68" s="272"/>
      <c r="AO68" s="272"/>
      <c r="AP68" s="272"/>
      <c r="AQ68" s="272"/>
      <c r="AR68" s="272"/>
      <c r="AS68" s="272"/>
    </row>
    <row r="69" spans="1:45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2"/>
      <c r="AL69" s="272"/>
      <c r="AM69" s="272"/>
      <c r="AN69" s="272"/>
      <c r="AO69" s="272"/>
      <c r="AP69" s="272"/>
      <c r="AQ69" s="272"/>
      <c r="AR69" s="272"/>
      <c r="AS69" s="272"/>
    </row>
    <row r="70" spans="1:45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2"/>
      <c r="AL70" s="272"/>
      <c r="AM70" s="272"/>
      <c r="AN70" s="272"/>
      <c r="AO70" s="272"/>
      <c r="AP70" s="272"/>
      <c r="AQ70" s="272"/>
      <c r="AR70" s="272"/>
      <c r="AS70" s="272"/>
    </row>
    <row r="71" spans="1:45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2"/>
      <c r="AL71" s="272"/>
      <c r="AM71" s="272"/>
      <c r="AN71" s="272"/>
      <c r="AO71" s="272"/>
      <c r="AP71" s="272"/>
      <c r="AQ71" s="272"/>
      <c r="AR71" s="272"/>
      <c r="AS71" s="272"/>
    </row>
    <row r="72" spans="1:45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2"/>
      <c r="AL72" s="272"/>
      <c r="AM72" s="272"/>
      <c r="AN72" s="272"/>
      <c r="AO72" s="272"/>
      <c r="AP72" s="272"/>
      <c r="AQ72" s="272"/>
      <c r="AR72" s="272"/>
      <c r="AS72" s="272"/>
    </row>
    <row r="73" spans="1:45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2"/>
      <c r="AL73" s="272"/>
      <c r="AM73" s="272"/>
      <c r="AN73" s="272"/>
      <c r="AO73" s="272"/>
      <c r="AP73" s="272"/>
      <c r="AQ73" s="272"/>
      <c r="AR73" s="272"/>
      <c r="AS73" s="272"/>
    </row>
    <row r="74" spans="1:45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2"/>
      <c r="AL74" s="272"/>
      <c r="AM74" s="272"/>
      <c r="AN74" s="272"/>
      <c r="AO74" s="272"/>
      <c r="AP74" s="272"/>
      <c r="AQ74" s="272"/>
      <c r="AR74" s="272"/>
      <c r="AS74" s="272"/>
    </row>
    <row r="75" spans="1:45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2"/>
      <c r="AL75" s="272"/>
      <c r="AM75" s="272"/>
      <c r="AN75" s="272"/>
      <c r="AO75" s="272"/>
      <c r="AP75" s="272"/>
      <c r="AQ75" s="272"/>
      <c r="AR75" s="272"/>
      <c r="AS75" s="272"/>
    </row>
    <row r="76" spans="1:45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2"/>
      <c r="AL76" s="272"/>
      <c r="AM76" s="272"/>
      <c r="AN76" s="272"/>
      <c r="AO76" s="272"/>
      <c r="AP76" s="272"/>
      <c r="AQ76" s="272"/>
      <c r="AR76" s="272"/>
      <c r="AS76" s="272"/>
    </row>
    <row r="77" spans="1:45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2"/>
      <c r="AL77" s="272"/>
      <c r="AM77" s="272"/>
      <c r="AN77" s="272"/>
      <c r="AO77" s="272"/>
      <c r="AP77" s="272"/>
      <c r="AQ77" s="272"/>
      <c r="AR77" s="272"/>
      <c r="AS77" s="272"/>
    </row>
    <row r="78" spans="1:45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2"/>
      <c r="AL78" s="272"/>
      <c r="AM78" s="272"/>
      <c r="AN78" s="272"/>
      <c r="AO78" s="272"/>
      <c r="AP78" s="272"/>
      <c r="AQ78" s="272"/>
      <c r="AR78" s="272"/>
      <c r="AS78" s="272"/>
    </row>
    <row r="79" spans="1:45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2"/>
      <c r="AL79" s="272"/>
      <c r="AM79" s="272"/>
      <c r="AN79" s="272"/>
      <c r="AO79" s="272"/>
      <c r="AP79" s="272"/>
      <c r="AQ79" s="272"/>
      <c r="AR79" s="272"/>
      <c r="AS79" s="272"/>
    </row>
    <row r="80" spans="1:45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2"/>
      <c r="AL80" s="272"/>
      <c r="AM80" s="272"/>
      <c r="AN80" s="272"/>
      <c r="AO80" s="272"/>
      <c r="AP80" s="272"/>
      <c r="AQ80" s="272"/>
      <c r="AR80" s="272"/>
      <c r="AS80" s="272"/>
    </row>
    <row r="81" spans="1:45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2"/>
      <c r="AL81" s="272"/>
      <c r="AM81" s="272"/>
      <c r="AN81" s="272"/>
      <c r="AO81" s="272"/>
      <c r="AP81" s="272"/>
      <c r="AQ81" s="272"/>
      <c r="AR81" s="272"/>
      <c r="AS81" s="272"/>
    </row>
    <row r="82" spans="1:45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2"/>
      <c r="AL82" s="272"/>
      <c r="AM82" s="272"/>
      <c r="AN82" s="272"/>
      <c r="AO82" s="272"/>
      <c r="AP82" s="272"/>
      <c r="AQ82" s="272"/>
      <c r="AR82" s="272"/>
      <c r="AS82" s="272"/>
    </row>
    <row r="83" spans="1:45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2"/>
      <c r="AL83" s="272"/>
      <c r="AM83" s="272"/>
      <c r="AN83" s="272"/>
      <c r="AO83" s="272"/>
      <c r="AP83" s="272"/>
      <c r="AQ83" s="272"/>
      <c r="AR83" s="272"/>
      <c r="AS83" s="272"/>
    </row>
    <row r="84" spans="1:45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2"/>
      <c r="AL84" s="272"/>
      <c r="AM84" s="272"/>
      <c r="AN84" s="272"/>
      <c r="AO84" s="272"/>
      <c r="AP84" s="272"/>
      <c r="AQ84" s="272"/>
      <c r="AR84" s="272"/>
      <c r="AS84" s="272"/>
    </row>
    <row r="85" spans="1:45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2"/>
      <c r="AL85" s="272"/>
      <c r="AM85" s="272"/>
      <c r="AN85" s="272"/>
      <c r="AO85" s="272"/>
      <c r="AP85" s="272"/>
      <c r="AQ85" s="272"/>
      <c r="AR85" s="272"/>
      <c r="AS85" s="272"/>
    </row>
    <row r="86" spans="1:45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2"/>
      <c r="AL86" s="272"/>
      <c r="AM86" s="272"/>
      <c r="AN86" s="272"/>
      <c r="AO86" s="272"/>
      <c r="AP86" s="272"/>
      <c r="AQ86" s="272"/>
      <c r="AR86" s="272"/>
      <c r="AS86" s="272"/>
    </row>
    <row r="87" spans="1:45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2"/>
      <c r="AL87" s="272"/>
      <c r="AM87" s="272"/>
      <c r="AN87" s="272"/>
      <c r="AO87" s="272"/>
      <c r="AP87" s="272"/>
      <c r="AQ87" s="272"/>
      <c r="AR87" s="272"/>
      <c r="AS87" s="272"/>
    </row>
    <row r="88" spans="1:45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2"/>
      <c r="AL88" s="272"/>
      <c r="AM88" s="272"/>
      <c r="AN88" s="272"/>
      <c r="AO88" s="272"/>
      <c r="AP88" s="272"/>
      <c r="AQ88" s="272"/>
      <c r="AR88" s="272"/>
      <c r="AS88" s="272"/>
    </row>
    <row r="89" spans="1:45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2"/>
      <c r="AL89" s="272"/>
      <c r="AM89" s="272"/>
      <c r="AN89" s="272"/>
      <c r="AO89" s="272"/>
      <c r="AP89" s="272"/>
      <c r="AQ89" s="272"/>
      <c r="AR89" s="272"/>
      <c r="AS89" s="272"/>
    </row>
    <row r="90" spans="1:45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2"/>
      <c r="AL90" s="272"/>
      <c r="AM90" s="272"/>
      <c r="AN90" s="272"/>
      <c r="AO90" s="272"/>
      <c r="AP90" s="272"/>
      <c r="AQ90" s="272"/>
      <c r="AR90" s="272"/>
      <c r="AS90" s="272"/>
    </row>
    <row r="91" spans="1:45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2"/>
      <c r="AL91" s="272"/>
      <c r="AM91" s="272"/>
      <c r="AN91" s="272"/>
      <c r="AO91" s="272"/>
      <c r="AP91" s="272"/>
      <c r="AQ91" s="272"/>
      <c r="AR91" s="272"/>
      <c r="AS91" s="272"/>
    </row>
    <row r="92" spans="1:45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2"/>
      <c r="AL92" s="272"/>
      <c r="AM92" s="272"/>
      <c r="AN92" s="272"/>
      <c r="AO92" s="272"/>
      <c r="AP92" s="272"/>
      <c r="AQ92" s="272"/>
      <c r="AR92" s="272"/>
      <c r="AS92" s="272"/>
    </row>
    <row r="93" spans="1:45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2"/>
      <c r="AL93" s="272"/>
      <c r="AM93" s="272"/>
      <c r="AN93" s="272"/>
      <c r="AO93" s="272"/>
      <c r="AP93" s="272"/>
      <c r="AQ93" s="272"/>
      <c r="AR93" s="272"/>
      <c r="AS93" s="272"/>
    </row>
    <row r="94" spans="1:45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2"/>
      <c r="AL94" s="272"/>
      <c r="AM94" s="272"/>
      <c r="AN94" s="272"/>
      <c r="AO94" s="272"/>
      <c r="AP94" s="272"/>
      <c r="AQ94" s="272"/>
      <c r="AR94" s="272"/>
      <c r="AS94" s="272"/>
    </row>
    <row r="95" spans="1:45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2"/>
      <c r="AL95" s="272"/>
      <c r="AM95" s="272"/>
      <c r="AN95" s="272"/>
      <c r="AO95" s="272"/>
      <c r="AP95" s="272"/>
      <c r="AQ95" s="272"/>
      <c r="AR95" s="272"/>
      <c r="AS95" s="272"/>
    </row>
    <row r="96" spans="1:45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2"/>
      <c r="AL96" s="272"/>
      <c r="AM96" s="272"/>
      <c r="AN96" s="272"/>
      <c r="AO96" s="272"/>
      <c r="AP96" s="272"/>
      <c r="AQ96" s="272"/>
      <c r="AR96" s="272"/>
      <c r="AS96" s="272"/>
    </row>
    <row r="97" spans="1:45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2"/>
      <c r="AL97" s="272"/>
      <c r="AM97" s="272"/>
      <c r="AN97" s="272"/>
      <c r="AO97" s="272"/>
      <c r="AP97" s="272"/>
      <c r="AQ97" s="272"/>
      <c r="AR97" s="272"/>
      <c r="AS97" s="272"/>
    </row>
    <row r="98" spans="1:45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2"/>
      <c r="AL98" s="272"/>
      <c r="AM98" s="272"/>
      <c r="AN98" s="272"/>
      <c r="AO98" s="272"/>
      <c r="AP98" s="272"/>
      <c r="AQ98" s="272"/>
      <c r="AR98" s="272"/>
      <c r="AS98" s="272"/>
    </row>
    <row r="99" spans="1:45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2"/>
      <c r="AL99" s="272"/>
      <c r="AM99" s="272"/>
      <c r="AN99" s="272"/>
      <c r="AO99" s="272"/>
      <c r="AP99" s="272"/>
      <c r="AQ99" s="272"/>
      <c r="AR99" s="272"/>
      <c r="AS99" s="272"/>
    </row>
    <row r="100" spans="1:45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2"/>
      <c r="AL100" s="272"/>
      <c r="AM100" s="272"/>
      <c r="AN100" s="272"/>
      <c r="AO100" s="272"/>
      <c r="AP100" s="272"/>
      <c r="AQ100" s="272"/>
      <c r="AR100" s="272"/>
      <c r="AS100" s="272"/>
    </row>
    <row r="101" spans="1:45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2"/>
      <c r="AL101" s="272"/>
      <c r="AM101" s="272"/>
      <c r="AN101" s="272"/>
      <c r="AO101" s="272"/>
      <c r="AP101" s="272"/>
      <c r="AQ101" s="272"/>
      <c r="AR101" s="272"/>
      <c r="AS101" s="272"/>
    </row>
    <row r="102" spans="1:45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2"/>
      <c r="AL102" s="272"/>
      <c r="AM102" s="272"/>
      <c r="AN102" s="272"/>
      <c r="AO102" s="272"/>
      <c r="AP102" s="272"/>
      <c r="AQ102" s="272"/>
      <c r="AR102" s="272"/>
      <c r="AS102" s="272"/>
    </row>
    <row r="103" spans="1:45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2"/>
      <c r="AL103" s="272"/>
      <c r="AM103" s="272"/>
      <c r="AN103" s="272"/>
      <c r="AO103" s="272"/>
      <c r="AP103" s="272"/>
      <c r="AQ103" s="272"/>
      <c r="AR103" s="272"/>
      <c r="AS103" s="272"/>
    </row>
    <row r="104" spans="1:45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2"/>
      <c r="AL104" s="272"/>
      <c r="AM104" s="272"/>
      <c r="AN104" s="272"/>
      <c r="AO104" s="272"/>
      <c r="AP104" s="272"/>
      <c r="AQ104" s="272"/>
      <c r="AR104" s="272"/>
      <c r="AS104" s="272"/>
    </row>
    <row r="105" spans="1:45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2"/>
      <c r="AL105" s="272"/>
      <c r="AM105" s="272"/>
      <c r="AN105" s="272"/>
      <c r="AO105" s="272"/>
      <c r="AP105" s="272"/>
      <c r="AQ105" s="272"/>
      <c r="AR105" s="272"/>
      <c r="AS105" s="272"/>
    </row>
    <row r="106" spans="1:45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2"/>
      <c r="AL106" s="272"/>
      <c r="AM106" s="272"/>
      <c r="AN106" s="272"/>
      <c r="AO106" s="272"/>
      <c r="AP106" s="272"/>
      <c r="AQ106" s="272"/>
      <c r="AR106" s="272"/>
      <c r="AS106" s="272"/>
    </row>
    <row r="107" spans="1:45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2"/>
      <c r="AL107" s="272"/>
      <c r="AM107" s="272"/>
      <c r="AN107" s="272"/>
      <c r="AO107" s="272"/>
      <c r="AP107" s="272"/>
      <c r="AQ107" s="272"/>
      <c r="AR107" s="272"/>
      <c r="AS107" s="272"/>
    </row>
    <row r="108" spans="1:45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2"/>
      <c r="AL108" s="272"/>
      <c r="AM108" s="272"/>
      <c r="AN108" s="272"/>
      <c r="AO108" s="272"/>
      <c r="AP108" s="272"/>
      <c r="AQ108" s="272"/>
      <c r="AR108" s="272"/>
      <c r="AS108" s="272"/>
    </row>
    <row r="109" spans="1:45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2"/>
      <c r="AL109" s="272"/>
      <c r="AM109" s="272"/>
      <c r="AN109" s="272"/>
      <c r="AO109" s="272"/>
      <c r="AP109" s="272"/>
      <c r="AQ109" s="272"/>
      <c r="AR109" s="272"/>
      <c r="AS109" s="272"/>
    </row>
    <row r="110" spans="1:45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2"/>
      <c r="AL110" s="272"/>
      <c r="AM110" s="272"/>
      <c r="AN110" s="272"/>
      <c r="AO110" s="272"/>
      <c r="AP110" s="272"/>
      <c r="AQ110" s="272"/>
      <c r="AR110" s="272"/>
      <c r="AS110" s="272"/>
    </row>
    <row r="111" spans="1:45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2"/>
      <c r="AL111" s="272"/>
      <c r="AM111" s="272"/>
      <c r="AN111" s="272"/>
      <c r="AO111" s="272"/>
      <c r="AP111" s="272"/>
      <c r="AQ111" s="272"/>
      <c r="AR111" s="272"/>
      <c r="AS111" s="272"/>
    </row>
    <row r="112" spans="1:45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2"/>
      <c r="AL112" s="272"/>
      <c r="AM112" s="272"/>
      <c r="AN112" s="272"/>
      <c r="AO112" s="272"/>
      <c r="AP112" s="272"/>
      <c r="AQ112" s="272"/>
      <c r="AR112" s="272"/>
      <c r="AS112" s="272"/>
    </row>
    <row r="113" spans="1:45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2"/>
      <c r="AL113" s="272"/>
      <c r="AM113" s="272"/>
      <c r="AN113" s="272"/>
      <c r="AO113" s="272"/>
      <c r="AP113" s="272"/>
      <c r="AQ113" s="272"/>
      <c r="AR113" s="272"/>
      <c r="AS113" s="272"/>
    </row>
    <row r="114" spans="1:45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2"/>
      <c r="AL114" s="272"/>
      <c r="AM114" s="272"/>
      <c r="AN114" s="272"/>
      <c r="AO114" s="272"/>
      <c r="AP114" s="272"/>
      <c r="AQ114" s="272"/>
      <c r="AR114" s="272"/>
      <c r="AS114" s="272"/>
    </row>
    <row r="115" spans="1:45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2"/>
      <c r="AL115" s="272"/>
      <c r="AM115" s="272"/>
      <c r="AN115" s="272"/>
      <c r="AO115" s="272"/>
      <c r="AP115" s="272"/>
      <c r="AQ115" s="272"/>
      <c r="AR115" s="272"/>
      <c r="AS115" s="272"/>
    </row>
    <row r="116" spans="1:45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2"/>
      <c r="AL116" s="272"/>
      <c r="AM116" s="272"/>
      <c r="AN116" s="272"/>
      <c r="AO116" s="272"/>
      <c r="AP116" s="272"/>
      <c r="AQ116" s="272"/>
      <c r="AR116" s="272"/>
      <c r="AS116" s="272"/>
    </row>
    <row r="117" spans="1:45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2"/>
      <c r="AL117" s="272"/>
      <c r="AM117" s="272"/>
      <c r="AN117" s="272"/>
      <c r="AO117" s="272"/>
      <c r="AP117" s="272"/>
      <c r="AQ117" s="272"/>
      <c r="AR117" s="272"/>
      <c r="AS117" s="272"/>
    </row>
    <row r="118" spans="1:45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2"/>
      <c r="AL118" s="272"/>
      <c r="AM118" s="272"/>
      <c r="AN118" s="272"/>
      <c r="AO118" s="272"/>
      <c r="AP118" s="272"/>
      <c r="AQ118" s="272"/>
      <c r="AR118" s="272"/>
      <c r="AS118" s="272"/>
    </row>
    <row r="119" spans="1:45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2"/>
      <c r="AL119" s="272"/>
      <c r="AM119" s="272"/>
      <c r="AN119" s="272"/>
      <c r="AO119" s="272"/>
      <c r="AP119" s="272"/>
      <c r="AQ119" s="272"/>
      <c r="AR119" s="272"/>
      <c r="AS119" s="272"/>
    </row>
    <row r="120" spans="1:45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2"/>
      <c r="AL120" s="272"/>
      <c r="AM120" s="272"/>
      <c r="AN120" s="272"/>
      <c r="AO120" s="272"/>
      <c r="AP120" s="272"/>
      <c r="AQ120" s="272"/>
      <c r="AR120" s="272"/>
      <c r="AS120" s="272"/>
    </row>
    <row r="121" spans="1:45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2"/>
      <c r="AL121" s="272"/>
      <c r="AM121" s="272"/>
      <c r="AN121" s="272"/>
      <c r="AO121" s="272"/>
      <c r="AP121" s="272"/>
      <c r="AQ121" s="272"/>
      <c r="AR121" s="272"/>
      <c r="AS121" s="272"/>
    </row>
    <row r="122" spans="1:45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2"/>
      <c r="AL122" s="272"/>
      <c r="AM122" s="272"/>
      <c r="AN122" s="272"/>
      <c r="AO122" s="272"/>
      <c r="AP122" s="272"/>
      <c r="AQ122" s="272"/>
      <c r="AR122" s="272"/>
      <c r="AS122" s="272"/>
    </row>
    <row r="123" spans="1:45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2"/>
      <c r="AL123" s="272"/>
      <c r="AM123" s="272"/>
      <c r="AN123" s="272"/>
      <c r="AO123" s="272"/>
      <c r="AP123" s="272"/>
      <c r="AQ123" s="272"/>
      <c r="AR123" s="272"/>
      <c r="AS123" s="272"/>
    </row>
    <row r="124" spans="1:45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2"/>
      <c r="AL124" s="272"/>
      <c r="AM124" s="272"/>
      <c r="AN124" s="272"/>
      <c r="AO124" s="272"/>
      <c r="AP124" s="272"/>
      <c r="AQ124" s="272"/>
      <c r="AR124" s="272"/>
      <c r="AS124" s="272"/>
    </row>
    <row r="125" spans="1:45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2"/>
      <c r="AL125" s="272"/>
      <c r="AM125" s="272"/>
      <c r="AN125" s="272"/>
      <c r="AO125" s="272"/>
      <c r="AP125" s="272"/>
      <c r="AQ125" s="272"/>
      <c r="AR125" s="272"/>
      <c r="AS125" s="272"/>
    </row>
    <row r="126" spans="1:45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2"/>
      <c r="AL126" s="272"/>
      <c r="AM126" s="272"/>
      <c r="AN126" s="272"/>
      <c r="AO126" s="272"/>
      <c r="AP126" s="272"/>
      <c r="AQ126" s="272"/>
      <c r="AR126" s="272"/>
      <c r="AS126" s="272"/>
    </row>
    <row r="127" spans="1:45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2"/>
      <c r="AL127" s="272"/>
      <c r="AM127" s="272"/>
      <c r="AN127" s="272"/>
      <c r="AO127" s="272"/>
      <c r="AP127" s="272"/>
      <c r="AQ127" s="272"/>
      <c r="AR127" s="272"/>
      <c r="AS127" s="272"/>
    </row>
    <row r="128" spans="1:45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2"/>
      <c r="AL128" s="272"/>
      <c r="AM128" s="272"/>
      <c r="AN128" s="272"/>
      <c r="AO128" s="272"/>
      <c r="AP128" s="272"/>
      <c r="AQ128" s="272"/>
      <c r="AR128" s="272"/>
      <c r="AS128" s="272"/>
    </row>
    <row r="129" spans="1:45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2"/>
      <c r="AL129" s="272"/>
      <c r="AM129" s="272"/>
      <c r="AN129" s="272"/>
      <c r="AO129" s="272"/>
      <c r="AP129" s="272"/>
      <c r="AQ129" s="272"/>
      <c r="AR129" s="272"/>
      <c r="AS129" s="272"/>
    </row>
    <row r="130" spans="1:45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2"/>
      <c r="AL130" s="272"/>
      <c r="AM130" s="272"/>
      <c r="AN130" s="272"/>
      <c r="AO130" s="272"/>
      <c r="AP130" s="272"/>
      <c r="AQ130" s="272"/>
      <c r="AR130" s="272"/>
      <c r="AS130" s="272"/>
    </row>
    <row r="131" spans="1:45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2"/>
      <c r="AL131" s="272"/>
      <c r="AM131" s="272"/>
      <c r="AN131" s="272"/>
      <c r="AO131" s="272"/>
      <c r="AP131" s="272"/>
      <c r="AQ131" s="272"/>
      <c r="AR131" s="272"/>
      <c r="AS131" s="272"/>
    </row>
    <row r="132" spans="1:45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2"/>
      <c r="AL132" s="272"/>
      <c r="AM132" s="272"/>
      <c r="AN132" s="272"/>
      <c r="AO132" s="272"/>
      <c r="AP132" s="272"/>
      <c r="AQ132" s="272"/>
      <c r="AR132" s="272"/>
      <c r="AS132" s="272"/>
    </row>
    <row r="133" spans="1:45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2"/>
      <c r="AL133" s="272"/>
      <c r="AM133" s="272"/>
      <c r="AN133" s="272"/>
      <c r="AO133" s="272"/>
      <c r="AP133" s="272"/>
      <c r="AQ133" s="272"/>
      <c r="AR133" s="272"/>
      <c r="AS133" s="272"/>
    </row>
    <row r="134" spans="1:45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2"/>
      <c r="AL134" s="272"/>
      <c r="AM134" s="272"/>
      <c r="AN134" s="272"/>
      <c r="AO134" s="272"/>
      <c r="AP134" s="272"/>
      <c r="AQ134" s="272"/>
      <c r="AR134" s="272"/>
      <c r="AS134" s="272"/>
    </row>
    <row r="135" spans="1:45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2"/>
      <c r="AL135" s="272"/>
      <c r="AM135" s="272"/>
      <c r="AN135" s="272"/>
      <c r="AO135" s="272"/>
      <c r="AP135" s="272"/>
      <c r="AQ135" s="272"/>
      <c r="AR135" s="272"/>
      <c r="AS135" s="272"/>
    </row>
    <row r="136" spans="1:45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2"/>
      <c r="AL136" s="272"/>
      <c r="AM136" s="272"/>
      <c r="AN136" s="272"/>
      <c r="AO136" s="272"/>
      <c r="AP136" s="272"/>
      <c r="AQ136" s="272"/>
      <c r="AR136" s="272"/>
      <c r="AS136" s="272"/>
    </row>
    <row r="137" spans="1:45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2"/>
      <c r="AL137" s="272"/>
      <c r="AM137" s="272"/>
      <c r="AN137" s="272"/>
      <c r="AO137" s="272"/>
      <c r="AP137" s="272"/>
      <c r="AQ137" s="272"/>
      <c r="AR137" s="272"/>
      <c r="AS137" s="272"/>
    </row>
    <row r="138" spans="1:45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2"/>
      <c r="AL138" s="272"/>
      <c r="AM138" s="272"/>
      <c r="AN138" s="272"/>
      <c r="AO138" s="272"/>
      <c r="AP138" s="272"/>
      <c r="AQ138" s="272"/>
      <c r="AR138" s="272"/>
      <c r="AS138" s="272"/>
    </row>
    <row r="139" spans="1:45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2"/>
      <c r="AL139" s="272"/>
      <c r="AM139" s="272"/>
      <c r="AN139" s="272"/>
      <c r="AO139" s="272"/>
      <c r="AP139" s="272"/>
      <c r="AQ139" s="272"/>
      <c r="AR139" s="272"/>
      <c r="AS139" s="272"/>
    </row>
    <row r="140" spans="1:45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2"/>
      <c r="AL140" s="272"/>
      <c r="AM140" s="272"/>
      <c r="AN140" s="272"/>
      <c r="AO140" s="272"/>
      <c r="AP140" s="272"/>
      <c r="AQ140" s="272"/>
      <c r="AR140" s="272"/>
      <c r="AS140" s="272"/>
    </row>
    <row r="141" spans="1:45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2"/>
      <c r="AL141" s="272"/>
      <c r="AM141" s="272"/>
      <c r="AN141" s="272"/>
      <c r="AO141" s="272"/>
      <c r="AP141" s="272"/>
      <c r="AQ141" s="272"/>
      <c r="AR141" s="272"/>
      <c r="AS141" s="272"/>
    </row>
    <row r="142" spans="1:45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2"/>
      <c r="AL142" s="272"/>
      <c r="AM142" s="272"/>
      <c r="AN142" s="272"/>
      <c r="AO142" s="272"/>
      <c r="AP142" s="272"/>
      <c r="AQ142" s="272"/>
      <c r="AR142" s="272"/>
      <c r="AS142" s="272"/>
    </row>
    <row r="143" spans="1:45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2"/>
      <c r="AL143" s="272"/>
      <c r="AM143" s="272"/>
      <c r="AN143" s="272"/>
      <c r="AO143" s="272"/>
      <c r="AP143" s="272"/>
      <c r="AQ143" s="272"/>
      <c r="AR143" s="272"/>
      <c r="AS143" s="272"/>
    </row>
    <row r="144" spans="1:45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2"/>
      <c r="AL144" s="272"/>
      <c r="AM144" s="272"/>
      <c r="AN144" s="272"/>
      <c r="AO144" s="272"/>
      <c r="AP144" s="272"/>
      <c r="AQ144" s="272"/>
      <c r="AR144" s="272"/>
      <c r="AS144" s="272"/>
    </row>
    <row r="145" spans="1:45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2"/>
      <c r="AL145" s="272"/>
      <c r="AM145" s="272"/>
      <c r="AN145" s="272"/>
      <c r="AO145" s="272"/>
      <c r="AP145" s="272"/>
      <c r="AQ145" s="272"/>
      <c r="AR145" s="272"/>
      <c r="AS145" s="272"/>
    </row>
    <row r="146" spans="1:45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2"/>
      <c r="AL146" s="272"/>
      <c r="AM146" s="272"/>
      <c r="AN146" s="272"/>
      <c r="AO146" s="272"/>
      <c r="AP146" s="272"/>
      <c r="AQ146" s="272"/>
      <c r="AR146" s="272"/>
      <c r="AS146" s="272"/>
    </row>
    <row r="147" spans="1:45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2"/>
      <c r="AL147" s="272"/>
      <c r="AM147" s="272"/>
      <c r="AN147" s="272"/>
      <c r="AO147" s="272"/>
      <c r="AP147" s="272"/>
      <c r="AQ147" s="272"/>
      <c r="AR147" s="272"/>
      <c r="AS147" s="272"/>
    </row>
    <row r="148" spans="1:45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2"/>
      <c r="AL148" s="272"/>
      <c r="AM148" s="272"/>
      <c r="AN148" s="272"/>
      <c r="AO148" s="272"/>
      <c r="AP148" s="272"/>
      <c r="AQ148" s="272"/>
      <c r="AR148" s="272"/>
      <c r="AS148" s="272"/>
    </row>
    <row r="149" spans="1:45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2"/>
      <c r="AL149" s="272"/>
      <c r="AM149" s="272"/>
      <c r="AN149" s="272"/>
      <c r="AO149" s="272"/>
      <c r="AP149" s="272"/>
      <c r="AQ149" s="272"/>
      <c r="AR149" s="272"/>
      <c r="AS149" s="272"/>
    </row>
    <row r="150" spans="1:45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2"/>
      <c r="AL150" s="272"/>
      <c r="AM150" s="272"/>
      <c r="AN150" s="272"/>
      <c r="AO150" s="272"/>
      <c r="AP150" s="272"/>
      <c r="AQ150" s="272"/>
      <c r="AR150" s="272"/>
      <c r="AS150" s="272"/>
    </row>
    <row r="151" spans="1:45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2"/>
      <c r="AL151" s="272"/>
      <c r="AM151" s="272"/>
      <c r="AN151" s="272"/>
      <c r="AO151" s="272"/>
      <c r="AP151" s="272"/>
      <c r="AQ151" s="272"/>
      <c r="AR151" s="272"/>
      <c r="AS151" s="272"/>
    </row>
    <row r="152" spans="1:45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2"/>
      <c r="AL152" s="272"/>
      <c r="AM152" s="272"/>
      <c r="AN152" s="272"/>
      <c r="AO152" s="272"/>
      <c r="AP152" s="272"/>
      <c r="AQ152" s="272"/>
      <c r="AR152" s="272"/>
      <c r="AS152" s="272"/>
    </row>
    <row r="153" spans="1:45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2"/>
      <c r="AL153" s="272"/>
      <c r="AM153" s="272"/>
      <c r="AN153" s="272"/>
      <c r="AO153" s="272"/>
      <c r="AP153" s="272"/>
      <c r="AQ153" s="272"/>
      <c r="AR153" s="272"/>
      <c r="AS153" s="272"/>
    </row>
    <row r="154" spans="1:45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2"/>
      <c r="AL154" s="272"/>
      <c r="AM154" s="272"/>
      <c r="AN154" s="272"/>
      <c r="AO154" s="272"/>
      <c r="AP154" s="272"/>
      <c r="AQ154" s="272"/>
      <c r="AR154" s="272"/>
      <c r="AS154" s="272"/>
    </row>
    <row r="155" spans="1:45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2"/>
      <c r="AL155" s="272"/>
      <c r="AM155" s="272"/>
      <c r="AN155" s="272"/>
      <c r="AO155" s="272"/>
      <c r="AP155" s="272"/>
      <c r="AQ155" s="272"/>
      <c r="AR155" s="272"/>
      <c r="AS155" s="272"/>
    </row>
    <row r="156" spans="1:45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2"/>
      <c r="AL156" s="272"/>
      <c r="AM156" s="272"/>
      <c r="AN156" s="272"/>
      <c r="AO156" s="272"/>
      <c r="AP156" s="272"/>
      <c r="AQ156" s="272"/>
      <c r="AR156" s="272"/>
      <c r="AS156" s="272"/>
    </row>
    <row r="157" spans="1:45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2"/>
      <c r="AL157" s="272"/>
      <c r="AM157" s="272"/>
      <c r="AN157" s="272"/>
      <c r="AO157" s="272"/>
      <c r="AP157" s="272"/>
      <c r="AQ157" s="272"/>
      <c r="AR157" s="272"/>
      <c r="AS157" s="272"/>
    </row>
    <row r="158" spans="1:45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2"/>
      <c r="AL158" s="272"/>
      <c r="AM158" s="272"/>
      <c r="AN158" s="272"/>
      <c r="AO158" s="272"/>
      <c r="AP158" s="272"/>
      <c r="AQ158" s="272"/>
      <c r="AR158" s="272"/>
      <c r="AS158" s="272"/>
    </row>
    <row r="159" spans="1:45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2"/>
      <c r="AL159" s="272"/>
      <c r="AM159" s="272"/>
      <c r="AN159" s="272"/>
      <c r="AO159" s="272"/>
      <c r="AP159" s="272"/>
      <c r="AQ159" s="272"/>
      <c r="AR159" s="272"/>
      <c r="AS159" s="272"/>
    </row>
    <row r="160" spans="1:45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2"/>
      <c r="AL160" s="272"/>
      <c r="AM160" s="272"/>
      <c r="AN160" s="272"/>
      <c r="AO160" s="272"/>
      <c r="AP160" s="272"/>
      <c r="AQ160" s="272"/>
      <c r="AR160" s="272"/>
      <c r="AS160" s="272"/>
    </row>
    <row r="161" spans="1:45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2"/>
      <c r="AL161" s="272"/>
      <c r="AM161" s="272"/>
      <c r="AN161" s="272"/>
      <c r="AO161" s="272"/>
      <c r="AP161" s="272"/>
      <c r="AQ161" s="272"/>
      <c r="AR161" s="272"/>
      <c r="AS161" s="272"/>
    </row>
    <row r="162" spans="1:45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2"/>
      <c r="AL162" s="272"/>
      <c r="AM162" s="272"/>
      <c r="AN162" s="272"/>
      <c r="AO162" s="272"/>
      <c r="AP162" s="272"/>
      <c r="AQ162" s="272"/>
      <c r="AR162" s="272"/>
      <c r="AS162" s="272"/>
    </row>
    <row r="163" spans="1:45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2"/>
      <c r="AL163" s="272"/>
      <c r="AM163" s="272"/>
      <c r="AN163" s="272"/>
      <c r="AO163" s="272"/>
      <c r="AP163" s="272"/>
      <c r="AQ163" s="272"/>
      <c r="AR163" s="272"/>
      <c r="AS163" s="272"/>
    </row>
    <row r="164" spans="1:45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2"/>
      <c r="AL164" s="272"/>
      <c r="AM164" s="272"/>
      <c r="AN164" s="272"/>
      <c r="AO164" s="272"/>
      <c r="AP164" s="272"/>
      <c r="AQ164" s="272"/>
      <c r="AR164" s="272"/>
      <c r="AS164" s="272"/>
    </row>
    <row r="165" spans="1:45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2"/>
      <c r="AL165" s="272"/>
      <c r="AM165" s="272"/>
      <c r="AN165" s="272"/>
      <c r="AO165" s="272"/>
      <c r="AP165" s="272"/>
      <c r="AQ165" s="272"/>
      <c r="AR165" s="272"/>
      <c r="AS165" s="272"/>
    </row>
    <row r="166" spans="1:45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2"/>
      <c r="AL166" s="272"/>
      <c r="AM166" s="272"/>
      <c r="AN166" s="272"/>
      <c r="AO166" s="272"/>
      <c r="AP166" s="272"/>
      <c r="AQ166" s="272"/>
      <c r="AR166" s="272"/>
      <c r="AS166" s="272"/>
    </row>
    <row r="167" spans="1:45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2"/>
      <c r="AL167" s="272"/>
      <c r="AM167" s="272"/>
      <c r="AN167" s="272"/>
      <c r="AO167" s="272"/>
      <c r="AP167" s="272"/>
      <c r="AQ167" s="272"/>
      <c r="AR167" s="272"/>
      <c r="AS167" s="272"/>
    </row>
    <row r="168" spans="1:45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2"/>
      <c r="AL168" s="272"/>
      <c r="AM168" s="272"/>
      <c r="AN168" s="272"/>
      <c r="AO168" s="272"/>
      <c r="AP168" s="272"/>
      <c r="AQ168" s="272"/>
      <c r="AR168" s="272"/>
      <c r="AS168" s="272"/>
    </row>
    <row r="169" spans="1:45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2"/>
      <c r="AL169" s="272"/>
      <c r="AM169" s="272"/>
      <c r="AN169" s="272"/>
      <c r="AO169" s="272"/>
      <c r="AP169" s="272"/>
      <c r="AQ169" s="272"/>
      <c r="AR169" s="272"/>
      <c r="AS169" s="272"/>
    </row>
    <row r="170" spans="1:45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2"/>
      <c r="AL170" s="272"/>
      <c r="AM170" s="272"/>
      <c r="AN170" s="272"/>
      <c r="AO170" s="272"/>
      <c r="AP170" s="272"/>
      <c r="AQ170" s="272"/>
      <c r="AR170" s="272"/>
      <c r="AS170" s="272"/>
    </row>
    <row r="171" spans="1:45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2"/>
      <c r="AL171" s="272"/>
      <c r="AM171" s="272"/>
      <c r="AN171" s="272"/>
      <c r="AO171" s="272"/>
      <c r="AP171" s="272"/>
      <c r="AQ171" s="272"/>
      <c r="AR171" s="272"/>
      <c r="AS171" s="272"/>
    </row>
    <row r="172" spans="1:45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2"/>
      <c r="AL172" s="272"/>
      <c r="AM172" s="272"/>
      <c r="AN172" s="272"/>
      <c r="AO172" s="272"/>
      <c r="AP172" s="272"/>
      <c r="AQ172" s="272"/>
      <c r="AR172" s="272"/>
      <c r="AS172" s="272"/>
    </row>
    <row r="173" spans="1:45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2"/>
      <c r="AL173" s="272"/>
      <c r="AM173" s="272"/>
      <c r="AN173" s="272"/>
      <c r="AO173" s="272"/>
      <c r="AP173" s="272"/>
      <c r="AQ173" s="272"/>
      <c r="AR173" s="272"/>
      <c r="AS173" s="272"/>
    </row>
    <row r="174" spans="1:45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2"/>
      <c r="AL174" s="272"/>
      <c r="AM174" s="272"/>
      <c r="AN174" s="272"/>
      <c r="AO174" s="272"/>
      <c r="AP174" s="272"/>
      <c r="AQ174" s="272"/>
      <c r="AR174" s="272"/>
      <c r="AS174" s="272"/>
    </row>
    <row r="175" spans="1:45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2"/>
      <c r="AL175" s="272"/>
      <c r="AM175" s="272"/>
      <c r="AN175" s="272"/>
      <c r="AO175" s="272"/>
      <c r="AP175" s="272"/>
      <c r="AQ175" s="272"/>
      <c r="AR175" s="272"/>
      <c r="AS175" s="272"/>
    </row>
    <row r="176" spans="1:45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2"/>
      <c r="AL176" s="272"/>
      <c r="AM176" s="272"/>
      <c r="AN176" s="272"/>
      <c r="AO176" s="272"/>
      <c r="AP176" s="272"/>
      <c r="AQ176" s="272"/>
      <c r="AR176" s="272"/>
      <c r="AS176" s="272"/>
    </row>
    <row r="177" spans="1:45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2"/>
      <c r="AL177" s="272"/>
      <c r="AM177" s="272"/>
      <c r="AN177" s="272"/>
      <c r="AO177" s="272"/>
      <c r="AP177" s="272"/>
      <c r="AQ177" s="272"/>
      <c r="AR177" s="272"/>
      <c r="AS177" s="272"/>
    </row>
    <row r="178" spans="1:45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2"/>
      <c r="AL178" s="272"/>
      <c r="AM178" s="272"/>
      <c r="AN178" s="272"/>
      <c r="AO178" s="272"/>
      <c r="AP178" s="272"/>
      <c r="AQ178" s="272"/>
      <c r="AR178" s="272"/>
      <c r="AS178" s="272"/>
    </row>
    <row r="179" spans="1:45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2"/>
      <c r="AL179" s="272"/>
      <c r="AM179" s="272"/>
      <c r="AN179" s="272"/>
      <c r="AO179" s="272"/>
      <c r="AP179" s="272"/>
      <c r="AQ179" s="272"/>
      <c r="AR179" s="272"/>
      <c r="AS179" s="272"/>
    </row>
    <row r="180" spans="1:45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2"/>
      <c r="AL180" s="272"/>
      <c r="AM180" s="272"/>
      <c r="AN180" s="272"/>
      <c r="AO180" s="272"/>
      <c r="AP180" s="272"/>
      <c r="AQ180" s="272"/>
      <c r="AR180" s="272"/>
      <c r="AS180" s="272"/>
    </row>
    <row r="181" spans="1:45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2"/>
      <c r="AL181" s="272"/>
      <c r="AM181" s="272"/>
      <c r="AN181" s="272"/>
      <c r="AO181" s="272"/>
      <c r="AP181" s="272"/>
      <c r="AQ181" s="272"/>
      <c r="AR181" s="272"/>
      <c r="AS181" s="272"/>
    </row>
    <row r="182" spans="1:45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2"/>
      <c r="AL182" s="272"/>
      <c r="AM182" s="272"/>
      <c r="AN182" s="272"/>
      <c r="AO182" s="272"/>
      <c r="AP182" s="272"/>
      <c r="AQ182" s="272"/>
      <c r="AR182" s="272"/>
      <c r="AS182" s="272"/>
    </row>
    <row r="183" spans="1:45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2"/>
      <c r="AL183" s="272"/>
      <c r="AM183" s="272"/>
      <c r="AN183" s="272"/>
      <c r="AO183" s="272"/>
      <c r="AP183" s="272"/>
      <c r="AQ183" s="272"/>
      <c r="AR183" s="272"/>
      <c r="AS183" s="272"/>
    </row>
    <row r="184" spans="1:45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2"/>
      <c r="AL184" s="272"/>
      <c r="AM184" s="272"/>
      <c r="AN184" s="272"/>
      <c r="AO184" s="272"/>
      <c r="AP184" s="272"/>
      <c r="AQ184" s="272"/>
      <c r="AR184" s="272"/>
      <c r="AS184" s="272"/>
    </row>
    <row r="185" spans="1:45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2"/>
      <c r="AL185" s="272"/>
      <c r="AM185" s="272"/>
      <c r="AN185" s="272"/>
      <c r="AO185" s="272"/>
      <c r="AP185" s="272"/>
      <c r="AQ185" s="272"/>
      <c r="AR185" s="272"/>
      <c r="AS185" s="272"/>
    </row>
    <row r="186" spans="1:45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2"/>
      <c r="AL186" s="272"/>
      <c r="AM186" s="272"/>
      <c r="AN186" s="272"/>
      <c r="AO186" s="272"/>
      <c r="AP186" s="272"/>
      <c r="AQ186" s="272"/>
      <c r="AR186" s="272"/>
      <c r="AS186" s="272"/>
    </row>
    <row r="187" spans="1:45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2"/>
      <c r="AL187" s="272"/>
      <c r="AM187" s="272"/>
      <c r="AN187" s="272"/>
      <c r="AO187" s="272"/>
      <c r="AP187" s="272"/>
      <c r="AQ187" s="272"/>
      <c r="AR187" s="272"/>
      <c r="AS187" s="272"/>
    </row>
    <row r="188" spans="1:45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2"/>
      <c r="AL188" s="272"/>
      <c r="AM188" s="272"/>
      <c r="AN188" s="272"/>
      <c r="AO188" s="272"/>
      <c r="AP188" s="272"/>
      <c r="AQ188" s="272"/>
      <c r="AR188" s="272"/>
      <c r="AS188" s="272"/>
    </row>
    <row r="189" spans="1:45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2"/>
      <c r="AL189" s="272"/>
      <c r="AM189" s="272"/>
      <c r="AN189" s="272"/>
      <c r="AO189" s="272"/>
      <c r="AP189" s="272"/>
      <c r="AQ189" s="272"/>
      <c r="AR189" s="272"/>
      <c r="AS189" s="272"/>
    </row>
    <row r="190" spans="1:45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2"/>
      <c r="AL190" s="272"/>
      <c r="AM190" s="272"/>
      <c r="AN190" s="272"/>
      <c r="AO190" s="272"/>
      <c r="AP190" s="272"/>
      <c r="AQ190" s="272"/>
      <c r="AR190" s="272"/>
      <c r="AS190" s="272"/>
    </row>
    <row r="191" spans="1:45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2"/>
      <c r="AL191" s="272"/>
      <c r="AM191" s="272"/>
      <c r="AN191" s="272"/>
      <c r="AO191" s="272"/>
      <c r="AP191" s="272"/>
      <c r="AQ191" s="272"/>
      <c r="AR191" s="272"/>
      <c r="AS191" s="272"/>
    </row>
    <row r="192" spans="1:45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2"/>
      <c r="AL192" s="272"/>
      <c r="AM192" s="272"/>
      <c r="AN192" s="272"/>
      <c r="AO192" s="272"/>
      <c r="AP192" s="272"/>
      <c r="AQ192" s="272"/>
      <c r="AR192" s="272"/>
      <c r="AS192" s="272"/>
    </row>
    <row r="193" spans="1:45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2"/>
      <c r="AL193" s="272"/>
      <c r="AM193" s="272"/>
      <c r="AN193" s="272"/>
      <c r="AO193" s="272"/>
      <c r="AP193" s="272"/>
      <c r="AQ193" s="272"/>
      <c r="AR193" s="272"/>
      <c r="AS193" s="272"/>
    </row>
    <row r="194" spans="1:45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2"/>
      <c r="AL194" s="272"/>
      <c r="AM194" s="272"/>
      <c r="AN194" s="272"/>
      <c r="AO194" s="272"/>
      <c r="AP194" s="272"/>
      <c r="AQ194" s="272"/>
      <c r="AR194" s="272"/>
      <c r="AS194" s="272"/>
    </row>
    <row r="195" spans="1:45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2"/>
      <c r="AL195" s="272"/>
      <c r="AM195" s="272"/>
      <c r="AN195" s="272"/>
      <c r="AO195" s="272"/>
      <c r="AP195" s="272"/>
      <c r="AQ195" s="272"/>
      <c r="AR195" s="272"/>
      <c r="AS195" s="272"/>
    </row>
    <row r="196" spans="1:45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2"/>
      <c r="AL196" s="272"/>
      <c r="AM196" s="272"/>
      <c r="AN196" s="272"/>
      <c r="AO196" s="272"/>
      <c r="AP196" s="272"/>
      <c r="AQ196" s="272"/>
      <c r="AR196" s="272"/>
      <c r="AS196" s="272"/>
    </row>
    <row r="197" spans="1:45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2"/>
      <c r="AL197" s="272"/>
      <c r="AM197" s="272"/>
      <c r="AN197" s="272"/>
      <c r="AO197" s="272"/>
      <c r="AP197" s="272"/>
      <c r="AQ197" s="272"/>
      <c r="AR197" s="272"/>
      <c r="AS197" s="272"/>
    </row>
    <row r="198" spans="1:45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2"/>
      <c r="AL198" s="272"/>
      <c r="AM198" s="272"/>
      <c r="AN198" s="272"/>
      <c r="AO198" s="272"/>
      <c r="AP198" s="272"/>
      <c r="AQ198" s="272"/>
      <c r="AR198" s="272"/>
      <c r="AS198" s="272"/>
    </row>
    <row r="199" spans="1:45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2"/>
      <c r="AL199" s="272"/>
      <c r="AM199" s="272"/>
      <c r="AN199" s="272"/>
      <c r="AO199" s="272"/>
      <c r="AP199" s="272"/>
      <c r="AQ199" s="272"/>
      <c r="AR199" s="272"/>
      <c r="AS199" s="272"/>
    </row>
    <row r="200" spans="1:45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2"/>
      <c r="AL200" s="272"/>
      <c r="AM200" s="272"/>
      <c r="AN200" s="272"/>
      <c r="AO200" s="272"/>
      <c r="AP200" s="272"/>
      <c r="AQ200" s="272"/>
      <c r="AR200" s="272"/>
      <c r="AS200" s="272"/>
    </row>
    <row r="201" spans="1:45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2"/>
      <c r="AL201" s="272"/>
      <c r="AM201" s="272"/>
      <c r="AN201" s="272"/>
      <c r="AO201" s="272"/>
      <c r="AP201" s="272"/>
      <c r="AQ201" s="272"/>
      <c r="AR201" s="272"/>
      <c r="AS201" s="272"/>
    </row>
    <row r="202" spans="1:45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2"/>
      <c r="AL202" s="272"/>
      <c r="AM202" s="272"/>
      <c r="AN202" s="272"/>
      <c r="AO202" s="272"/>
      <c r="AP202" s="272"/>
      <c r="AQ202" s="272"/>
      <c r="AR202" s="272"/>
      <c r="AS202" s="272"/>
    </row>
    <row r="203" spans="1:45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2"/>
      <c r="AL203" s="272"/>
      <c r="AM203" s="272"/>
      <c r="AN203" s="272"/>
      <c r="AO203" s="272"/>
      <c r="AP203" s="272"/>
      <c r="AQ203" s="272"/>
      <c r="AR203" s="272"/>
      <c r="AS203" s="272"/>
    </row>
    <row r="204" spans="1:45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2"/>
      <c r="AL204" s="272"/>
      <c r="AM204" s="272"/>
      <c r="AN204" s="272"/>
      <c r="AO204" s="272"/>
      <c r="AP204" s="272"/>
      <c r="AQ204" s="272"/>
      <c r="AR204" s="272"/>
      <c r="AS204" s="272"/>
    </row>
    <row r="205" spans="1:45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2"/>
      <c r="AL205" s="272"/>
      <c r="AM205" s="272"/>
      <c r="AN205" s="272"/>
      <c r="AO205" s="272"/>
      <c r="AP205" s="272"/>
      <c r="AQ205" s="272"/>
      <c r="AR205" s="272"/>
      <c r="AS205" s="272"/>
    </row>
    <row r="206" spans="1:45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2"/>
      <c r="AL206" s="272"/>
      <c r="AM206" s="272"/>
      <c r="AN206" s="272"/>
      <c r="AO206" s="272"/>
      <c r="AP206" s="272"/>
      <c r="AQ206" s="272"/>
      <c r="AR206" s="272"/>
      <c r="AS206" s="272"/>
    </row>
    <row r="207" spans="1:45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2"/>
      <c r="AL207" s="272"/>
      <c r="AM207" s="272"/>
      <c r="AN207" s="272"/>
      <c r="AO207" s="272"/>
      <c r="AP207" s="272"/>
      <c r="AQ207" s="272"/>
      <c r="AR207" s="272"/>
      <c r="AS207" s="272"/>
    </row>
  </sheetData>
  <sortState xmlns:xlrd2="http://schemas.microsoft.com/office/spreadsheetml/2017/richdata2" ref="A8:AS61">
    <sortCondition ref="A8:A61"/>
    <sortCondition ref="B8:B61"/>
    <sortCondition ref="C8:C61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&amp;Lごみ処理の状況（令和5年度実績）</oddHeader>
  </headerFooter>
  <colBreaks count="3" manualBreakCount="3">
    <brk id="15" min="1" max="60" man="1"/>
    <brk id="25" min="1" max="60" man="1"/>
    <brk id="36" min="1" max="6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78" customWidth="1"/>
    <col min="46" max="81" width="10.625" style="218" customWidth="1"/>
    <col min="82" max="89" width="10.625" style="278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716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76"/>
      <c r="AL1" s="276"/>
      <c r="AM1" s="276"/>
      <c r="AN1" s="276"/>
      <c r="AO1" s="276"/>
      <c r="AP1" s="276"/>
      <c r="AQ1" s="276"/>
      <c r="AR1" s="276"/>
      <c r="AS1" s="276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76"/>
      <c r="CE1" s="276"/>
      <c r="CF1" s="276"/>
      <c r="CG1" s="276"/>
      <c r="CH1" s="276"/>
      <c r="CI1" s="276"/>
      <c r="CJ1" s="276"/>
      <c r="CK1" s="276"/>
      <c r="CL1" s="215"/>
      <c r="CM1" s="215"/>
    </row>
    <row r="2" spans="1:92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255" t="s">
        <v>657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695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92"/>
      <c r="AL2" s="292"/>
      <c r="AM2" s="292"/>
      <c r="AN2" s="292"/>
      <c r="AO2" s="292"/>
      <c r="AP2" s="292"/>
      <c r="AQ2" s="292"/>
      <c r="AR2" s="292"/>
      <c r="AS2" s="292"/>
      <c r="AT2" s="256"/>
      <c r="AU2" s="256"/>
      <c r="AV2" s="255" t="s">
        <v>694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696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92"/>
      <c r="CE2" s="292"/>
      <c r="CF2" s="292"/>
      <c r="CG2" s="292"/>
      <c r="CH2" s="292"/>
      <c r="CI2" s="292"/>
      <c r="CJ2" s="292"/>
      <c r="CK2" s="292"/>
      <c r="CL2" s="256"/>
      <c r="CM2" s="256"/>
      <c r="CN2" s="317" t="s">
        <v>658</v>
      </c>
    </row>
    <row r="3" spans="1:92" s="219" customFormat="1" ht="25.5" customHeight="1" x14ac:dyDescent="0.15">
      <c r="A3" s="306"/>
      <c r="B3" s="306"/>
      <c r="C3" s="308"/>
      <c r="D3" s="316" t="s">
        <v>626</v>
      </c>
      <c r="E3" s="311" t="s">
        <v>659</v>
      </c>
      <c r="F3" s="311" t="s">
        <v>660</v>
      </c>
      <c r="G3" s="311" t="s">
        <v>661</v>
      </c>
      <c r="H3" s="311" t="s">
        <v>662</v>
      </c>
      <c r="I3" s="311" t="s">
        <v>663</v>
      </c>
      <c r="J3" s="317" t="s">
        <v>664</v>
      </c>
      <c r="K3" s="311" t="s">
        <v>665</v>
      </c>
      <c r="L3" s="317" t="s">
        <v>666</v>
      </c>
      <c r="M3" s="317" t="s">
        <v>679</v>
      </c>
      <c r="N3" s="317" t="s">
        <v>682</v>
      </c>
      <c r="O3" s="311" t="s">
        <v>667</v>
      </c>
      <c r="P3" s="311" t="s">
        <v>668</v>
      </c>
      <c r="Q3" s="311" t="s">
        <v>669</v>
      </c>
      <c r="R3" s="311" t="s">
        <v>670</v>
      </c>
      <c r="S3" s="317" t="s">
        <v>671</v>
      </c>
      <c r="T3" s="311" t="s">
        <v>680</v>
      </c>
      <c r="U3" s="311" t="s">
        <v>672</v>
      </c>
      <c r="V3" s="317" t="s">
        <v>708</v>
      </c>
      <c r="W3" s="317" t="s">
        <v>674</v>
      </c>
      <c r="X3" s="317" t="s">
        <v>704</v>
      </c>
      <c r="Y3" s="317" t="s">
        <v>675</v>
      </c>
      <c r="Z3" s="316" t="s">
        <v>626</v>
      </c>
      <c r="AA3" s="311" t="s">
        <v>659</v>
      </c>
      <c r="AB3" s="311" t="s">
        <v>660</v>
      </c>
      <c r="AC3" s="311" t="s">
        <v>661</v>
      </c>
      <c r="AD3" s="311" t="s">
        <v>662</v>
      </c>
      <c r="AE3" s="311" t="s">
        <v>663</v>
      </c>
      <c r="AF3" s="317" t="s">
        <v>664</v>
      </c>
      <c r="AG3" s="311" t="s">
        <v>665</v>
      </c>
      <c r="AH3" s="317" t="s">
        <v>666</v>
      </c>
      <c r="AI3" s="317" t="s">
        <v>679</v>
      </c>
      <c r="AJ3" s="317" t="s">
        <v>682</v>
      </c>
      <c r="AK3" s="311" t="s">
        <v>667</v>
      </c>
      <c r="AL3" s="311" t="s">
        <v>668</v>
      </c>
      <c r="AM3" s="311" t="s">
        <v>669</v>
      </c>
      <c r="AN3" s="311" t="s">
        <v>670</v>
      </c>
      <c r="AO3" s="317" t="s">
        <v>671</v>
      </c>
      <c r="AP3" s="311" t="s">
        <v>680</v>
      </c>
      <c r="AQ3" s="311" t="s">
        <v>672</v>
      </c>
      <c r="AR3" s="317" t="s">
        <v>673</v>
      </c>
      <c r="AS3" s="317" t="s">
        <v>674</v>
      </c>
      <c r="AT3" s="317" t="s">
        <v>704</v>
      </c>
      <c r="AU3" s="317" t="s">
        <v>675</v>
      </c>
      <c r="AV3" s="316" t="s">
        <v>626</v>
      </c>
      <c r="AW3" s="311" t="s">
        <v>659</v>
      </c>
      <c r="AX3" s="311" t="s">
        <v>660</v>
      </c>
      <c r="AY3" s="311" t="s">
        <v>661</v>
      </c>
      <c r="AZ3" s="311" t="s">
        <v>662</v>
      </c>
      <c r="BA3" s="311" t="s">
        <v>663</v>
      </c>
      <c r="BB3" s="317" t="s">
        <v>664</v>
      </c>
      <c r="BC3" s="311" t="s">
        <v>665</v>
      </c>
      <c r="BD3" s="317" t="s">
        <v>666</v>
      </c>
      <c r="BE3" s="317" t="s">
        <v>681</v>
      </c>
      <c r="BF3" s="317" t="s">
        <v>683</v>
      </c>
      <c r="BG3" s="311" t="s">
        <v>667</v>
      </c>
      <c r="BH3" s="311" t="s">
        <v>668</v>
      </c>
      <c r="BI3" s="311" t="s">
        <v>669</v>
      </c>
      <c r="BJ3" s="311" t="s">
        <v>670</v>
      </c>
      <c r="BK3" s="317" t="s">
        <v>671</v>
      </c>
      <c r="BL3" s="311" t="s">
        <v>680</v>
      </c>
      <c r="BM3" s="311" t="s">
        <v>672</v>
      </c>
      <c r="BN3" s="317" t="s">
        <v>709</v>
      </c>
      <c r="BO3" s="317" t="s">
        <v>674</v>
      </c>
      <c r="BP3" s="317" t="s">
        <v>704</v>
      </c>
      <c r="BQ3" s="317" t="s">
        <v>675</v>
      </c>
      <c r="BR3" s="316" t="s">
        <v>626</v>
      </c>
      <c r="BS3" s="311" t="s">
        <v>659</v>
      </c>
      <c r="BT3" s="311" t="s">
        <v>660</v>
      </c>
      <c r="BU3" s="311" t="s">
        <v>661</v>
      </c>
      <c r="BV3" s="311" t="s">
        <v>662</v>
      </c>
      <c r="BW3" s="311" t="s">
        <v>663</v>
      </c>
      <c r="BX3" s="317" t="s">
        <v>664</v>
      </c>
      <c r="BY3" s="311" t="s">
        <v>665</v>
      </c>
      <c r="BZ3" s="317" t="s">
        <v>666</v>
      </c>
      <c r="CA3" s="317" t="s">
        <v>681</v>
      </c>
      <c r="CB3" s="317" t="s">
        <v>683</v>
      </c>
      <c r="CC3" s="311" t="s">
        <v>667</v>
      </c>
      <c r="CD3" s="311" t="s">
        <v>668</v>
      </c>
      <c r="CE3" s="311" t="s">
        <v>669</v>
      </c>
      <c r="CF3" s="311" t="s">
        <v>670</v>
      </c>
      <c r="CG3" s="317" t="s">
        <v>671</v>
      </c>
      <c r="CH3" s="311" t="s">
        <v>680</v>
      </c>
      <c r="CI3" s="311" t="s">
        <v>672</v>
      </c>
      <c r="CJ3" s="317" t="s">
        <v>83</v>
      </c>
      <c r="CK3" s="317" t="s">
        <v>674</v>
      </c>
      <c r="CL3" s="317" t="s">
        <v>704</v>
      </c>
      <c r="CM3" s="317" t="s">
        <v>675</v>
      </c>
      <c r="CN3" s="312"/>
    </row>
    <row r="4" spans="1:92" s="219" customFormat="1" ht="25.5" customHeight="1" x14ac:dyDescent="0.15">
      <c r="A4" s="306"/>
      <c r="B4" s="306"/>
      <c r="C4" s="308"/>
      <c r="D4" s="316"/>
      <c r="E4" s="318"/>
      <c r="F4" s="318"/>
      <c r="G4" s="318"/>
      <c r="H4" s="318"/>
      <c r="I4" s="318"/>
      <c r="J4" s="318"/>
      <c r="K4" s="318"/>
      <c r="L4" s="318"/>
      <c r="M4" s="312"/>
      <c r="N4" s="312"/>
      <c r="O4" s="318"/>
      <c r="P4" s="318"/>
      <c r="Q4" s="318"/>
      <c r="R4" s="318"/>
      <c r="S4" s="318"/>
      <c r="T4" s="318"/>
      <c r="U4" s="318"/>
      <c r="V4" s="318"/>
      <c r="W4" s="312"/>
      <c r="X4" s="312"/>
      <c r="Y4" s="312"/>
      <c r="Z4" s="316"/>
      <c r="AA4" s="318"/>
      <c r="AB4" s="318"/>
      <c r="AC4" s="318"/>
      <c r="AD4" s="318"/>
      <c r="AE4" s="318"/>
      <c r="AF4" s="318"/>
      <c r="AG4" s="318"/>
      <c r="AH4" s="318"/>
      <c r="AI4" s="312"/>
      <c r="AJ4" s="312"/>
      <c r="AK4" s="318"/>
      <c r="AL4" s="318"/>
      <c r="AM4" s="318"/>
      <c r="AN4" s="318"/>
      <c r="AO4" s="318"/>
      <c r="AP4" s="318"/>
      <c r="AQ4" s="318"/>
      <c r="AR4" s="318"/>
      <c r="AS4" s="312"/>
      <c r="AT4" s="312"/>
      <c r="AU4" s="312"/>
      <c r="AV4" s="316"/>
      <c r="AW4" s="318"/>
      <c r="AX4" s="318"/>
      <c r="AY4" s="318"/>
      <c r="AZ4" s="318"/>
      <c r="BA4" s="318"/>
      <c r="BB4" s="318"/>
      <c r="BC4" s="318"/>
      <c r="BD4" s="318"/>
      <c r="BE4" s="312"/>
      <c r="BF4" s="312"/>
      <c r="BG4" s="318"/>
      <c r="BH4" s="318"/>
      <c r="BI4" s="318"/>
      <c r="BJ4" s="318"/>
      <c r="BK4" s="318"/>
      <c r="BL4" s="318"/>
      <c r="BM4" s="318"/>
      <c r="BN4" s="318"/>
      <c r="BO4" s="312"/>
      <c r="BP4" s="312"/>
      <c r="BQ4" s="312"/>
      <c r="BR4" s="316"/>
      <c r="BS4" s="318"/>
      <c r="BT4" s="318"/>
      <c r="BU4" s="318"/>
      <c r="BV4" s="318"/>
      <c r="BW4" s="318"/>
      <c r="BX4" s="318"/>
      <c r="BY4" s="318"/>
      <c r="BZ4" s="318"/>
      <c r="CA4" s="312"/>
      <c r="CB4" s="312"/>
      <c r="CC4" s="318"/>
      <c r="CD4" s="318"/>
      <c r="CE4" s="318"/>
      <c r="CF4" s="318"/>
      <c r="CG4" s="318"/>
      <c r="CH4" s="318"/>
      <c r="CI4" s="318"/>
      <c r="CJ4" s="318"/>
      <c r="CK4" s="312"/>
      <c r="CL4" s="312"/>
      <c r="CM4" s="312"/>
      <c r="CN4" s="312"/>
    </row>
    <row r="5" spans="1:92" s="219" customFormat="1" ht="22.5" customHeight="1" x14ac:dyDescent="0.15">
      <c r="A5" s="306"/>
      <c r="B5" s="306"/>
      <c r="C5" s="308"/>
      <c r="D5" s="316"/>
      <c r="E5" s="318"/>
      <c r="F5" s="318"/>
      <c r="G5" s="318"/>
      <c r="H5" s="318"/>
      <c r="I5" s="318"/>
      <c r="J5" s="318"/>
      <c r="K5" s="318"/>
      <c r="L5" s="318"/>
      <c r="M5" s="312"/>
      <c r="N5" s="312"/>
      <c r="O5" s="318"/>
      <c r="P5" s="318"/>
      <c r="Q5" s="318"/>
      <c r="R5" s="318"/>
      <c r="S5" s="318"/>
      <c r="T5" s="318"/>
      <c r="U5" s="318"/>
      <c r="V5" s="318"/>
      <c r="W5" s="312"/>
      <c r="X5" s="312"/>
      <c r="Y5" s="312"/>
      <c r="Z5" s="316"/>
      <c r="AA5" s="318"/>
      <c r="AB5" s="318"/>
      <c r="AC5" s="318"/>
      <c r="AD5" s="318"/>
      <c r="AE5" s="318"/>
      <c r="AF5" s="318"/>
      <c r="AG5" s="318"/>
      <c r="AH5" s="318"/>
      <c r="AI5" s="312"/>
      <c r="AJ5" s="312"/>
      <c r="AK5" s="318"/>
      <c r="AL5" s="318"/>
      <c r="AM5" s="318"/>
      <c r="AN5" s="318"/>
      <c r="AO5" s="318"/>
      <c r="AP5" s="318"/>
      <c r="AQ5" s="318"/>
      <c r="AR5" s="318"/>
      <c r="AS5" s="312"/>
      <c r="AT5" s="312"/>
      <c r="AU5" s="312"/>
      <c r="AV5" s="316"/>
      <c r="AW5" s="318"/>
      <c r="AX5" s="318"/>
      <c r="AY5" s="318"/>
      <c r="AZ5" s="318"/>
      <c r="BA5" s="318"/>
      <c r="BB5" s="318"/>
      <c r="BC5" s="318"/>
      <c r="BD5" s="318"/>
      <c r="BE5" s="312"/>
      <c r="BF5" s="312"/>
      <c r="BG5" s="318"/>
      <c r="BH5" s="318"/>
      <c r="BI5" s="318"/>
      <c r="BJ5" s="318"/>
      <c r="BK5" s="318"/>
      <c r="BL5" s="318"/>
      <c r="BM5" s="318"/>
      <c r="BN5" s="318"/>
      <c r="BO5" s="312"/>
      <c r="BP5" s="312"/>
      <c r="BQ5" s="312"/>
      <c r="BR5" s="316"/>
      <c r="BS5" s="318"/>
      <c r="BT5" s="318"/>
      <c r="BU5" s="318"/>
      <c r="BV5" s="318"/>
      <c r="BW5" s="318"/>
      <c r="BX5" s="318"/>
      <c r="BY5" s="318"/>
      <c r="BZ5" s="318"/>
      <c r="CA5" s="312"/>
      <c r="CB5" s="312"/>
      <c r="CC5" s="318"/>
      <c r="CD5" s="318"/>
      <c r="CE5" s="318"/>
      <c r="CF5" s="318"/>
      <c r="CG5" s="318"/>
      <c r="CH5" s="318"/>
      <c r="CI5" s="318"/>
      <c r="CJ5" s="318"/>
      <c r="CK5" s="312"/>
      <c r="CL5" s="312"/>
      <c r="CM5" s="312"/>
      <c r="CN5" s="312"/>
    </row>
    <row r="6" spans="1:92" s="221" customFormat="1" ht="13.5" customHeight="1" x14ac:dyDescent="0.15">
      <c r="A6" s="306"/>
      <c r="B6" s="306"/>
      <c r="C6" s="308"/>
      <c r="D6" s="212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9" t="s">
        <v>677</v>
      </c>
      <c r="N6" s="259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9" t="s">
        <v>677</v>
      </c>
      <c r="AJ6" s="259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9" t="s">
        <v>677</v>
      </c>
      <c r="BF6" s="259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9" t="s">
        <v>677</v>
      </c>
      <c r="CB6" s="259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312"/>
    </row>
    <row r="7" spans="1:92" s="281" customFormat="1" ht="13.5" customHeight="1" x14ac:dyDescent="0.15">
      <c r="A7" s="283" t="str">
        <f>ごみ処理概要!A7</f>
        <v>愛知県</v>
      </c>
      <c r="B7" s="284" t="str">
        <f>ごみ処理概要!B7</f>
        <v>23000</v>
      </c>
      <c r="C7" s="285" t="s">
        <v>3</v>
      </c>
      <c r="D7" s="287">
        <f t="shared" ref="D7:M7" si="0">SUM(Z7,AV7,BR7)</f>
        <v>503617</v>
      </c>
      <c r="E7" s="287">
        <f t="shared" si="0"/>
        <v>137151</v>
      </c>
      <c r="F7" s="287">
        <f t="shared" si="0"/>
        <v>1269</v>
      </c>
      <c r="G7" s="287">
        <f t="shared" si="0"/>
        <v>9589</v>
      </c>
      <c r="H7" s="287">
        <f t="shared" si="0"/>
        <v>41724</v>
      </c>
      <c r="I7" s="287">
        <f t="shared" si="0"/>
        <v>34488</v>
      </c>
      <c r="J7" s="287">
        <f t="shared" si="0"/>
        <v>18884</v>
      </c>
      <c r="K7" s="287">
        <f t="shared" si="0"/>
        <v>175</v>
      </c>
      <c r="L7" s="287">
        <f t="shared" si="0"/>
        <v>54192</v>
      </c>
      <c r="M7" s="287">
        <f t="shared" si="0"/>
        <v>823</v>
      </c>
      <c r="N7" s="287">
        <f t="shared" ref="N7:N38" si="1">SUM(AJ7,BF7,CB7)</f>
        <v>1224</v>
      </c>
      <c r="O7" s="287">
        <f t="shared" ref="O7:Y7" si="2">SUM(AK7,BG7,CC7)</f>
        <v>10137</v>
      </c>
      <c r="P7" s="287">
        <f t="shared" si="2"/>
        <v>17937</v>
      </c>
      <c r="Q7" s="287">
        <f t="shared" si="2"/>
        <v>1213</v>
      </c>
      <c r="R7" s="287">
        <f t="shared" si="2"/>
        <v>65026</v>
      </c>
      <c r="S7" s="287">
        <f t="shared" si="2"/>
        <v>350</v>
      </c>
      <c r="T7" s="287">
        <f t="shared" si="2"/>
        <v>1801</v>
      </c>
      <c r="U7" s="287">
        <f t="shared" si="2"/>
        <v>14404</v>
      </c>
      <c r="V7" s="287">
        <f t="shared" ref="V7:V38" si="3">SUM(AR7,BN7,CJ7)</f>
        <v>0</v>
      </c>
      <c r="W7" s="287">
        <f t="shared" si="2"/>
        <v>5307</v>
      </c>
      <c r="X7" s="287">
        <f t="shared" ref="X7:X38" si="4">SUM(AT7,BP7,CL7)</f>
        <v>263</v>
      </c>
      <c r="Y7" s="287">
        <f t="shared" si="2"/>
        <v>87660</v>
      </c>
      <c r="Z7" s="287">
        <f t="shared" ref="Z7:Z38" si="5">SUM(AA7:AU7)</f>
        <v>85507</v>
      </c>
      <c r="AA7" s="287">
        <f t="shared" ref="AA7:AK7" si="6">SUM(AA$8:AA$207)</f>
        <v>44518</v>
      </c>
      <c r="AB7" s="287">
        <f t="shared" si="6"/>
        <v>512</v>
      </c>
      <c r="AC7" s="287">
        <f t="shared" si="6"/>
        <v>195</v>
      </c>
      <c r="AD7" s="287">
        <f t="shared" si="6"/>
        <v>4902</v>
      </c>
      <c r="AE7" s="287">
        <f t="shared" si="6"/>
        <v>8741</v>
      </c>
      <c r="AF7" s="287">
        <f t="shared" si="6"/>
        <v>2685</v>
      </c>
      <c r="AG7" s="287">
        <f t="shared" si="6"/>
        <v>20</v>
      </c>
      <c r="AH7" s="287">
        <f t="shared" si="6"/>
        <v>10021</v>
      </c>
      <c r="AI7" s="287">
        <f t="shared" si="6"/>
        <v>472</v>
      </c>
      <c r="AJ7" s="287">
        <f>SUM(AJ$8:AJ$207)</f>
        <v>36</v>
      </c>
      <c r="AK7" s="287">
        <f t="shared" si="6"/>
        <v>4789</v>
      </c>
      <c r="AL7" s="291" t="s">
        <v>676</v>
      </c>
      <c r="AM7" s="291" t="s">
        <v>676</v>
      </c>
      <c r="AN7" s="291" t="s">
        <v>676</v>
      </c>
      <c r="AO7" s="291" t="s">
        <v>676</v>
      </c>
      <c r="AP7" s="291" t="s">
        <v>676</v>
      </c>
      <c r="AQ7" s="291" t="s">
        <v>676</v>
      </c>
      <c r="AR7" s="291" t="s">
        <v>676</v>
      </c>
      <c r="AS7" s="291" t="s">
        <v>676</v>
      </c>
      <c r="AT7" s="287">
        <f>SUM(AT$8:AT$207)</f>
        <v>129</v>
      </c>
      <c r="AU7" s="287">
        <f>SUM(AU$8:AU$207)</f>
        <v>8487</v>
      </c>
      <c r="AV7" s="287">
        <f>施設資源化量内訳!D7</f>
        <v>333280</v>
      </c>
      <c r="AW7" s="287">
        <f>施設資源化量内訳!E7</f>
        <v>14151</v>
      </c>
      <c r="AX7" s="287">
        <f>施設資源化量内訳!F7</f>
        <v>209</v>
      </c>
      <c r="AY7" s="287">
        <f>施設資源化量内訳!G7</f>
        <v>9186</v>
      </c>
      <c r="AZ7" s="287">
        <f>施設資源化量内訳!H7</f>
        <v>35442</v>
      </c>
      <c r="BA7" s="287">
        <f>施設資源化量内訳!I7</f>
        <v>25341</v>
      </c>
      <c r="BB7" s="287">
        <f>施設資源化量内訳!J7</f>
        <v>16180</v>
      </c>
      <c r="BC7" s="287">
        <f>施設資源化量内訳!K7</f>
        <v>155</v>
      </c>
      <c r="BD7" s="287">
        <f>施設資源化量内訳!L7</f>
        <v>44171</v>
      </c>
      <c r="BE7" s="287">
        <f>施設資源化量内訳!M7</f>
        <v>351</v>
      </c>
      <c r="BF7" s="287">
        <f>施設資源化量内訳!N7</f>
        <v>1179</v>
      </c>
      <c r="BG7" s="287">
        <f>施設資源化量内訳!O7</f>
        <v>1572</v>
      </c>
      <c r="BH7" s="287">
        <f>施設資源化量内訳!P7</f>
        <v>17937</v>
      </c>
      <c r="BI7" s="287">
        <f>施設資源化量内訳!Q7</f>
        <v>1213</v>
      </c>
      <c r="BJ7" s="287">
        <f>施設資源化量内訳!R7</f>
        <v>65026</v>
      </c>
      <c r="BK7" s="287">
        <f>施設資源化量内訳!S7</f>
        <v>350</v>
      </c>
      <c r="BL7" s="287">
        <f>施設資源化量内訳!T7</f>
        <v>1801</v>
      </c>
      <c r="BM7" s="287">
        <f>施設資源化量内訳!U7</f>
        <v>14404</v>
      </c>
      <c r="BN7" s="287">
        <f>施設資源化量内訳!V7</f>
        <v>0</v>
      </c>
      <c r="BO7" s="287">
        <f>施設資源化量内訳!W7</f>
        <v>5307</v>
      </c>
      <c r="BP7" s="287">
        <f>施設資源化量内訳!X7</f>
        <v>134</v>
      </c>
      <c r="BQ7" s="287">
        <f>施設資源化量内訳!Y7</f>
        <v>79171</v>
      </c>
      <c r="BR7" s="287">
        <f t="shared" ref="BR7:BR38" si="7">SUM(BS7:CM7)</f>
        <v>84830</v>
      </c>
      <c r="BS7" s="287">
        <f t="shared" ref="BS7:CC7" si="8">SUM(BS$8:BS$207)</f>
        <v>78482</v>
      </c>
      <c r="BT7" s="287">
        <f t="shared" si="8"/>
        <v>548</v>
      </c>
      <c r="BU7" s="287">
        <f t="shared" si="8"/>
        <v>208</v>
      </c>
      <c r="BV7" s="287">
        <f t="shared" si="8"/>
        <v>1380</v>
      </c>
      <c r="BW7" s="287">
        <f t="shared" si="8"/>
        <v>406</v>
      </c>
      <c r="BX7" s="287">
        <f t="shared" si="8"/>
        <v>19</v>
      </c>
      <c r="BY7" s="287">
        <f t="shared" si="8"/>
        <v>0</v>
      </c>
      <c r="BZ7" s="287">
        <f t="shared" si="8"/>
        <v>0</v>
      </c>
      <c r="CA7" s="287">
        <f t="shared" si="8"/>
        <v>0</v>
      </c>
      <c r="CB7" s="287">
        <f>SUM(CB$8:CB$207)</f>
        <v>9</v>
      </c>
      <c r="CC7" s="287">
        <f t="shared" si="8"/>
        <v>3776</v>
      </c>
      <c r="CD7" s="291" t="s">
        <v>676</v>
      </c>
      <c r="CE7" s="291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87">
        <f>SUM(CL$8:CL$207)</f>
        <v>0</v>
      </c>
      <c r="CM7" s="287">
        <f>SUM(CM$8:CM$207)</f>
        <v>2</v>
      </c>
      <c r="CN7" s="288">
        <f>+COUNTIF(CN$8:CN$207,"有る")</f>
        <v>47</v>
      </c>
    </row>
    <row r="8" spans="1:92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9" si="9">SUM(Z8,AV8,BR8)</f>
        <v>195555</v>
      </c>
      <c r="E8" s="274">
        <f t="shared" ref="E8:E39" si="10">SUM(AA8,AW8,BS8)</f>
        <v>46648</v>
      </c>
      <c r="F8" s="274">
        <f t="shared" ref="F8:F39" si="11">SUM(AB8,AX8,BT8)</f>
        <v>245</v>
      </c>
      <c r="G8" s="274">
        <f t="shared" ref="G8:G39" si="12">SUM(AC8,AY8,BU8)</f>
        <v>6403</v>
      </c>
      <c r="H8" s="274">
        <f t="shared" ref="H8:H39" si="13">SUM(AD8,AZ8,BV8)</f>
        <v>12498</v>
      </c>
      <c r="I8" s="274">
        <f t="shared" ref="I8:I39" si="14">SUM(AE8,BA8,BW8)</f>
        <v>12287</v>
      </c>
      <c r="J8" s="274">
        <f t="shared" ref="J8:J39" si="15">SUM(AF8,BB8,BX8)</f>
        <v>7728</v>
      </c>
      <c r="K8" s="274">
        <f t="shared" ref="K8:K39" si="16">SUM(AG8,BC8,BY8)</f>
        <v>0</v>
      </c>
      <c r="L8" s="274">
        <f t="shared" ref="L8:L39" si="17">SUM(AH8,BD8,BZ8)</f>
        <v>22732</v>
      </c>
      <c r="M8" s="274">
        <f t="shared" ref="M8:M39" si="18">SUM(AI8,BE8,CA8)</f>
        <v>0</v>
      </c>
      <c r="N8" s="274">
        <f t="shared" si="1"/>
        <v>108</v>
      </c>
      <c r="O8" s="274">
        <f t="shared" ref="O8:O39" si="19">SUM(AK8,BG8,CC8)</f>
        <v>2308</v>
      </c>
      <c r="P8" s="274">
        <f t="shared" ref="P8:P39" si="20">SUM(AL8,BH8,CD8)</f>
        <v>3799</v>
      </c>
      <c r="Q8" s="274">
        <f t="shared" ref="Q8:Q39" si="21">SUM(AM8,BI8,CE8)</f>
        <v>819</v>
      </c>
      <c r="R8" s="274">
        <f t="shared" ref="R8:R39" si="22">SUM(AN8,BJ8,CF8)</f>
        <v>38052</v>
      </c>
      <c r="S8" s="274">
        <f t="shared" ref="S8:S39" si="23">SUM(AO8,BK8,CG8)</f>
        <v>0</v>
      </c>
      <c r="T8" s="274">
        <f t="shared" ref="T8:T39" si="24">SUM(AP8,BL8,CH8)</f>
        <v>296</v>
      </c>
      <c r="U8" s="274">
        <f t="shared" ref="U8:U39" si="25">SUM(AQ8,BM8,CI8)</f>
        <v>1836</v>
      </c>
      <c r="V8" s="274">
        <f t="shared" si="3"/>
        <v>0</v>
      </c>
      <c r="W8" s="274">
        <f t="shared" ref="W8:W39" si="26">SUM(AS8,BO8,CK8)</f>
        <v>4731</v>
      </c>
      <c r="X8" s="274">
        <f t="shared" si="4"/>
        <v>53</v>
      </c>
      <c r="Y8" s="274">
        <f t="shared" ref="Y8:Y39" si="27">SUM(AU8,BQ8,CM8)</f>
        <v>35012</v>
      </c>
      <c r="Z8" s="274">
        <f t="shared" si="5"/>
        <v>0</v>
      </c>
      <c r="AA8" s="274">
        <v>0</v>
      </c>
      <c r="AB8" s="274"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7">
        <v>0</v>
      </c>
      <c r="AL8" s="277" t="s">
        <v>835</v>
      </c>
      <c r="AM8" s="277" t="s">
        <v>835</v>
      </c>
      <c r="AN8" s="277" t="s">
        <v>835</v>
      </c>
      <c r="AO8" s="277" t="s">
        <v>835</v>
      </c>
      <c r="AP8" s="277" t="s">
        <v>835</v>
      </c>
      <c r="AQ8" s="277" t="s">
        <v>835</v>
      </c>
      <c r="AR8" s="277" t="s">
        <v>835</v>
      </c>
      <c r="AS8" s="277" t="s">
        <v>835</v>
      </c>
      <c r="AT8" s="274">
        <v>0</v>
      </c>
      <c r="AU8" s="274">
        <v>0</v>
      </c>
      <c r="AV8" s="274">
        <f>施設資源化量内訳!D8</f>
        <v>147015</v>
      </c>
      <c r="AW8" s="274">
        <f>施設資源化量内訳!E8</f>
        <v>1389</v>
      </c>
      <c r="AX8" s="274">
        <f>施設資源化量内訳!F8</f>
        <v>22</v>
      </c>
      <c r="AY8" s="274">
        <f>施設資源化量内訳!G8</f>
        <v>6403</v>
      </c>
      <c r="AZ8" s="274">
        <f>施設資源化量内訳!H8</f>
        <v>11761</v>
      </c>
      <c r="BA8" s="274">
        <f>施設資源化量内訳!I8</f>
        <v>12274</v>
      </c>
      <c r="BB8" s="274">
        <f>施設資源化量内訳!J8</f>
        <v>7728</v>
      </c>
      <c r="BC8" s="274">
        <f>施設資源化量内訳!K8</f>
        <v>0</v>
      </c>
      <c r="BD8" s="274">
        <f>施設資源化量内訳!L8</f>
        <v>22732</v>
      </c>
      <c r="BE8" s="274">
        <f>施設資源化量内訳!M8</f>
        <v>0</v>
      </c>
      <c r="BF8" s="274">
        <f>施設資源化量内訳!N8</f>
        <v>108</v>
      </c>
      <c r="BG8" s="274">
        <f>施設資源化量内訳!O8</f>
        <v>0</v>
      </c>
      <c r="BH8" s="274">
        <f>施設資源化量内訳!P8</f>
        <v>3799</v>
      </c>
      <c r="BI8" s="274">
        <f>施設資源化量内訳!Q8</f>
        <v>819</v>
      </c>
      <c r="BJ8" s="274">
        <f>施設資源化量内訳!R8</f>
        <v>38052</v>
      </c>
      <c r="BK8" s="274">
        <f>施設資源化量内訳!S8</f>
        <v>0</v>
      </c>
      <c r="BL8" s="274">
        <f>施設資源化量内訳!T8</f>
        <v>296</v>
      </c>
      <c r="BM8" s="274">
        <f>施設資源化量内訳!U8</f>
        <v>1836</v>
      </c>
      <c r="BN8" s="274">
        <f>施設資源化量内訳!V8</f>
        <v>0</v>
      </c>
      <c r="BO8" s="274">
        <f>施設資源化量内訳!W8</f>
        <v>4731</v>
      </c>
      <c r="BP8" s="274">
        <f>施設資源化量内訳!X8</f>
        <v>53</v>
      </c>
      <c r="BQ8" s="274">
        <f>施設資源化量内訳!Y8</f>
        <v>35012</v>
      </c>
      <c r="BR8" s="274">
        <f t="shared" si="7"/>
        <v>48540</v>
      </c>
      <c r="BS8" s="274">
        <v>45259</v>
      </c>
      <c r="BT8" s="274">
        <v>223</v>
      </c>
      <c r="BU8" s="274">
        <v>0</v>
      </c>
      <c r="BV8" s="274">
        <v>737</v>
      </c>
      <c r="BW8" s="274">
        <v>13</v>
      </c>
      <c r="BX8" s="274">
        <v>0</v>
      </c>
      <c r="BY8" s="274">
        <v>0</v>
      </c>
      <c r="BZ8" s="274">
        <v>0</v>
      </c>
      <c r="CA8" s="274">
        <v>0</v>
      </c>
      <c r="CB8" s="274">
        <v>0</v>
      </c>
      <c r="CC8" s="274">
        <v>2308</v>
      </c>
      <c r="CD8" s="277" t="s">
        <v>835</v>
      </c>
      <c r="CE8" s="277" t="s">
        <v>835</v>
      </c>
      <c r="CF8" s="277" t="s">
        <v>835</v>
      </c>
      <c r="CG8" s="277" t="s">
        <v>835</v>
      </c>
      <c r="CH8" s="277" t="s">
        <v>835</v>
      </c>
      <c r="CI8" s="277" t="s">
        <v>835</v>
      </c>
      <c r="CJ8" s="277" t="s">
        <v>835</v>
      </c>
      <c r="CK8" s="277" t="s">
        <v>835</v>
      </c>
      <c r="CL8" s="274">
        <v>0</v>
      </c>
      <c r="CM8" s="274">
        <v>0</v>
      </c>
      <c r="CN8" s="275" t="s">
        <v>727</v>
      </c>
    </row>
    <row r="9" spans="1:92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9"/>
        <v>25453</v>
      </c>
      <c r="E9" s="274">
        <f t="shared" si="10"/>
        <v>3829</v>
      </c>
      <c r="F9" s="274">
        <f t="shared" si="11"/>
        <v>0</v>
      </c>
      <c r="G9" s="274">
        <f t="shared" si="12"/>
        <v>0</v>
      </c>
      <c r="H9" s="274">
        <f t="shared" si="13"/>
        <v>2379</v>
      </c>
      <c r="I9" s="274">
        <f t="shared" si="14"/>
        <v>1498</v>
      </c>
      <c r="J9" s="274">
        <f t="shared" si="15"/>
        <v>520</v>
      </c>
      <c r="K9" s="274">
        <f t="shared" si="16"/>
        <v>0</v>
      </c>
      <c r="L9" s="274">
        <f t="shared" si="17"/>
        <v>2327</v>
      </c>
      <c r="M9" s="274">
        <f t="shared" si="18"/>
        <v>0</v>
      </c>
      <c r="N9" s="274">
        <f t="shared" si="1"/>
        <v>0</v>
      </c>
      <c r="O9" s="274">
        <f t="shared" si="19"/>
        <v>637</v>
      </c>
      <c r="P9" s="274">
        <f t="shared" si="20"/>
        <v>0</v>
      </c>
      <c r="Q9" s="274">
        <f t="shared" si="21"/>
        <v>0</v>
      </c>
      <c r="R9" s="274">
        <f t="shared" si="22"/>
        <v>1587</v>
      </c>
      <c r="S9" s="274">
        <f t="shared" si="23"/>
        <v>0</v>
      </c>
      <c r="T9" s="274">
        <f t="shared" si="24"/>
        <v>0</v>
      </c>
      <c r="U9" s="274">
        <f t="shared" si="25"/>
        <v>0</v>
      </c>
      <c r="V9" s="274">
        <f t="shared" si="3"/>
        <v>0</v>
      </c>
      <c r="W9" s="274">
        <f t="shared" si="26"/>
        <v>0</v>
      </c>
      <c r="X9" s="274">
        <f t="shared" si="4"/>
        <v>7</v>
      </c>
      <c r="Y9" s="274">
        <f t="shared" si="27"/>
        <v>12669</v>
      </c>
      <c r="Z9" s="274">
        <f t="shared" si="5"/>
        <v>890</v>
      </c>
      <c r="AA9" s="274">
        <v>296</v>
      </c>
      <c r="AB9" s="274">
        <v>0</v>
      </c>
      <c r="AC9" s="274"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7">
        <v>587</v>
      </c>
      <c r="AL9" s="277" t="s">
        <v>835</v>
      </c>
      <c r="AM9" s="277" t="s">
        <v>835</v>
      </c>
      <c r="AN9" s="277" t="s">
        <v>835</v>
      </c>
      <c r="AO9" s="277" t="s">
        <v>835</v>
      </c>
      <c r="AP9" s="277" t="s">
        <v>835</v>
      </c>
      <c r="AQ9" s="277" t="s">
        <v>835</v>
      </c>
      <c r="AR9" s="277" t="s">
        <v>835</v>
      </c>
      <c r="AS9" s="277" t="s">
        <v>835</v>
      </c>
      <c r="AT9" s="274">
        <v>7</v>
      </c>
      <c r="AU9" s="274">
        <v>0</v>
      </c>
      <c r="AV9" s="274">
        <f>施設資源化量内訳!D9</f>
        <v>20935</v>
      </c>
      <c r="AW9" s="274">
        <f>施設資源化量内訳!E9</f>
        <v>0</v>
      </c>
      <c r="AX9" s="274">
        <f>施設資源化量内訳!F9</f>
        <v>0</v>
      </c>
      <c r="AY9" s="274">
        <f>施設資源化量内訳!G9</f>
        <v>0</v>
      </c>
      <c r="AZ9" s="274">
        <f>施設資源化量内訳!H9</f>
        <v>2334</v>
      </c>
      <c r="BA9" s="274">
        <f>施設資源化量内訳!I9</f>
        <v>1498</v>
      </c>
      <c r="BB9" s="274">
        <f>施設資源化量内訳!J9</f>
        <v>520</v>
      </c>
      <c r="BC9" s="274">
        <f>施設資源化量内訳!K9</f>
        <v>0</v>
      </c>
      <c r="BD9" s="274">
        <f>施設資源化量内訳!L9</f>
        <v>2327</v>
      </c>
      <c r="BE9" s="274">
        <f>施設資源化量内訳!M9</f>
        <v>0</v>
      </c>
      <c r="BF9" s="274">
        <f>施設資源化量内訳!N9</f>
        <v>0</v>
      </c>
      <c r="BG9" s="274">
        <f>施設資源化量内訳!O9</f>
        <v>0</v>
      </c>
      <c r="BH9" s="274">
        <f>施設資源化量内訳!P9</f>
        <v>0</v>
      </c>
      <c r="BI9" s="274">
        <f>施設資源化量内訳!Q9</f>
        <v>0</v>
      </c>
      <c r="BJ9" s="274">
        <f>施設資源化量内訳!R9</f>
        <v>1587</v>
      </c>
      <c r="BK9" s="274">
        <f>施設資源化量内訳!S9</f>
        <v>0</v>
      </c>
      <c r="BL9" s="274">
        <f>施設資源化量内訳!T9</f>
        <v>0</v>
      </c>
      <c r="BM9" s="274">
        <f>施設資源化量内訳!U9</f>
        <v>0</v>
      </c>
      <c r="BN9" s="274">
        <f>施設資源化量内訳!V9</f>
        <v>0</v>
      </c>
      <c r="BO9" s="274">
        <f>施設資源化量内訳!W9</f>
        <v>0</v>
      </c>
      <c r="BP9" s="274">
        <f>施設資源化量内訳!X9</f>
        <v>0</v>
      </c>
      <c r="BQ9" s="274">
        <f>施設資源化量内訳!Y9</f>
        <v>12669</v>
      </c>
      <c r="BR9" s="274">
        <f t="shared" si="7"/>
        <v>3628</v>
      </c>
      <c r="BS9" s="274">
        <v>3533</v>
      </c>
      <c r="BT9" s="274">
        <v>0</v>
      </c>
      <c r="BU9" s="274">
        <v>0</v>
      </c>
      <c r="BV9" s="274">
        <v>45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v>0</v>
      </c>
      <c r="CC9" s="274">
        <v>50</v>
      </c>
      <c r="CD9" s="277" t="s">
        <v>835</v>
      </c>
      <c r="CE9" s="277" t="s">
        <v>835</v>
      </c>
      <c r="CF9" s="277" t="s">
        <v>835</v>
      </c>
      <c r="CG9" s="277" t="s">
        <v>835</v>
      </c>
      <c r="CH9" s="277" t="s">
        <v>835</v>
      </c>
      <c r="CI9" s="277" t="s">
        <v>835</v>
      </c>
      <c r="CJ9" s="277" t="s">
        <v>835</v>
      </c>
      <c r="CK9" s="277" t="s">
        <v>835</v>
      </c>
      <c r="CL9" s="274">
        <v>0</v>
      </c>
      <c r="CM9" s="274">
        <v>0</v>
      </c>
      <c r="CN9" s="275" t="s">
        <v>727</v>
      </c>
    </row>
    <row r="10" spans="1:92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9"/>
        <v>22872</v>
      </c>
      <c r="E10" s="274">
        <f t="shared" si="10"/>
        <v>4510</v>
      </c>
      <c r="F10" s="274">
        <f t="shared" si="11"/>
        <v>53</v>
      </c>
      <c r="G10" s="274">
        <f t="shared" si="12"/>
        <v>726</v>
      </c>
      <c r="H10" s="274">
        <f t="shared" si="13"/>
        <v>2184</v>
      </c>
      <c r="I10" s="274">
        <f t="shared" si="14"/>
        <v>1601</v>
      </c>
      <c r="J10" s="274">
        <f t="shared" si="15"/>
        <v>899</v>
      </c>
      <c r="K10" s="274">
        <f t="shared" si="16"/>
        <v>0</v>
      </c>
      <c r="L10" s="274">
        <f t="shared" si="17"/>
        <v>1905</v>
      </c>
      <c r="M10" s="274">
        <f t="shared" si="18"/>
        <v>82</v>
      </c>
      <c r="N10" s="274">
        <f t="shared" si="1"/>
        <v>0</v>
      </c>
      <c r="O10" s="274">
        <f t="shared" si="19"/>
        <v>331</v>
      </c>
      <c r="P10" s="274">
        <f t="shared" si="20"/>
        <v>0</v>
      </c>
      <c r="Q10" s="274">
        <f t="shared" si="21"/>
        <v>0</v>
      </c>
      <c r="R10" s="274">
        <f t="shared" si="22"/>
        <v>9465</v>
      </c>
      <c r="S10" s="274">
        <f t="shared" si="23"/>
        <v>0</v>
      </c>
      <c r="T10" s="274">
        <f t="shared" si="24"/>
        <v>0</v>
      </c>
      <c r="U10" s="274">
        <f t="shared" si="25"/>
        <v>0</v>
      </c>
      <c r="V10" s="274">
        <f t="shared" si="3"/>
        <v>0</v>
      </c>
      <c r="W10" s="274">
        <f t="shared" si="26"/>
        <v>0</v>
      </c>
      <c r="X10" s="274">
        <f t="shared" si="4"/>
        <v>0</v>
      </c>
      <c r="Y10" s="274">
        <f t="shared" si="27"/>
        <v>1116</v>
      </c>
      <c r="Z10" s="274">
        <f t="shared" si="5"/>
        <v>0</v>
      </c>
      <c r="AA10" s="274">
        <v>0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7">
        <v>0</v>
      </c>
      <c r="AL10" s="277" t="s">
        <v>835</v>
      </c>
      <c r="AM10" s="277" t="s">
        <v>835</v>
      </c>
      <c r="AN10" s="277" t="s">
        <v>835</v>
      </c>
      <c r="AO10" s="277" t="s">
        <v>835</v>
      </c>
      <c r="AP10" s="277" t="s">
        <v>835</v>
      </c>
      <c r="AQ10" s="277" t="s">
        <v>835</v>
      </c>
      <c r="AR10" s="277" t="s">
        <v>835</v>
      </c>
      <c r="AS10" s="277" t="s">
        <v>835</v>
      </c>
      <c r="AT10" s="274">
        <v>0</v>
      </c>
      <c r="AU10" s="274">
        <v>0</v>
      </c>
      <c r="AV10" s="274">
        <f>施設資源化量内訳!D10</f>
        <v>19772</v>
      </c>
      <c r="AW10" s="274">
        <f>施設資源化量内訳!E10</f>
        <v>1617</v>
      </c>
      <c r="AX10" s="274">
        <f>施設資源化量内訳!F10</f>
        <v>12</v>
      </c>
      <c r="AY10" s="274">
        <f>施設資源化量内訳!G10</f>
        <v>726</v>
      </c>
      <c r="AZ10" s="274">
        <f>施設資源化量内訳!H10</f>
        <v>2142</v>
      </c>
      <c r="BA10" s="274">
        <f>施設資源化量内訳!I10</f>
        <v>1601</v>
      </c>
      <c r="BB10" s="274">
        <f>施設資源化量内訳!J10</f>
        <v>899</v>
      </c>
      <c r="BC10" s="274">
        <f>施設資源化量内訳!K10</f>
        <v>0</v>
      </c>
      <c r="BD10" s="274">
        <f>施設資源化量内訳!L10</f>
        <v>1905</v>
      </c>
      <c r="BE10" s="274">
        <f>施設資源化量内訳!M10</f>
        <v>82</v>
      </c>
      <c r="BF10" s="274">
        <f>施設資源化量内訳!N10</f>
        <v>0</v>
      </c>
      <c r="BG10" s="274">
        <f>施設資源化量内訳!O10</f>
        <v>207</v>
      </c>
      <c r="BH10" s="274">
        <f>施設資源化量内訳!P10</f>
        <v>0</v>
      </c>
      <c r="BI10" s="274">
        <f>施設資源化量内訳!Q10</f>
        <v>0</v>
      </c>
      <c r="BJ10" s="274">
        <f>施設資源化量内訳!R10</f>
        <v>9465</v>
      </c>
      <c r="BK10" s="274">
        <f>施設資源化量内訳!S10</f>
        <v>0</v>
      </c>
      <c r="BL10" s="274">
        <f>施設資源化量内訳!T10</f>
        <v>0</v>
      </c>
      <c r="BM10" s="274">
        <f>施設資源化量内訳!U10</f>
        <v>0</v>
      </c>
      <c r="BN10" s="274">
        <f>施設資源化量内訳!V10</f>
        <v>0</v>
      </c>
      <c r="BO10" s="274">
        <f>施設資源化量内訳!W10</f>
        <v>0</v>
      </c>
      <c r="BP10" s="274">
        <f>施設資源化量内訳!X10</f>
        <v>0</v>
      </c>
      <c r="BQ10" s="274">
        <f>施設資源化量内訳!Y10</f>
        <v>1116</v>
      </c>
      <c r="BR10" s="274">
        <f t="shared" si="7"/>
        <v>3100</v>
      </c>
      <c r="BS10" s="274">
        <v>2893</v>
      </c>
      <c r="BT10" s="274">
        <v>41</v>
      </c>
      <c r="BU10" s="274">
        <v>0</v>
      </c>
      <c r="BV10" s="274">
        <v>42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v>0</v>
      </c>
      <c r="CC10" s="274">
        <v>124</v>
      </c>
      <c r="CD10" s="277" t="s">
        <v>835</v>
      </c>
      <c r="CE10" s="277" t="s">
        <v>835</v>
      </c>
      <c r="CF10" s="277" t="s">
        <v>835</v>
      </c>
      <c r="CG10" s="277" t="s">
        <v>835</v>
      </c>
      <c r="CH10" s="277" t="s">
        <v>835</v>
      </c>
      <c r="CI10" s="277" t="s">
        <v>835</v>
      </c>
      <c r="CJ10" s="277" t="s">
        <v>835</v>
      </c>
      <c r="CK10" s="277" t="s">
        <v>835</v>
      </c>
      <c r="CL10" s="274">
        <v>0</v>
      </c>
      <c r="CM10" s="274">
        <v>0</v>
      </c>
      <c r="CN10" s="275" t="s">
        <v>727</v>
      </c>
    </row>
    <row r="11" spans="1:92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9"/>
        <v>17451</v>
      </c>
      <c r="E11" s="274">
        <f t="shared" si="10"/>
        <v>5133</v>
      </c>
      <c r="F11" s="274">
        <f t="shared" si="11"/>
        <v>109</v>
      </c>
      <c r="G11" s="274">
        <f t="shared" si="12"/>
        <v>0</v>
      </c>
      <c r="H11" s="274">
        <f t="shared" si="13"/>
        <v>1547</v>
      </c>
      <c r="I11" s="274">
        <f t="shared" si="14"/>
        <v>1290</v>
      </c>
      <c r="J11" s="274">
        <f t="shared" si="15"/>
        <v>714</v>
      </c>
      <c r="K11" s="274">
        <f t="shared" si="16"/>
        <v>0</v>
      </c>
      <c r="L11" s="274">
        <f t="shared" si="17"/>
        <v>2804</v>
      </c>
      <c r="M11" s="274">
        <f t="shared" si="18"/>
        <v>0</v>
      </c>
      <c r="N11" s="274">
        <f t="shared" si="1"/>
        <v>0</v>
      </c>
      <c r="O11" s="274">
        <f t="shared" si="19"/>
        <v>387</v>
      </c>
      <c r="P11" s="274">
        <f t="shared" si="20"/>
        <v>3855</v>
      </c>
      <c r="Q11" s="274">
        <f t="shared" si="21"/>
        <v>0</v>
      </c>
      <c r="R11" s="274">
        <f t="shared" si="22"/>
        <v>0</v>
      </c>
      <c r="S11" s="274">
        <f t="shared" si="23"/>
        <v>0</v>
      </c>
      <c r="T11" s="274">
        <f t="shared" si="24"/>
        <v>0</v>
      </c>
      <c r="U11" s="274">
        <f t="shared" si="25"/>
        <v>0</v>
      </c>
      <c r="V11" s="274">
        <f t="shared" si="3"/>
        <v>0</v>
      </c>
      <c r="W11" s="274">
        <f t="shared" si="26"/>
        <v>0</v>
      </c>
      <c r="X11" s="274">
        <f t="shared" si="4"/>
        <v>0</v>
      </c>
      <c r="Y11" s="274">
        <f t="shared" si="27"/>
        <v>1612</v>
      </c>
      <c r="Z11" s="274">
        <f t="shared" si="5"/>
        <v>6731</v>
      </c>
      <c r="AA11" s="274">
        <v>4747</v>
      </c>
      <c r="AB11" s="274">
        <v>104</v>
      </c>
      <c r="AC11" s="274">
        <v>0</v>
      </c>
      <c r="AD11" s="274">
        <v>47</v>
      </c>
      <c r="AE11" s="274">
        <v>1290</v>
      </c>
      <c r="AF11" s="274">
        <v>55</v>
      </c>
      <c r="AG11" s="274">
        <v>0</v>
      </c>
      <c r="AH11" s="274">
        <v>0</v>
      </c>
      <c r="AI11" s="274">
        <v>0</v>
      </c>
      <c r="AJ11" s="274">
        <v>0</v>
      </c>
      <c r="AK11" s="277">
        <v>367</v>
      </c>
      <c r="AL11" s="277" t="s">
        <v>835</v>
      </c>
      <c r="AM11" s="277" t="s">
        <v>835</v>
      </c>
      <c r="AN11" s="277" t="s">
        <v>835</v>
      </c>
      <c r="AO11" s="277" t="s">
        <v>835</v>
      </c>
      <c r="AP11" s="277" t="s">
        <v>835</v>
      </c>
      <c r="AQ11" s="277" t="s">
        <v>835</v>
      </c>
      <c r="AR11" s="277" t="s">
        <v>835</v>
      </c>
      <c r="AS11" s="277" t="s">
        <v>835</v>
      </c>
      <c r="AT11" s="274">
        <v>0</v>
      </c>
      <c r="AU11" s="274">
        <v>121</v>
      </c>
      <c r="AV11" s="274">
        <f>施設資源化量内訳!D11</f>
        <v>10304</v>
      </c>
      <c r="AW11" s="274">
        <f>施設資源化量内訳!E11</f>
        <v>0</v>
      </c>
      <c r="AX11" s="274">
        <f>施設資源化量内訳!F11</f>
        <v>0</v>
      </c>
      <c r="AY11" s="274">
        <f>施設資源化量内訳!G11</f>
        <v>0</v>
      </c>
      <c r="AZ11" s="274">
        <f>施設資源化量内訳!H11</f>
        <v>1495</v>
      </c>
      <c r="BA11" s="274">
        <f>施設資源化量内訳!I11</f>
        <v>0</v>
      </c>
      <c r="BB11" s="274">
        <f>施設資源化量内訳!J11</f>
        <v>659</v>
      </c>
      <c r="BC11" s="274">
        <f>施設資源化量内訳!K11</f>
        <v>0</v>
      </c>
      <c r="BD11" s="274">
        <f>施設資源化量内訳!L11</f>
        <v>2804</v>
      </c>
      <c r="BE11" s="274">
        <f>施設資源化量内訳!M11</f>
        <v>0</v>
      </c>
      <c r="BF11" s="274">
        <f>施設資源化量内訳!N11</f>
        <v>0</v>
      </c>
      <c r="BG11" s="274">
        <f>施設資源化量内訳!O11</f>
        <v>0</v>
      </c>
      <c r="BH11" s="274">
        <f>施設資源化量内訳!P11</f>
        <v>3855</v>
      </c>
      <c r="BI11" s="274">
        <f>施設資源化量内訳!Q11</f>
        <v>0</v>
      </c>
      <c r="BJ11" s="274">
        <f>施設資源化量内訳!R11</f>
        <v>0</v>
      </c>
      <c r="BK11" s="274">
        <f>施設資源化量内訳!S11</f>
        <v>0</v>
      </c>
      <c r="BL11" s="274">
        <f>施設資源化量内訳!T11</f>
        <v>0</v>
      </c>
      <c r="BM11" s="274">
        <f>施設資源化量内訳!U11</f>
        <v>0</v>
      </c>
      <c r="BN11" s="274">
        <f>施設資源化量内訳!V11</f>
        <v>0</v>
      </c>
      <c r="BO11" s="274">
        <f>施設資源化量内訳!W11</f>
        <v>0</v>
      </c>
      <c r="BP11" s="274">
        <f>施設資源化量内訳!X11</f>
        <v>0</v>
      </c>
      <c r="BQ11" s="274">
        <f>施設資源化量内訳!Y11</f>
        <v>1491</v>
      </c>
      <c r="BR11" s="274">
        <f t="shared" si="7"/>
        <v>416</v>
      </c>
      <c r="BS11" s="274">
        <v>386</v>
      </c>
      <c r="BT11" s="274">
        <v>5</v>
      </c>
      <c r="BU11" s="274">
        <v>0</v>
      </c>
      <c r="BV11" s="274">
        <v>5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v>0</v>
      </c>
      <c r="CC11" s="274">
        <v>20</v>
      </c>
      <c r="CD11" s="277" t="s">
        <v>835</v>
      </c>
      <c r="CE11" s="277" t="s">
        <v>835</v>
      </c>
      <c r="CF11" s="277" t="s">
        <v>835</v>
      </c>
      <c r="CG11" s="277" t="s">
        <v>835</v>
      </c>
      <c r="CH11" s="277" t="s">
        <v>835</v>
      </c>
      <c r="CI11" s="277" t="s">
        <v>835</v>
      </c>
      <c r="CJ11" s="277" t="s">
        <v>835</v>
      </c>
      <c r="CK11" s="277" t="s">
        <v>835</v>
      </c>
      <c r="CL11" s="274">
        <v>0</v>
      </c>
      <c r="CM11" s="274">
        <v>0</v>
      </c>
      <c r="CN11" s="275" t="s">
        <v>727</v>
      </c>
    </row>
    <row r="12" spans="1:92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9"/>
        <v>7175</v>
      </c>
      <c r="E12" s="274">
        <f t="shared" si="10"/>
        <v>3820</v>
      </c>
      <c r="F12" s="274">
        <f t="shared" si="11"/>
        <v>37</v>
      </c>
      <c r="G12" s="274">
        <f t="shared" si="12"/>
        <v>0</v>
      </c>
      <c r="H12" s="274">
        <f t="shared" si="13"/>
        <v>670</v>
      </c>
      <c r="I12" s="274">
        <f t="shared" si="14"/>
        <v>628</v>
      </c>
      <c r="J12" s="274">
        <f t="shared" si="15"/>
        <v>326</v>
      </c>
      <c r="K12" s="274">
        <f t="shared" si="16"/>
        <v>0</v>
      </c>
      <c r="L12" s="274">
        <f t="shared" si="17"/>
        <v>788</v>
      </c>
      <c r="M12" s="274">
        <f t="shared" si="18"/>
        <v>0</v>
      </c>
      <c r="N12" s="274">
        <f t="shared" si="1"/>
        <v>0</v>
      </c>
      <c r="O12" s="274">
        <f t="shared" si="19"/>
        <v>496</v>
      </c>
      <c r="P12" s="274">
        <f t="shared" si="20"/>
        <v>0</v>
      </c>
      <c r="Q12" s="274">
        <f t="shared" si="21"/>
        <v>0</v>
      </c>
      <c r="R12" s="274">
        <f t="shared" si="22"/>
        <v>0</v>
      </c>
      <c r="S12" s="274">
        <f t="shared" si="23"/>
        <v>0</v>
      </c>
      <c r="T12" s="274">
        <f t="shared" si="24"/>
        <v>0</v>
      </c>
      <c r="U12" s="274">
        <f t="shared" si="25"/>
        <v>0</v>
      </c>
      <c r="V12" s="274">
        <f t="shared" si="3"/>
        <v>0</v>
      </c>
      <c r="W12" s="274">
        <f t="shared" si="26"/>
        <v>0</v>
      </c>
      <c r="X12" s="274">
        <f t="shared" si="4"/>
        <v>3</v>
      </c>
      <c r="Y12" s="274">
        <f t="shared" si="27"/>
        <v>407</v>
      </c>
      <c r="Z12" s="274">
        <f t="shared" si="5"/>
        <v>5093</v>
      </c>
      <c r="AA12" s="274">
        <v>2244</v>
      </c>
      <c r="AB12" s="274">
        <v>12</v>
      </c>
      <c r="AC12" s="274">
        <v>0</v>
      </c>
      <c r="AD12" s="274">
        <v>253</v>
      </c>
      <c r="AE12" s="274">
        <v>628</v>
      </c>
      <c r="AF12" s="274">
        <v>326</v>
      </c>
      <c r="AG12" s="274">
        <v>0</v>
      </c>
      <c r="AH12" s="274">
        <v>788</v>
      </c>
      <c r="AI12" s="274">
        <v>0</v>
      </c>
      <c r="AJ12" s="274">
        <v>0</v>
      </c>
      <c r="AK12" s="277">
        <v>432</v>
      </c>
      <c r="AL12" s="277" t="s">
        <v>835</v>
      </c>
      <c r="AM12" s="277" t="s">
        <v>835</v>
      </c>
      <c r="AN12" s="277" t="s">
        <v>835</v>
      </c>
      <c r="AO12" s="277" t="s">
        <v>835</v>
      </c>
      <c r="AP12" s="277" t="s">
        <v>835</v>
      </c>
      <c r="AQ12" s="277" t="s">
        <v>835</v>
      </c>
      <c r="AR12" s="277" t="s">
        <v>835</v>
      </c>
      <c r="AS12" s="277" t="s">
        <v>835</v>
      </c>
      <c r="AT12" s="274">
        <v>3</v>
      </c>
      <c r="AU12" s="274">
        <v>407</v>
      </c>
      <c r="AV12" s="274">
        <f>施設資源化量内訳!D12</f>
        <v>430</v>
      </c>
      <c r="AW12" s="274">
        <f>施設資源化量内訳!E12</f>
        <v>19</v>
      </c>
      <c r="AX12" s="274">
        <f>施設資源化量内訳!F12</f>
        <v>0</v>
      </c>
      <c r="AY12" s="274">
        <f>施設資源化量内訳!G12</f>
        <v>0</v>
      </c>
      <c r="AZ12" s="274">
        <f>施設資源化量内訳!H12</f>
        <v>411</v>
      </c>
      <c r="BA12" s="274">
        <f>施設資源化量内訳!I12</f>
        <v>0</v>
      </c>
      <c r="BB12" s="274">
        <f>施設資源化量内訳!J12</f>
        <v>0</v>
      </c>
      <c r="BC12" s="274">
        <f>施設資源化量内訳!K12</f>
        <v>0</v>
      </c>
      <c r="BD12" s="274">
        <f>施設資源化量内訳!L12</f>
        <v>0</v>
      </c>
      <c r="BE12" s="274">
        <f>施設資源化量内訳!M12</f>
        <v>0</v>
      </c>
      <c r="BF12" s="274">
        <f>施設資源化量内訳!N12</f>
        <v>0</v>
      </c>
      <c r="BG12" s="274">
        <f>施設資源化量内訳!O12</f>
        <v>0</v>
      </c>
      <c r="BH12" s="274">
        <f>施設資源化量内訳!P12</f>
        <v>0</v>
      </c>
      <c r="BI12" s="274">
        <f>施設資源化量内訳!Q12</f>
        <v>0</v>
      </c>
      <c r="BJ12" s="274">
        <f>施設資源化量内訳!R12</f>
        <v>0</v>
      </c>
      <c r="BK12" s="274">
        <f>施設資源化量内訳!S12</f>
        <v>0</v>
      </c>
      <c r="BL12" s="274">
        <f>施設資源化量内訳!T12</f>
        <v>0</v>
      </c>
      <c r="BM12" s="274">
        <f>施設資源化量内訳!U12</f>
        <v>0</v>
      </c>
      <c r="BN12" s="274">
        <f>施設資源化量内訳!V12</f>
        <v>0</v>
      </c>
      <c r="BO12" s="274">
        <f>施設資源化量内訳!W12</f>
        <v>0</v>
      </c>
      <c r="BP12" s="274">
        <f>施設資源化量内訳!X12</f>
        <v>0</v>
      </c>
      <c r="BQ12" s="274">
        <f>施設資源化量内訳!Y12</f>
        <v>0</v>
      </c>
      <c r="BR12" s="274">
        <f t="shared" si="7"/>
        <v>1652</v>
      </c>
      <c r="BS12" s="274">
        <v>1557</v>
      </c>
      <c r="BT12" s="274">
        <v>25</v>
      </c>
      <c r="BU12" s="274">
        <v>0</v>
      </c>
      <c r="BV12" s="274">
        <v>6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v>0</v>
      </c>
      <c r="CC12" s="274">
        <v>64</v>
      </c>
      <c r="CD12" s="277" t="s">
        <v>835</v>
      </c>
      <c r="CE12" s="277" t="s">
        <v>835</v>
      </c>
      <c r="CF12" s="277" t="s">
        <v>835</v>
      </c>
      <c r="CG12" s="277" t="s">
        <v>835</v>
      </c>
      <c r="CH12" s="277" t="s">
        <v>835</v>
      </c>
      <c r="CI12" s="277" t="s">
        <v>835</v>
      </c>
      <c r="CJ12" s="277" t="s">
        <v>835</v>
      </c>
      <c r="CK12" s="277" t="s">
        <v>835</v>
      </c>
      <c r="CL12" s="274">
        <v>0</v>
      </c>
      <c r="CM12" s="274">
        <v>0</v>
      </c>
      <c r="CN12" s="275" t="s">
        <v>727</v>
      </c>
    </row>
    <row r="13" spans="1:92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9"/>
        <v>11494</v>
      </c>
      <c r="E13" s="274">
        <f t="shared" si="10"/>
        <v>3155</v>
      </c>
      <c r="F13" s="274">
        <f t="shared" si="11"/>
        <v>29</v>
      </c>
      <c r="G13" s="274">
        <f t="shared" si="12"/>
        <v>711</v>
      </c>
      <c r="H13" s="274">
        <f t="shared" si="13"/>
        <v>311</v>
      </c>
      <c r="I13" s="274">
        <f t="shared" si="14"/>
        <v>326</v>
      </c>
      <c r="J13" s="274">
        <f t="shared" si="15"/>
        <v>395</v>
      </c>
      <c r="K13" s="274">
        <f t="shared" si="16"/>
        <v>0</v>
      </c>
      <c r="L13" s="274">
        <f t="shared" si="17"/>
        <v>1242</v>
      </c>
      <c r="M13" s="274">
        <f t="shared" si="18"/>
        <v>71</v>
      </c>
      <c r="N13" s="274">
        <f t="shared" si="1"/>
        <v>0</v>
      </c>
      <c r="O13" s="274">
        <f t="shared" si="19"/>
        <v>296</v>
      </c>
      <c r="P13" s="274">
        <f t="shared" si="20"/>
        <v>0</v>
      </c>
      <c r="Q13" s="274">
        <f t="shared" si="21"/>
        <v>0</v>
      </c>
      <c r="R13" s="274">
        <f t="shared" si="22"/>
        <v>0</v>
      </c>
      <c r="S13" s="274">
        <f t="shared" si="23"/>
        <v>0</v>
      </c>
      <c r="T13" s="274">
        <f t="shared" si="24"/>
        <v>0</v>
      </c>
      <c r="U13" s="274">
        <f t="shared" si="25"/>
        <v>0</v>
      </c>
      <c r="V13" s="274">
        <f t="shared" si="3"/>
        <v>0</v>
      </c>
      <c r="W13" s="274">
        <f t="shared" si="26"/>
        <v>0</v>
      </c>
      <c r="X13" s="274">
        <f t="shared" si="4"/>
        <v>8</v>
      </c>
      <c r="Y13" s="274">
        <f t="shared" si="27"/>
        <v>4950</v>
      </c>
      <c r="Z13" s="274">
        <f t="shared" si="5"/>
        <v>0</v>
      </c>
      <c r="AA13" s="274">
        <v>0</v>
      </c>
      <c r="AB13" s="274"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7">
        <v>0</v>
      </c>
      <c r="AL13" s="277" t="s">
        <v>835</v>
      </c>
      <c r="AM13" s="277" t="s">
        <v>835</v>
      </c>
      <c r="AN13" s="277" t="s">
        <v>835</v>
      </c>
      <c r="AO13" s="277" t="s">
        <v>835</v>
      </c>
      <c r="AP13" s="277" t="s">
        <v>835</v>
      </c>
      <c r="AQ13" s="277" t="s">
        <v>835</v>
      </c>
      <c r="AR13" s="277" t="s">
        <v>835</v>
      </c>
      <c r="AS13" s="277" t="s">
        <v>835</v>
      </c>
      <c r="AT13" s="274">
        <v>0</v>
      </c>
      <c r="AU13" s="274">
        <v>0</v>
      </c>
      <c r="AV13" s="274">
        <f>施設資源化量内訳!D13</f>
        <v>9439</v>
      </c>
      <c r="AW13" s="274">
        <f>施設資源化量内訳!E13</f>
        <v>1578</v>
      </c>
      <c r="AX13" s="274">
        <f>施設資源化量内訳!F13</f>
        <v>9</v>
      </c>
      <c r="AY13" s="274">
        <f>施設資源化量内訳!G13</f>
        <v>711</v>
      </c>
      <c r="AZ13" s="274">
        <f>施設資源化量内訳!H13</f>
        <v>177</v>
      </c>
      <c r="BA13" s="274">
        <f>施設資源化量内訳!I13</f>
        <v>52</v>
      </c>
      <c r="BB13" s="274">
        <f>施設資源化量内訳!J13</f>
        <v>395</v>
      </c>
      <c r="BC13" s="274">
        <f>施設資源化量内訳!K13</f>
        <v>0</v>
      </c>
      <c r="BD13" s="274">
        <f>施設資源化量内訳!L13</f>
        <v>1242</v>
      </c>
      <c r="BE13" s="274">
        <f>施設資源化量内訳!M13</f>
        <v>71</v>
      </c>
      <c r="BF13" s="274">
        <f>施設資源化量内訳!N13</f>
        <v>0</v>
      </c>
      <c r="BG13" s="274">
        <f>施設資源化量内訳!O13</f>
        <v>246</v>
      </c>
      <c r="BH13" s="274">
        <f>施設資源化量内訳!P13</f>
        <v>0</v>
      </c>
      <c r="BI13" s="274">
        <f>施設資源化量内訳!Q13</f>
        <v>0</v>
      </c>
      <c r="BJ13" s="274">
        <f>施設資源化量内訳!R13</f>
        <v>0</v>
      </c>
      <c r="BK13" s="274">
        <f>施設資源化量内訳!S13</f>
        <v>0</v>
      </c>
      <c r="BL13" s="274">
        <f>施設資源化量内訳!T13</f>
        <v>0</v>
      </c>
      <c r="BM13" s="274">
        <f>施設資源化量内訳!U13</f>
        <v>0</v>
      </c>
      <c r="BN13" s="274">
        <f>施設資源化量内訳!V13</f>
        <v>0</v>
      </c>
      <c r="BO13" s="274">
        <f>施設資源化量内訳!W13</f>
        <v>0</v>
      </c>
      <c r="BP13" s="274">
        <f>施設資源化量内訳!X13</f>
        <v>8</v>
      </c>
      <c r="BQ13" s="274">
        <f>施設資源化量内訳!Y13</f>
        <v>4950</v>
      </c>
      <c r="BR13" s="274">
        <f t="shared" si="7"/>
        <v>2055</v>
      </c>
      <c r="BS13" s="274">
        <v>1577</v>
      </c>
      <c r="BT13" s="274">
        <v>20</v>
      </c>
      <c r="BU13" s="274">
        <v>0</v>
      </c>
      <c r="BV13" s="274">
        <v>134</v>
      </c>
      <c r="BW13" s="274">
        <v>274</v>
      </c>
      <c r="BX13" s="274">
        <v>0</v>
      </c>
      <c r="BY13" s="274">
        <v>0</v>
      </c>
      <c r="BZ13" s="274">
        <v>0</v>
      </c>
      <c r="CA13" s="274">
        <v>0</v>
      </c>
      <c r="CB13" s="274">
        <v>0</v>
      </c>
      <c r="CC13" s="274">
        <v>50</v>
      </c>
      <c r="CD13" s="277" t="s">
        <v>835</v>
      </c>
      <c r="CE13" s="277" t="s">
        <v>835</v>
      </c>
      <c r="CF13" s="277" t="s">
        <v>835</v>
      </c>
      <c r="CG13" s="277" t="s">
        <v>835</v>
      </c>
      <c r="CH13" s="277" t="s">
        <v>835</v>
      </c>
      <c r="CI13" s="277" t="s">
        <v>835</v>
      </c>
      <c r="CJ13" s="277" t="s">
        <v>835</v>
      </c>
      <c r="CK13" s="277" t="s">
        <v>835</v>
      </c>
      <c r="CL13" s="274">
        <v>0</v>
      </c>
      <c r="CM13" s="274">
        <v>0</v>
      </c>
      <c r="CN13" s="275" t="s">
        <v>727</v>
      </c>
    </row>
    <row r="14" spans="1:92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9"/>
        <v>13493</v>
      </c>
      <c r="E14" s="274">
        <f t="shared" si="10"/>
        <v>4643</v>
      </c>
      <c r="F14" s="274">
        <f t="shared" si="11"/>
        <v>43</v>
      </c>
      <c r="G14" s="274">
        <f t="shared" si="12"/>
        <v>0</v>
      </c>
      <c r="H14" s="274">
        <f t="shared" si="13"/>
        <v>1225</v>
      </c>
      <c r="I14" s="274">
        <f t="shared" si="14"/>
        <v>1089</v>
      </c>
      <c r="J14" s="274">
        <f t="shared" si="15"/>
        <v>590</v>
      </c>
      <c r="K14" s="274">
        <f t="shared" si="16"/>
        <v>0</v>
      </c>
      <c r="L14" s="274">
        <f t="shared" si="17"/>
        <v>2465</v>
      </c>
      <c r="M14" s="274">
        <f t="shared" si="18"/>
        <v>0</v>
      </c>
      <c r="N14" s="274">
        <f t="shared" si="1"/>
        <v>0</v>
      </c>
      <c r="O14" s="274">
        <f t="shared" si="19"/>
        <v>380</v>
      </c>
      <c r="P14" s="274">
        <f t="shared" si="20"/>
        <v>0</v>
      </c>
      <c r="Q14" s="274">
        <f t="shared" si="21"/>
        <v>0</v>
      </c>
      <c r="R14" s="274">
        <f t="shared" si="22"/>
        <v>0</v>
      </c>
      <c r="S14" s="274">
        <f t="shared" si="23"/>
        <v>0</v>
      </c>
      <c r="T14" s="274">
        <f t="shared" si="24"/>
        <v>0</v>
      </c>
      <c r="U14" s="274">
        <f t="shared" si="25"/>
        <v>2979</v>
      </c>
      <c r="V14" s="274">
        <f t="shared" si="3"/>
        <v>0</v>
      </c>
      <c r="W14" s="274">
        <f t="shared" si="26"/>
        <v>0</v>
      </c>
      <c r="X14" s="274">
        <f t="shared" si="4"/>
        <v>9</v>
      </c>
      <c r="Y14" s="274">
        <f t="shared" si="27"/>
        <v>70</v>
      </c>
      <c r="Z14" s="274">
        <f t="shared" si="5"/>
        <v>6932</v>
      </c>
      <c r="AA14" s="274">
        <v>3989</v>
      </c>
      <c r="AB14" s="274">
        <v>36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2465</v>
      </c>
      <c r="AI14" s="274">
        <v>0</v>
      </c>
      <c r="AJ14" s="274">
        <v>0</v>
      </c>
      <c r="AK14" s="277">
        <v>363</v>
      </c>
      <c r="AL14" s="277" t="s">
        <v>835</v>
      </c>
      <c r="AM14" s="277" t="s">
        <v>835</v>
      </c>
      <c r="AN14" s="277" t="s">
        <v>835</v>
      </c>
      <c r="AO14" s="277" t="s">
        <v>835</v>
      </c>
      <c r="AP14" s="277" t="s">
        <v>835</v>
      </c>
      <c r="AQ14" s="277" t="s">
        <v>835</v>
      </c>
      <c r="AR14" s="277" t="s">
        <v>835</v>
      </c>
      <c r="AS14" s="277" t="s">
        <v>835</v>
      </c>
      <c r="AT14" s="274">
        <v>9</v>
      </c>
      <c r="AU14" s="274">
        <v>70</v>
      </c>
      <c r="AV14" s="274">
        <f>施設資源化量内訳!D14</f>
        <v>5859</v>
      </c>
      <c r="AW14" s="274">
        <f>施設資源化量内訳!E14</f>
        <v>0</v>
      </c>
      <c r="AX14" s="274">
        <f>施設資源化量内訳!F14</f>
        <v>0</v>
      </c>
      <c r="AY14" s="274">
        <f>施設資源化量内訳!G14</f>
        <v>0</v>
      </c>
      <c r="AZ14" s="274">
        <f>施設資源化量内訳!H14</f>
        <v>1201</v>
      </c>
      <c r="BA14" s="274">
        <f>施設資源化量内訳!I14</f>
        <v>1089</v>
      </c>
      <c r="BB14" s="274">
        <f>施設資源化量内訳!J14</f>
        <v>590</v>
      </c>
      <c r="BC14" s="274">
        <f>施設資源化量内訳!K14</f>
        <v>0</v>
      </c>
      <c r="BD14" s="274">
        <f>施設資源化量内訳!L14</f>
        <v>0</v>
      </c>
      <c r="BE14" s="274">
        <f>施設資源化量内訳!M14</f>
        <v>0</v>
      </c>
      <c r="BF14" s="274">
        <f>施設資源化量内訳!N14</f>
        <v>0</v>
      </c>
      <c r="BG14" s="274">
        <f>施設資源化量内訳!O14</f>
        <v>0</v>
      </c>
      <c r="BH14" s="274">
        <f>施設資源化量内訳!P14</f>
        <v>0</v>
      </c>
      <c r="BI14" s="274">
        <f>施設資源化量内訳!Q14</f>
        <v>0</v>
      </c>
      <c r="BJ14" s="274">
        <f>施設資源化量内訳!R14</f>
        <v>0</v>
      </c>
      <c r="BK14" s="274">
        <f>施設資源化量内訳!S14</f>
        <v>0</v>
      </c>
      <c r="BL14" s="274">
        <f>施設資源化量内訳!T14</f>
        <v>0</v>
      </c>
      <c r="BM14" s="274">
        <f>施設資源化量内訳!U14</f>
        <v>2979</v>
      </c>
      <c r="BN14" s="274">
        <f>施設資源化量内訳!V14</f>
        <v>0</v>
      </c>
      <c r="BO14" s="274">
        <f>施設資源化量内訳!W14</f>
        <v>0</v>
      </c>
      <c r="BP14" s="274">
        <f>施設資源化量内訳!X14</f>
        <v>0</v>
      </c>
      <c r="BQ14" s="274">
        <f>施設資源化量内訳!Y14</f>
        <v>0</v>
      </c>
      <c r="BR14" s="274">
        <f t="shared" si="7"/>
        <v>702</v>
      </c>
      <c r="BS14" s="274">
        <v>654</v>
      </c>
      <c r="BT14" s="274">
        <v>7</v>
      </c>
      <c r="BU14" s="274">
        <v>0</v>
      </c>
      <c r="BV14" s="274">
        <v>24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v>0</v>
      </c>
      <c r="CC14" s="274">
        <v>17</v>
      </c>
      <c r="CD14" s="277" t="s">
        <v>835</v>
      </c>
      <c r="CE14" s="277" t="s">
        <v>835</v>
      </c>
      <c r="CF14" s="277" t="s">
        <v>835</v>
      </c>
      <c r="CG14" s="277" t="s">
        <v>835</v>
      </c>
      <c r="CH14" s="277" t="s">
        <v>835</v>
      </c>
      <c r="CI14" s="277" t="s">
        <v>835</v>
      </c>
      <c r="CJ14" s="277" t="s">
        <v>835</v>
      </c>
      <c r="CK14" s="277" t="s">
        <v>835</v>
      </c>
      <c r="CL14" s="274">
        <v>0</v>
      </c>
      <c r="CM14" s="274">
        <v>0</v>
      </c>
      <c r="CN14" s="275" t="s">
        <v>727</v>
      </c>
    </row>
    <row r="15" spans="1:92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9"/>
        <v>15034</v>
      </c>
      <c r="E15" s="274">
        <f t="shared" si="10"/>
        <v>5036</v>
      </c>
      <c r="F15" s="274">
        <f t="shared" si="11"/>
        <v>53</v>
      </c>
      <c r="G15" s="274">
        <f t="shared" si="12"/>
        <v>0</v>
      </c>
      <c r="H15" s="274">
        <f t="shared" si="13"/>
        <v>1629</v>
      </c>
      <c r="I15" s="274">
        <f t="shared" si="14"/>
        <v>939</v>
      </c>
      <c r="J15" s="274">
        <f t="shared" si="15"/>
        <v>618</v>
      </c>
      <c r="K15" s="274">
        <f t="shared" si="16"/>
        <v>23</v>
      </c>
      <c r="L15" s="274">
        <f t="shared" si="17"/>
        <v>0</v>
      </c>
      <c r="M15" s="274">
        <f t="shared" si="18"/>
        <v>0</v>
      </c>
      <c r="N15" s="274">
        <f t="shared" si="1"/>
        <v>10</v>
      </c>
      <c r="O15" s="274">
        <f t="shared" si="19"/>
        <v>194</v>
      </c>
      <c r="P15" s="274">
        <f t="shared" si="20"/>
        <v>536</v>
      </c>
      <c r="Q15" s="274">
        <f t="shared" si="21"/>
        <v>0</v>
      </c>
      <c r="R15" s="274">
        <f t="shared" si="22"/>
        <v>4389</v>
      </c>
      <c r="S15" s="274">
        <f t="shared" si="23"/>
        <v>0</v>
      </c>
      <c r="T15" s="274">
        <f t="shared" si="24"/>
        <v>854</v>
      </c>
      <c r="U15" s="274">
        <f t="shared" si="25"/>
        <v>0</v>
      </c>
      <c r="V15" s="274">
        <f t="shared" si="3"/>
        <v>0</v>
      </c>
      <c r="W15" s="274">
        <f t="shared" si="26"/>
        <v>0</v>
      </c>
      <c r="X15" s="274">
        <f t="shared" si="4"/>
        <v>11</v>
      </c>
      <c r="Y15" s="274">
        <f t="shared" si="27"/>
        <v>742</v>
      </c>
      <c r="Z15" s="274">
        <f t="shared" si="5"/>
        <v>4608</v>
      </c>
      <c r="AA15" s="274">
        <v>4372</v>
      </c>
      <c r="AB15" s="274">
        <v>44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7">
        <v>181</v>
      </c>
      <c r="AL15" s="277" t="s">
        <v>835</v>
      </c>
      <c r="AM15" s="277" t="s">
        <v>835</v>
      </c>
      <c r="AN15" s="277" t="s">
        <v>835</v>
      </c>
      <c r="AO15" s="277" t="s">
        <v>835</v>
      </c>
      <c r="AP15" s="277" t="s">
        <v>835</v>
      </c>
      <c r="AQ15" s="277" t="s">
        <v>835</v>
      </c>
      <c r="AR15" s="277" t="s">
        <v>835</v>
      </c>
      <c r="AS15" s="277" t="s">
        <v>835</v>
      </c>
      <c r="AT15" s="274">
        <v>11</v>
      </c>
      <c r="AU15" s="274">
        <v>0</v>
      </c>
      <c r="AV15" s="274">
        <f>施設資源化量内訳!D15</f>
        <v>9727</v>
      </c>
      <c r="AW15" s="274">
        <f>施設資源化量内訳!E15</f>
        <v>0</v>
      </c>
      <c r="AX15" s="274">
        <f>施設資源化量内訳!F15</f>
        <v>0</v>
      </c>
      <c r="AY15" s="274">
        <f>施設資源化量内訳!G15</f>
        <v>0</v>
      </c>
      <c r="AZ15" s="274">
        <f>施設資源化量内訳!H15</f>
        <v>1615</v>
      </c>
      <c r="BA15" s="274">
        <f>施設資源化量内訳!I15</f>
        <v>939</v>
      </c>
      <c r="BB15" s="274">
        <f>施設資源化量内訳!J15</f>
        <v>617</v>
      </c>
      <c r="BC15" s="274">
        <f>施設資源化量内訳!K15</f>
        <v>23</v>
      </c>
      <c r="BD15" s="274">
        <f>施設資源化量内訳!L15</f>
        <v>0</v>
      </c>
      <c r="BE15" s="274">
        <f>施設資源化量内訳!M15</f>
        <v>0</v>
      </c>
      <c r="BF15" s="274">
        <f>施設資源化量内訳!N15</f>
        <v>10</v>
      </c>
      <c r="BG15" s="274">
        <f>施設資源化量内訳!O15</f>
        <v>2</v>
      </c>
      <c r="BH15" s="274">
        <f>施設資源化量内訳!P15</f>
        <v>536</v>
      </c>
      <c r="BI15" s="274">
        <f>施設資源化量内訳!Q15</f>
        <v>0</v>
      </c>
      <c r="BJ15" s="274">
        <f>施設資源化量内訳!R15</f>
        <v>4389</v>
      </c>
      <c r="BK15" s="274">
        <f>施設資源化量内訳!S15</f>
        <v>0</v>
      </c>
      <c r="BL15" s="274">
        <f>施設資源化量内訳!T15</f>
        <v>854</v>
      </c>
      <c r="BM15" s="274">
        <f>施設資源化量内訳!U15</f>
        <v>0</v>
      </c>
      <c r="BN15" s="274">
        <f>施設資源化量内訳!V15</f>
        <v>0</v>
      </c>
      <c r="BO15" s="274">
        <f>施設資源化量内訳!W15</f>
        <v>0</v>
      </c>
      <c r="BP15" s="274">
        <f>施設資源化量内訳!X15</f>
        <v>0</v>
      </c>
      <c r="BQ15" s="274">
        <f>施設資源化量内訳!Y15</f>
        <v>742</v>
      </c>
      <c r="BR15" s="274">
        <f t="shared" si="7"/>
        <v>699</v>
      </c>
      <c r="BS15" s="274">
        <v>664</v>
      </c>
      <c r="BT15" s="274">
        <v>9</v>
      </c>
      <c r="BU15" s="274">
        <v>0</v>
      </c>
      <c r="BV15" s="274">
        <v>14</v>
      </c>
      <c r="BW15" s="274">
        <v>0</v>
      </c>
      <c r="BX15" s="274">
        <v>1</v>
      </c>
      <c r="BY15" s="274">
        <v>0</v>
      </c>
      <c r="BZ15" s="274">
        <v>0</v>
      </c>
      <c r="CA15" s="274">
        <v>0</v>
      </c>
      <c r="CB15" s="274">
        <v>0</v>
      </c>
      <c r="CC15" s="274">
        <v>11</v>
      </c>
      <c r="CD15" s="277" t="s">
        <v>835</v>
      </c>
      <c r="CE15" s="277" t="s">
        <v>835</v>
      </c>
      <c r="CF15" s="277" t="s">
        <v>835</v>
      </c>
      <c r="CG15" s="277" t="s">
        <v>835</v>
      </c>
      <c r="CH15" s="277" t="s">
        <v>835</v>
      </c>
      <c r="CI15" s="277" t="s">
        <v>835</v>
      </c>
      <c r="CJ15" s="277" t="s">
        <v>835</v>
      </c>
      <c r="CK15" s="277" t="s">
        <v>835</v>
      </c>
      <c r="CL15" s="274">
        <v>0</v>
      </c>
      <c r="CM15" s="274">
        <v>0</v>
      </c>
      <c r="CN15" s="275" t="s">
        <v>727</v>
      </c>
    </row>
    <row r="16" spans="1:92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9"/>
        <v>2377</v>
      </c>
      <c r="E16" s="274">
        <f t="shared" si="10"/>
        <v>275</v>
      </c>
      <c r="F16" s="274">
        <f t="shared" si="11"/>
        <v>0</v>
      </c>
      <c r="G16" s="274">
        <f t="shared" si="12"/>
        <v>0</v>
      </c>
      <c r="H16" s="274">
        <f t="shared" si="13"/>
        <v>187</v>
      </c>
      <c r="I16" s="274">
        <f t="shared" si="14"/>
        <v>262</v>
      </c>
      <c r="J16" s="274">
        <f t="shared" si="15"/>
        <v>57</v>
      </c>
      <c r="K16" s="274">
        <f t="shared" si="16"/>
        <v>0</v>
      </c>
      <c r="L16" s="274">
        <f t="shared" si="17"/>
        <v>405</v>
      </c>
      <c r="M16" s="274">
        <f t="shared" si="18"/>
        <v>0</v>
      </c>
      <c r="N16" s="274">
        <f t="shared" si="1"/>
        <v>0</v>
      </c>
      <c r="O16" s="274">
        <f t="shared" si="19"/>
        <v>16</v>
      </c>
      <c r="P16" s="274">
        <f t="shared" si="20"/>
        <v>0</v>
      </c>
      <c r="Q16" s="274">
        <f t="shared" si="21"/>
        <v>0</v>
      </c>
      <c r="R16" s="274">
        <f t="shared" si="22"/>
        <v>0</v>
      </c>
      <c r="S16" s="274">
        <f t="shared" si="23"/>
        <v>0</v>
      </c>
      <c r="T16" s="274">
        <f t="shared" si="24"/>
        <v>0</v>
      </c>
      <c r="U16" s="274">
        <f t="shared" si="25"/>
        <v>1139</v>
      </c>
      <c r="V16" s="274">
        <f t="shared" si="3"/>
        <v>0</v>
      </c>
      <c r="W16" s="274">
        <f t="shared" si="26"/>
        <v>0</v>
      </c>
      <c r="X16" s="274">
        <f t="shared" si="4"/>
        <v>1</v>
      </c>
      <c r="Y16" s="274">
        <f t="shared" si="27"/>
        <v>35</v>
      </c>
      <c r="Z16" s="274">
        <f t="shared" si="5"/>
        <v>1133</v>
      </c>
      <c r="AA16" s="274">
        <v>275</v>
      </c>
      <c r="AB16" s="274">
        <v>0</v>
      </c>
      <c r="AC16" s="274">
        <v>0</v>
      </c>
      <c r="AD16" s="274">
        <v>98</v>
      </c>
      <c r="AE16" s="274">
        <v>262</v>
      </c>
      <c r="AF16" s="274">
        <v>57</v>
      </c>
      <c r="AG16" s="274">
        <v>0</v>
      </c>
      <c r="AH16" s="274">
        <v>405</v>
      </c>
      <c r="AI16" s="274">
        <v>0</v>
      </c>
      <c r="AJ16" s="274">
        <v>0</v>
      </c>
      <c r="AK16" s="277">
        <v>16</v>
      </c>
      <c r="AL16" s="277" t="s">
        <v>835</v>
      </c>
      <c r="AM16" s="277" t="s">
        <v>835</v>
      </c>
      <c r="AN16" s="277" t="s">
        <v>835</v>
      </c>
      <c r="AO16" s="277" t="s">
        <v>835</v>
      </c>
      <c r="AP16" s="277" t="s">
        <v>835</v>
      </c>
      <c r="AQ16" s="277" t="s">
        <v>835</v>
      </c>
      <c r="AR16" s="277" t="s">
        <v>835</v>
      </c>
      <c r="AS16" s="277" t="s">
        <v>835</v>
      </c>
      <c r="AT16" s="274">
        <v>1</v>
      </c>
      <c r="AU16" s="274">
        <v>19</v>
      </c>
      <c r="AV16" s="274">
        <f>施設資源化量内訳!D16</f>
        <v>1244</v>
      </c>
      <c r="AW16" s="274">
        <f>施設資源化量内訳!E16</f>
        <v>0</v>
      </c>
      <c r="AX16" s="274">
        <f>施設資源化量内訳!F16</f>
        <v>0</v>
      </c>
      <c r="AY16" s="274">
        <f>施設資源化量内訳!G16</f>
        <v>0</v>
      </c>
      <c r="AZ16" s="274">
        <f>施設資源化量内訳!H16</f>
        <v>89</v>
      </c>
      <c r="BA16" s="274">
        <f>施設資源化量内訳!I16</f>
        <v>0</v>
      </c>
      <c r="BB16" s="274">
        <f>施設資源化量内訳!J16</f>
        <v>0</v>
      </c>
      <c r="BC16" s="274">
        <f>施設資源化量内訳!K16</f>
        <v>0</v>
      </c>
      <c r="BD16" s="274">
        <f>施設資源化量内訳!L16</f>
        <v>0</v>
      </c>
      <c r="BE16" s="274">
        <f>施設資源化量内訳!M16</f>
        <v>0</v>
      </c>
      <c r="BF16" s="274">
        <f>施設資源化量内訳!N16</f>
        <v>0</v>
      </c>
      <c r="BG16" s="274">
        <f>施設資源化量内訳!O16</f>
        <v>0</v>
      </c>
      <c r="BH16" s="274">
        <f>施設資源化量内訳!P16</f>
        <v>0</v>
      </c>
      <c r="BI16" s="274">
        <f>施設資源化量内訳!Q16</f>
        <v>0</v>
      </c>
      <c r="BJ16" s="274">
        <f>施設資源化量内訳!R16</f>
        <v>0</v>
      </c>
      <c r="BK16" s="274">
        <f>施設資源化量内訳!S16</f>
        <v>0</v>
      </c>
      <c r="BL16" s="274">
        <f>施設資源化量内訳!T16</f>
        <v>0</v>
      </c>
      <c r="BM16" s="274">
        <f>施設資源化量内訳!U16</f>
        <v>1139</v>
      </c>
      <c r="BN16" s="274">
        <f>施設資源化量内訳!V16</f>
        <v>0</v>
      </c>
      <c r="BO16" s="274">
        <f>施設資源化量内訳!W16</f>
        <v>0</v>
      </c>
      <c r="BP16" s="274">
        <f>施設資源化量内訳!X16</f>
        <v>0</v>
      </c>
      <c r="BQ16" s="274">
        <f>施設資源化量内訳!Y16</f>
        <v>16</v>
      </c>
      <c r="BR16" s="274">
        <f t="shared" si="7"/>
        <v>0</v>
      </c>
      <c r="BS16" s="274">
        <v>0</v>
      </c>
      <c r="BT16" s="274">
        <v>0</v>
      </c>
      <c r="BU16" s="274"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v>0</v>
      </c>
      <c r="CC16" s="274">
        <v>0</v>
      </c>
      <c r="CD16" s="277" t="s">
        <v>835</v>
      </c>
      <c r="CE16" s="277" t="s">
        <v>835</v>
      </c>
      <c r="CF16" s="277" t="s">
        <v>835</v>
      </c>
      <c r="CG16" s="277" t="s">
        <v>835</v>
      </c>
      <c r="CH16" s="277" t="s">
        <v>835</v>
      </c>
      <c r="CI16" s="277" t="s">
        <v>835</v>
      </c>
      <c r="CJ16" s="277" t="s">
        <v>835</v>
      </c>
      <c r="CK16" s="277" t="s">
        <v>835</v>
      </c>
      <c r="CL16" s="274">
        <v>0</v>
      </c>
      <c r="CM16" s="274">
        <v>0</v>
      </c>
      <c r="CN16" s="275" t="s">
        <v>727</v>
      </c>
    </row>
    <row r="17" spans="1:92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9"/>
        <v>3787</v>
      </c>
      <c r="E17" s="274">
        <f t="shared" si="10"/>
        <v>1092</v>
      </c>
      <c r="F17" s="274">
        <f t="shared" si="11"/>
        <v>11</v>
      </c>
      <c r="G17" s="274">
        <f t="shared" si="12"/>
        <v>0</v>
      </c>
      <c r="H17" s="274">
        <f t="shared" si="13"/>
        <v>726</v>
      </c>
      <c r="I17" s="274">
        <f t="shared" si="14"/>
        <v>324</v>
      </c>
      <c r="J17" s="274">
        <f t="shared" si="15"/>
        <v>267</v>
      </c>
      <c r="K17" s="274">
        <f t="shared" si="16"/>
        <v>45</v>
      </c>
      <c r="L17" s="274">
        <f t="shared" si="17"/>
        <v>295</v>
      </c>
      <c r="M17" s="274">
        <f t="shared" si="18"/>
        <v>0</v>
      </c>
      <c r="N17" s="274">
        <f t="shared" si="1"/>
        <v>9</v>
      </c>
      <c r="O17" s="274">
        <f t="shared" si="19"/>
        <v>104</v>
      </c>
      <c r="P17" s="274">
        <f t="shared" si="20"/>
        <v>0</v>
      </c>
      <c r="Q17" s="274">
        <f t="shared" si="21"/>
        <v>73</v>
      </c>
      <c r="R17" s="274">
        <f t="shared" si="22"/>
        <v>0</v>
      </c>
      <c r="S17" s="274">
        <f t="shared" si="23"/>
        <v>0</v>
      </c>
      <c r="T17" s="274">
        <f t="shared" si="24"/>
        <v>0</v>
      </c>
      <c r="U17" s="274">
        <f t="shared" si="25"/>
        <v>0</v>
      </c>
      <c r="V17" s="274">
        <f t="shared" si="3"/>
        <v>0</v>
      </c>
      <c r="W17" s="274">
        <f t="shared" si="26"/>
        <v>0</v>
      </c>
      <c r="X17" s="274">
        <f t="shared" si="4"/>
        <v>0</v>
      </c>
      <c r="Y17" s="274">
        <f t="shared" si="27"/>
        <v>841</v>
      </c>
      <c r="Z17" s="274">
        <f t="shared" si="5"/>
        <v>1835</v>
      </c>
      <c r="AA17" s="274">
        <v>853</v>
      </c>
      <c r="AB17" s="274">
        <v>11</v>
      </c>
      <c r="AC17" s="274">
        <v>0</v>
      </c>
      <c r="AD17" s="274">
        <v>273</v>
      </c>
      <c r="AE17" s="274">
        <v>324</v>
      </c>
      <c r="AF17" s="274">
        <v>144</v>
      </c>
      <c r="AG17" s="274">
        <v>0</v>
      </c>
      <c r="AH17" s="274">
        <v>0</v>
      </c>
      <c r="AI17" s="274">
        <v>0</v>
      </c>
      <c r="AJ17" s="274">
        <v>0</v>
      </c>
      <c r="AK17" s="277">
        <v>104</v>
      </c>
      <c r="AL17" s="277" t="s">
        <v>835</v>
      </c>
      <c r="AM17" s="277" t="s">
        <v>835</v>
      </c>
      <c r="AN17" s="277" t="s">
        <v>835</v>
      </c>
      <c r="AO17" s="277" t="s">
        <v>835</v>
      </c>
      <c r="AP17" s="277" t="s">
        <v>835</v>
      </c>
      <c r="AQ17" s="277" t="s">
        <v>835</v>
      </c>
      <c r="AR17" s="277" t="s">
        <v>835</v>
      </c>
      <c r="AS17" s="277" t="s">
        <v>835</v>
      </c>
      <c r="AT17" s="274">
        <v>0</v>
      </c>
      <c r="AU17" s="274">
        <v>126</v>
      </c>
      <c r="AV17" s="274">
        <f>施設資源化量内訳!D17</f>
        <v>1698</v>
      </c>
      <c r="AW17" s="274">
        <f>施設資源化量内訳!E17</f>
        <v>0</v>
      </c>
      <c r="AX17" s="274">
        <f>施設資源化量内訳!F17</f>
        <v>0</v>
      </c>
      <c r="AY17" s="274">
        <f>施設資源化量内訳!G17</f>
        <v>0</v>
      </c>
      <c r="AZ17" s="274">
        <f>施設資源化量内訳!H17</f>
        <v>447</v>
      </c>
      <c r="BA17" s="274">
        <f>施設資源化量内訳!I17</f>
        <v>0</v>
      </c>
      <c r="BB17" s="274">
        <f>施設資源化量内訳!J17</f>
        <v>123</v>
      </c>
      <c r="BC17" s="274">
        <f>施設資源化量内訳!K17</f>
        <v>45</v>
      </c>
      <c r="BD17" s="274">
        <f>施設資源化量内訳!L17</f>
        <v>295</v>
      </c>
      <c r="BE17" s="274">
        <f>施設資源化量内訳!M17</f>
        <v>0</v>
      </c>
      <c r="BF17" s="274">
        <f>施設資源化量内訳!N17</f>
        <v>0</v>
      </c>
      <c r="BG17" s="274">
        <f>施設資源化量内訳!O17</f>
        <v>0</v>
      </c>
      <c r="BH17" s="274">
        <f>施設資源化量内訳!P17</f>
        <v>0</v>
      </c>
      <c r="BI17" s="274">
        <f>施設資源化量内訳!Q17</f>
        <v>73</v>
      </c>
      <c r="BJ17" s="274">
        <f>施設資源化量内訳!R17</f>
        <v>0</v>
      </c>
      <c r="BK17" s="274">
        <f>施設資源化量内訳!S17</f>
        <v>0</v>
      </c>
      <c r="BL17" s="274">
        <f>施設資源化量内訳!T17</f>
        <v>0</v>
      </c>
      <c r="BM17" s="274">
        <f>施設資源化量内訳!U17</f>
        <v>0</v>
      </c>
      <c r="BN17" s="274">
        <f>施設資源化量内訳!V17</f>
        <v>0</v>
      </c>
      <c r="BO17" s="274">
        <f>施設資源化量内訳!W17</f>
        <v>0</v>
      </c>
      <c r="BP17" s="274">
        <f>施設資源化量内訳!X17</f>
        <v>0</v>
      </c>
      <c r="BQ17" s="274">
        <f>施設資源化量内訳!Y17</f>
        <v>715</v>
      </c>
      <c r="BR17" s="274">
        <f t="shared" si="7"/>
        <v>254</v>
      </c>
      <c r="BS17" s="274">
        <v>239</v>
      </c>
      <c r="BT17" s="274">
        <v>0</v>
      </c>
      <c r="BU17" s="274">
        <v>0</v>
      </c>
      <c r="BV17" s="274">
        <v>6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v>9</v>
      </c>
      <c r="CC17" s="274">
        <v>0</v>
      </c>
      <c r="CD17" s="277" t="s">
        <v>835</v>
      </c>
      <c r="CE17" s="277" t="s">
        <v>835</v>
      </c>
      <c r="CF17" s="277" t="s">
        <v>835</v>
      </c>
      <c r="CG17" s="277" t="s">
        <v>835</v>
      </c>
      <c r="CH17" s="277" t="s">
        <v>835</v>
      </c>
      <c r="CI17" s="277" t="s">
        <v>835</v>
      </c>
      <c r="CJ17" s="277" t="s">
        <v>835</v>
      </c>
      <c r="CK17" s="277" t="s">
        <v>835</v>
      </c>
      <c r="CL17" s="274">
        <v>0</v>
      </c>
      <c r="CM17" s="274">
        <v>0</v>
      </c>
      <c r="CN17" s="275" t="s">
        <v>727</v>
      </c>
    </row>
    <row r="18" spans="1:92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9"/>
        <v>7392</v>
      </c>
      <c r="E18" s="274">
        <f t="shared" si="10"/>
        <v>2431</v>
      </c>
      <c r="F18" s="274">
        <f t="shared" si="11"/>
        <v>22</v>
      </c>
      <c r="G18" s="274">
        <f t="shared" si="12"/>
        <v>211</v>
      </c>
      <c r="H18" s="274">
        <f t="shared" si="13"/>
        <v>888</v>
      </c>
      <c r="I18" s="274">
        <f t="shared" si="14"/>
        <v>718</v>
      </c>
      <c r="J18" s="274">
        <f t="shared" si="15"/>
        <v>343</v>
      </c>
      <c r="K18" s="274">
        <f t="shared" si="16"/>
        <v>0</v>
      </c>
      <c r="L18" s="274">
        <f t="shared" si="17"/>
        <v>1101</v>
      </c>
      <c r="M18" s="274">
        <f t="shared" si="18"/>
        <v>117</v>
      </c>
      <c r="N18" s="274">
        <f t="shared" si="1"/>
        <v>0</v>
      </c>
      <c r="O18" s="274">
        <f t="shared" si="19"/>
        <v>37</v>
      </c>
      <c r="P18" s="274">
        <f t="shared" si="20"/>
        <v>400</v>
      </c>
      <c r="Q18" s="274">
        <f t="shared" si="21"/>
        <v>0</v>
      </c>
      <c r="R18" s="274">
        <f t="shared" si="22"/>
        <v>0</v>
      </c>
      <c r="S18" s="274">
        <f t="shared" si="23"/>
        <v>0</v>
      </c>
      <c r="T18" s="274">
        <f t="shared" si="24"/>
        <v>0</v>
      </c>
      <c r="U18" s="274">
        <f t="shared" si="25"/>
        <v>701</v>
      </c>
      <c r="V18" s="274">
        <f t="shared" si="3"/>
        <v>0</v>
      </c>
      <c r="W18" s="274">
        <f t="shared" si="26"/>
        <v>0</v>
      </c>
      <c r="X18" s="274">
        <f t="shared" si="4"/>
        <v>0</v>
      </c>
      <c r="Y18" s="274">
        <f t="shared" si="27"/>
        <v>423</v>
      </c>
      <c r="Z18" s="274">
        <f t="shared" si="5"/>
        <v>1136</v>
      </c>
      <c r="AA18" s="274">
        <v>701</v>
      </c>
      <c r="AB18" s="274">
        <v>2</v>
      </c>
      <c r="AC18" s="274">
        <v>0</v>
      </c>
      <c r="AD18" s="274">
        <v>305</v>
      </c>
      <c r="AE18" s="274">
        <v>36</v>
      </c>
      <c r="AF18" s="274">
        <v>0</v>
      </c>
      <c r="AG18" s="274">
        <v>0</v>
      </c>
      <c r="AH18" s="274">
        <v>8</v>
      </c>
      <c r="AI18" s="274">
        <v>0</v>
      </c>
      <c r="AJ18" s="274">
        <v>0</v>
      </c>
      <c r="AK18" s="277">
        <v>1</v>
      </c>
      <c r="AL18" s="277" t="s">
        <v>835</v>
      </c>
      <c r="AM18" s="277" t="s">
        <v>835</v>
      </c>
      <c r="AN18" s="277" t="s">
        <v>835</v>
      </c>
      <c r="AO18" s="277" t="s">
        <v>835</v>
      </c>
      <c r="AP18" s="277" t="s">
        <v>835</v>
      </c>
      <c r="AQ18" s="277" t="s">
        <v>835</v>
      </c>
      <c r="AR18" s="277" t="s">
        <v>835</v>
      </c>
      <c r="AS18" s="277" t="s">
        <v>835</v>
      </c>
      <c r="AT18" s="274">
        <v>0</v>
      </c>
      <c r="AU18" s="274">
        <v>83</v>
      </c>
      <c r="AV18" s="274">
        <f>施設資源化量内訳!D18</f>
        <v>4450</v>
      </c>
      <c r="AW18" s="274">
        <f>施設資源化量内訳!E18</f>
        <v>2</v>
      </c>
      <c r="AX18" s="274">
        <f>施設資源化量内訳!F18</f>
        <v>1</v>
      </c>
      <c r="AY18" s="274">
        <f>施設資源化量内訳!G18</f>
        <v>211</v>
      </c>
      <c r="AZ18" s="274">
        <f>施設資源化量内訳!H18</f>
        <v>544</v>
      </c>
      <c r="BA18" s="274">
        <f>施設資源化量内訳!I18</f>
        <v>682</v>
      </c>
      <c r="BB18" s="274">
        <f>施設資源化量内訳!J18</f>
        <v>343</v>
      </c>
      <c r="BC18" s="274">
        <f>施設資源化量内訳!K18</f>
        <v>0</v>
      </c>
      <c r="BD18" s="274">
        <f>施設資源化量内訳!L18</f>
        <v>1093</v>
      </c>
      <c r="BE18" s="274">
        <f>施設資源化量内訳!M18</f>
        <v>117</v>
      </c>
      <c r="BF18" s="274">
        <f>施設資源化量内訳!N18</f>
        <v>0</v>
      </c>
      <c r="BG18" s="274">
        <f>施設資源化量内訳!O18</f>
        <v>18</v>
      </c>
      <c r="BH18" s="274">
        <f>施設資源化量内訳!P18</f>
        <v>400</v>
      </c>
      <c r="BI18" s="274">
        <f>施設資源化量内訳!Q18</f>
        <v>0</v>
      </c>
      <c r="BJ18" s="274">
        <f>施設資源化量内訳!R18</f>
        <v>0</v>
      </c>
      <c r="BK18" s="274">
        <f>施設資源化量内訳!S18</f>
        <v>0</v>
      </c>
      <c r="BL18" s="274">
        <f>施設資源化量内訳!T18</f>
        <v>0</v>
      </c>
      <c r="BM18" s="274">
        <f>施設資源化量内訳!U18</f>
        <v>701</v>
      </c>
      <c r="BN18" s="274">
        <f>施設資源化量内訳!V18</f>
        <v>0</v>
      </c>
      <c r="BO18" s="274">
        <f>施設資源化量内訳!W18</f>
        <v>0</v>
      </c>
      <c r="BP18" s="274">
        <f>施設資源化量内訳!X18</f>
        <v>0</v>
      </c>
      <c r="BQ18" s="274">
        <f>施設資源化量内訳!Y18</f>
        <v>338</v>
      </c>
      <c r="BR18" s="274">
        <f t="shared" si="7"/>
        <v>1806</v>
      </c>
      <c r="BS18" s="274">
        <v>1728</v>
      </c>
      <c r="BT18" s="274">
        <v>19</v>
      </c>
      <c r="BU18" s="274">
        <v>0</v>
      </c>
      <c r="BV18" s="274">
        <v>39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v>0</v>
      </c>
      <c r="CC18" s="274">
        <v>18</v>
      </c>
      <c r="CD18" s="277" t="s">
        <v>835</v>
      </c>
      <c r="CE18" s="277" t="s">
        <v>835</v>
      </c>
      <c r="CF18" s="277" t="s">
        <v>835</v>
      </c>
      <c r="CG18" s="277" t="s">
        <v>835</v>
      </c>
      <c r="CH18" s="277" t="s">
        <v>835</v>
      </c>
      <c r="CI18" s="277" t="s">
        <v>835</v>
      </c>
      <c r="CJ18" s="277" t="s">
        <v>835</v>
      </c>
      <c r="CK18" s="277" t="s">
        <v>835</v>
      </c>
      <c r="CL18" s="274">
        <v>0</v>
      </c>
      <c r="CM18" s="274">
        <v>2</v>
      </c>
      <c r="CN18" s="275" t="s">
        <v>727</v>
      </c>
    </row>
    <row r="19" spans="1:92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9"/>
        <v>19304</v>
      </c>
      <c r="E19" s="274">
        <f t="shared" si="10"/>
        <v>8013</v>
      </c>
      <c r="F19" s="274">
        <f t="shared" si="11"/>
        <v>107</v>
      </c>
      <c r="G19" s="274">
        <f t="shared" si="12"/>
        <v>0</v>
      </c>
      <c r="H19" s="274">
        <f t="shared" si="13"/>
        <v>2416</v>
      </c>
      <c r="I19" s="274">
        <f t="shared" si="14"/>
        <v>2137</v>
      </c>
      <c r="J19" s="274">
        <f t="shared" si="15"/>
        <v>1040</v>
      </c>
      <c r="K19" s="274">
        <f t="shared" si="16"/>
        <v>0</v>
      </c>
      <c r="L19" s="274">
        <f t="shared" si="17"/>
        <v>1765</v>
      </c>
      <c r="M19" s="274">
        <f t="shared" si="18"/>
        <v>0</v>
      </c>
      <c r="N19" s="274">
        <f t="shared" si="1"/>
        <v>0</v>
      </c>
      <c r="O19" s="274">
        <f t="shared" si="19"/>
        <v>465</v>
      </c>
      <c r="P19" s="274">
        <f t="shared" si="20"/>
        <v>691</v>
      </c>
      <c r="Q19" s="274">
        <f t="shared" si="21"/>
        <v>0</v>
      </c>
      <c r="R19" s="274">
        <f t="shared" si="22"/>
        <v>2618</v>
      </c>
      <c r="S19" s="274">
        <f t="shared" si="23"/>
        <v>0</v>
      </c>
      <c r="T19" s="274">
        <f t="shared" si="24"/>
        <v>0</v>
      </c>
      <c r="U19" s="274">
        <f t="shared" si="25"/>
        <v>0</v>
      </c>
      <c r="V19" s="274">
        <f t="shared" si="3"/>
        <v>0</v>
      </c>
      <c r="W19" s="274">
        <f t="shared" si="26"/>
        <v>0</v>
      </c>
      <c r="X19" s="274">
        <f t="shared" si="4"/>
        <v>21</v>
      </c>
      <c r="Y19" s="274">
        <f t="shared" si="27"/>
        <v>31</v>
      </c>
      <c r="Z19" s="274">
        <f t="shared" si="5"/>
        <v>6301</v>
      </c>
      <c r="AA19" s="274">
        <v>5812</v>
      </c>
      <c r="AB19" s="274">
        <v>77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7">
        <v>412</v>
      </c>
      <c r="AL19" s="277" t="s">
        <v>835</v>
      </c>
      <c r="AM19" s="277" t="s">
        <v>835</v>
      </c>
      <c r="AN19" s="277" t="s">
        <v>835</v>
      </c>
      <c r="AO19" s="277" t="s">
        <v>835</v>
      </c>
      <c r="AP19" s="277" t="s">
        <v>835</v>
      </c>
      <c r="AQ19" s="277" t="s">
        <v>835</v>
      </c>
      <c r="AR19" s="277" t="s">
        <v>835</v>
      </c>
      <c r="AS19" s="277" t="s">
        <v>835</v>
      </c>
      <c r="AT19" s="274">
        <v>0</v>
      </c>
      <c r="AU19" s="274">
        <v>0</v>
      </c>
      <c r="AV19" s="274">
        <f>施設資源化量内訳!D19</f>
        <v>10719</v>
      </c>
      <c r="AW19" s="274">
        <f>施設資源化量内訳!E19</f>
        <v>0</v>
      </c>
      <c r="AX19" s="274">
        <f>施設資源化量内訳!F19</f>
        <v>0</v>
      </c>
      <c r="AY19" s="274">
        <f>施設資源化量内訳!G19</f>
        <v>0</v>
      </c>
      <c r="AZ19" s="274">
        <f>施設資源化量内訳!H19</f>
        <v>2416</v>
      </c>
      <c r="BA19" s="274">
        <f>施設資源化量内訳!I19</f>
        <v>2137</v>
      </c>
      <c r="BB19" s="274">
        <f>施設資源化量内訳!J19</f>
        <v>1040</v>
      </c>
      <c r="BC19" s="274">
        <f>施設資源化量内訳!K19</f>
        <v>0</v>
      </c>
      <c r="BD19" s="274">
        <f>施設資源化量内訳!L19</f>
        <v>1765</v>
      </c>
      <c r="BE19" s="274">
        <f>施設資源化量内訳!M19</f>
        <v>0</v>
      </c>
      <c r="BF19" s="274">
        <f>施設資源化量内訳!N19</f>
        <v>0</v>
      </c>
      <c r="BG19" s="274">
        <f>施設資源化量内訳!O19</f>
        <v>0</v>
      </c>
      <c r="BH19" s="274">
        <f>施設資源化量内訳!P19</f>
        <v>691</v>
      </c>
      <c r="BI19" s="274">
        <f>施設資源化量内訳!Q19</f>
        <v>0</v>
      </c>
      <c r="BJ19" s="274">
        <f>施設資源化量内訳!R19</f>
        <v>2618</v>
      </c>
      <c r="BK19" s="274">
        <f>施設資源化量内訳!S19</f>
        <v>0</v>
      </c>
      <c r="BL19" s="274">
        <f>施設資源化量内訳!T19</f>
        <v>0</v>
      </c>
      <c r="BM19" s="274">
        <f>施設資源化量内訳!U19</f>
        <v>0</v>
      </c>
      <c r="BN19" s="274">
        <f>施設資源化量内訳!V19</f>
        <v>0</v>
      </c>
      <c r="BO19" s="274">
        <f>施設資源化量内訳!W19</f>
        <v>0</v>
      </c>
      <c r="BP19" s="274">
        <f>施設資源化量内訳!X19</f>
        <v>21</v>
      </c>
      <c r="BQ19" s="274">
        <f>施設資源化量内訳!Y19</f>
        <v>31</v>
      </c>
      <c r="BR19" s="274">
        <f t="shared" si="7"/>
        <v>2284</v>
      </c>
      <c r="BS19" s="274">
        <v>2201</v>
      </c>
      <c r="BT19" s="274">
        <v>30</v>
      </c>
      <c r="BU19" s="274"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v>0</v>
      </c>
      <c r="CC19" s="274">
        <v>53</v>
      </c>
      <c r="CD19" s="277" t="s">
        <v>835</v>
      </c>
      <c r="CE19" s="277" t="s">
        <v>835</v>
      </c>
      <c r="CF19" s="277" t="s">
        <v>835</v>
      </c>
      <c r="CG19" s="277" t="s">
        <v>835</v>
      </c>
      <c r="CH19" s="277" t="s">
        <v>835</v>
      </c>
      <c r="CI19" s="277" t="s">
        <v>835</v>
      </c>
      <c r="CJ19" s="277" t="s">
        <v>835</v>
      </c>
      <c r="CK19" s="277" t="s">
        <v>835</v>
      </c>
      <c r="CL19" s="274">
        <v>0</v>
      </c>
      <c r="CM19" s="274">
        <v>0</v>
      </c>
      <c r="CN19" s="275" t="s">
        <v>727</v>
      </c>
    </row>
    <row r="20" spans="1:92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9"/>
        <v>12264</v>
      </c>
      <c r="E20" s="274">
        <f t="shared" si="10"/>
        <v>4782</v>
      </c>
      <c r="F20" s="274">
        <f t="shared" si="11"/>
        <v>37</v>
      </c>
      <c r="G20" s="274">
        <f t="shared" si="12"/>
        <v>0</v>
      </c>
      <c r="H20" s="274">
        <f t="shared" si="13"/>
        <v>1124</v>
      </c>
      <c r="I20" s="274">
        <f t="shared" si="14"/>
        <v>844</v>
      </c>
      <c r="J20" s="274">
        <f t="shared" si="15"/>
        <v>412</v>
      </c>
      <c r="K20" s="274">
        <f t="shared" si="16"/>
        <v>0</v>
      </c>
      <c r="L20" s="274">
        <f t="shared" si="17"/>
        <v>1241</v>
      </c>
      <c r="M20" s="274">
        <f t="shared" si="18"/>
        <v>40</v>
      </c>
      <c r="N20" s="274">
        <f t="shared" si="1"/>
        <v>0</v>
      </c>
      <c r="O20" s="274">
        <f t="shared" si="19"/>
        <v>475</v>
      </c>
      <c r="P20" s="274">
        <f t="shared" si="20"/>
        <v>996</v>
      </c>
      <c r="Q20" s="274">
        <f t="shared" si="21"/>
        <v>0</v>
      </c>
      <c r="R20" s="274">
        <f t="shared" si="22"/>
        <v>266</v>
      </c>
      <c r="S20" s="274">
        <f t="shared" si="23"/>
        <v>0</v>
      </c>
      <c r="T20" s="274">
        <f t="shared" si="24"/>
        <v>0</v>
      </c>
      <c r="U20" s="274">
        <f t="shared" si="25"/>
        <v>1788</v>
      </c>
      <c r="V20" s="274">
        <f t="shared" si="3"/>
        <v>0</v>
      </c>
      <c r="W20" s="274">
        <f t="shared" si="26"/>
        <v>2</v>
      </c>
      <c r="X20" s="274">
        <f t="shared" si="4"/>
        <v>2</v>
      </c>
      <c r="Y20" s="274">
        <f t="shared" si="27"/>
        <v>255</v>
      </c>
      <c r="Z20" s="274">
        <f t="shared" si="5"/>
        <v>3982</v>
      </c>
      <c r="AA20" s="274">
        <v>3390</v>
      </c>
      <c r="AB20" s="274">
        <v>17</v>
      </c>
      <c r="AC20" s="274">
        <v>0</v>
      </c>
      <c r="AD20" s="274">
        <v>2</v>
      </c>
      <c r="AE20" s="274">
        <v>0</v>
      </c>
      <c r="AF20" s="274">
        <v>13</v>
      </c>
      <c r="AG20" s="274">
        <v>0</v>
      </c>
      <c r="AH20" s="274">
        <v>0</v>
      </c>
      <c r="AI20" s="274">
        <v>40</v>
      </c>
      <c r="AJ20" s="274">
        <v>0</v>
      </c>
      <c r="AK20" s="277">
        <v>440</v>
      </c>
      <c r="AL20" s="277" t="s">
        <v>835</v>
      </c>
      <c r="AM20" s="277" t="s">
        <v>835</v>
      </c>
      <c r="AN20" s="277" t="s">
        <v>835</v>
      </c>
      <c r="AO20" s="277" t="s">
        <v>835</v>
      </c>
      <c r="AP20" s="277" t="s">
        <v>835</v>
      </c>
      <c r="AQ20" s="277" t="s">
        <v>835</v>
      </c>
      <c r="AR20" s="277" t="s">
        <v>835</v>
      </c>
      <c r="AS20" s="277" t="s">
        <v>835</v>
      </c>
      <c r="AT20" s="274">
        <v>2</v>
      </c>
      <c r="AU20" s="274">
        <v>78</v>
      </c>
      <c r="AV20" s="274">
        <f>施設資源化量内訳!D20</f>
        <v>6820</v>
      </c>
      <c r="AW20" s="274">
        <f>施設資源化量内訳!E20</f>
        <v>0</v>
      </c>
      <c r="AX20" s="274">
        <f>施設資源化量内訳!F20</f>
        <v>0</v>
      </c>
      <c r="AY20" s="274">
        <f>施設資源化量内訳!G20</f>
        <v>0</v>
      </c>
      <c r="AZ20" s="274">
        <f>施設資源化量内訳!H20</f>
        <v>1107</v>
      </c>
      <c r="BA20" s="274">
        <f>施設資源化量内訳!I20</f>
        <v>844</v>
      </c>
      <c r="BB20" s="274">
        <f>施設資源化量内訳!J20</f>
        <v>399</v>
      </c>
      <c r="BC20" s="274">
        <f>施設資源化量内訳!K20</f>
        <v>0</v>
      </c>
      <c r="BD20" s="274">
        <f>施設資源化量内訳!L20</f>
        <v>1241</v>
      </c>
      <c r="BE20" s="274">
        <f>施設資源化量内訳!M20</f>
        <v>0</v>
      </c>
      <c r="BF20" s="274">
        <f>施設資源化量内訳!N20</f>
        <v>0</v>
      </c>
      <c r="BG20" s="274">
        <f>施設資源化量内訳!O20</f>
        <v>0</v>
      </c>
      <c r="BH20" s="274">
        <f>施設資源化量内訳!P20</f>
        <v>996</v>
      </c>
      <c r="BI20" s="274">
        <f>施設資源化量内訳!Q20</f>
        <v>0</v>
      </c>
      <c r="BJ20" s="274">
        <f>施設資源化量内訳!R20</f>
        <v>266</v>
      </c>
      <c r="BK20" s="274">
        <f>施設資源化量内訳!S20</f>
        <v>0</v>
      </c>
      <c r="BL20" s="274">
        <f>施設資源化量内訳!T20</f>
        <v>0</v>
      </c>
      <c r="BM20" s="274">
        <f>施設資源化量内訳!U20</f>
        <v>1788</v>
      </c>
      <c r="BN20" s="274">
        <f>施設資源化量内訳!V20</f>
        <v>0</v>
      </c>
      <c r="BO20" s="274">
        <f>施設資源化量内訳!W20</f>
        <v>2</v>
      </c>
      <c r="BP20" s="274">
        <f>施設資源化量内訳!X20</f>
        <v>0</v>
      </c>
      <c r="BQ20" s="274">
        <f>施設資源化量内訳!Y20</f>
        <v>177</v>
      </c>
      <c r="BR20" s="274">
        <f t="shared" si="7"/>
        <v>1462</v>
      </c>
      <c r="BS20" s="274">
        <v>1392</v>
      </c>
      <c r="BT20" s="274">
        <v>20</v>
      </c>
      <c r="BU20" s="274">
        <v>0</v>
      </c>
      <c r="BV20" s="274">
        <v>15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v>0</v>
      </c>
      <c r="CC20" s="274">
        <v>35</v>
      </c>
      <c r="CD20" s="277" t="s">
        <v>835</v>
      </c>
      <c r="CE20" s="277" t="s">
        <v>835</v>
      </c>
      <c r="CF20" s="277" t="s">
        <v>835</v>
      </c>
      <c r="CG20" s="277" t="s">
        <v>835</v>
      </c>
      <c r="CH20" s="277" t="s">
        <v>835</v>
      </c>
      <c r="CI20" s="277" t="s">
        <v>835</v>
      </c>
      <c r="CJ20" s="277" t="s">
        <v>835</v>
      </c>
      <c r="CK20" s="277" t="s">
        <v>835</v>
      </c>
      <c r="CL20" s="274">
        <v>0</v>
      </c>
      <c r="CM20" s="274">
        <v>0</v>
      </c>
      <c r="CN20" s="275" t="s">
        <v>727</v>
      </c>
    </row>
    <row r="21" spans="1:92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9"/>
        <v>10094</v>
      </c>
      <c r="E21" s="274">
        <f t="shared" si="10"/>
        <v>3534</v>
      </c>
      <c r="F21" s="274">
        <f t="shared" si="11"/>
        <v>45</v>
      </c>
      <c r="G21" s="274">
        <f t="shared" si="12"/>
        <v>0</v>
      </c>
      <c r="H21" s="274">
        <f t="shared" si="13"/>
        <v>971</v>
      </c>
      <c r="I21" s="274">
        <f t="shared" si="14"/>
        <v>795</v>
      </c>
      <c r="J21" s="274">
        <f t="shared" si="15"/>
        <v>423</v>
      </c>
      <c r="K21" s="274">
        <f t="shared" si="16"/>
        <v>32</v>
      </c>
      <c r="L21" s="274">
        <f t="shared" si="17"/>
        <v>948</v>
      </c>
      <c r="M21" s="274">
        <f t="shared" si="18"/>
        <v>0</v>
      </c>
      <c r="N21" s="274">
        <f t="shared" si="1"/>
        <v>0</v>
      </c>
      <c r="O21" s="274">
        <f t="shared" si="19"/>
        <v>249</v>
      </c>
      <c r="P21" s="274">
        <f t="shared" si="20"/>
        <v>0</v>
      </c>
      <c r="Q21" s="274">
        <f t="shared" si="21"/>
        <v>0</v>
      </c>
      <c r="R21" s="274">
        <f t="shared" si="22"/>
        <v>0</v>
      </c>
      <c r="S21" s="274">
        <f t="shared" si="23"/>
        <v>0</v>
      </c>
      <c r="T21" s="274">
        <f t="shared" si="24"/>
        <v>0</v>
      </c>
      <c r="U21" s="274">
        <f t="shared" si="25"/>
        <v>0</v>
      </c>
      <c r="V21" s="274">
        <f t="shared" si="3"/>
        <v>0</v>
      </c>
      <c r="W21" s="274">
        <f t="shared" si="26"/>
        <v>0</v>
      </c>
      <c r="X21" s="274">
        <f t="shared" si="4"/>
        <v>9</v>
      </c>
      <c r="Y21" s="274">
        <f t="shared" si="27"/>
        <v>3088</v>
      </c>
      <c r="Z21" s="274">
        <f t="shared" si="5"/>
        <v>0</v>
      </c>
      <c r="AA21" s="274">
        <v>0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7">
        <v>0</v>
      </c>
      <c r="AL21" s="277" t="s">
        <v>835</v>
      </c>
      <c r="AM21" s="277" t="s">
        <v>835</v>
      </c>
      <c r="AN21" s="277" t="s">
        <v>835</v>
      </c>
      <c r="AO21" s="277" t="s">
        <v>835</v>
      </c>
      <c r="AP21" s="277" t="s">
        <v>835</v>
      </c>
      <c r="AQ21" s="277" t="s">
        <v>835</v>
      </c>
      <c r="AR21" s="277" t="s">
        <v>835</v>
      </c>
      <c r="AS21" s="277" t="s">
        <v>835</v>
      </c>
      <c r="AT21" s="274">
        <v>0</v>
      </c>
      <c r="AU21" s="274">
        <v>0</v>
      </c>
      <c r="AV21" s="274">
        <f>施設資源化量内訳!D21</f>
        <v>8597</v>
      </c>
      <c r="AW21" s="274">
        <f>施設資源化量内訳!E21</f>
        <v>2179</v>
      </c>
      <c r="AX21" s="274">
        <f>施設資源化量内訳!F21</f>
        <v>25</v>
      </c>
      <c r="AY21" s="274">
        <f>施設資源化量内訳!G21</f>
        <v>0</v>
      </c>
      <c r="AZ21" s="274">
        <f>施設資源化量内訳!H21</f>
        <v>939</v>
      </c>
      <c r="BA21" s="274">
        <f>施設資源化量内訳!I21</f>
        <v>791</v>
      </c>
      <c r="BB21" s="274">
        <f>施設資源化量内訳!J21</f>
        <v>423</v>
      </c>
      <c r="BC21" s="274">
        <f>施設資源化量内訳!K21</f>
        <v>32</v>
      </c>
      <c r="BD21" s="274">
        <f>施設資源化量内訳!L21</f>
        <v>948</v>
      </c>
      <c r="BE21" s="274">
        <f>施設資源化量内訳!M21</f>
        <v>0</v>
      </c>
      <c r="BF21" s="274">
        <f>施設資源化量内訳!N21</f>
        <v>0</v>
      </c>
      <c r="BG21" s="274">
        <f>施設資源化量内訳!O21</f>
        <v>163</v>
      </c>
      <c r="BH21" s="274">
        <f>施設資源化量内訳!P21</f>
        <v>0</v>
      </c>
      <c r="BI21" s="274">
        <f>施設資源化量内訳!Q21</f>
        <v>0</v>
      </c>
      <c r="BJ21" s="274">
        <f>施設資源化量内訳!R21</f>
        <v>0</v>
      </c>
      <c r="BK21" s="274">
        <f>施設資源化量内訳!S21</f>
        <v>0</v>
      </c>
      <c r="BL21" s="274">
        <f>施設資源化量内訳!T21</f>
        <v>0</v>
      </c>
      <c r="BM21" s="274">
        <f>施設資源化量内訳!U21</f>
        <v>0</v>
      </c>
      <c r="BN21" s="274">
        <f>施設資源化量内訳!V21</f>
        <v>0</v>
      </c>
      <c r="BO21" s="274">
        <f>施設資源化量内訳!W21</f>
        <v>0</v>
      </c>
      <c r="BP21" s="274">
        <f>施設資源化量内訳!X21</f>
        <v>9</v>
      </c>
      <c r="BQ21" s="274">
        <f>施設資源化量内訳!Y21</f>
        <v>3088</v>
      </c>
      <c r="BR21" s="274">
        <f t="shared" si="7"/>
        <v>1497</v>
      </c>
      <c r="BS21" s="274">
        <v>1355</v>
      </c>
      <c r="BT21" s="274">
        <v>20</v>
      </c>
      <c r="BU21" s="274">
        <v>0</v>
      </c>
      <c r="BV21" s="274">
        <v>32</v>
      </c>
      <c r="BW21" s="274">
        <v>4</v>
      </c>
      <c r="BX21" s="274">
        <v>0</v>
      </c>
      <c r="BY21" s="274">
        <v>0</v>
      </c>
      <c r="BZ21" s="274">
        <v>0</v>
      </c>
      <c r="CA21" s="274">
        <v>0</v>
      </c>
      <c r="CB21" s="274">
        <v>0</v>
      </c>
      <c r="CC21" s="274">
        <v>86</v>
      </c>
      <c r="CD21" s="277" t="s">
        <v>835</v>
      </c>
      <c r="CE21" s="277" t="s">
        <v>835</v>
      </c>
      <c r="CF21" s="277" t="s">
        <v>835</v>
      </c>
      <c r="CG21" s="277" t="s">
        <v>835</v>
      </c>
      <c r="CH21" s="277" t="s">
        <v>835</v>
      </c>
      <c r="CI21" s="277" t="s">
        <v>835</v>
      </c>
      <c r="CJ21" s="277" t="s">
        <v>835</v>
      </c>
      <c r="CK21" s="277" t="s">
        <v>835</v>
      </c>
      <c r="CL21" s="274">
        <v>0</v>
      </c>
      <c r="CM21" s="274">
        <v>0</v>
      </c>
      <c r="CN21" s="275" t="s">
        <v>727</v>
      </c>
    </row>
    <row r="22" spans="1:92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9"/>
        <v>4426</v>
      </c>
      <c r="E22" s="274">
        <f t="shared" si="10"/>
        <v>2125</v>
      </c>
      <c r="F22" s="274">
        <f t="shared" si="11"/>
        <v>22</v>
      </c>
      <c r="G22" s="274">
        <f t="shared" si="12"/>
        <v>0</v>
      </c>
      <c r="H22" s="274">
        <f t="shared" si="13"/>
        <v>550</v>
      </c>
      <c r="I22" s="274">
        <f t="shared" si="14"/>
        <v>368</v>
      </c>
      <c r="J22" s="274">
        <f t="shared" si="15"/>
        <v>187</v>
      </c>
      <c r="K22" s="274">
        <f t="shared" si="16"/>
        <v>0</v>
      </c>
      <c r="L22" s="274">
        <f t="shared" si="17"/>
        <v>305</v>
      </c>
      <c r="M22" s="274">
        <f t="shared" si="18"/>
        <v>0</v>
      </c>
      <c r="N22" s="274">
        <f t="shared" si="1"/>
        <v>0</v>
      </c>
      <c r="O22" s="274">
        <f t="shared" si="19"/>
        <v>230</v>
      </c>
      <c r="P22" s="274">
        <f t="shared" si="20"/>
        <v>423</v>
      </c>
      <c r="Q22" s="274">
        <f t="shared" si="21"/>
        <v>0</v>
      </c>
      <c r="R22" s="274">
        <f t="shared" si="22"/>
        <v>0</v>
      </c>
      <c r="S22" s="274">
        <f t="shared" si="23"/>
        <v>0</v>
      </c>
      <c r="T22" s="274">
        <f t="shared" si="24"/>
        <v>0</v>
      </c>
      <c r="U22" s="274">
        <f t="shared" si="25"/>
        <v>0</v>
      </c>
      <c r="V22" s="274">
        <f t="shared" si="3"/>
        <v>0</v>
      </c>
      <c r="W22" s="274">
        <f t="shared" si="26"/>
        <v>0</v>
      </c>
      <c r="X22" s="274">
        <f t="shared" si="4"/>
        <v>0</v>
      </c>
      <c r="Y22" s="274">
        <f t="shared" si="27"/>
        <v>216</v>
      </c>
      <c r="Z22" s="274">
        <f t="shared" si="5"/>
        <v>63</v>
      </c>
      <c r="AA22" s="274">
        <v>51</v>
      </c>
      <c r="AB22" s="274"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7">
        <v>12</v>
      </c>
      <c r="AL22" s="277" t="s">
        <v>835</v>
      </c>
      <c r="AM22" s="277" t="s">
        <v>835</v>
      </c>
      <c r="AN22" s="277" t="s">
        <v>835</v>
      </c>
      <c r="AO22" s="277" t="s">
        <v>835</v>
      </c>
      <c r="AP22" s="277" t="s">
        <v>835</v>
      </c>
      <c r="AQ22" s="277" t="s">
        <v>835</v>
      </c>
      <c r="AR22" s="277" t="s">
        <v>835</v>
      </c>
      <c r="AS22" s="277" t="s">
        <v>835</v>
      </c>
      <c r="AT22" s="274">
        <v>0</v>
      </c>
      <c r="AU22" s="274">
        <v>0</v>
      </c>
      <c r="AV22" s="274">
        <f>施設資源化量内訳!D22</f>
        <v>3458</v>
      </c>
      <c r="AW22" s="274">
        <f>施設資源化量内訳!E22</f>
        <v>1236</v>
      </c>
      <c r="AX22" s="274">
        <f>施設資源化量内訳!F22</f>
        <v>16</v>
      </c>
      <c r="AY22" s="274">
        <f>施設資源化量内訳!G22</f>
        <v>0</v>
      </c>
      <c r="AZ22" s="274">
        <f>施設資源化量内訳!H22</f>
        <v>528</v>
      </c>
      <c r="BA22" s="274">
        <f>施設資源化量内訳!I22</f>
        <v>368</v>
      </c>
      <c r="BB22" s="274">
        <f>施設資源化量内訳!J22</f>
        <v>170</v>
      </c>
      <c r="BC22" s="274">
        <f>施設資源化量内訳!K22</f>
        <v>0</v>
      </c>
      <c r="BD22" s="274">
        <f>施設資源化量内訳!L22</f>
        <v>305</v>
      </c>
      <c r="BE22" s="274">
        <f>施設資源化量内訳!M22</f>
        <v>0</v>
      </c>
      <c r="BF22" s="274">
        <f>施設資源化量内訳!N22</f>
        <v>0</v>
      </c>
      <c r="BG22" s="274">
        <f>施設資源化量内訳!O22</f>
        <v>196</v>
      </c>
      <c r="BH22" s="274">
        <f>施設資源化量内訳!P22</f>
        <v>423</v>
      </c>
      <c r="BI22" s="274">
        <f>施設資源化量内訳!Q22</f>
        <v>0</v>
      </c>
      <c r="BJ22" s="274">
        <f>施設資源化量内訳!R22</f>
        <v>0</v>
      </c>
      <c r="BK22" s="274">
        <f>施設資源化量内訳!S22</f>
        <v>0</v>
      </c>
      <c r="BL22" s="274">
        <f>施設資源化量内訳!T22</f>
        <v>0</v>
      </c>
      <c r="BM22" s="274">
        <f>施設資源化量内訳!U22</f>
        <v>0</v>
      </c>
      <c r="BN22" s="274">
        <f>施設資源化量内訳!V22</f>
        <v>0</v>
      </c>
      <c r="BO22" s="274">
        <f>施設資源化量内訳!W22</f>
        <v>0</v>
      </c>
      <c r="BP22" s="274">
        <f>施設資源化量内訳!X22</f>
        <v>0</v>
      </c>
      <c r="BQ22" s="274">
        <f>施設資源化量内訳!Y22</f>
        <v>216</v>
      </c>
      <c r="BR22" s="274">
        <f t="shared" si="7"/>
        <v>905</v>
      </c>
      <c r="BS22" s="274">
        <v>838</v>
      </c>
      <c r="BT22" s="274">
        <v>6</v>
      </c>
      <c r="BU22" s="274">
        <v>0</v>
      </c>
      <c r="BV22" s="274">
        <v>22</v>
      </c>
      <c r="BW22" s="274">
        <v>0</v>
      </c>
      <c r="BX22" s="274">
        <v>17</v>
      </c>
      <c r="BY22" s="274">
        <v>0</v>
      </c>
      <c r="BZ22" s="274">
        <v>0</v>
      </c>
      <c r="CA22" s="274">
        <v>0</v>
      </c>
      <c r="CB22" s="274">
        <v>0</v>
      </c>
      <c r="CC22" s="274">
        <v>22</v>
      </c>
      <c r="CD22" s="277" t="s">
        <v>835</v>
      </c>
      <c r="CE22" s="277" t="s">
        <v>835</v>
      </c>
      <c r="CF22" s="277" t="s">
        <v>835</v>
      </c>
      <c r="CG22" s="277" t="s">
        <v>835</v>
      </c>
      <c r="CH22" s="277" t="s">
        <v>835</v>
      </c>
      <c r="CI22" s="277" t="s">
        <v>835</v>
      </c>
      <c r="CJ22" s="277" t="s">
        <v>835</v>
      </c>
      <c r="CK22" s="277" t="s">
        <v>835</v>
      </c>
      <c r="CL22" s="274">
        <v>0</v>
      </c>
      <c r="CM22" s="274">
        <v>0</v>
      </c>
      <c r="CN22" s="275" t="s">
        <v>727</v>
      </c>
    </row>
    <row r="23" spans="1:92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9"/>
        <v>3745</v>
      </c>
      <c r="E23" s="274">
        <f t="shared" si="10"/>
        <v>1448</v>
      </c>
      <c r="F23" s="274">
        <f t="shared" si="11"/>
        <v>35</v>
      </c>
      <c r="G23" s="274">
        <f t="shared" si="12"/>
        <v>0</v>
      </c>
      <c r="H23" s="274">
        <f t="shared" si="13"/>
        <v>342</v>
      </c>
      <c r="I23" s="274">
        <f t="shared" si="14"/>
        <v>369</v>
      </c>
      <c r="J23" s="274">
        <f t="shared" si="15"/>
        <v>198</v>
      </c>
      <c r="K23" s="274">
        <f t="shared" si="16"/>
        <v>0</v>
      </c>
      <c r="L23" s="274">
        <f t="shared" si="17"/>
        <v>562</v>
      </c>
      <c r="M23" s="274">
        <f t="shared" si="18"/>
        <v>0</v>
      </c>
      <c r="N23" s="274">
        <f t="shared" si="1"/>
        <v>0</v>
      </c>
      <c r="O23" s="274">
        <f t="shared" si="19"/>
        <v>168</v>
      </c>
      <c r="P23" s="274">
        <f t="shared" si="20"/>
        <v>0</v>
      </c>
      <c r="Q23" s="274">
        <f t="shared" si="21"/>
        <v>0</v>
      </c>
      <c r="R23" s="274">
        <f t="shared" si="22"/>
        <v>0</v>
      </c>
      <c r="S23" s="274">
        <f t="shared" si="23"/>
        <v>0</v>
      </c>
      <c r="T23" s="274">
        <f t="shared" si="24"/>
        <v>0</v>
      </c>
      <c r="U23" s="274">
        <f t="shared" si="25"/>
        <v>0</v>
      </c>
      <c r="V23" s="274">
        <f t="shared" si="3"/>
        <v>0</v>
      </c>
      <c r="W23" s="274">
        <f t="shared" si="26"/>
        <v>0</v>
      </c>
      <c r="X23" s="274">
        <f t="shared" si="4"/>
        <v>8</v>
      </c>
      <c r="Y23" s="274">
        <f t="shared" si="27"/>
        <v>615</v>
      </c>
      <c r="Z23" s="274">
        <f t="shared" si="5"/>
        <v>2228</v>
      </c>
      <c r="AA23" s="274">
        <v>825</v>
      </c>
      <c r="AB23" s="274">
        <v>35</v>
      </c>
      <c r="AC23" s="274">
        <v>0</v>
      </c>
      <c r="AD23" s="274">
        <v>103</v>
      </c>
      <c r="AE23" s="274">
        <v>369</v>
      </c>
      <c r="AF23" s="274">
        <v>198</v>
      </c>
      <c r="AG23" s="274">
        <v>0</v>
      </c>
      <c r="AH23" s="274">
        <v>562</v>
      </c>
      <c r="AI23" s="274">
        <v>0</v>
      </c>
      <c r="AJ23" s="274">
        <v>0</v>
      </c>
      <c r="AK23" s="277">
        <v>136</v>
      </c>
      <c r="AL23" s="277" t="s">
        <v>835</v>
      </c>
      <c r="AM23" s="277" t="s">
        <v>835</v>
      </c>
      <c r="AN23" s="277" t="s">
        <v>835</v>
      </c>
      <c r="AO23" s="277" t="s">
        <v>835</v>
      </c>
      <c r="AP23" s="277" t="s">
        <v>835</v>
      </c>
      <c r="AQ23" s="277" t="s">
        <v>835</v>
      </c>
      <c r="AR23" s="277" t="s">
        <v>835</v>
      </c>
      <c r="AS23" s="277" t="s">
        <v>835</v>
      </c>
      <c r="AT23" s="274">
        <v>0</v>
      </c>
      <c r="AU23" s="274">
        <v>0</v>
      </c>
      <c r="AV23" s="274">
        <f>施設資源化量内訳!D23</f>
        <v>862</v>
      </c>
      <c r="AW23" s="274">
        <f>施設資源化量内訳!E23</f>
        <v>0</v>
      </c>
      <c r="AX23" s="274">
        <f>施設資源化量内訳!F23</f>
        <v>0</v>
      </c>
      <c r="AY23" s="274">
        <f>施設資源化量内訳!G23</f>
        <v>0</v>
      </c>
      <c r="AZ23" s="274">
        <f>施設資源化量内訳!H23</f>
        <v>239</v>
      </c>
      <c r="BA23" s="274">
        <f>施設資源化量内訳!I23</f>
        <v>0</v>
      </c>
      <c r="BB23" s="274">
        <f>施設資源化量内訳!J23</f>
        <v>0</v>
      </c>
      <c r="BC23" s="274">
        <f>施設資源化量内訳!K23</f>
        <v>0</v>
      </c>
      <c r="BD23" s="274">
        <f>施設資源化量内訳!L23</f>
        <v>0</v>
      </c>
      <c r="BE23" s="274">
        <f>施設資源化量内訳!M23</f>
        <v>0</v>
      </c>
      <c r="BF23" s="274">
        <f>施設資源化量内訳!N23</f>
        <v>0</v>
      </c>
      <c r="BG23" s="274">
        <f>施設資源化量内訳!O23</f>
        <v>0</v>
      </c>
      <c r="BH23" s="274">
        <f>施設資源化量内訳!P23</f>
        <v>0</v>
      </c>
      <c r="BI23" s="274">
        <f>施設資源化量内訳!Q23</f>
        <v>0</v>
      </c>
      <c r="BJ23" s="274">
        <f>施設資源化量内訳!R23</f>
        <v>0</v>
      </c>
      <c r="BK23" s="274">
        <f>施設資源化量内訳!S23</f>
        <v>0</v>
      </c>
      <c r="BL23" s="274">
        <f>施設資源化量内訳!T23</f>
        <v>0</v>
      </c>
      <c r="BM23" s="274">
        <f>施設資源化量内訳!U23</f>
        <v>0</v>
      </c>
      <c r="BN23" s="274">
        <f>施設資源化量内訳!V23</f>
        <v>0</v>
      </c>
      <c r="BO23" s="274">
        <f>施設資源化量内訳!W23</f>
        <v>0</v>
      </c>
      <c r="BP23" s="274">
        <f>施設資源化量内訳!X23</f>
        <v>8</v>
      </c>
      <c r="BQ23" s="274">
        <f>施設資源化量内訳!Y23</f>
        <v>615</v>
      </c>
      <c r="BR23" s="274">
        <f t="shared" si="7"/>
        <v>655</v>
      </c>
      <c r="BS23" s="274">
        <v>623</v>
      </c>
      <c r="BT23" s="274">
        <v>0</v>
      </c>
      <c r="BU23" s="274"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v>0</v>
      </c>
      <c r="CC23" s="274">
        <v>32</v>
      </c>
      <c r="CD23" s="277" t="s">
        <v>835</v>
      </c>
      <c r="CE23" s="277" t="s">
        <v>835</v>
      </c>
      <c r="CF23" s="277" t="s">
        <v>835</v>
      </c>
      <c r="CG23" s="277" t="s">
        <v>835</v>
      </c>
      <c r="CH23" s="277" t="s">
        <v>835</v>
      </c>
      <c r="CI23" s="277" t="s">
        <v>835</v>
      </c>
      <c r="CJ23" s="277" t="s">
        <v>835</v>
      </c>
      <c r="CK23" s="277" t="s">
        <v>835</v>
      </c>
      <c r="CL23" s="274">
        <v>0</v>
      </c>
      <c r="CM23" s="274">
        <v>0</v>
      </c>
      <c r="CN23" s="275" t="s">
        <v>727</v>
      </c>
    </row>
    <row r="24" spans="1:92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9"/>
        <v>5842</v>
      </c>
      <c r="E24" s="274">
        <f t="shared" si="10"/>
        <v>1059</v>
      </c>
      <c r="F24" s="274">
        <f t="shared" si="11"/>
        <v>15</v>
      </c>
      <c r="G24" s="274">
        <f t="shared" si="12"/>
        <v>203</v>
      </c>
      <c r="H24" s="274">
        <f t="shared" si="13"/>
        <v>386</v>
      </c>
      <c r="I24" s="274">
        <f t="shared" si="14"/>
        <v>450</v>
      </c>
      <c r="J24" s="274">
        <f t="shared" si="15"/>
        <v>109</v>
      </c>
      <c r="K24" s="274">
        <f t="shared" si="16"/>
        <v>0</v>
      </c>
      <c r="L24" s="274">
        <f t="shared" si="17"/>
        <v>427</v>
      </c>
      <c r="M24" s="274">
        <f t="shared" si="18"/>
        <v>0</v>
      </c>
      <c r="N24" s="274">
        <f t="shared" si="1"/>
        <v>0</v>
      </c>
      <c r="O24" s="274">
        <f t="shared" si="19"/>
        <v>112</v>
      </c>
      <c r="P24" s="274">
        <f t="shared" si="20"/>
        <v>0</v>
      </c>
      <c r="Q24" s="274">
        <f t="shared" si="21"/>
        <v>0</v>
      </c>
      <c r="R24" s="274">
        <f t="shared" si="22"/>
        <v>0</v>
      </c>
      <c r="S24" s="274">
        <f t="shared" si="23"/>
        <v>0</v>
      </c>
      <c r="T24" s="274">
        <f t="shared" si="24"/>
        <v>0</v>
      </c>
      <c r="U24" s="274">
        <f t="shared" si="25"/>
        <v>0</v>
      </c>
      <c r="V24" s="274">
        <f t="shared" si="3"/>
        <v>0</v>
      </c>
      <c r="W24" s="274">
        <f t="shared" si="26"/>
        <v>0</v>
      </c>
      <c r="X24" s="274">
        <f t="shared" si="4"/>
        <v>1</v>
      </c>
      <c r="Y24" s="274">
        <f t="shared" si="27"/>
        <v>3080</v>
      </c>
      <c r="Z24" s="274">
        <f t="shared" si="5"/>
        <v>0</v>
      </c>
      <c r="AA24" s="274">
        <v>0</v>
      </c>
      <c r="AB24" s="274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7">
        <v>0</v>
      </c>
      <c r="AL24" s="277" t="s">
        <v>835</v>
      </c>
      <c r="AM24" s="277" t="s">
        <v>835</v>
      </c>
      <c r="AN24" s="277" t="s">
        <v>835</v>
      </c>
      <c r="AO24" s="277" t="s">
        <v>835</v>
      </c>
      <c r="AP24" s="277" t="s">
        <v>835</v>
      </c>
      <c r="AQ24" s="277" t="s">
        <v>835</v>
      </c>
      <c r="AR24" s="277" t="s">
        <v>835</v>
      </c>
      <c r="AS24" s="277" t="s">
        <v>835</v>
      </c>
      <c r="AT24" s="274">
        <v>0</v>
      </c>
      <c r="AU24" s="274">
        <v>0</v>
      </c>
      <c r="AV24" s="274">
        <f>施設資源化量内訳!D24</f>
        <v>5443</v>
      </c>
      <c r="AW24" s="274">
        <f>施設資源化量内訳!E24</f>
        <v>685</v>
      </c>
      <c r="AX24" s="274">
        <f>施設資源化量内訳!F24</f>
        <v>11</v>
      </c>
      <c r="AY24" s="274">
        <f>施設資源化量内訳!G24</f>
        <v>203</v>
      </c>
      <c r="AZ24" s="274">
        <f>施設資源化量内訳!H24</f>
        <v>378</v>
      </c>
      <c r="BA24" s="274">
        <f>施設資源化量内訳!I24</f>
        <v>450</v>
      </c>
      <c r="BB24" s="274">
        <f>施設資源化量内訳!J24</f>
        <v>109</v>
      </c>
      <c r="BC24" s="274">
        <f>施設資源化量内訳!K24</f>
        <v>0</v>
      </c>
      <c r="BD24" s="274">
        <f>施設資源化量内訳!L24</f>
        <v>427</v>
      </c>
      <c r="BE24" s="274">
        <f>施設資源化量内訳!M24</f>
        <v>0</v>
      </c>
      <c r="BF24" s="274">
        <f>施設資源化量内訳!N24</f>
        <v>0</v>
      </c>
      <c r="BG24" s="274">
        <f>施設資源化量内訳!O24</f>
        <v>99</v>
      </c>
      <c r="BH24" s="274">
        <f>施設資源化量内訳!P24</f>
        <v>0</v>
      </c>
      <c r="BI24" s="274">
        <f>施設資源化量内訳!Q24</f>
        <v>0</v>
      </c>
      <c r="BJ24" s="274">
        <f>施設資源化量内訳!R24</f>
        <v>0</v>
      </c>
      <c r="BK24" s="274">
        <f>施設資源化量内訳!S24</f>
        <v>0</v>
      </c>
      <c r="BL24" s="274">
        <f>施設資源化量内訳!T24</f>
        <v>0</v>
      </c>
      <c r="BM24" s="274">
        <f>施設資源化量内訳!U24</f>
        <v>0</v>
      </c>
      <c r="BN24" s="274">
        <f>施設資源化量内訳!V24</f>
        <v>0</v>
      </c>
      <c r="BO24" s="274">
        <f>施設資源化量内訳!W24</f>
        <v>0</v>
      </c>
      <c r="BP24" s="274">
        <f>施設資源化量内訳!X24</f>
        <v>1</v>
      </c>
      <c r="BQ24" s="274">
        <f>施設資源化量内訳!Y24</f>
        <v>3080</v>
      </c>
      <c r="BR24" s="274">
        <f t="shared" si="7"/>
        <v>399</v>
      </c>
      <c r="BS24" s="274">
        <v>374</v>
      </c>
      <c r="BT24" s="274">
        <v>4</v>
      </c>
      <c r="BU24" s="274">
        <v>0</v>
      </c>
      <c r="BV24" s="274">
        <v>8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v>0</v>
      </c>
      <c r="CC24" s="274">
        <v>13</v>
      </c>
      <c r="CD24" s="277" t="s">
        <v>835</v>
      </c>
      <c r="CE24" s="277" t="s">
        <v>835</v>
      </c>
      <c r="CF24" s="277" t="s">
        <v>835</v>
      </c>
      <c r="CG24" s="277" t="s">
        <v>835</v>
      </c>
      <c r="CH24" s="277" t="s">
        <v>835</v>
      </c>
      <c r="CI24" s="277" t="s">
        <v>835</v>
      </c>
      <c r="CJ24" s="277" t="s">
        <v>835</v>
      </c>
      <c r="CK24" s="277" t="s">
        <v>835</v>
      </c>
      <c r="CL24" s="274">
        <v>0</v>
      </c>
      <c r="CM24" s="274">
        <v>0</v>
      </c>
      <c r="CN24" s="275" t="s">
        <v>727</v>
      </c>
    </row>
    <row r="25" spans="1:92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9"/>
        <v>5637</v>
      </c>
      <c r="E25" s="274">
        <f t="shared" si="10"/>
        <v>1121</v>
      </c>
      <c r="F25" s="274">
        <f t="shared" si="11"/>
        <v>32</v>
      </c>
      <c r="G25" s="274">
        <f t="shared" si="12"/>
        <v>0</v>
      </c>
      <c r="H25" s="274">
        <f t="shared" si="13"/>
        <v>263</v>
      </c>
      <c r="I25" s="274">
        <f t="shared" si="14"/>
        <v>397</v>
      </c>
      <c r="J25" s="274">
        <f t="shared" si="15"/>
        <v>140</v>
      </c>
      <c r="K25" s="274">
        <f t="shared" si="16"/>
        <v>22</v>
      </c>
      <c r="L25" s="274">
        <f t="shared" si="17"/>
        <v>475</v>
      </c>
      <c r="M25" s="274">
        <f t="shared" si="18"/>
        <v>0</v>
      </c>
      <c r="N25" s="274">
        <f t="shared" si="1"/>
        <v>726</v>
      </c>
      <c r="O25" s="274">
        <f t="shared" si="19"/>
        <v>89</v>
      </c>
      <c r="P25" s="274">
        <f t="shared" si="20"/>
        <v>0</v>
      </c>
      <c r="Q25" s="274">
        <f t="shared" si="21"/>
        <v>0</v>
      </c>
      <c r="R25" s="274">
        <f t="shared" si="22"/>
        <v>0</v>
      </c>
      <c r="S25" s="274">
        <f t="shared" si="23"/>
        <v>256</v>
      </c>
      <c r="T25" s="274">
        <f t="shared" si="24"/>
        <v>0</v>
      </c>
      <c r="U25" s="274">
        <f t="shared" si="25"/>
        <v>0</v>
      </c>
      <c r="V25" s="274">
        <f t="shared" si="3"/>
        <v>0</v>
      </c>
      <c r="W25" s="274">
        <f t="shared" si="26"/>
        <v>0</v>
      </c>
      <c r="X25" s="274">
        <f t="shared" si="4"/>
        <v>1</v>
      </c>
      <c r="Y25" s="274">
        <f t="shared" si="27"/>
        <v>2115</v>
      </c>
      <c r="Z25" s="274">
        <f t="shared" si="5"/>
        <v>0</v>
      </c>
      <c r="AA25" s="274">
        <v>0</v>
      </c>
      <c r="AB25" s="274">
        <v>0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7">
        <v>0</v>
      </c>
      <c r="AL25" s="277" t="s">
        <v>835</v>
      </c>
      <c r="AM25" s="277" t="s">
        <v>835</v>
      </c>
      <c r="AN25" s="277" t="s">
        <v>835</v>
      </c>
      <c r="AO25" s="277" t="s">
        <v>835</v>
      </c>
      <c r="AP25" s="277" t="s">
        <v>835</v>
      </c>
      <c r="AQ25" s="277" t="s">
        <v>835</v>
      </c>
      <c r="AR25" s="277" t="s">
        <v>835</v>
      </c>
      <c r="AS25" s="277" t="s">
        <v>835</v>
      </c>
      <c r="AT25" s="274">
        <v>0</v>
      </c>
      <c r="AU25" s="274">
        <v>0</v>
      </c>
      <c r="AV25" s="274">
        <f>施設資源化量内訳!D25</f>
        <v>5260</v>
      </c>
      <c r="AW25" s="274">
        <f>施設資源化量内訳!E25</f>
        <v>768</v>
      </c>
      <c r="AX25" s="274">
        <f>施設資源化量内訳!F25</f>
        <v>25</v>
      </c>
      <c r="AY25" s="274">
        <f>施設資源化量内訳!G25</f>
        <v>0</v>
      </c>
      <c r="AZ25" s="274">
        <f>施設資源化量内訳!H25</f>
        <v>259</v>
      </c>
      <c r="BA25" s="274">
        <f>施設資源化量内訳!I25</f>
        <v>397</v>
      </c>
      <c r="BB25" s="274">
        <f>施設資源化量内訳!J25</f>
        <v>140</v>
      </c>
      <c r="BC25" s="274">
        <f>施設資源化量内訳!K25</f>
        <v>22</v>
      </c>
      <c r="BD25" s="274">
        <f>施設資源化量内訳!L25</f>
        <v>475</v>
      </c>
      <c r="BE25" s="274">
        <f>施設資源化量内訳!M25</f>
        <v>0</v>
      </c>
      <c r="BF25" s="274">
        <f>施設資源化量内訳!N25</f>
        <v>726</v>
      </c>
      <c r="BG25" s="274">
        <f>施設資源化量内訳!O25</f>
        <v>76</v>
      </c>
      <c r="BH25" s="274">
        <f>施設資源化量内訳!P25</f>
        <v>0</v>
      </c>
      <c r="BI25" s="274">
        <f>施設資源化量内訳!Q25</f>
        <v>0</v>
      </c>
      <c r="BJ25" s="274">
        <f>施設資源化量内訳!R25</f>
        <v>0</v>
      </c>
      <c r="BK25" s="274">
        <f>施設資源化量内訳!S25</f>
        <v>256</v>
      </c>
      <c r="BL25" s="274">
        <f>施設資源化量内訳!T25</f>
        <v>0</v>
      </c>
      <c r="BM25" s="274">
        <f>施設資源化量内訳!U25</f>
        <v>0</v>
      </c>
      <c r="BN25" s="274">
        <f>施設資源化量内訳!V25</f>
        <v>0</v>
      </c>
      <c r="BO25" s="274">
        <f>施設資源化量内訳!W25</f>
        <v>0</v>
      </c>
      <c r="BP25" s="274">
        <f>施設資源化量内訳!X25</f>
        <v>1</v>
      </c>
      <c r="BQ25" s="274">
        <f>施設資源化量内訳!Y25</f>
        <v>2115</v>
      </c>
      <c r="BR25" s="274">
        <f t="shared" si="7"/>
        <v>377</v>
      </c>
      <c r="BS25" s="274">
        <v>353</v>
      </c>
      <c r="BT25" s="274">
        <v>7</v>
      </c>
      <c r="BU25" s="274">
        <v>0</v>
      </c>
      <c r="BV25" s="274">
        <v>4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v>0</v>
      </c>
      <c r="CC25" s="274">
        <v>13</v>
      </c>
      <c r="CD25" s="277" t="s">
        <v>835</v>
      </c>
      <c r="CE25" s="277" t="s">
        <v>835</v>
      </c>
      <c r="CF25" s="277" t="s">
        <v>835</v>
      </c>
      <c r="CG25" s="277" t="s">
        <v>835</v>
      </c>
      <c r="CH25" s="277" t="s">
        <v>835</v>
      </c>
      <c r="CI25" s="277" t="s">
        <v>835</v>
      </c>
      <c r="CJ25" s="277" t="s">
        <v>835</v>
      </c>
      <c r="CK25" s="277" t="s">
        <v>835</v>
      </c>
      <c r="CL25" s="274">
        <v>0</v>
      </c>
      <c r="CM25" s="274">
        <v>0</v>
      </c>
      <c r="CN25" s="275" t="s">
        <v>727</v>
      </c>
    </row>
    <row r="26" spans="1:92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9"/>
        <v>17492</v>
      </c>
      <c r="E26" s="274">
        <f t="shared" si="10"/>
        <v>3138</v>
      </c>
      <c r="F26" s="274">
        <f t="shared" si="11"/>
        <v>15</v>
      </c>
      <c r="G26" s="274">
        <f t="shared" si="12"/>
        <v>0</v>
      </c>
      <c r="H26" s="274">
        <f t="shared" si="13"/>
        <v>1254</v>
      </c>
      <c r="I26" s="274">
        <f t="shared" si="14"/>
        <v>549</v>
      </c>
      <c r="J26" s="274">
        <f t="shared" si="15"/>
        <v>402</v>
      </c>
      <c r="K26" s="274">
        <f t="shared" si="16"/>
        <v>0</v>
      </c>
      <c r="L26" s="274">
        <f t="shared" si="17"/>
        <v>1914</v>
      </c>
      <c r="M26" s="274">
        <f t="shared" si="18"/>
        <v>0</v>
      </c>
      <c r="N26" s="274">
        <f t="shared" si="1"/>
        <v>0</v>
      </c>
      <c r="O26" s="274">
        <f t="shared" si="19"/>
        <v>301</v>
      </c>
      <c r="P26" s="274">
        <f t="shared" si="20"/>
        <v>1884</v>
      </c>
      <c r="Q26" s="274">
        <f t="shared" si="21"/>
        <v>0</v>
      </c>
      <c r="R26" s="274">
        <f t="shared" si="22"/>
        <v>3104</v>
      </c>
      <c r="S26" s="274">
        <f t="shared" si="23"/>
        <v>0</v>
      </c>
      <c r="T26" s="274">
        <f t="shared" si="24"/>
        <v>0</v>
      </c>
      <c r="U26" s="274">
        <f t="shared" si="25"/>
        <v>0</v>
      </c>
      <c r="V26" s="274">
        <f t="shared" si="3"/>
        <v>0</v>
      </c>
      <c r="W26" s="274">
        <f t="shared" si="26"/>
        <v>218</v>
      </c>
      <c r="X26" s="274">
        <f t="shared" si="4"/>
        <v>29</v>
      </c>
      <c r="Y26" s="274">
        <f t="shared" si="27"/>
        <v>4684</v>
      </c>
      <c r="Z26" s="274">
        <f t="shared" si="5"/>
        <v>346</v>
      </c>
      <c r="AA26" s="274">
        <v>0</v>
      </c>
      <c r="AB26" s="274">
        <v>0</v>
      </c>
      <c r="AC26" s="274">
        <v>0</v>
      </c>
      <c r="AD26" s="274">
        <v>317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7">
        <v>0</v>
      </c>
      <c r="AL26" s="277" t="s">
        <v>835</v>
      </c>
      <c r="AM26" s="277" t="s">
        <v>835</v>
      </c>
      <c r="AN26" s="277" t="s">
        <v>835</v>
      </c>
      <c r="AO26" s="277" t="s">
        <v>835</v>
      </c>
      <c r="AP26" s="277" t="s">
        <v>835</v>
      </c>
      <c r="AQ26" s="277" t="s">
        <v>835</v>
      </c>
      <c r="AR26" s="277" t="s">
        <v>835</v>
      </c>
      <c r="AS26" s="277" t="s">
        <v>835</v>
      </c>
      <c r="AT26" s="274">
        <v>29</v>
      </c>
      <c r="AU26" s="274">
        <v>0</v>
      </c>
      <c r="AV26" s="274">
        <f>施設資源化量内訳!D26</f>
        <v>14314</v>
      </c>
      <c r="AW26" s="274">
        <f>施設資源化量内訳!E26</f>
        <v>672</v>
      </c>
      <c r="AX26" s="274">
        <f>施設資源化量内訳!F26</f>
        <v>0</v>
      </c>
      <c r="AY26" s="274">
        <f>施設資源化量内訳!G26</f>
        <v>0</v>
      </c>
      <c r="AZ26" s="274">
        <f>施設資源化量内訳!H26</f>
        <v>887</v>
      </c>
      <c r="BA26" s="274">
        <f>施設資源化量内訳!I26</f>
        <v>549</v>
      </c>
      <c r="BB26" s="274">
        <f>施設資源化量内訳!J26</f>
        <v>402</v>
      </c>
      <c r="BC26" s="274">
        <f>施設資源化量内訳!K26</f>
        <v>0</v>
      </c>
      <c r="BD26" s="274">
        <f>施設資源化量内訳!L26</f>
        <v>1914</v>
      </c>
      <c r="BE26" s="274">
        <f>施設資源化量内訳!M26</f>
        <v>0</v>
      </c>
      <c r="BF26" s="274">
        <f>施設資源化量内訳!N26</f>
        <v>0</v>
      </c>
      <c r="BG26" s="274">
        <f>施設資源化量内訳!O26</f>
        <v>0</v>
      </c>
      <c r="BH26" s="274">
        <f>施設資源化量内訳!P26</f>
        <v>1884</v>
      </c>
      <c r="BI26" s="274">
        <f>施設資源化量内訳!Q26</f>
        <v>0</v>
      </c>
      <c r="BJ26" s="274">
        <f>施設資源化量内訳!R26</f>
        <v>3104</v>
      </c>
      <c r="BK26" s="274">
        <f>施設資源化量内訳!S26</f>
        <v>0</v>
      </c>
      <c r="BL26" s="274">
        <f>施設資源化量内訳!T26</f>
        <v>0</v>
      </c>
      <c r="BM26" s="274">
        <f>施設資源化量内訳!U26</f>
        <v>0</v>
      </c>
      <c r="BN26" s="274">
        <f>施設資源化量内訳!V26</f>
        <v>0</v>
      </c>
      <c r="BO26" s="274">
        <f>施設資源化量内訳!W26</f>
        <v>218</v>
      </c>
      <c r="BP26" s="274">
        <f>施設資源化量内訳!X26</f>
        <v>0</v>
      </c>
      <c r="BQ26" s="274">
        <f>施設資源化量内訳!Y26</f>
        <v>4684</v>
      </c>
      <c r="BR26" s="274">
        <f t="shared" si="7"/>
        <v>2832</v>
      </c>
      <c r="BS26" s="274">
        <v>2466</v>
      </c>
      <c r="BT26" s="274">
        <v>15</v>
      </c>
      <c r="BU26" s="274">
        <v>0</v>
      </c>
      <c r="BV26" s="274">
        <v>50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v>0</v>
      </c>
      <c r="CC26" s="274">
        <v>301</v>
      </c>
      <c r="CD26" s="277" t="s">
        <v>835</v>
      </c>
      <c r="CE26" s="277" t="s">
        <v>835</v>
      </c>
      <c r="CF26" s="277" t="s">
        <v>835</v>
      </c>
      <c r="CG26" s="277" t="s">
        <v>835</v>
      </c>
      <c r="CH26" s="277" t="s">
        <v>835</v>
      </c>
      <c r="CI26" s="277" t="s">
        <v>835</v>
      </c>
      <c r="CJ26" s="277" t="s">
        <v>835</v>
      </c>
      <c r="CK26" s="277" t="s">
        <v>835</v>
      </c>
      <c r="CL26" s="274">
        <v>0</v>
      </c>
      <c r="CM26" s="274">
        <v>0</v>
      </c>
      <c r="CN26" s="275" t="s">
        <v>727</v>
      </c>
    </row>
    <row r="27" spans="1:92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9"/>
        <v>5832</v>
      </c>
      <c r="E27" s="274">
        <f t="shared" si="10"/>
        <v>2207</v>
      </c>
      <c r="F27" s="274">
        <f t="shared" si="11"/>
        <v>34</v>
      </c>
      <c r="G27" s="274">
        <f t="shared" si="12"/>
        <v>0</v>
      </c>
      <c r="H27" s="274">
        <f t="shared" si="13"/>
        <v>544</v>
      </c>
      <c r="I27" s="274">
        <f t="shared" si="14"/>
        <v>450</v>
      </c>
      <c r="J27" s="274">
        <f t="shared" si="15"/>
        <v>164</v>
      </c>
      <c r="K27" s="274">
        <f t="shared" si="16"/>
        <v>0</v>
      </c>
      <c r="L27" s="274">
        <f t="shared" si="17"/>
        <v>1472</v>
      </c>
      <c r="M27" s="274">
        <f t="shared" si="18"/>
        <v>0</v>
      </c>
      <c r="N27" s="274">
        <f t="shared" si="1"/>
        <v>0</v>
      </c>
      <c r="O27" s="274">
        <f t="shared" si="19"/>
        <v>186</v>
      </c>
      <c r="P27" s="274">
        <f t="shared" si="20"/>
        <v>0</v>
      </c>
      <c r="Q27" s="274">
        <f t="shared" si="21"/>
        <v>0</v>
      </c>
      <c r="R27" s="274">
        <f t="shared" si="22"/>
        <v>0</v>
      </c>
      <c r="S27" s="274">
        <f t="shared" si="23"/>
        <v>0</v>
      </c>
      <c r="T27" s="274">
        <f t="shared" si="24"/>
        <v>0</v>
      </c>
      <c r="U27" s="274">
        <f t="shared" si="25"/>
        <v>393</v>
      </c>
      <c r="V27" s="274">
        <f t="shared" si="3"/>
        <v>0</v>
      </c>
      <c r="W27" s="274">
        <f t="shared" si="26"/>
        <v>0</v>
      </c>
      <c r="X27" s="274">
        <f t="shared" si="4"/>
        <v>5</v>
      </c>
      <c r="Y27" s="274">
        <f t="shared" si="27"/>
        <v>377</v>
      </c>
      <c r="Z27" s="274">
        <f t="shared" si="5"/>
        <v>4142</v>
      </c>
      <c r="AA27" s="274">
        <v>1663</v>
      </c>
      <c r="AB27" s="274">
        <v>26</v>
      </c>
      <c r="AC27" s="274">
        <v>0</v>
      </c>
      <c r="AD27" s="274">
        <v>164</v>
      </c>
      <c r="AE27" s="274">
        <v>450</v>
      </c>
      <c r="AF27" s="274">
        <v>164</v>
      </c>
      <c r="AG27" s="274">
        <v>0</v>
      </c>
      <c r="AH27" s="274">
        <v>1472</v>
      </c>
      <c r="AI27" s="274">
        <v>0</v>
      </c>
      <c r="AJ27" s="274">
        <v>0</v>
      </c>
      <c r="AK27" s="277">
        <v>154</v>
      </c>
      <c r="AL27" s="277" t="s">
        <v>835</v>
      </c>
      <c r="AM27" s="277" t="s">
        <v>835</v>
      </c>
      <c r="AN27" s="277" t="s">
        <v>835</v>
      </c>
      <c r="AO27" s="277" t="s">
        <v>835</v>
      </c>
      <c r="AP27" s="277" t="s">
        <v>835</v>
      </c>
      <c r="AQ27" s="277" t="s">
        <v>835</v>
      </c>
      <c r="AR27" s="277" t="s">
        <v>835</v>
      </c>
      <c r="AS27" s="277" t="s">
        <v>835</v>
      </c>
      <c r="AT27" s="274">
        <v>5</v>
      </c>
      <c r="AU27" s="274">
        <v>44</v>
      </c>
      <c r="AV27" s="274">
        <f>施設資源化量内訳!D27</f>
        <v>1096</v>
      </c>
      <c r="AW27" s="274">
        <f>施設資源化量内訳!E27</f>
        <v>0</v>
      </c>
      <c r="AX27" s="274">
        <f>施設資源化量内訳!F27</f>
        <v>0</v>
      </c>
      <c r="AY27" s="274">
        <f>施設資源化量内訳!G27</f>
        <v>0</v>
      </c>
      <c r="AZ27" s="274">
        <f>施設資源化量内訳!H27</f>
        <v>370</v>
      </c>
      <c r="BA27" s="274">
        <f>施設資源化量内訳!I27</f>
        <v>0</v>
      </c>
      <c r="BB27" s="274">
        <f>施設資源化量内訳!J27</f>
        <v>0</v>
      </c>
      <c r="BC27" s="274">
        <f>施設資源化量内訳!K27</f>
        <v>0</v>
      </c>
      <c r="BD27" s="274">
        <f>施設資源化量内訳!L27</f>
        <v>0</v>
      </c>
      <c r="BE27" s="274">
        <f>施設資源化量内訳!M27</f>
        <v>0</v>
      </c>
      <c r="BF27" s="274">
        <f>施設資源化量内訳!N27</f>
        <v>0</v>
      </c>
      <c r="BG27" s="274">
        <f>施設資源化量内訳!O27</f>
        <v>0</v>
      </c>
      <c r="BH27" s="274">
        <f>施設資源化量内訳!P27</f>
        <v>0</v>
      </c>
      <c r="BI27" s="274">
        <f>施設資源化量内訳!Q27</f>
        <v>0</v>
      </c>
      <c r="BJ27" s="274">
        <f>施設資源化量内訳!R27</f>
        <v>0</v>
      </c>
      <c r="BK27" s="274">
        <f>施設資源化量内訳!S27</f>
        <v>0</v>
      </c>
      <c r="BL27" s="274">
        <f>施設資源化量内訳!T27</f>
        <v>0</v>
      </c>
      <c r="BM27" s="274">
        <f>施設資源化量内訳!U27</f>
        <v>393</v>
      </c>
      <c r="BN27" s="274">
        <f>施設資源化量内訳!V27</f>
        <v>0</v>
      </c>
      <c r="BO27" s="274">
        <f>施設資源化量内訳!W27</f>
        <v>0</v>
      </c>
      <c r="BP27" s="274">
        <f>施設資源化量内訳!X27</f>
        <v>0</v>
      </c>
      <c r="BQ27" s="274">
        <f>施設資源化量内訳!Y27</f>
        <v>333</v>
      </c>
      <c r="BR27" s="274">
        <f t="shared" si="7"/>
        <v>594</v>
      </c>
      <c r="BS27" s="274">
        <v>544</v>
      </c>
      <c r="BT27" s="274">
        <v>8</v>
      </c>
      <c r="BU27" s="274">
        <v>0</v>
      </c>
      <c r="BV27" s="274">
        <v>10</v>
      </c>
      <c r="BW27" s="274">
        <v>0</v>
      </c>
      <c r="BX27" s="274">
        <v>0</v>
      </c>
      <c r="BY27" s="274">
        <v>0</v>
      </c>
      <c r="BZ27" s="274">
        <v>0</v>
      </c>
      <c r="CA27" s="274">
        <v>0</v>
      </c>
      <c r="CB27" s="274">
        <v>0</v>
      </c>
      <c r="CC27" s="274">
        <v>32</v>
      </c>
      <c r="CD27" s="277" t="s">
        <v>835</v>
      </c>
      <c r="CE27" s="277" t="s">
        <v>835</v>
      </c>
      <c r="CF27" s="277" t="s">
        <v>835</v>
      </c>
      <c r="CG27" s="277" t="s">
        <v>835</v>
      </c>
      <c r="CH27" s="277" t="s">
        <v>835</v>
      </c>
      <c r="CI27" s="277" t="s">
        <v>835</v>
      </c>
      <c r="CJ27" s="277" t="s">
        <v>835</v>
      </c>
      <c r="CK27" s="277" t="s">
        <v>835</v>
      </c>
      <c r="CL27" s="274">
        <v>0</v>
      </c>
      <c r="CM27" s="274">
        <v>0</v>
      </c>
      <c r="CN27" s="275" t="s">
        <v>766</v>
      </c>
    </row>
    <row r="28" spans="1:92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9"/>
        <v>3273</v>
      </c>
      <c r="E28" s="274">
        <f t="shared" si="10"/>
        <v>1157</v>
      </c>
      <c r="F28" s="274">
        <f t="shared" si="11"/>
        <v>7</v>
      </c>
      <c r="G28" s="274">
        <f t="shared" si="12"/>
        <v>39</v>
      </c>
      <c r="H28" s="274">
        <f t="shared" si="13"/>
        <v>249</v>
      </c>
      <c r="I28" s="274">
        <f t="shared" si="14"/>
        <v>200</v>
      </c>
      <c r="J28" s="274">
        <f t="shared" si="15"/>
        <v>69</v>
      </c>
      <c r="K28" s="274">
        <f t="shared" si="16"/>
        <v>1</v>
      </c>
      <c r="L28" s="274">
        <f t="shared" si="17"/>
        <v>0</v>
      </c>
      <c r="M28" s="274">
        <f t="shared" si="18"/>
        <v>117</v>
      </c>
      <c r="N28" s="274">
        <f t="shared" si="1"/>
        <v>0</v>
      </c>
      <c r="O28" s="274">
        <f t="shared" si="19"/>
        <v>51</v>
      </c>
      <c r="P28" s="274">
        <f t="shared" si="20"/>
        <v>0</v>
      </c>
      <c r="Q28" s="274">
        <f t="shared" si="21"/>
        <v>0</v>
      </c>
      <c r="R28" s="274">
        <f t="shared" si="22"/>
        <v>0</v>
      </c>
      <c r="S28" s="274">
        <f t="shared" si="23"/>
        <v>0</v>
      </c>
      <c r="T28" s="274">
        <f t="shared" si="24"/>
        <v>0</v>
      </c>
      <c r="U28" s="274">
        <f t="shared" si="25"/>
        <v>0</v>
      </c>
      <c r="V28" s="274">
        <f t="shared" si="3"/>
        <v>0</v>
      </c>
      <c r="W28" s="274">
        <f t="shared" si="26"/>
        <v>0</v>
      </c>
      <c r="X28" s="274">
        <f t="shared" si="4"/>
        <v>5</v>
      </c>
      <c r="Y28" s="274">
        <f t="shared" si="27"/>
        <v>1378</v>
      </c>
      <c r="Z28" s="274">
        <f t="shared" si="5"/>
        <v>3244</v>
      </c>
      <c r="AA28" s="274">
        <v>1157</v>
      </c>
      <c r="AB28" s="274">
        <v>7</v>
      </c>
      <c r="AC28" s="274">
        <v>39</v>
      </c>
      <c r="AD28" s="274">
        <v>243</v>
      </c>
      <c r="AE28" s="274">
        <v>200</v>
      </c>
      <c r="AF28" s="274">
        <v>69</v>
      </c>
      <c r="AG28" s="274">
        <v>1</v>
      </c>
      <c r="AH28" s="274">
        <v>0</v>
      </c>
      <c r="AI28" s="274">
        <v>117</v>
      </c>
      <c r="AJ28" s="274">
        <v>0</v>
      </c>
      <c r="AK28" s="277">
        <v>51</v>
      </c>
      <c r="AL28" s="277" t="s">
        <v>835</v>
      </c>
      <c r="AM28" s="277" t="s">
        <v>835</v>
      </c>
      <c r="AN28" s="277" t="s">
        <v>835</v>
      </c>
      <c r="AO28" s="277" t="s">
        <v>835</v>
      </c>
      <c r="AP28" s="277" t="s">
        <v>835</v>
      </c>
      <c r="AQ28" s="277" t="s">
        <v>835</v>
      </c>
      <c r="AR28" s="277" t="s">
        <v>835</v>
      </c>
      <c r="AS28" s="277" t="s">
        <v>835</v>
      </c>
      <c r="AT28" s="274">
        <v>5</v>
      </c>
      <c r="AU28" s="274">
        <v>1355</v>
      </c>
      <c r="AV28" s="274">
        <f>施設資源化量内訳!D28</f>
        <v>23</v>
      </c>
      <c r="AW28" s="274">
        <f>施設資源化量内訳!E28</f>
        <v>0</v>
      </c>
      <c r="AX28" s="274">
        <f>施設資源化量内訳!F28</f>
        <v>0</v>
      </c>
      <c r="AY28" s="274">
        <f>施設資源化量内訳!G28</f>
        <v>0</v>
      </c>
      <c r="AZ28" s="274">
        <f>施設資源化量内訳!H28</f>
        <v>0</v>
      </c>
      <c r="BA28" s="274">
        <f>施設資源化量内訳!I28</f>
        <v>0</v>
      </c>
      <c r="BB28" s="274">
        <f>施設資源化量内訳!J28</f>
        <v>0</v>
      </c>
      <c r="BC28" s="274">
        <f>施設資源化量内訳!K28</f>
        <v>0</v>
      </c>
      <c r="BD28" s="274">
        <f>施設資源化量内訳!L28</f>
        <v>0</v>
      </c>
      <c r="BE28" s="274">
        <f>施設資源化量内訳!M28</f>
        <v>0</v>
      </c>
      <c r="BF28" s="274">
        <f>施設資源化量内訳!N28</f>
        <v>0</v>
      </c>
      <c r="BG28" s="274">
        <f>施設資源化量内訳!O28</f>
        <v>0</v>
      </c>
      <c r="BH28" s="274">
        <f>施設資源化量内訳!P28</f>
        <v>0</v>
      </c>
      <c r="BI28" s="274">
        <f>施設資源化量内訳!Q28</f>
        <v>0</v>
      </c>
      <c r="BJ28" s="274">
        <f>施設資源化量内訳!R28</f>
        <v>0</v>
      </c>
      <c r="BK28" s="274">
        <f>施設資源化量内訳!S28</f>
        <v>0</v>
      </c>
      <c r="BL28" s="274">
        <f>施設資源化量内訳!T28</f>
        <v>0</v>
      </c>
      <c r="BM28" s="274">
        <f>施設資源化量内訳!U28</f>
        <v>0</v>
      </c>
      <c r="BN28" s="274">
        <f>施設資源化量内訳!V28</f>
        <v>0</v>
      </c>
      <c r="BO28" s="274">
        <f>施設資源化量内訳!W28</f>
        <v>0</v>
      </c>
      <c r="BP28" s="274">
        <f>施設資源化量内訳!X28</f>
        <v>0</v>
      </c>
      <c r="BQ28" s="274">
        <f>施設資源化量内訳!Y28</f>
        <v>23</v>
      </c>
      <c r="BR28" s="274">
        <f t="shared" si="7"/>
        <v>6</v>
      </c>
      <c r="BS28" s="274">
        <v>0</v>
      </c>
      <c r="BT28" s="274">
        <v>0</v>
      </c>
      <c r="BU28" s="274">
        <v>0</v>
      </c>
      <c r="BV28" s="274">
        <v>6</v>
      </c>
      <c r="BW28" s="274">
        <v>0</v>
      </c>
      <c r="BX28" s="274">
        <v>0</v>
      </c>
      <c r="BY28" s="274">
        <v>0</v>
      </c>
      <c r="BZ28" s="274">
        <v>0</v>
      </c>
      <c r="CA28" s="274">
        <v>0</v>
      </c>
      <c r="CB28" s="274">
        <v>0</v>
      </c>
      <c r="CC28" s="274">
        <v>0</v>
      </c>
      <c r="CD28" s="277" t="s">
        <v>835</v>
      </c>
      <c r="CE28" s="277" t="s">
        <v>835</v>
      </c>
      <c r="CF28" s="277" t="s">
        <v>835</v>
      </c>
      <c r="CG28" s="277" t="s">
        <v>835</v>
      </c>
      <c r="CH28" s="277" t="s">
        <v>835</v>
      </c>
      <c r="CI28" s="277" t="s">
        <v>835</v>
      </c>
      <c r="CJ28" s="277" t="s">
        <v>835</v>
      </c>
      <c r="CK28" s="277" t="s">
        <v>835</v>
      </c>
      <c r="CL28" s="274">
        <v>0</v>
      </c>
      <c r="CM28" s="274">
        <v>0</v>
      </c>
      <c r="CN28" s="275" t="s">
        <v>727</v>
      </c>
    </row>
    <row r="29" spans="1:92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9"/>
        <v>5471</v>
      </c>
      <c r="E29" s="274">
        <f t="shared" si="10"/>
        <v>1800</v>
      </c>
      <c r="F29" s="274">
        <f t="shared" si="11"/>
        <v>20</v>
      </c>
      <c r="G29" s="274">
        <f t="shared" si="12"/>
        <v>90</v>
      </c>
      <c r="H29" s="274">
        <f t="shared" si="13"/>
        <v>679</v>
      </c>
      <c r="I29" s="274">
        <f t="shared" si="14"/>
        <v>190</v>
      </c>
      <c r="J29" s="274">
        <f t="shared" si="15"/>
        <v>323</v>
      </c>
      <c r="K29" s="274">
        <f t="shared" si="16"/>
        <v>4</v>
      </c>
      <c r="L29" s="274">
        <f t="shared" si="17"/>
        <v>1014</v>
      </c>
      <c r="M29" s="274">
        <f t="shared" si="18"/>
        <v>143</v>
      </c>
      <c r="N29" s="274">
        <f t="shared" si="1"/>
        <v>0</v>
      </c>
      <c r="O29" s="274">
        <f t="shared" si="19"/>
        <v>159</v>
      </c>
      <c r="P29" s="274">
        <f t="shared" si="20"/>
        <v>0</v>
      </c>
      <c r="Q29" s="274">
        <f t="shared" si="21"/>
        <v>0</v>
      </c>
      <c r="R29" s="274">
        <f t="shared" si="22"/>
        <v>0</v>
      </c>
      <c r="S29" s="274">
        <f t="shared" si="23"/>
        <v>0</v>
      </c>
      <c r="T29" s="274">
        <f t="shared" si="24"/>
        <v>0</v>
      </c>
      <c r="U29" s="274">
        <f t="shared" si="25"/>
        <v>603</v>
      </c>
      <c r="V29" s="274">
        <f t="shared" si="3"/>
        <v>0</v>
      </c>
      <c r="W29" s="274">
        <f t="shared" si="26"/>
        <v>304</v>
      </c>
      <c r="X29" s="274">
        <f t="shared" si="4"/>
        <v>7</v>
      </c>
      <c r="Y29" s="274">
        <f t="shared" si="27"/>
        <v>135</v>
      </c>
      <c r="Z29" s="274">
        <f t="shared" si="5"/>
        <v>2112</v>
      </c>
      <c r="AA29" s="274">
        <v>346</v>
      </c>
      <c r="AB29" s="274">
        <v>7</v>
      </c>
      <c r="AC29" s="274">
        <v>59</v>
      </c>
      <c r="AD29" s="274">
        <v>345</v>
      </c>
      <c r="AE29" s="274">
        <v>0</v>
      </c>
      <c r="AF29" s="274">
        <v>0</v>
      </c>
      <c r="AG29" s="274">
        <v>4</v>
      </c>
      <c r="AH29" s="274">
        <v>1014</v>
      </c>
      <c r="AI29" s="274">
        <v>143</v>
      </c>
      <c r="AJ29" s="274">
        <v>0</v>
      </c>
      <c r="AK29" s="277">
        <v>52</v>
      </c>
      <c r="AL29" s="277" t="s">
        <v>835</v>
      </c>
      <c r="AM29" s="277" t="s">
        <v>835</v>
      </c>
      <c r="AN29" s="277" t="s">
        <v>835</v>
      </c>
      <c r="AO29" s="277" t="s">
        <v>835</v>
      </c>
      <c r="AP29" s="277" t="s">
        <v>835</v>
      </c>
      <c r="AQ29" s="277" t="s">
        <v>835</v>
      </c>
      <c r="AR29" s="277" t="s">
        <v>835</v>
      </c>
      <c r="AS29" s="277" t="s">
        <v>835</v>
      </c>
      <c r="AT29" s="274">
        <v>7</v>
      </c>
      <c r="AU29" s="274">
        <v>135</v>
      </c>
      <c r="AV29" s="274">
        <f>施設資源化量内訳!D29</f>
        <v>1581</v>
      </c>
      <c r="AW29" s="274">
        <f>施設資源化量内訳!E29</f>
        <v>0</v>
      </c>
      <c r="AX29" s="274">
        <f>施設資源化量内訳!F29</f>
        <v>0</v>
      </c>
      <c r="AY29" s="274">
        <f>施設資源化量内訳!G29</f>
        <v>0</v>
      </c>
      <c r="AZ29" s="274">
        <f>施設資源化量内訳!H29</f>
        <v>272</v>
      </c>
      <c r="BA29" s="274">
        <f>施設資源化量内訳!I29</f>
        <v>79</v>
      </c>
      <c r="BB29" s="274">
        <f>施設資源化量内訳!J29</f>
        <v>323</v>
      </c>
      <c r="BC29" s="274">
        <f>施設資源化量内訳!K29</f>
        <v>0</v>
      </c>
      <c r="BD29" s="274">
        <f>施設資源化量内訳!L29</f>
        <v>0</v>
      </c>
      <c r="BE29" s="274">
        <f>施設資源化量内訳!M29</f>
        <v>0</v>
      </c>
      <c r="BF29" s="274">
        <f>施設資源化量内訳!N29</f>
        <v>0</v>
      </c>
      <c r="BG29" s="274">
        <f>施設資源化量内訳!O29</f>
        <v>0</v>
      </c>
      <c r="BH29" s="274">
        <f>施設資源化量内訳!P29</f>
        <v>0</v>
      </c>
      <c r="BI29" s="274">
        <f>施設資源化量内訳!Q29</f>
        <v>0</v>
      </c>
      <c r="BJ29" s="274">
        <f>施設資源化量内訳!R29</f>
        <v>0</v>
      </c>
      <c r="BK29" s="274">
        <f>施設資源化量内訳!S29</f>
        <v>0</v>
      </c>
      <c r="BL29" s="274">
        <f>施設資源化量内訳!T29</f>
        <v>0</v>
      </c>
      <c r="BM29" s="274">
        <f>施設資源化量内訳!U29</f>
        <v>603</v>
      </c>
      <c r="BN29" s="274">
        <f>施設資源化量内訳!V29</f>
        <v>0</v>
      </c>
      <c r="BO29" s="274">
        <f>施設資源化量内訳!W29</f>
        <v>304</v>
      </c>
      <c r="BP29" s="274">
        <f>施設資源化量内訳!X29</f>
        <v>0</v>
      </c>
      <c r="BQ29" s="274">
        <f>施設資源化量内訳!Y29</f>
        <v>0</v>
      </c>
      <c r="BR29" s="274">
        <f t="shared" si="7"/>
        <v>1778</v>
      </c>
      <c r="BS29" s="274">
        <v>1454</v>
      </c>
      <c r="BT29" s="274">
        <v>13</v>
      </c>
      <c r="BU29" s="274">
        <v>31</v>
      </c>
      <c r="BV29" s="274">
        <v>62</v>
      </c>
      <c r="BW29" s="274">
        <v>111</v>
      </c>
      <c r="BX29" s="274">
        <v>0</v>
      </c>
      <c r="BY29" s="274">
        <v>0</v>
      </c>
      <c r="BZ29" s="274">
        <v>0</v>
      </c>
      <c r="CA29" s="274">
        <v>0</v>
      </c>
      <c r="CB29" s="274">
        <v>0</v>
      </c>
      <c r="CC29" s="274">
        <v>107</v>
      </c>
      <c r="CD29" s="277" t="s">
        <v>835</v>
      </c>
      <c r="CE29" s="277" t="s">
        <v>835</v>
      </c>
      <c r="CF29" s="277" t="s">
        <v>835</v>
      </c>
      <c r="CG29" s="277" t="s">
        <v>835</v>
      </c>
      <c r="CH29" s="277" t="s">
        <v>835</v>
      </c>
      <c r="CI29" s="277" t="s">
        <v>835</v>
      </c>
      <c r="CJ29" s="277" t="s">
        <v>835</v>
      </c>
      <c r="CK29" s="277" t="s">
        <v>835</v>
      </c>
      <c r="CL29" s="274">
        <v>0</v>
      </c>
      <c r="CM29" s="274">
        <v>0</v>
      </c>
      <c r="CN29" s="275" t="s">
        <v>727</v>
      </c>
    </row>
    <row r="30" spans="1:92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9"/>
        <v>7881</v>
      </c>
      <c r="E30" s="274">
        <f t="shared" si="10"/>
        <v>2132</v>
      </c>
      <c r="F30" s="274">
        <f t="shared" si="11"/>
        <v>15</v>
      </c>
      <c r="G30" s="274">
        <f t="shared" si="12"/>
        <v>0</v>
      </c>
      <c r="H30" s="274">
        <f t="shared" si="13"/>
        <v>592</v>
      </c>
      <c r="I30" s="274">
        <f t="shared" si="14"/>
        <v>506</v>
      </c>
      <c r="J30" s="274">
        <f t="shared" si="15"/>
        <v>177</v>
      </c>
      <c r="K30" s="274">
        <f t="shared" si="16"/>
        <v>0</v>
      </c>
      <c r="L30" s="274">
        <f t="shared" si="17"/>
        <v>433</v>
      </c>
      <c r="M30" s="274">
        <f t="shared" si="18"/>
        <v>73</v>
      </c>
      <c r="N30" s="274">
        <f t="shared" si="1"/>
        <v>0</v>
      </c>
      <c r="O30" s="274">
        <f t="shared" si="19"/>
        <v>110</v>
      </c>
      <c r="P30" s="274">
        <f t="shared" si="20"/>
        <v>0</v>
      </c>
      <c r="Q30" s="274">
        <f t="shared" si="21"/>
        <v>0</v>
      </c>
      <c r="R30" s="274">
        <f t="shared" si="22"/>
        <v>1457</v>
      </c>
      <c r="S30" s="274">
        <f t="shared" si="23"/>
        <v>0</v>
      </c>
      <c r="T30" s="274">
        <f t="shared" si="24"/>
        <v>0</v>
      </c>
      <c r="U30" s="274">
        <f t="shared" si="25"/>
        <v>0</v>
      </c>
      <c r="V30" s="274">
        <f t="shared" si="3"/>
        <v>0</v>
      </c>
      <c r="W30" s="274">
        <f t="shared" si="26"/>
        <v>0</v>
      </c>
      <c r="X30" s="274">
        <f t="shared" si="4"/>
        <v>0</v>
      </c>
      <c r="Y30" s="274">
        <f t="shared" si="27"/>
        <v>2386</v>
      </c>
      <c r="Z30" s="274">
        <f t="shared" si="5"/>
        <v>4319</v>
      </c>
      <c r="AA30" s="274">
        <v>2132</v>
      </c>
      <c r="AB30" s="274">
        <v>15</v>
      </c>
      <c r="AC30" s="274">
        <v>0</v>
      </c>
      <c r="AD30" s="274">
        <v>167</v>
      </c>
      <c r="AE30" s="274">
        <v>506</v>
      </c>
      <c r="AF30" s="274">
        <v>177</v>
      </c>
      <c r="AG30" s="274">
        <v>0</v>
      </c>
      <c r="AH30" s="274">
        <v>433</v>
      </c>
      <c r="AI30" s="274">
        <v>73</v>
      </c>
      <c r="AJ30" s="274">
        <v>0</v>
      </c>
      <c r="AK30" s="277">
        <v>110</v>
      </c>
      <c r="AL30" s="277" t="s">
        <v>835</v>
      </c>
      <c r="AM30" s="277" t="s">
        <v>835</v>
      </c>
      <c r="AN30" s="277" t="s">
        <v>835</v>
      </c>
      <c r="AO30" s="277" t="s">
        <v>835</v>
      </c>
      <c r="AP30" s="277" t="s">
        <v>835</v>
      </c>
      <c r="AQ30" s="277" t="s">
        <v>835</v>
      </c>
      <c r="AR30" s="277" t="s">
        <v>835</v>
      </c>
      <c r="AS30" s="277" t="s">
        <v>835</v>
      </c>
      <c r="AT30" s="274">
        <v>0</v>
      </c>
      <c r="AU30" s="274">
        <v>706</v>
      </c>
      <c r="AV30" s="274">
        <f>施設資源化量内訳!D30</f>
        <v>3562</v>
      </c>
      <c r="AW30" s="274">
        <f>施設資源化量内訳!E30</f>
        <v>0</v>
      </c>
      <c r="AX30" s="274">
        <f>施設資源化量内訳!F30</f>
        <v>0</v>
      </c>
      <c r="AY30" s="274">
        <f>施設資源化量内訳!G30</f>
        <v>0</v>
      </c>
      <c r="AZ30" s="274">
        <f>施設資源化量内訳!H30</f>
        <v>425</v>
      </c>
      <c r="BA30" s="274">
        <f>施設資源化量内訳!I30</f>
        <v>0</v>
      </c>
      <c r="BB30" s="274">
        <f>施設資源化量内訳!J30</f>
        <v>0</v>
      </c>
      <c r="BC30" s="274">
        <f>施設資源化量内訳!K30</f>
        <v>0</v>
      </c>
      <c r="BD30" s="274">
        <f>施設資源化量内訳!L30</f>
        <v>0</v>
      </c>
      <c r="BE30" s="274">
        <f>施設資源化量内訳!M30</f>
        <v>0</v>
      </c>
      <c r="BF30" s="274">
        <f>施設資源化量内訳!N30</f>
        <v>0</v>
      </c>
      <c r="BG30" s="274">
        <f>施設資源化量内訳!O30</f>
        <v>0</v>
      </c>
      <c r="BH30" s="274">
        <f>施設資源化量内訳!P30</f>
        <v>0</v>
      </c>
      <c r="BI30" s="274">
        <f>施設資源化量内訳!Q30</f>
        <v>0</v>
      </c>
      <c r="BJ30" s="274">
        <f>施設資源化量内訳!R30</f>
        <v>1457</v>
      </c>
      <c r="BK30" s="274">
        <f>施設資源化量内訳!S30</f>
        <v>0</v>
      </c>
      <c r="BL30" s="274">
        <f>施設資源化量内訳!T30</f>
        <v>0</v>
      </c>
      <c r="BM30" s="274">
        <f>施設資源化量内訳!U30</f>
        <v>0</v>
      </c>
      <c r="BN30" s="274">
        <f>施設資源化量内訳!V30</f>
        <v>0</v>
      </c>
      <c r="BO30" s="274">
        <f>施設資源化量内訳!W30</f>
        <v>0</v>
      </c>
      <c r="BP30" s="274">
        <f>施設資源化量内訳!X30</f>
        <v>0</v>
      </c>
      <c r="BQ30" s="274">
        <f>施設資源化量内訳!Y30</f>
        <v>1680</v>
      </c>
      <c r="BR30" s="274">
        <f t="shared" si="7"/>
        <v>0</v>
      </c>
      <c r="BS30" s="274">
        <v>0</v>
      </c>
      <c r="BT30" s="274">
        <v>0</v>
      </c>
      <c r="BU30" s="274">
        <v>0</v>
      </c>
      <c r="BV30" s="274">
        <v>0</v>
      </c>
      <c r="BW30" s="274">
        <v>0</v>
      </c>
      <c r="BX30" s="274">
        <v>0</v>
      </c>
      <c r="BY30" s="274">
        <v>0</v>
      </c>
      <c r="BZ30" s="274">
        <v>0</v>
      </c>
      <c r="CA30" s="274">
        <v>0</v>
      </c>
      <c r="CB30" s="274">
        <v>0</v>
      </c>
      <c r="CC30" s="274">
        <v>0</v>
      </c>
      <c r="CD30" s="277" t="s">
        <v>835</v>
      </c>
      <c r="CE30" s="277" t="s">
        <v>835</v>
      </c>
      <c r="CF30" s="277" t="s">
        <v>835</v>
      </c>
      <c r="CG30" s="277" t="s">
        <v>835</v>
      </c>
      <c r="CH30" s="277" t="s">
        <v>835</v>
      </c>
      <c r="CI30" s="277" t="s">
        <v>835</v>
      </c>
      <c r="CJ30" s="277" t="s">
        <v>835</v>
      </c>
      <c r="CK30" s="277" t="s">
        <v>835</v>
      </c>
      <c r="CL30" s="274">
        <v>0</v>
      </c>
      <c r="CM30" s="274">
        <v>0</v>
      </c>
      <c r="CN30" s="275" t="s">
        <v>727</v>
      </c>
    </row>
    <row r="31" spans="1:92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9"/>
        <v>2550</v>
      </c>
      <c r="E31" s="274">
        <f t="shared" si="10"/>
        <v>1171</v>
      </c>
      <c r="F31" s="274">
        <f t="shared" si="11"/>
        <v>20</v>
      </c>
      <c r="G31" s="274">
        <f t="shared" si="12"/>
        <v>0</v>
      </c>
      <c r="H31" s="274">
        <f t="shared" si="13"/>
        <v>424</v>
      </c>
      <c r="I31" s="274">
        <f t="shared" si="14"/>
        <v>196</v>
      </c>
      <c r="J31" s="274">
        <f t="shared" si="15"/>
        <v>71</v>
      </c>
      <c r="K31" s="274">
        <f t="shared" si="16"/>
        <v>0</v>
      </c>
      <c r="L31" s="274">
        <f t="shared" si="17"/>
        <v>130</v>
      </c>
      <c r="M31" s="274">
        <f t="shared" si="18"/>
        <v>0</v>
      </c>
      <c r="N31" s="274">
        <f t="shared" si="1"/>
        <v>0</v>
      </c>
      <c r="O31" s="274">
        <f t="shared" si="19"/>
        <v>119</v>
      </c>
      <c r="P31" s="274">
        <f t="shared" si="20"/>
        <v>0</v>
      </c>
      <c r="Q31" s="274">
        <f t="shared" si="21"/>
        <v>0</v>
      </c>
      <c r="R31" s="274">
        <f t="shared" si="22"/>
        <v>0</v>
      </c>
      <c r="S31" s="274">
        <f t="shared" si="23"/>
        <v>0</v>
      </c>
      <c r="T31" s="274">
        <f t="shared" si="24"/>
        <v>0</v>
      </c>
      <c r="U31" s="274">
        <f t="shared" si="25"/>
        <v>0</v>
      </c>
      <c r="V31" s="274">
        <f t="shared" si="3"/>
        <v>0</v>
      </c>
      <c r="W31" s="274">
        <f t="shared" si="26"/>
        <v>0</v>
      </c>
      <c r="X31" s="274">
        <f t="shared" si="4"/>
        <v>11</v>
      </c>
      <c r="Y31" s="274">
        <f t="shared" si="27"/>
        <v>408</v>
      </c>
      <c r="Z31" s="274">
        <f t="shared" si="5"/>
        <v>1454</v>
      </c>
      <c r="AA31" s="274">
        <v>1025</v>
      </c>
      <c r="AB31" s="274">
        <v>0</v>
      </c>
      <c r="AC31" s="274">
        <v>0</v>
      </c>
      <c r="AD31" s="274">
        <v>0</v>
      </c>
      <c r="AE31" s="274">
        <v>196</v>
      </c>
      <c r="AF31" s="274">
        <v>0</v>
      </c>
      <c r="AG31" s="274">
        <v>0</v>
      </c>
      <c r="AH31" s="274">
        <v>130</v>
      </c>
      <c r="AI31" s="274">
        <v>0</v>
      </c>
      <c r="AJ31" s="274">
        <v>0</v>
      </c>
      <c r="AK31" s="277">
        <v>103</v>
      </c>
      <c r="AL31" s="277" t="s">
        <v>835</v>
      </c>
      <c r="AM31" s="277" t="s">
        <v>835</v>
      </c>
      <c r="AN31" s="277" t="s">
        <v>835</v>
      </c>
      <c r="AO31" s="277" t="s">
        <v>835</v>
      </c>
      <c r="AP31" s="277" t="s">
        <v>835</v>
      </c>
      <c r="AQ31" s="277" t="s">
        <v>835</v>
      </c>
      <c r="AR31" s="277" t="s">
        <v>835</v>
      </c>
      <c r="AS31" s="277" t="s">
        <v>835</v>
      </c>
      <c r="AT31" s="274">
        <v>0</v>
      </c>
      <c r="AU31" s="274">
        <v>0</v>
      </c>
      <c r="AV31" s="274">
        <f>施設資源化量内訳!D31</f>
        <v>927</v>
      </c>
      <c r="AW31" s="274">
        <f>施設資源化量内訳!E31</f>
        <v>0</v>
      </c>
      <c r="AX31" s="274">
        <f>施設資源化量内訳!F31</f>
        <v>18</v>
      </c>
      <c r="AY31" s="274">
        <f>施設資源化量内訳!G31</f>
        <v>0</v>
      </c>
      <c r="AZ31" s="274">
        <f>施設資源化量内訳!H31</f>
        <v>419</v>
      </c>
      <c r="BA31" s="274">
        <f>施設資源化量内訳!I31</f>
        <v>0</v>
      </c>
      <c r="BB31" s="274">
        <f>施設資源化量内訳!J31</f>
        <v>71</v>
      </c>
      <c r="BC31" s="274">
        <f>施設資源化量内訳!K31</f>
        <v>0</v>
      </c>
      <c r="BD31" s="274">
        <f>施設資源化量内訳!L31</f>
        <v>0</v>
      </c>
      <c r="BE31" s="274">
        <f>施設資源化量内訳!M31</f>
        <v>0</v>
      </c>
      <c r="BF31" s="274">
        <f>施設資源化量内訳!N31</f>
        <v>0</v>
      </c>
      <c r="BG31" s="274">
        <f>施設資源化量内訳!O31</f>
        <v>0</v>
      </c>
      <c r="BH31" s="274">
        <f>施設資源化量内訳!P31</f>
        <v>0</v>
      </c>
      <c r="BI31" s="274">
        <f>施設資源化量内訳!Q31</f>
        <v>0</v>
      </c>
      <c r="BJ31" s="274">
        <f>施設資源化量内訳!R31</f>
        <v>0</v>
      </c>
      <c r="BK31" s="274">
        <f>施設資源化量内訳!S31</f>
        <v>0</v>
      </c>
      <c r="BL31" s="274">
        <f>施設資源化量内訳!T31</f>
        <v>0</v>
      </c>
      <c r="BM31" s="274">
        <f>施設資源化量内訳!U31</f>
        <v>0</v>
      </c>
      <c r="BN31" s="274">
        <f>施設資源化量内訳!V31</f>
        <v>0</v>
      </c>
      <c r="BO31" s="274">
        <f>施設資源化量内訳!W31</f>
        <v>0</v>
      </c>
      <c r="BP31" s="274">
        <f>施設資源化量内訳!X31</f>
        <v>11</v>
      </c>
      <c r="BQ31" s="274">
        <f>施設資源化量内訳!Y31</f>
        <v>408</v>
      </c>
      <c r="BR31" s="274">
        <f t="shared" si="7"/>
        <v>169</v>
      </c>
      <c r="BS31" s="274">
        <v>146</v>
      </c>
      <c r="BT31" s="274">
        <v>2</v>
      </c>
      <c r="BU31" s="274">
        <v>0</v>
      </c>
      <c r="BV31" s="274">
        <v>5</v>
      </c>
      <c r="BW31" s="274">
        <v>0</v>
      </c>
      <c r="BX31" s="274">
        <v>0</v>
      </c>
      <c r="BY31" s="274">
        <v>0</v>
      </c>
      <c r="BZ31" s="274">
        <v>0</v>
      </c>
      <c r="CA31" s="274">
        <v>0</v>
      </c>
      <c r="CB31" s="274">
        <v>0</v>
      </c>
      <c r="CC31" s="274">
        <v>16</v>
      </c>
      <c r="CD31" s="277" t="s">
        <v>835</v>
      </c>
      <c r="CE31" s="277" t="s">
        <v>835</v>
      </c>
      <c r="CF31" s="277" t="s">
        <v>835</v>
      </c>
      <c r="CG31" s="277" t="s">
        <v>835</v>
      </c>
      <c r="CH31" s="277" t="s">
        <v>835</v>
      </c>
      <c r="CI31" s="277" t="s">
        <v>835</v>
      </c>
      <c r="CJ31" s="277" t="s">
        <v>835</v>
      </c>
      <c r="CK31" s="277" t="s">
        <v>835</v>
      </c>
      <c r="CL31" s="274">
        <v>0</v>
      </c>
      <c r="CM31" s="274">
        <v>0</v>
      </c>
      <c r="CN31" s="275" t="s">
        <v>727</v>
      </c>
    </row>
    <row r="32" spans="1:92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9"/>
        <v>3010</v>
      </c>
      <c r="E32" s="274">
        <f t="shared" si="10"/>
        <v>1084</v>
      </c>
      <c r="F32" s="274">
        <f t="shared" si="11"/>
        <v>11</v>
      </c>
      <c r="G32" s="274">
        <f t="shared" si="12"/>
        <v>0</v>
      </c>
      <c r="H32" s="274">
        <f t="shared" si="13"/>
        <v>393</v>
      </c>
      <c r="I32" s="274">
        <f t="shared" si="14"/>
        <v>445</v>
      </c>
      <c r="J32" s="274">
        <f t="shared" si="15"/>
        <v>182</v>
      </c>
      <c r="K32" s="274">
        <f t="shared" si="16"/>
        <v>0</v>
      </c>
      <c r="L32" s="274">
        <f t="shared" si="17"/>
        <v>370</v>
      </c>
      <c r="M32" s="274">
        <f t="shared" si="18"/>
        <v>0</v>
      </c>
      <c r="N32" s="274">
        <f t="shared" si="1"/>
        <v>0</v>
      </c>
      <c r="O32" s="274">
        <f t="shared" si="19"/>
        <v>29</v>
      </c>
      <c r="P32" s="274">
        <f t="shared" si="20"/>
        <v>0</v>
      </c>
      <c r="Q32" s="274">
        <f t="shared" si="21"/>
        <v>0</v>
      </c>
      <c r="R32" s="274">
        <f t="shared" si="22"/>
        <v>0</v>
      </c>
      <c r="S32" s="274">
        <f t="shared" si="23"/>
        <v>0</v>
      </c>
      <c r="T32" s="274">
        <f t="shared" si="24"/>
        <v>0</v>
      </c>
      <c r="U32" s="274">
        <f t="shared" si="25"/>
        <v>0</v>
      </c>
      <c r="V32" s="274">
        <f t="shared" si="3"/>
        <v>0</v>
      </c>
      <c r="W32" s="274">
        <f t="shared" si="26"/>
        <v>0</v>
      </c>
      <c r="X32" s="274">
        <f t="shared" si="4"/>
        <v>0</v>
      </c>
      <c r="Y32" s="274">
        <f t="shared" si="27"/>
        <v>496</v>
      </c>
      <c r="Z32" s="274">
        <f t="shared" si="5"/>
        <v>992</v>
      </c>
      <c r="AA32" s="274">
        <v>305</v>
      </c>
      <c r="AB32" s="274">
        <v>3</v>
      </c>
      <c r="AC32" s="274">
        <v>0</v>
      </c>
      <c r="AD32" s="274">
        <v>110</v>
      </c>
      <c r="AE32" s="274">
        <v>445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7">
        <v>25</v>
      </c>
      <c r="AL32" s="277" t="s">
        <v>835</v>
      </c>
      <c r="AM32" s="277" t="s">
        <v>835</v>
      </c>
      <c r="AN32" s="277" t="s">
        <v>835</v>
      </c>
      <c r="AO32" s="277" t="s">
        <v>835</v>
      </c>
      <c r="AP32" s="277" t="s">
        <v>835</v>
      </c>
      <c r="AQ32" s="277" t="s">
        <v>835</v>
      </c>
      <c r="AR32" s="277" t="s">
        <v>835</v>
      </c>
      <c r="AS32" s="277" t="s">
        <v>835</v>
      </c>
      <c r="AT32" s="274">
        <v>0</v>
      </c>
      <c r="AU32" s="274">
        <v>104</v>
      </c>
      <c r="AV32" s="274">
        <f>施設資源化量内訳!D32</f>
        <v>1221</v>
      </c>
      <c r="AW32" s="274">
        <f>施設資源化量内訳!E32</f>
        <v>0</v>
      </c>
      <c r="AX32" s="274">
        <f>施設資源化量内訳!F32</f>
        <v>0</v>
      </c>
      <c r="AY32" s="274">
        <f>施設資源化量内訳!G32</f>
        <v>0</v>
      </c>
      <c r="AZ32" s="274">
        <f>施設資源化量内訳!H32</f>
        <v>277</v>
      </c>
      <c r="BA32" s="274">
        <f>施設資源化量内訳!I32</f>
        <v>0</v>
      </c>
      <c r="BB32" s="274">
        <f>施設資源化量内訳!J32</f>
        <v>182</v>
      </c>
      <c r="BC32" s="274">
        <f>施設資源化量内訳!K32</f>
        <v>0</v>
      </c>
      <c r="BD32" s="274">
        <f>施設資源化量内訳!L32</f>
        <v>370</v>
      </c>
      <c r="BE32" s="274">
        <f>施設資源化量内訳!M32</f>
        <v>0</v>
      </c>
      <c r="BF32" s="274">
        <f>施設資源化量内訳!N32</f>
        <v>0</v>
      </c>
      <c r="BG32" s="274">
        <f>施設資源化量内訳!O32</f>
        <v>0</v>
      </c>
      <c r="BH32" s="274">
        <f>施設資源化量内訳!P32</f>
        <v>0</v>
      </c>
      <c r="BI32" s="274">
        <f>施設資源化量内訳!Q32</f>
        <v>0</v>
      </c>
      <c r="BJ32" s="274">
        <f>施設資源化量内訳!R32</f>
        <v>0</v>
      </c>
      <c r="BK32" s="274">
        <f>施設資源化量内訳!S32</f>
        <v>0</v>
      </c>
      <c r="BL32" s="274">
        <f>施設資源化量内訳!T32</f>
        <v>0</v>
      </c>
      <c r="BM32" s="274">
        <f>施設資源化量内訳!U32</f>
        <v>0</v>
      </c>
      <c r="BN32" s="274">
        <f>施設資源化量内訳!V32</f>
        <v>0</v>
      </c>
      <c r="BO32" s="274">
        <f>施設資源化量内訳!W32</f>
        <v>0</v>
      </c>
      <c r="BP32" s="274">
        <f>施設資源化量内訳!X32</f>
        <v>0</v>
      </c>
      <c r="BQ32" s="274">
        <f>施設資源化量内訳!Y32</f>
        <v>392</v>
      </c>
      <c r="BR32" s="274">
        <f t="shared" si="7"/>
        <v>797</v>
      </c>
      <c r="BS32" s="274">
        <v>779</v>
      </c>
      <c r="BT32" s="274">
        <v>8</v>
      </c>
      <c r="BU32" s="274">
        <v>0</v>
      </c>
      <c r="BV32" s="274">
        <v>6</v>
      </c>
      <c r="BW32" s="274">
        <v>0</v>
      </c>
      <c r="BX32" s="274">
        <v>0</v>
      </c>
      <c r="BY32" s="274">
        <v>0</v>
      </c>
      <c r="BZ32" s="274">
        <v>0</v>
      </c>
      <c r="CA32" s="274">
        <v>0</v>
      </c>
      <c r="CB32" s="274">
        <v>0</v>
      </c>
      <c r="CC32" s="274">
        <v>4</v>
      </c>
      <c r="CD32" s="277" t="s">
        <v>835</v>
      </c>
      <c r="CE32" s="277" t="s">
        <v>835</v>
      </c>
      <c r="CF32" s="277" t="s">
        <v>835</v>
      </c>
      <c r="CG32" s="277" t="s">
        <v>835</v>
      </c>
      <c r="CH32" s="277" t="s">
        <v>835</v>
      </c>
      <c r="CI32" s="277" t="s">
        <v>835</v>
      </c>
      <c r="CJ32" s="277" t="s">
        <v>835</v>
      </c>
      <c r="CK32" s="277" t="s">
        <v>835</v>
      </c>
      <c r="CL32" s="274">
        <v>0</v>
      </c>
      <c r="CM32" s="274">
        <v>0</v>
      </c>
      <c r="CN32" s="275" t="s">
        <v>727</v>
      </c>
    </row>
    <row r="33" spans="1:92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9"/>
        <v>4524</v>
      </c>
      <c r="E33" s="274">
        <f t="shared" si="10"/>
        <v>2554</v>
      </c>
      <c r="F33" s="274">
        <f t="shared" si="11"/>
        <v>18</v>
      </c>
      <c r="G33" s="274">
        <f t="shared" si="12"/>
        <v>0</v>
      </c>
      <c r="H33" s="274">
        <f t="shared" si="13"/>
        <v>414</v>
      </c>
      <c r="I33" s="274">
        <f t="shared" si="14"/>
        <v>424</v>
      </c>
      <c r="J33" s="274">
        <f t="shared" si="15"/>
        <v>205</v>
      </c>
      <c r="K33" s="274">
        <f t="shared" si="16"/>
        <v>0</v>
      </c>
      <c r="L33" s="274">
        <f t="shared" si="17"/>
        <v>583</v>
      </c>
      <c r="M33" s="274">
        <f t="shared" si="18"/>
        <v>0</v>
      </c>
      <c r="N33" s="274">
        <f t="shared" si="1"/>
        <v>0</v>
      </c>
      <c r="O33" s="274">
        <f t="shared" si="19"/>
        <v>228</v>
      </c>
      <c r="P33" s="274">
        <f t="shared" si="20"/>
        <v>0</v>
      </c>
      <c r="Q33" s="274">
        <f t="shared" si="21"/>
        <v>0</v>
      </c>
      <c r="R33" s="274">
        <f t="shared" si="22"/>
        <v>0</v>
      </c>
      <c r="S33" s="274">
        <f t="shared" si="23"/>
        <v>0</v>
      </c>
      <c r="T33" s="274">
        <f t="shared" si="24"/>
        <v>0</v>
      </c>
      <c r="U33" s="274">
        <f t="shared" si="25"/>
        <v>0</v>
      </c>
      <c r="V33" s="274">
        <f t="shared" si="3"/>
        <v>0</v>
      </c>
      <c r="W33" s="274">
        <f t="shared" si="26"/>
        <v>0</v>
      </c>
      <c r="X33" s="274">
        <f t="shared" si="4"/>
        <v>1</v>
      </c>
      <c r="Y33" s="274">
        <f t="shared" si="27"/>
        <v>97</v>
      </c>
      <c r="Z33" s="274">
        <f t="shared" si="5"/>
        <v>28</v>
      </c>
      <c r="AA33" s="274">
        <v>0</v>
      </c>
      <c r="AB33" s="274">
        <v>5</v>
      </c>
      <c r="AC33" s="274">
        <v>0</v>
      </c>
      <c r="AD33" s="274">
        <v>0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7">
        <v>0</v>
      </c>
      <c r="AL33" s="277" t="s">
        <v>835</v>
      </c>
      <c r="AM33" s="277" t="s">
        <v>835</v>
      </c>
      <c r="AN33" s="277" t="s">
        <v>835</v>
      </c>
      <c r="AO33" s="277" t="s">
        <v>835</v>
      </c>
      <c r="AP33" s="277" t="s">
        <v>835</v>
      </c>
      <c r="AQ33" s="277" t="s">
        <v>835</v>
      </c>
      <c r="AR33" s="277" t="s">
        <v>835</v>
      </c>
      <c r="AS33" s="277" t="s">
        <v>835</v>
      </c>
      <c r="AT33" s="274">
        <v>1</v>
      </c>
      <c r="AU33" s="274">
        <v>22</v>
      </c>
      <c r="AV33" s="274">
        <f>施設資源化量内訳!D33</f>
        <v>2770</v>
      </c>
      <c r="AW33" s="274">
        <f>施設資源化量内訳!E33</f>
        <v>964</v>
      </c>
      <c r="AX33" s="274">
        <f>施設資源化量内訳!F33</f>
        <v>0</v>
      </c>
      <c r="AY33" s="274">
        <f>施設資源化量内訳!G33</f>
        <v>0</v>
      </c>
      <c r="AZ33" s="274">
        <f>施設資源化量内訳!H33</f>
        <v>385</v>
      </c>
      <c r="BA33" s="274">
        <f>施設資源化量内訳!I33</f>
        <v>422</v>
      </c>
      <c r="BB33" s="274">
        <f>施設資源化量内訳!J33</f>
        <v>205</v>
      </c>
      <c r="BC33" s="274">
        <f>施設資源化量内訳!K33</f>
        <v>0</v>
      </c>
      <c r="BD33" s="274">
        <f>施設資源化量内訳!L33</f>
        <v>583</v>
      </c>
      <c r="BE33" s="274">
        <f>施設資源化量内訳!M33</f>
        <v>0</v>
      </c>
      <c r="BF33" s="274">
        <f>施設資源化量内訳!N33</f>
        <v>0</v>
      </c>
      <c r="BG33" s="274">
        <f>施設資源化量内訳!O33</f>
        <v>136</v>
      </c>
      <c r="BH33" s="274">
        <f>施設資源化量内訳!P33</f>
        <v>0</v>
      </c>
      <c r="BI33" s="274">
        <f>施設資源化量内訳!Q33</f>
        <v>0</v>
      </c>
      <c r="BJ33" s="274">
        <f>施設資源化量内訳!R33</f>
        <v>0</v>
      </c>
      <c r="BK33" s="274">
        <f>施設資源化量内訳!S33</f>
        <v>0</v>
      </c>
      <c r="BL33" s="274">
        <f>施設資源化量内訳!T33</f>
        <v>0</v>
      </c>
      <c r="BM33" s="274">
        <f>施設資源化量内訳!U33</f>
        <v>0</v>
      </c>
      <c r="BN33" s="274">
        <f>施設資源化量内訳!V33</f>
        <v>0</v>
      </c>
      <c r="BO33" s="274">
        <f>施設資源化量内訳!W33</f>
        <v>0</v>
      </c>
      <c r="BP33" s="274">
        <f>施設資源化量内訳!X33</f>
        <v>0</v>
      </c>
      <c r="BQ33" s="274">
        <f>施設資源化量内訳!Y33</f>
        <v>75</v>
      </c>
      <c r="BR33" s="274">
        <f t="shared" si="7"/>
        <v>1726</v>
      </c>
      <c r="BS33" s="274">
        <v>1590</v>
      </c>
      <c r="BT33" s="274">
        <v>13</v>
      </c>
      <c r="BU33" s="274">
        <v>0</v>
      </c>
      <c r="BV33" s="274">
        <v>29</v>
      </c>
      <c r="BW33" s="274">
        <v>2</v>
      </c>
      <c r="BX33" s="274">
        <v>0</v>
      </c>
      <c r="BY33" s="274">
        <v>0</v>
      </c>
      <c r="BZ33" s="274">
        <v>0</v>
      </c>
      <c r="CA33" s="274">
        <v>0</v>
      </c>
      <c r="CB33" s="274">
        <v>0</v>
      </c>
      <c r="CC33" s="274">
        <v>92</v>
      </c>
      <c r="CD33" s="277" t="s">
        <v>835</v>
      </c>
      <c r="CE33" s="277" t="s">
        <v>835</v>
      </c>
      <c r="CF33" s="277" t="s">
        <v>835</v>
      </c>
      <c r="CG33" s="277" t="s">
        <v>835</v>
      </c>
      <c r="CH33" s="277" t="s">
        <v>835</v>
      </c>
      <c r="CI33" s="277" t="s">
        <v>835</v>
      </c>
      <c r="CJ33" s="277" t="s">
        <v>835</v>
      </c>
      <c r="CK33" s="277" t="s">
        <v>835</v>
      </c>
      <c r="CL33" s="274">
        <v>0</v>
      </c>
      <c r="CM33" s="274">
        <v>0</v>
      </c>
      <c r="CN33" s="275" t="s">
        <v>727</v>
      </c>
    </row>
    <row r="34" spans="1:92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9"/>
        <v>1636</v>
      </c>
      <c r="E34" s="274">
        <f t="shared" si="10"/>
        <v>311</v>
      </c>
      <c r="F34" s="274">
        <f t="shared" si="11"/>
        <v>8</v>
      </c>
      <c r="G34" s="274">
        <f t="shared" si="12"/>
        <v>0</v>
      </c>
      <c r="H34" s="274">
        <f t="shared" si="13"/>
        <v>277</v>
      </c>
      <c r="I34" s="274">
        <f t="shared" si="14"/>
        <v>182</v>
      </c>
      <c r="J34" s="274">
        <f t="shared" si="15"/>
        <v>96</v>
      </c>
      <c r="K34" s="274">
        <f t="shared" si="16"/>
        <v>0</v>
      </c>
      <c r="L34" s="274">
        <f t="shared" si="17"/>
        <v>169</v>
      </c>
      <c r="M34" s="274">
        <f t="shared" si="18"/>
        <v>0</v>
      </c>
      <c r="N34" s="274">
        <f t="shared" si="1"/>
        <v>7</v>
      </c>
      <c r="O34" s="274">
        <f t="shared" si="19"/>
        <v>59</v>
      </c>
      <c r="P34" s="274">
        <f t="shared" si="20"/>
        <v>0</v>
      </c>
      <c r="Q34" s="274">
        <f t="shared" si="21"/>
        <v>0</v>
      </c>
      <c r="R34" s="274">
        <f t="shared" si="22"/>
        <v>0</v>
      </c>
      <c r="S34" s="274">
        <f t="shared" si="23"/>
        <v>0</v>
      </c>
      <c r="T34" s="274">
        <f t="shared" si="24"/>
        <v>0</v>
      </c>
      <c r="U34" s="274">
        <f t="shared" si="25"/>
        <v>0</v>
      </c>
      <c r="V34" s="274">
        <f t="shared" si="3"/>
        <v>0</v>
      </c>
      <c r="W34" s="274">
        <f t="shared" si="26"/>
        <v>0</v>
      </c>
      <c r="X34" s="274">
        <f t="shared" si="4"/>
        <v>0</v>
      </c>
      <c r="Y34" s="274">
        <f t="shared" si="27"/>
        <v>527</v>
      </c>
      <c r="Z34" s="274">
        <f t="shared" si="5"/>
        <v>950</v>
      </c>
      <c r="AA34" s="274">
        <v>283</v>
      </c>
      <c r="AB34" s="274">
        <v>7</v>
      </c>
      <c r="AC34" s="274">
        <v>0</v>
      </c>
      <c r="AD34" s="274">
        <v>54</v>
      </c>
      <c r="AE34" s="274">
        <v>182</v>
      </c>
      <c r="AF34" s="274">
        <v>96</v>
      </c>
      <c r="AG34" s="274">
        <v>0</v>
      </c>
      <c r="AH34" s="274">
        <v>169</v>
      </c>
      <c r="AI34" s="274">
        <v>0</v>
      </c>
      <c r="AJ34" s="274">
        <v>7</v>
      </c>
      <c r="AK34" s="277">
        <v>56</v>
      </c>
      <c r="AL34" s="277" t="s">
        <v>835</v>
      </c>
      <c r="AM34" s="277" t="s">
        <v>835</v>
      </c>
      <c r="AN34" s="277" t="s">
        <v>835</v>
      </c>
      <c r="AO34" s="277" t="s">
        <v>835</v>
      </c>
      <c r="AP34" s="277" t="s">
        <v>835</v>
      </c>
      <c r="AQ34" s="277" t="s">
        <v>835</v>
      </c>
      <c r="AR34" s="277" t="s">
        <v>835</v>
      </c>
      <c r="AS34" s="277" t="s">
        <v>835</v>
      </c>
      <c r="AT34" s="274">
        <v>0</v>
      </c>
      <c r="AU34" s="274">
        <v>96</v>
      </c>
      <c r="AV34" s="274">
        <f>施設資源化量内訳!D34</f>
        <v>652</v>
      </c>
      <c r="AW34" s="274">
        <f>施設資源化量内訳!E34</f>
        <v>0</v>
      </c>
      <c r="AX34" s="274">
        <f>施設資源化量内訳!F34</f>
        <v>0</v>
      </c>
      <c r="AY34" s="274">
        <f>施設資源化量内訳!G34</f>
        <v>0</v>
      </c>
      <c r="AZ34" s="274">
        <f>施設資源化量内訳!H34</f>
        <v>221</v>
      </c>
      <c r="BA34" s="274">
        <f>施設資源化量内訳!I34</f>
        <v>0</v>
      </c>
      <c r="BB34" s="274">
        <f>施設資源化量内訳!J34</f>
        <v>0</v>
      </c>
      <c r="BC34" s="274">
        <f>施設資源化量内訳!K34</f>
        <v>0</v>
      </c>
      <c r="BD34" s="274">
        <f>施設資源化量内訳!L34</f>
        <v>0</v>
      </c>
      <c r="BE34" s="274">
        <f>施設資源化量内訳!M34</f>
        <v>0</v>
      </c>
      <c r="BF34" s="274">
        <f>施設資源化量内訳!N34</f>
        <v>0</v>
      </c>
      <c r="BG34" s="274">
        <f>施設資源化量内訳!O34</f>
        <v>0</v>
      </c>
      <c r="BH34" s="274">
        <f>施設資源化量内訳!P34</f>
        <v>0</v>
      </c>
      <c r="BI34" s="274">
        <f>施設資源化量内訳!Q34</f>
        <v>0</v>
      </c>
      <c r="BJ34" s="274">
        <f>施設資源化量内訳!R34</f>
        <v>0</v>
      </c>
      <c r="BK34" s="274">
        <f>施設資源化量内訳!S34</f>
        <v>0</v>
      </c>
      <c r="BL34" s="274">
        <f>施設資源化量内訳!T34</f>
        <v>0</v>
      </c>
      <c r="BM34" s="274">
        <f>施設資源化量内訳!U34</f>
        <v>0</v>
      </c>
      <c r="BN34" s="274">
        <f>施設資源化量内訳!V34</f>
        <v>0</v>
      </c>
      <c r="BO34" s="274">
        <f>施設資源化量内訳!W34</f>
        <v>0</v>
      </c>
      <c r="BP34" s="274">
        <f>施設資源化量内訳!X34</f>
        <v>0</v>
      </c>
      <c r="BQ34" s="274">
        <f>施設資源化量内訳!Y34</f>
        <v>431</v>
      </c>
      <c r="BR34" s="274">
        <f t="shared" si="7"/>
        <v>34</v>
      </c>
      <c r="BS34" s="274">
        <v>28</v>
      </c>
      <c r="BT34" s="274">
        <v>1</v>
      </c>
      <c r="BU34" s="274">
        <v>0</v>
      </c>
      <c r="BV34" s="274">
        <v>2</v>
      </c>
      <c r="BW34" s="274">
        <v>0</v>
      </c>
      <c r="BX34" s="274">
        <v>0</v>
      </c>
      <c r="BY34" s="274">
        <v>0</v>
      </c>
      <c r="BZ34" s="274">
        <v>0</v>
      </c>
      <c r="CA34" s="274">
        <v>0</v>
      </c>
      <c r="CB34" s="274">
        <v>0</v>
      </c>
      <c r="CC34" s="274">
        <v>3</v>
      </c>
      <c r="CD34" s="277" t="s">
        <v>835</v>
      </c>
      <c r="CE34" s="277" t="s">
        <v>835</v>
      </c>
      <c r="CF34" s="277" t="s">
        <v>835</v>
      </c>
      <c r="CG34" s="277" t="s">
        <v>835</v>
      </c>
      <c r="CH34" s="277" t="s">
        <v>835</v>
      </c>
      <c r="CI34" s="277" t="s">
        <v>835</v>
      </c>
      <c r="CJ34" s="277" t="s">
        <v>835</v>
      </c>
      <c r="CK34" s="277" t="s">
        <v>835</v>
      </c>
      <c r="CL34" s="274">
        <v>0</v>
      </c>
      <c r="CM34" s="274">
        <v>0</v>
      </c>
      <c r="CN34" s="275" t="s">
        <v>766</v>
      </c>
    </row>
    <row r="35" spans="1:92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9"/>
        <v>2777</v>
      </c>
      <c r="E35" s="274">
        <f t="shared" si="10"/>
        <v>640</v>
      </c>
      <c r="F35" s="274">
        <f t="shared" si="11"/>
        <v>9</v>
      </c>
      <c r="G35" s="274">
        <f t="shared" si="12"/>
        <v>0</v>
      </c>
      <c r="H35" s="274">
        <f t="shared" si="13"/>
        <v>389</v>
      </c>
      <c r="I35" s="274">
        <f t="shared" si="14"/>
        <v>186</v>
      </c>
      <c r="J35" s="274">
        <f t="shared" si="15"/>
        <v>54</v>
      </c>
      <c r="K35" s="274">
        <f t="shared" si="16"/>
        <v>0</v>
      </c>
      <c r="L35" s="274">
        <f t="shared" si="17"/>
        <v>607</v>
      </c>
      <c r="M35" s="274">
        <f t="shared" si="18"/>
        <v>0</v>
      </c>
      <c r="N35" s="274">
        <f t="shared" si="1"/>
        <v>0</v>
      </c>
      <c r="O35" s="274">
        <f t="shared" si="19"/>
        <v>87</v>
      </c>
      <c r="P35" s="274">
        <f t="shared" si="20"/>
        <v>0</v>
      </c>
      <c r="Q35" s="274">
        <f t="shared" si="21"/>
        <v>0</v>
      </c>
      <c r="R35" s="274">
        <f t="shared" si="22"/>
        <v>747</v>
      </c>
      <c r="S35" s="274">
        <f t="shared" si="23"/>
        <v>0</v>
      </c>
      <c r="T35" s="274">
        <f t="shared" si="24"/>
        <v>0</v>
      </c>
      <c r="U35" s="274">
        <f t="shared" si="25"/>
        <v>0</v>
      </c>
      <c r="V35" s="274">
        <f t="shared" si="3"/>
        <v>0</v>
      </c>
      <c r="W35" s="274">
        <f t="shared" si="26"/>
        <v>52</v>
      </c>
      <c r="X35" s="274">
        <f t="shared" si="4"/>
        <v>6</v>
      </c>
      <c r="Y35" s="274">
        <f t="shared" si="27"/>
        <v>0</v>
      </c>
      <c r="Z35" s="274">
        <f t="shared" si="5"/>
        <v>731</v>
      </c>
      <c r="AA35" s="274">
        <v>312</v>
      </c>
      <c r="AB35" s="274">
        <v>6</v>
      </c>
      <c r="AC35" s="274">
        <v>0</v>
      </c>
      <c r="AD35" s="274">
        <v>184</v>
      </c>
      <c r="AE35" s="274">
        <v>163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7">
        <v>60</v>
      </c>
      <c r="AL35" s="277" t="s">
        <v>835</v>
      </c>
      <c r="AM35" s="277" t="s">
        <v>835</v>
      </c>
      <c r="AN35" s="277" t="s">
        <v>835</v>
      </c>
      <c r="AO35" s="277" t="s">
        <v>835</v>
      </c>
      <c r="AP35" s="277" t="s">
        <v>835</v>
      </c>
      <c r="AQ35" s="277" t="s">
        <v>835</v>
      </c>
      <c r="AR35" s="277" t="s">
        <v>835</v>
      </c>
      <c r="AS35" s="277" t="s">
        <v>835</v>
      </c>
      <c r="AT35" s="274">
        <v>6</v>
      </c>
      <c r="AU35" s="274">
        <v>0</v>
      </c>
      <c r="AV35" s="274">
        <f>施設資源化量内訳!D35</f>
        <v>1685</v>
      </c>
      <c r="AW35" s="274">
        <f>施設資源化量内訳!E35</f>
        <v>0</v>
      </c>
      <c r="AX35" s="274">
        <f>施設資源化量内訳!F35</f>
        <v>0</v>
      </c>
      <c r="AY35" s="274">
        <f>施設資源化量内訳!G35</f>
        <v>0</v>
      </c>
      <c r="AZ35" s="274">
        <f>施設資源化量内訳!H35</f>
        <v>202</v>
      </c>
      <c r="BA35" s="274">
        <f>施設資源化量内訳!I35</f>
        <v>23</v>
      </c>
      <c r="BB35" s="274">
        <f>施設資源化量内訳!J35</f>
        <v>54</v>
      </c>
      <c r="BC35" s="274">
        <f>施設資源化量内訳!K35</f>
        <v>0</v>
      </c>
      <c r="BD35" s="274">
        <f>施設資源化量内訳!L35</f>
        <v>607</v>
      </c>
      <c r="BE35" s="274">
        <f>施設資源化量内訳!M35</f>
        <v>0</v>
      </c>
      <c r="BF35" s="274">
        <f>施設資源化量内訳!N35</f>
        <v>0</v>
      </c>
      <c r="BG35" s="274">
        <f>施設資源化量内訳!O35</f>
        <v>0</v>
      </c>
      <c r="BH35" s="274">
        <f>施設資源化量内訳!P35</f>
        <v>0</v>
      </c>
      <c r="BI35" s="274">
        <f>施設資源化量内訳!Q35</f>
        <v>0</v>
      </c>
      <c r="BJ35" s="274">
        <f>施設資源化量内訳!R35</f>
        <v>747</v>
      </c>
      <c r="BK35" s="274">
        <f>施設資源化量内訳!S35</f>
        <v>0</v>
      </c>
      <c r="BL35" s="274">
        <f>施設資源化量内訳!T35</f>
        <v>0</v>
      </c>
      <c r="BM35" s="274">
        <f>施設資源化量内訳!U35</f>
        <v>0</v>
      </c>
      <c r="BN35" s="274">
        <f>施設資源化量内訳!V35</f>
        <v>0</v>
      </c>
      <c r="BO35" s="274">
        <f>施設資源化量内訳!W35</f>
        <v>52</v>
      </c>
      <c r="BP35" s="274">
        <f>施設資源化量内訳!X35</f>
        <v>0</v>
      </c>
      <c r="BQ35" s="274">
        <f>施設資源化量内訳!Y35</f>
        <v>0</v>
      </c>
      <c r="BR35" s="274">
        <f t="shared" si="7"/>
        <v>361</v>
      </c>
      <c r="BS35" s="274">
        <v>328</v>
      </c>
      <c r="BT35" s="274">
        <v>3</v>
      </c>
      <c r="BU35" s="274">
        <v>0</v>
      </c>
      <c r="BV35" s="274">
        <v>3</v>
      </c>
      <c r="BW35" s="274">
        <v>0</v>
      </c>
      <c r="BX35" s="274">
        <v>0</v>
      </c>
      <c r="BY35" s="274">
        <v>0</v>
      </c>
      <c r="BZ35" s="274">
        <v>0</v>
      </c>
      <c r="CA35" s="274">
        <v>0</v>
      </c>
      <c r="CB35" s="274">
        <v>0</v>
      </c>
      <c r="CC35" s="274">
        <v>27</v>
      </c>
      <c r="CD35" s="277" t="s">
        <v>835</v>
      </c>
      <c r="CE35" s="277" t="s">
        <v>835</v>
      </c>
      <c r="CF35" s="277" t="s">
        <v>835</v>
      </c>
      <c r="CG35" s="277" t="s">
        <v>835</v>
      </c>
      <c r="CH35" s="277" t="s">
        <v>835</v>
      </c>
      <c r="CI35" s="277" t="s">
        <v>835</v>
      </c>
      <c r="CJ35" s="277" t="s">
        <v>835</v>
      </c>
      <c r="CK35" s="277" t="s">
        <v>835</v>
      </c>
      <c r="CL35" s="274">
        <v>0</v>
      </c>
      <c r="CM35" s="274">
        <v>0</v>
      </c>
      <c r="CN35" s="275" t="s">
        <v>727</v>
      </c>
    </row>
    <row r="36" spans="1:92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9"/>
        <v>4810</v>
      </c>
      <c r="E36" s="274">
        <f t="shared" si="10"/>
        <v>1230</v>
      </c>
      <c r="F36" s="274">
        <f t="shared" si="11"/>
        <v>12</v>
      </c>
      <c r="G36" s="274">
        <f t="shared" si="12"/>
        <v>119</v>
      </c>
      <c r="H36" s="274">
        <f t="shared" si="13"/>
        <v>248</v>
      </c>
      <c r="I36" s="274">
        <f t="shared" si="14"/>
        <v>296</v>
      </c>
      <c r="J36" s="274">
        <f t="shared" si="15"/>
        <v>121</v>
      </c>
      <c r="K36" s="274">
        <f t="shared" si="16"/>
        <v>0</v>
      </c>
      <c r="L36" s="274">
        <f t="shared" si="17"/>
        <v>651</v>
      </c>
      <c r="M36" s="274">
        <f t="shared" si="18"/>
        <v>81</v>
      </c>
      <c r="N36" s="274">
        <f t="shared" si="1"/>
        <v>0</v>
      </c>
      <c r="O36" s="274">
        <f t="shared" si="19"/>
        <v>151</v>
      </c>
      <c r="P36" s="274">
        <f t="shared" si="20"/>
        <v>471</v>
      </c>
      <c r="Q36" s="274">
        <f t="shared" si="21"/>
        <v>0</v>
      </c>
      <c r="R36" s="274">
        <f t="shared" si="22"/>
        <v>1068</v>
      </c>
      <c r="S36" s="274">
        <f t="shared" si="23"/>
        <v>0</v>
      </c>
      <c r="T36" s="274">
        <f t="shared" si="24"/>
        <v>0</v>
      </c>
      <c r="U36" s="274">
        <f t="shared" si="25"/>
        <v>0</v>
      </c>
      <c r="V36" s="274">
        <f t="shared" si="3"/>
        <v>0</v>
      </c>
      <c r="W36" s="274">
        <f t="shared" si="26"/>
        <v>0</v>
      </c>
      <c r="X36" s="274">
        <f t="shared" si="4"/>
        <v>0</v>
      </c>
      <c r="Y36" s="274">
        <f t="shared" si="27"/>
        <v>362</v>
      </c>
      <c r="Z36" s="274">
        <f t="shared" si="5"/>
        <v>959</v>
      </c>
      <c r="AA36" s="274">
        <v>940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7">
        <v>0</v>
      </c>
      <c r="AL36" s="277" t="s">
        <v>835</v>
      </c>
      <c r="AM36" s="277" t="s">
        <v>835</v>
      </c>
      <c r="AN36" s="277" t="s">
        <v>835</v>
      </c>
      <c r="AO36" s="277" t="s">
        <v>835</v>
      </c>
      <c r="AP36" s="277" t="s">
        <v>835</v>
      </c>
      <c r="AQ36" s="277" t="s">
        <v>835</v>
      </c>
      <c r="AR36" s="277" t="s">
        <v>835</v>
      </c>
      <c r="AS36" s="277" t="s">
        <v>835</v>
      </c>
      <c r="AT36" s="274">
        <v>0</v>
      </c>
      <c r="AU36" s="274">
        <v>19</v>
      </c>
      <c r="AV36" s="274">
        <f>施設資源化量内訳!D36</f>
        <v>3522</v>
      </c>
      <c r="AW36" s="274">
        <f>施設資源化量内訳!E36</f>
        <v>0</v>
      </c>
      <c r="AX36" s="274">
        <f>施設資源化量内訳!F36</f>
        <v>10</v>
      </c>
      <c r="AY36" s="274">
        <f>施設資源化量内訳!G36</f>
        <v>108</v>
      </c>
      <c r="AZ36" s="274">
        <f>施設資源化量内訳!H36</f>
        <v>248</v>
      </c>
      <c r="BA36" s="274">
        <f>施設資源化量内訳!I36</f>
        <v>296</v>
      </c>
      <c r="BB36" s="274">
        <f>施設資源化量内訳!J36</f>
        <v>121</v>
      </c>
      <c r="BC36" s="274">
        <f>施設資源化量内訳!K36</f>
        <v>0</v>
      </c>
      <c r="BD36" s="274">
        <f>施設資源化量内訳!L36</f>
        <v>651</v>
      </c>
      <c r="BE36" s="274">
        <f>施設資源化量内訳!M36</f>
        <v>81</v>
      </c>
      <c r="BF36" s="274">
        <f>施設資源化量内訳!N36</f>
        <v>0</v>
      </c>
      <c r="BG36" s="274">
        <f>施設資源化量内訳!O36</f>
        <v>125</v>
      </c>
      <c r="BH36" s="274">
        <f>施設資源化量内訳!P36</f>
        <v>471</v>
      </c>
      <c r="BI36" s="274">
        <f>施設資源化量内訳!Q36</f>
        <v>0</v>
      </c>
      <c r="BJ36" s="274">
        <f>施設資源化量内訳!R36</f>
        <v>1068</v>
      </c>
      <c r="BK36" s="274">
        <f>施設資源化量内訳!S36</f>
        <v>0</v>
      </c>
      <c r="BL36" s="274">
        <f>施設資源化量内訳!T36</f>
        <v>0</v>
      </c>
      <c r="BM36" s="274">
        <f>施設資源化量内訳!U36</f>
        <v>0</v>
      </c>
      <c r="BN36" s="274">
        <f>施設資源化量内訳!V36</f>
        <v>0</v>
      </c>
      <c r="BO36" s="274">
        <f>施設資源化量内訳!W36</f>
        <v>0</v>
      </c>
      <c r="BP36" s="274">
        <f>施設資源化量内訳!X36</f>
        <v>0</v>
      </c>
      <c r="BQ36" s="274">
        <f>施設資源化量内訳!Y36</f>
        <v>343</v>
      </c>
      <c r="BR36" s="274">
        <f t="shared" si="7"/>
        <v>329</v>
      </c>
      <c r="BS36" s="274">
        <v>290</v>
      </c>
      <c r="BT36" s="274">
        <v>2</v>
      </c>
      <c r="BU36" s="274">
        <v>11</v>
      </c>
      <c r="BV36" s="274">
        <v>0</v>
      </c>
      <c r="BW36" s="274">
        <v>0</v>
      </c>
      <c r="BX36" s="274">
        <v>0</v>
      </c>
      <c r="BY36" s="274">
        <v>0</v>
      </c>
      <c r="BZ36" s="274">
        <v>0</v>
      </c>
      <c r="CA36" s="274">
        <v>0</v>
      </c>
      <c r="CB36" s="274">
        <v>0</v>
      </c>
      <c r="CC36" s="274">
        <v>26</v>
      </c>
      <c r="CD36" s="277" t="s">
        <v>835</v>
      </c>
      <c r="CE36" s="277" t="s">
        <v>835</v>
      </c>
      <c r="CF36" s="277" t="s">
        <v>835</v>
      </c>
      <c r="CG36" s="277" t="s">
        <v>835</v>
      </c>
      <c r="CH36" s="277" t="s">
        <v>835</v>
      </c>
      <c r="CI36" s="277" t="s">
        <v>835</v>
      </c>
      <c r="CJ36" s="277" t="s">
        <v>835</v>
      </c>
      <c r="CK36" s="277" t="s">
        <v>835</v>
      </c>
      <c r="CL36" s="274">
        <v>0</v>
      </c>
      <c r="CM36" s="274">
        <v>0</v>
      </c>
      <c r="CN36" s="275" t="s">
        <v>727</v>
      </c>
    </row>
    <row r="37" spans="1:92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9"/>
        <v>6536</v>
      </c>
      <c r="E37" s="274">
        <f t="shared" si="10"/>
        <v>2578</v>
      </c>
      <c r="F37" s="274">
        <f t="shared" si="11"/>
        <v>28</v>
      </c>
      <c r="G37" s="274">
        <f t="shared" si="12"/>
        <v>2</v>
      </c>
      <c r="H37" s="274">
        <f t="shared" si="13"/>
        <v>447</v>
      </c>
      <c r="I37" s="274">
        <f t="shared" si="14"/>
        <v>515</v>
      </c>
      <c r="J37" s="274">
        <f t="shared" si="15"/>
        <v>204</v>
      </c>
      <c r="K37" s="274">
        <f t="shared" si="16"/>
        <v>1</v>
      </c>
      <c r="L37" s="274">
        <f t="shared" si="17"/>
        <v>939</v>
      </c>
      <c r="M37" s="274">
        <f t="shared" si="18"/>
        <v>0</v>
      </c>
      <c r="N37" s="274">
        <f t="shared" si="1"/>
        <v>0</v>
      </c>
      <c r="O37" s="274">
        <f t="shared" si="19"/>
        <v>177</v>
      </c>
      <c r="P37" s="274">
        <f t="shared" si="20"/>
        <v>0</v>
      </c>
      <c r="Q37" s="274">
        <f t="shared" si="21"/>
        <v>0</v>
      </c>
      <c r="R37" s="274">
        <f t="shared" si="22"/>
        <v>0</v>
      </c>
      <c r="S37" s="274">
        <f t="shared" si="23"/>
        <v>0</v>
      </c>
      <c r="T37" s="274">
        <f t="shared" si="24"/>
        <v>0</v>
      </c>
      <c r="U37" s="274">
        <f t="shared" si="25"/>
        <v>256</v>
      </c>
      <c r="V37" s="274">
        <f t="shared" si="3"/>
        <v>0</v>
      </c>
      <c r="W37" s="274">
        <f t="shared" si="26"/>
        <v>0</v>
      </c>
      <c r="X37" s="274">
        <f t="shared" si="4"/>
        <v>4</v>
      </c>
      <c r="Y37" s="274">
        <f t="shared" si="27"/>
        <v>1385</v>
      </c>
      <c r="Z37" s="274">
        <f t="shared" si="5"/>
        <v>2955</v>
      </c>
      <c r="AA37" s="274">
        <v>783</v>
      </c>
      <c r="AB37" s="274">
        <v>9</v>
      </c>
      <c r="AC37" s="274">
        <v>2</v>
      </c>
      <c r="AD37" s="274">
        <v>179</v>
      </c>
      <c r="AE37" s="274">
        <v>515</v>
      </c>
      <c r="AF37" s="274">
        <v>203</v>
      </c>
      <c r="AG37" s="274">
        <v>1</v>
      </c>
      <c r="AH37" s="274">
        <v>939</v>
      </c>
      <c r="AI37" s="274">
        <v>0</v>
      </c>
      <c r="AJ37" s="274">
        <v>0</v>
      </c>
      <c r="AK37" s="277">
        <v>96</v>
      </c>
      <c r="AL37" s="277" t="s">
        <v>835</v>
      </c>
      <c r="AM37" s="277" t="s">
        <v>835</v>
      </c>
      <c r="AN37" s="277" t="s">
        <v>835</v>
      </c>
      <c r="AO37" s="277" t="s">
        <v>835</v>
      </c>
      <c r="AP37" s="277" t="s">
        <v>835</v>
      </c>
      <c r="AQ37" s="277" t="s">
        <v>835</v>
      </c>
      <c r="AR37" s="277" t="s">
        <v>835</v>
      </c>
      <c r="AS37" s="277" t="s">
        <v>835</v>
      </c>
      <c r="AT37" s="274">
        <v>4</v>
      </c>
      <c r="AU37" s="274">
        <v>224</v>
      </c>
      <c r="AV37" s="274">
        <f>施設資源化量内訳!D37</f>
        <v>1667</v>
      </c>
      <c r="AW37" s="274">
        <f>施設資源化量内訳!E37</f>
        <v>0</v>
      </c>
      <c r="AX37" s="274">
        <f>施設資源化量内訳!F37</f>
        <v>0</v>
      </c>
      <c r="AY37" s="274">
        <f>施設資源化量内訳!G37</f>
        <v>0</v>
      </c>
      <c r="AZ37" s="274">
        <f>施設資源化量内訳!H37</f>
        <v>250</v>
      </c>
      <c r="BA37" s="274">
        <f>施設資源化量内訳!I37</f>
        <v>0</v>
      </c>
      <c r="BB37" s="274">
        <f>施設資源化量内訳!J37</f>
        <v>0</v>
      </c>
      <c r="BC37" s="274">
        <f>施設資源化量内訳!K37</f>
        <v>0</v>
      </c>
      <c r="BD37" s="274">
        <f>施設資源化量内訳!L37</f>
        <v>0</v>
      </c>
      <c r="BE37" s="274">
        <f>施設資源化量内訳!M37</f>
        <v>0</v>
      </c>
      <c r="BF37" s="274">
        <f>施設資源化量内訳!N37</f>
        <v>0</v>
      </c>
      <c r="BG37" s="274">
        <f>施設資源化量内訳!O37</f>
        <v>0</v>
      </c>
      <c r="BH37" s="274">
        <f>施設資源化量内訳!P37</f>
        <v>0</v>
      </c>
      <c r="BI37" s="274">
        <f>施設資源化量内訳!Q37</f>
        <v>0</v>
      </c>
      <c r="BJ37" s="274">
        <f>施設資源化量内訳!R37</f>
        <v>0</v>
      </c>
      <c r="BK37" s="274">
        <f>施設資源化量内訳!S37</f>
        <v>0</v>
      </c>
      <c r="BL37" s="274">
        <f>施設資源化量内訳!T37</f>
        <v>0</v>
      </c>
      <c r="BM37" s="274">
        <f>施設資源化量内訳!U37</f>
        <v>256</v>
      </c>
      <c r="BN37" s="274">
        <f>施設資源化量内訳!V37</f>
        <v>0</v>
      </c>
      <c r="BO37" s="274">
        <f>施設資源化量内訳!W37</f>
        <v>0</v>
      </c>
      <c r="BP37" s="274">
        <f>施設資源化量内訳!X37</f>
        <v>0</v>
      </c>
      <c r="BQ37" s="274">
        <f>施設資源化量内訳!Y37</f>
        <v>1161</v>
      </c>
      <c r="BR37" s="274">
        <f t="shared" si="7"/>
        <v>1914</v>
      </c>
      <c r="BS37" s="274">
        <v>1795</v>
      </c>
      <c r="BT37" s="274">
        <v>19</v>
      </c>
      <c r="BU37" s="274">
        <v>0</v>
      </c>
      <c r="BV37" s="274">
        <v>18</v>
      </c>
      <c r="BW37" s="274">
        <v>0</v>
      </c>
      <c r="BX37" s="274">
        <v>1</v>
      </c>
      <c r="BY37" s="274">
        <v>0</v>
      </c>
      <c r="BZ37" s="274">
        <v>0</v>
      </c>
      <c r="CA37" s="274">
        <v>0</v>
      </c>
      <c r="CB37" s="274">
        <v>0</v>
      </c>
      <c r="CC37" s="274">
        <v>81</v>
      </c>
      <c r="CD37" s="277" t="s">
        <v>835</v>
      </c>
      <c r="CE37" s="277" t="s">
        <v>835</v>
      </c>
      <c r="CF37" s="277" t="s">
        <v>835</v>
      </c>
      <c r="CG37" s="277" t="s">
        <v>835</v>
      </c>
      <c r="CH37" s="277" t="s">
        <v>835</v>
      </c>
      <c r="CI37" s="277" t="s">
        <v>835</v>
      </c>
      <c r="CJ37" s="277" t="s">
        <v>835</v>
      </c>
      <c r="CK37" s="277" t="s">
        <v>835</v>
      </c>
      <c r="CL37" s="274">
        <v>0</v>
      </c>
      <c r="CM37" s="274">
        <v>0</v>
      </c>
      <c r="CN37" s="275" t="s">
        <v>766</v>
      </c>
    </row>
    <row r="38" spans="1:92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9"/>
        <v>7239</v>
      </c>
      <c r="E38" s="274">
        <f t="shared" si="10"/>
        <v>1190</v>
      </c>
      <c r="F38" s="274">
        <f t="shared" si="11"/>
        <v>12</v>
      </c>
      <c r="G38" s="274">
        <f t="shared" si="12"/>
        <v>0</v>
      </c>
      <c r="H38" s="274">
        <f t="shared" si="13"/>
        <v>674</v>
      </c>
      <c r="I38" s="274">
        <f t="shared" si="14"/>
        <v>245</v>
      </c>
      <c r="J38" s="274">
        <f t="shared" si="15"/>
        <v>201</v>
      </c>
      <c r="K38" s="274">
        <f t="shared" si="16"/>
        <v>5</v>
      </c>
      <c r="L38" s="274">
        <f t="shared" si="17"/>
        <v>326</v>
      </c>
      <c r="M38" s="274">
        <f t="shared" si="18"/>
        <v>0</v>
      </c>
      <c r="N38" s="274">
        <f t="shared" si="1"/>
        <v>0</v>
      </c>
      <c r="O38" s="274">
        <f t="shared" si="19"/>
        <v>369</v>
      </c>
      <c r="P38" s="274">
        <f t="shared" si="20"/>
        <v>0</v>
      </c>
      <c r="Q38" s="274">
        <f t="shared" si="21"/>
        <v>0</v>
      </c>
      <c r="R38" s="274">
        <f t="shared" si="22"/>
        <v>0</v>
      </c>
      <c r="S38" s="274">
        <f t="shared" si="23"/>
        <v>0</v>
      </c>
      <c r="T38" s="274">
        <f t="shared" si="24"/>
        <v>0</v>
      </c>
      <c r="U38" s="274">
        <f t="shared" si="25"/>
        <v>0</v>
      </c>
      <c r="V38" s="274">
        <f t="shared" si="3"/>
        <v>0</v>
      </c>
      <c r="W38" s="274">
        <f t="shared" si="26"/>
        <v>0</v>
      </c>
      <c r="X38" s="274">
        <f t="shared" si="4"/>
        <v>6</v>
      </c>
      <c r="Y38" s="274">
        <f t="shared" si="27"/>
        <v>4211</v>
      </c>
      <c r="Z38" s="274">
        <f t="shared" si="5"/>
        <v>7213</v>
      </c>
      <c r="AA38" s="274">
        <v>1190</v>
      </c>
      <c r="AB38" s="274">
        <v>12</v>
      </c>
      <c r="AC38" s="274">
        <v>0</v>
      </c>
      <c r="AD38" s="274">
        <v>648</v>
      </c>
      <c r="AE38" s="274">
        <v>245</v>
      </c>
      <c r="AF38" s="274">
        <v>201</v>
      </c>
      <c r="AG38" s="274">
        <v>5</v>
      </c>
      <c r="AH38" s="274">
        <v>326</v>
      </c>
      <c r="AI38" s="274">
        <v>0</v>
      </c>
      <c r="AJ38" s="274">
        <v>0</v>
      </c>
      <c r="AK38" s="277">
        <v>369</v>
      </c>
      <c r="AL38" s="277" t="s">
        <v>835</v>
      </c>
      <c r="AM38" s="277" t="s">
        <v>835</v>
      </c>
      <c r="AN38" s="277" t="s">
        <v>835</v>
      </c>
      <c r="AO38" s="277" t="s">
        <v>835</v>
      </c>
      <c r="AP38" s="277" t="s">
        <v>835</v>
      </c>
      <c r="AQ38" s="277" t="s">
        <v>835</v>
      </c>
      <c r="AR38" s="277" t="s">
        <v>835</v>
      </c>
      <c r="AS38" s="277" t="s">
        <v>835</v>
      </c>
      <c r="AT38" s="274">
        <v>6</v>
      </c>
      <c r="AU38" s="274">
        <v>4211</v>
      </c>
      <c r="AV38" s="274">
        <f>施設資源化量内訳!D38</f>
        <v>26</v>
      </c>
      <c r="AW38" s="274">
        <f>施設資源化量内訳!E38</f>
        <v>0</v>
      </c>
      <c r="AX38" s="274">
        <f>施設資源化量内訳!F38</f>
        <v>0</v>
      </c>
      <c r="AY38" s="274">
        <f>施設資源化量内訳!G38</f>
        <v>0</v>
      </c>
      <c r="AZ38" s="274">
        <f>施設資源化量内訳!H38</f>
        <v>26</v>
      </c>
      <c r="BA38" s="274">
        <f>施設資源化量内訳!I38</f>
        <v>0</v>
      </c>
      <c r="BB38" s="274">
        <f>施設資源化量内訳!J38</f>
        <v>0</v>
      </c>
      <c r="BC38" s="274">
        <f>施設資源化量内訳!K38</f>
        <v>0</v>
      </c>
      <c r="BD38" s="274">
        <f>施設資源化量内訳!L38</f>
        <v>0</v>
      </c>
      <c r="BE38" s="274">
        <f>施設資源化量内訳!M38</f>
        <v>0</v>
      </c>
      <c r="BF38" s="274">
        <f>施設資源化量内訳!N38</f>
        <v>0</v>
      </c>
      <c r="BG38" s="274">
        <f>施設資源化量内訳!O38</f>
        <v>0</v>
      </c>
      <c r="BH38" s="274">
        <f>施設資源化量内訳!P38</f>
        <v>0</v>
      </c>
      <c r="BI38" s="274">
        <f>施設資源化量内訳!Q38</f>
        <v>0</v>
      </c>
      <c r="BJ38" s="274">
        <f>施設資源化量内訳!R38</f>
        <v>0</v>
      </c>
      <c r="BK38" s="274">
        <f>施設資源化量内訳!S38</f>
        <v>0</v>
      </c>
      <c r="BL38" s="274">
        <f>施設資源化量内訳!T38</f>
        <v>0</v>
      </c>
      <c r="BM38" s="274">
        <f>施設資源化量内訳!U38</f>
        <v>0</v>
      </c>
      <c r="BN38" s="274">
        <f>施設資源化量内訳!V38</f>
        <v>0</v>
      </c>
      <c r="BO38" s="274">
        <f>施設資源化量内訳!W38</f>
        <v>0</v>
      </c>
      <c r="BP38" s="274">
        <f>施設資源化量内訳!X38</f>
        <v>0</v>
      </c>
      <c r="BQ38" s="274">
        <f>施設資源化量内訳!Y38</f>
        <v>0</v>
      </c>
      <c r="BR38" s="274">
        <f t="shared" si="7"/>
        <v>0</v>
      </c>
      <c r="BS38" s="274">
        <v>0</v>
      </c>
      <c r="BT38" s="274">
        <v>0</v>
      </c>
      <c r="BU38" s="274">
        <v>0</v>
      </c>
      <c r="BV38" s="274">
        <v>0</v>
      </c>
      <c r="BW38" s="274">
        <v>0</v>
      </c>
      <c r="BX38" s="274">
        <v>0</v>
      </c>
      <c r="BY38" s="274">
        <v>0</v>
      </c>
      <c r="BZ38" s="274">
        <v>0</v>
      </c>
      <c r="CA38" s="274">
        <v>0</v>
      </c>
      <c r="CB38" s="274">
        <v>0</v>
      </c>
      <c r="CC38" s="274">
        <v>0</v>
      </c>
      <c r="CD38" s="277" t="s">
        <v>835</v>
      </c>
      <c r="CE38" s="277" t="s">
        <v>835</v>
      </c>
      <c r="CF38" s="277" t="s">
        <v>835</v>
      </c>
      <c r="CG38" s="277" t="s">
        <v>835</v>
      </c>
      <c r="CH38" s="277" t="s">
        <v>835</v>
      </c>
      <c r="CI38" s="277" t="s">
        <v>835</v>
      </c>
      <c r="CJ38" s="277" t="s">
        <v>835</v>
      </c>
      <c r="CK38" s="277" t="s">
        <v>835</v>
      </c>
      <c r="CL38" s="274">
        <v>0</v>
      </c>
      <c r="CM38" s="274">
        <v>0</v>
      </c>
      <c r="CN38" s="275" t="s">
        <v>727</v>
      </c>
    </row>
    <row r="39" spans="1:92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si="9"/>
        <v>2487</v>
      </c>
      <c r="E39" s="274">
        <f t="shared" si="10"/>
        <v>642</v>
      </c>
      <c r="F39" s="274">
        <f t="shared" si="11"/>
        <v>3</v>
      </c>
      <c r="G39" s="274">
        <f t="shared" si="12"/>
        <v>0</v>
      </c>
      <c r="H39" s="274">
        <f t="shared" si="13"/>
        <v>270</v>
      </c>
      <c r="I39" s="274">
        <f t="shared" si="14"/>
        <v>276</v>
      </c>
      <c r="J39" s="274">
        <f t="shared" si="15"/>
        <v>52</v>
      </c>
      <c r="K39" s="274">
        <f t="shared" si="16"/>
        <v>2</v>
      </c>
      <c r="L39" s="274">
        <f t="shared" si="17"/>
        <v>0</v>
      </c>
      <c r="M39" s="274">
        <f t="shared" si="18"/>
        <v>0</v>
      </c>
      <c r="N39" s="274">
        <f t="shared" ref="N39:N61" si="28">SUM(AJ39,BF39,CB39)</f>
        <v>0</v>
      </c>
      <c r="O39" s="274">
        <f t="shared" si="19"/>
        <v>34</v>
      </c>
      <c r="P39" s="274">
        <f t="shared" si="20"/>
        <v>0</v>
      </c>
      <c r="Q39" s="274">
        <f t="shared" si="21"/>
        <v>0</v>
      </c>
      <c r="R39" s="274">
        <f t="shared" si="22"/>
        <v>0</v>
      </c>
      <c r="S39" s="274">
        <f t="shared" si="23"/>
        <v>0</v>
      </c>
      <c r="T39" s="274">
        <f t="shared" si="24"/>
        <v>0</v>
      </c>
      <c r="U39" s="274">
        <f t="shared" si="25"/>
        <v>1162</v>
      </c>
      <c r="V39" s="274">
        <f t="shared" ref="V39:V61" si="29">SUM(AR39,BN39,CJ39)</f>
        <v>0</v>
      </c>
      <c r="W39" s="274">
        <f t="shared" si="26"/>
        <v>0</v>
      </c>
      <c r="X39" s="274">
        <f t="shared" ref="X39:X61" si="30">SUM(AT39,BP39,CL39)</f>
        <v>0</v>
      </c>
      <c r="Y39" s="274">
        <f t="shared" si="27"/>
        <v>46</v>
      </c>
      <c r="Z39" s="274">
        <f t="shared" ref="Z39:Z61" si="31">SUM(AA39:AU39)</f>
        <v>1083</v>
      </c>
      <c r="AA39" s="274">
        <v>606</v>
      </c>
      <c r="AB39" s="274">
        <v>2</v>
      </c>
      <c r="AC39" s="274">
        <v>0</v>
      </c>
      <c r="AD39" s="274">
        <v>93</v>
      </c>
      <c r="AE39" s="274">
        <v>276</v>
      </c>
      <c r="AF39" s="274">
        <v>52</v>
      </c>
      <c r="AG39" s="274">
        <v>2</v>
      </c>
      <c r="AH39" s="274">
        <v>0</v>
      </c>
      <c r="AI39" s="274">
        <v>0</v>
      </c>
      <c r="AJ39" s="274">
        <v>0</v>
      </c>
      <c r="AK39" s="277">
        <v>32</v>
      </c>
      <c r="AL39" s="277" t="s">
        <v>835</v>
      </c>
      <c r="AM39" s="277" t="s">
        <v>835</v>
      </c>
      <c r="AN39" s="277" t="s">
        <v>835</v>
      </c>
      <c r="AO39" s="277" t="s">
        <v>835</v>
      </c>
      <c r="AP39" s="277" t="s">
        <v>835</v>
      </c>
      <c r="AQ39" s="277" t="s">
        <v>835</v>
      </c>
      <c r="AR39" s="277" t="s">
        <v>835</v>
      </c>
      <c r="AS39" s="277" t="s">
        <v>835</v>
      </c>
      <c r="AT39" s="274">
        <v>0</v>
      </c>
      <c r="AU39" s="274">
        <v>20</v>
      </c>
      <c r="AV39" s="274">
        <f>施設資源化量内訳!D39</f>
        <v>1364</v>
      </c>
      <c r="AW39" s="274">
        <f>施設資源化量内訳!E39</f>
        <v>0</v>
      </c>
      <c r="AX39" s="274">
        <f>施設資源化量内訳!F39</f>
        <v>0</v>
      </c>
      <c r="AY39" s="274">
        <f>施設資源化量内訳!G39</f>
        <v>0</v>
      </c>
      <c r="AZ39" s="274">
        <f>施設資源化量内訳!H39</f>
        <v>176</v>
      </c>
      <c r="BA39" s="274">
        <f>施設資源化量内訳!I39</f>
        <v>0</v>
      </c>
      <c r="BB39" s="274">
        <f>施設資源化量内訳!J39</f>
        <v>0</v>
      </c>
      <c r="BC39" s="274">
        <f>施設資源化量内訳!K39</f>
        <v>0</v>
      </c>
      <c r="BD39" s="274">
        <f>施設資源化量内訳!L39</f>
        <v>0</v>
      </c>
      <c r="BE39" s="274">
        <f>施設資源化量内訳!M39</f>
        <v>0</v>
      </c>
      <c r="BF39" s="274">
        <f>施設資源化量内訳!N39</f>
        <v>0</v>
      </c>
      <c r="BG39" s="274">
        <f>施設資源化量内訳!O39</f>
        <v>0</v>
      </c>
      <c r="BH39" s="274">
        <f>施設資源化量内訳!P39</f>
        <v>0</v>
      </c>
      <c r="BI39" s="274">
        <f>施設資源化量内訳!Q39</f>
        <v>0</v>
      </c>
      <c r="BJ39" s="274">
        <f>施設資源化量内訳!R39</f>
        <v>0</v>
      </c>
      <c r="BK39" s="274">
        <f>施設資源化量内訳!S39</f>
        <v>0</v>
      </c>
      <c r="BL39" s="274">
        <f>施設資源化量内訳!T39</f>
        <v>0</v>
      </c>
      <c r="BM39" s="274">
        <f>施設資源化量内訳!U39</f>
        <v>1162</v>
      </c>
      <c r="BN39" s="274">
        <f>施設資源化量内訳!V39</f>
        <v>0</v>
      </c>
      <c r="BO39" s="274">
        <f>施設資源化量内訳!W39</f>
        <v>0</v>
      </c>
      <c r="BP39" s="274">
        <f>施設資源化量内訳!X39</f>
        <v>0</v>
      </c>
      <c r="BQ39" s="274">
        <f>施設資源化量内訳!Y39</f>
        <v>26</v>
      </c>
      <c r="BR39" s="274">
        <f t="shared" ref="BR39:BR61" si="32">SUM(BS39:CM39)</f>
        <v>40</v>
      </c>
      <c r="BS39" s="274">
        <v>36</v>
      </c>
      <c r="BT39" s="274">
        <v>1</v>
      </c>
      <c r="BU39" s="274">
        <v>0</v>
      </c>
      <c r="BV39" s="274">
        <v>1</v>
      </c>
      <c r="BW39" s="274">
        <v>0</v>
      </c>
      <c r="BX39" s="274">
        <v>0</v>
      </c>
      <c r="BY39" s="274">
        <v>0</v>
      </c>
      <c r="BZ39" s="274">
        <v>0</v>
      </c>
      <c r="CA39" s="274">
        <v>0</v>
      </c>
      <c r="CB39" s="274">
        <v>0</v>
      </c>
      <c r="CC39" s="274">
        <v>2</v>
      </c>
      <c r="CD39" s="277" t="s">
        <v>835</v>
      </c>
      <c r="CE39" s="277" t="s">
        <v>835</v>
      </c>
      <c r="CF39" s="277" t="s">
        <v>835</v>
      </c>
      <c r="CG39" s="277" t="s">
        <v>835</v>
      </c>
      <c r="CH39" s="277" t="s">
        <v>835</v>
      </c>
      <c r="CI39" s="277" t="s">
        <v>835</v>
      </c>
      <c r="CJ39" s="277" t="s">
        <v>835</v>
      </c>
      <c r="CK39" s="277" t="s">
        <v>835</v>
      </c>
      <c r="CL39" s="274">
        <v>0</v>
      </c>
      <c r="CM39" s="274">
        <v>0</v>
      </c>
      <c r="CN39" s="275" t="s">
        <v>727</v>
      </c>
    </row>
    <row r="40" spans="1:92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ref="D40:D61" si="33">SUM(Z40,AV40,BR40)</f>
        <v>2053</v>
      </c>
      <c r="E40" s="274">
        <f t="shared" ref="E40:E61" si="34">SUM(AA40,AW40,BS40)</f>
        <v>942</v>
      </c>
      <c r="F40" s="274">
        <f t="shared" ref="F40:F61" si="35">SUM(AB40,AX40,BT40)</f>
        <v>11</v>
      </c>
      <c r="G40" s="274">
        <f t="shared" ref="G40:G61" si="36">SUM(AC40,AY40,BU40)</f>
        <v>0</v>
      </c>
      <c r="H40" s="274">
        <f t="shared" ref="H40:H61" si="37">SUM(AD40,AZ40,BV40)</f>
        <v>179</v>
      </c>
      <c r="I40" s="274">
        <f t="shared" ref="I40:I61" si="38">SUM(AE40,BA40,BW40)</f>
        <v>277</v>
      </c>
      <c r="J40" s="274">
        <f t="shared" ref="J40:J61" si="39">SUM(AF40,BB40,BX40)</f>
        <v>105</v>
      </c>
      <c r="K40" s="274">
        <f t="shared" ref="K40:K61" si="40">SUM(AG40,BC40,BY40)</f>
        <v>0</v>
      </c>
      <c r="L40" s="274">
        <f t="shared" ref="L40:L61" si="41">SUM(AH40,BD40,BZ40)</f>
        <v>445</v>
      </c>
      <c r="M40" s="274">
        <f t="shared" ref="M40:M61" si="42">SUM(AI40,BE40,CA40)</f>
        <v>0</v>
      </c>
      <c r="N40" s="274">
        <f t="shared" si="28"/>
        <v>0</v>
      </c>
      <c r="O40" s="274">
        <f t="shared" ref="O40:O61" si="43">SUM(AK40,BG40,CC40)</f>
        <v>87</v>
      </c>
      <c r="P40" s="274">
        <f t="shared" ref="P40:P61" si="44">SUM(AL40,BH40,CD40)</f>
        <v>0</v>
      </c>
      <c r="Q40" s="274">
        <f t="shared" ref="Q40:Q61" si="45">SUM(AM40,BI40,CE40)</f>
        <v>0</v>
      </c>
      <c r="R40" s="274">
        <f t="shared" ref="R40:R61" si="46">SUM(AN40,BJ40,CF40)</f>
        <v>0</v>
      </c>
      <c r="S40" s="274">
        <f t="shared" ref="S40:S61" si="47">SUM(AO40,BK40,CG40)</f>
        <v>0</v>
      </c>
      <c r="T40" s="274">
        <f t="shared" ref="T40:T61" si="48">SUM(AP40,BL40,CH40)</f>
        <v>0</v>
      </c>
      <c r="U40" s="274">
        <f t="shared" ref="U40:U61" si="49">SUM(AQ40,BM40,CI40)</f>
        <v>0</v>
      </c>
      <c r="V40" s="274">
        <f t="shared" si="29"/>
        <v>0</v>
      </c>
      <c r="W40" s="274">
        <f t="shared" ref="W40:W61" si="50">SUM(AS40,BO40,CK40)</f>
        <v>0</v>
      </c>
      <c r="X40" s="274">
        <f t="shared" si="30"/>
        <v>2</v>
      </c>
      <c r="Y40" s="274">
        <f t="shared" ref="Y40:Y61" si="51">SUM(AU40,BQ40,CM40)</f>
        <v>5</v>
      </c>
      <c r="Z40" s="274">
        <f t="shared" si="31"/>
        <v>1090</v>
      </c>
      <c r="AA40" s="274">
        <v>527</v>
      </c>
      <c r="AB40" s="274">
        <v>7</v>
      </c>
      <c r="AC40" s="274">
        <v>0</v>
      </c>
      <c r="AD40" s="274">
        <v>98</v>
      </c>
      <c r="AE40" s="274">
        <v>277</v>
      </c>
      <c r="AF40" s="274">
        <v>105</v>
      </c>
      <c r="AG40" s="274">
        <v>0</v>
      </c>
      <c r="AH40" s="274">
        <v>0</v>
      </c>
      <c r="AI40" s="274">
        <v>0</v>
      </c>
      <c r="AJ40" s="274">
        <v>0</v>
      </c>
      <c r="AK40" s="277">
        <v>69</v>
      </c>
      <c r="AL40" s="277" t="s">
        <v>835</v>
      </c>
      <c r="AM40" s="277" t="s">
        <v>835</v>
      </c>
      <c r="AN40" s="277" t="s">
        <v>835</v>
      </c>
      <c r="AO40" s="277" t="s">
        <v>835</v>
      </c>
      <c r="AP40" s="277" t="s">
        <v>835</v>
      </c>
      <c r="AQ40" s="277" t="s">
        <v>835</v>
      </c>
      <c r="AR40" s="277" t="s">
        <v>835</v>
      </c>
      <c r="AS40" s="277" t="s">
        <v>835</v>
      </c>
      <c r="AT40" s="274">
        <v>2</v>
      </c>
      <c r="AU40" s="274">
        <v>5</v>
      </c>
      <c r="AV40" s="274">
        <f>施設資源化量内訳!D40</f>
        <v>517</v>
      </c>
      <c r="AW40" s="274">
        <f>施設資源化量内訳!E40</f>
        <v>0</v>
      </c>
      <c r="AX40" s="274">
        <f>施設資源化量内訳!F40</f>
        <v>0</v>
      </c>
      <c r="AY40" s="274">
        <f>施設資源化量内訳!G40</f>
        <v>0</v>
      </c>
      <c r="AZ40" s="274">
        <f>施設資源化量内訳!H40</f>
        <v>72</v>
      </c>
      <c r="BA40" s="274">
        <f>施設資源化量内訳!I40</f>
        <v>0</v>
      </c>
      <c r="BB40" s="274">
        <f>施設資源化量内訳!J40</f>
        <v>0</v>
      </c>
      <c r="BC40" s="274">
        <f>施設資源化量内訳!K40</f>
        <v>0</v>
      </c>
      <c r="BD40" s="274">
        <f>施設資源化量内訳!L40</f>
        <v>445</v>
      </c>
      <c r="BE40" s="274">
        <f>施設資源化量内訳!M40</f>
        <v>0</v>
      </c>
      <c r="BF40" s="274">
        <f>施設資源化量内訳!N40</f>
        <v>0</v>
      </c>
      <c r="BG40" s="274">
        <f>施設資源化量内訳!O40</f>
        <v>0</v>
      </c>
      <c r="BH40" s="274">
        <f>施設資源化量内訳!P40</f>
        <v>0</v>
      </c>
      <c r="BI40" s="274">
        <f>施設資源化量内訳!Q40</f>
        <v>0</v>
      </c>
      <c r="BJ40" s="274">
        <f>施設資源化量内訳!R40</f>
        <v>0</v>
      </c>
      <c r="BK40" s="274">
        <f>施設資源化量内訳!S40</f>
        <v>0</v>
      </c>
      <c r="BL40" s="274">
        <f>施設資源化量内訳!T40</f>
        <v>0</v>
      </c>
      <c r="BM40" s="274">
        <f>施設資源化量内訳!U40</f>
        <v>0</v>
      </c>
      <c r="BN40" s="274">
        <f>施設資源化量内訳!V40</f>
        <v>0</v>
      </c>
      <c r="BO40" s="274">
        <f>施設資源化量内訳!W40</f>
        <v>0</v>
      </c>
      <c r="BP40" s="274">
        <f>施設資源化量内訳!X40</f>
        <v>0</v>
      </c>
      <c r="BQ40" s="274">
        <f>施設資源化量内訳!Y40</f>
        <v>0</v>
      </c>
      <c r="BR40" s="274">
        <f t="shared" si="32"/>
        <v>446</v>
      </c>
      <c r="BS40" s="274">
        <v>415</v>
      </c>
      <c r="BT40" s="274">
        <v>4</v>
      </c>
      <c r="BU40" s="274">
        <v>0</v>
      </c>
      <c r="BV40" s="274">
        <v>9</v>
      </c>
      <c r="BW40" s="274">
        <v>0</v>
      </c>
      <c r="BX40" s="274">
        <v>0</v>
      </c>
      <c r="BY40" s="274">
        <v>0</v>
      </c>
      <c r="BZ40" s="274">
        <v>0</v>
      </c>
      <c r="CA40" s="274">
        <v>0</v>
      </c>
      <c r="CB40" s="274">
        <v>0</v>
      </c>
      <c r="CC40" s="274">
        <v>18</v>
      </c>
      <c r="CD40" s="277" t="s">
        <v>835</v>
      </c>
      <c r="CE40" s="277" t="s">
        <v>835</v>
      </c>
      <c r="CF40" s="277" t="s">
        <v>835</v>
      </c>
      <c r="CG40" s="277" t="s">
        <v>835</v>
      </c>
      <c r="CH40" s="277" t="s">
        <v>835</v>
      </c>
      <c r="CI40" s="277" t="s">
        <v>835</v>
      </c>
      <c r="CJ40" s="277" t="s">
        <v>835</v>
      </c>
      <c r="CK40" s="277" t="s">
        <v>835</v>
      </c>
      <c r="CL40" s="274">
        <v>0</v>
      </c>
      <c r="CM40" s="274">
        <v>0</v>
      </c>
      <c r="CN40" s="275" t="s">
        <v>766</v>
      </c>
    </row>
    <row r="41" spans="1:92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33"/>
        <v>3246</v>
      </c>
      <c r="E41" s="274">
        <f t="shared" si="34"/>
        <v>1035</v>
      </c>
      <c r="F41" s="274">
        <f t="shared" si="35"/>
        <v>29</v>
      </c>
      <c r="G41" s="274">
        <f t="shared" si="36"/>
        <v>539</v>
      </c>
      <c r="H41" s="274">
        <f t="shared" si="37"/>
        <v>219</v>
      </c>
      <c r="I41" s="274">
        <f t="shared" si="38"/>
        <v>404</v>
      </c>
      <c r="J41" s="274">
        <f t="shared" si="39"/>
        <v>246</v>
      </c>
      <c r="K41" s="274">
        <f t="shared" si="40"/>
        <v>14</v>
      </c>
      <c r="L41" s="274">
        <f t="shared" si="41"/>
        <v>582</v>
      </c>
      <c r="M41" s="274">
        <f t="shared" si="42"/>
        <v>0</v>
      </c>
      <c r="N41" s="274">
        <f t="shared" si="28"/>
        <v>0</v>
      </c>
      <c r="O41" s="274">
        <f t="shared" si="43"/>
        <v>145</v>
      </c>
      <c r="P41" s="274">
        <f t="shared" si="44"/>
        <v>0</v>
      </c>
      <c r="Q41" s="274">
        <f t="shared" si="45"/>
        <v>0</v>
      </c>
      <c r="R41" s="274">
        <f t="shared" si="46"/>
        <v>0</v>
      </c>
      <c r="S41" s="274">
        <f t="shared" si="47"/>
        <v>0</v>
      </c>
      <c r="T41" s="274">
        <f t="shared" si="48"/>
        <v>0</v>
      </c>
      <c r="U41" s="274">
        <f t="shared" si="49"/>
        <v>0</v>
      </c>
      <c r="V41" s="274">
        <f t="shared" si="29"/>
        <v>0</v>
      </c>
      <c r="W41" s="274">
        <f t="shared" si="50"/>
        <v>0</v>
      </c>
      <c r="X41" s="274">
        <f t="shared" si="30"/>
        <v>14</v>
      </c>
      <c r="Y41" s="274">
        <f t="shared" si="51"/>
        <v>19</v>
      </c>
      <c r="Z41" s="274">
        <f t="shared" si="31"/>
        <v>590</v>
      </c>
      <c r="AA41" s="274">
        <v>0</v>
      </c>
      <c r="AB41" s="274">
        <v>0</v>
      </c>
      <c r="AC41" s="274">
        <v>0</v>
      </c>
      <c r="AD41" s="274">
        <v>186</v>
      </c>
      <c r="AE41" s="274">
        <v>404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7">
        <v>0</v>
      </c>
      <c r="AL41" s="277" t="s">
        <v>835</v>
      </c>
      <c r="AM41" s="277" t="s">
        <v>835</v>
      </c>
      <c r="AN41" s="277" t="s">
        <v>835</v>
      </c>
      <c r="AO41" s="277" t="s">
        <v>835</v>
      </c>
      <c r="AP41" s="277" t="s">
        <v>835</v>
      </c>
      <c r="AQ41" s="277" t="s">
        <v>835</v>
      </c>
      <c r="AR41" s="277" t="s">
        <v>835</v>
      </c>
      <c r="AS41" s="277" t="s">
        <v>835</v>
      </c>
      <c r="AT41" s="274">
        <v>0</v>
      </c>
      <c r="AU41" s="274">
        <v>0</v>
      </c>
      <c r="AV41" s="274">
        <f>施設資源化量内訳!D41</f>
        <v>2412</v>
      </c>
      <c r="AW41" s="274">
        <f>施設資源化量内訳!E41</f>
        <v>895</v>
      </c>
      <c r="AX41" s="274">
        <f>施設資源化量内訳!F41</f>
        <v>27</v>
      </c>
      <c r="AY41" s="274">
        <f>施設資源化量内訳!G41</f>
        <v>442</v>
      </c>
      <c r="AZ41" s="274">
        <f>施設資源化量内訳!H41</f>
        <v>33</v>
      </c>
      <c r="BA41" s="274">
        <f>施設資源化量内訳!I41</f>
        <v>0</v>
      </c>
      <c r="BB41" s="274">
        <f>施設資源化量内訳!J41</f>
        <v>246</v>
      </c>
      <c r="BC41" s="274">
        <f>施設資源化量内訳!K41</f>
        <v>14</v>
      </c>
      <c r="BD41" s="274">
        <f>施設資源化量内訳!L41</f>
        <v>582</v>
      </c>
      <c r="BE41" s="274">
        <f>施設資源化量内訳!M41</f>
        <v>0</v>
      </c>
      <c r="BF41" s="274">
        <f>施設資源化量内訳!N41</f>
        <v>0</v>
      </c>
      <c r="BG41" s="274">
        <f>施設資源化量内訳!O41</f>
        <v>140</v>
      </c>
      <c r="BH41" s="274">
        <f>施設資源化量内訳!P41</f>
        <v>0</v>
      </c>
      <c r="BI41" s="274">
        <f>施設資源化量内訳!Q41</f>
        <v>0</v>
      </c>
      <c r="BJ41" s="274">
        <f>施設資源化量内訳!R41</f>
        <v>0</v>
      </c>
      <c r="BK41" s="274">
        <f>施設資源化量内訳!S41</f>
        <v>0</v>
      </c>
      <c r="BL41" s="274">
        <f>施設資源化量内訳!T41</f>
        <v>0</v>
      </c>
      <c r="BM41" s="274">
        <f>施設資源化量内訳!U41</f>
        <v>0</v>
      </c>
      <c r="BN41" s="274">
        <f>施設資源化量内訳!V41</f>
        <v>0</v>
      </c>
      <c r="BO41" s="274">
        <f>施設資源化量内訳!W41</f>
        <v>0</v>
      </c>
      <c r="BP41" s="274">
        <f>施設資源化量内訳!X41</f>
        <v>14</v>
      </c>
      <c r="BQ41" s="274">
        <f>施設資源化量内訳!Y41</f>
        <v>19</v>
      </c>
      <c r="BR41" s="274">
        <f t="shared" si="32"/>
        <v>244</v>
      </c>
      <c r="BS41" s="274">
        <v>140</v>
      </c>
      <c r="BT41" s="274">
        <v>2</v>
      </c>
      <c r="BU41" s="274">
        <v>97</v>
      </c>
      <c r="BV41" s="274">
        <v>0</v>
      </c>
      <c r="BW41" s="274">
        <v>0</v>
      </c>
      <c r="BX41" s="274">
        <v>0</v>
      </c>
      <c r="BY41" s="274">
        <v>0</v>
      </c>
      <c r="BZ41" s="274">
        <v>0</v>
      </c>
      <c r="CA41" s="274">
        <v>0</v>
      </c>
      <c r="CB41" s="274">
        <v>0</v>
      </c>
      <c r="CC41" s="274">
        <v>5</v>
      </c>
      <c r="CD41" s="277" t="s">
        <v>835</v>
      </c>
      <c r="CE41" s="277" t="s">
        <v>835</v>
      </c>
      <c r="CF41" s="277" t="s">
        <v>835</v>
      </c>
      <c r="CG41" s="277" t="s">
        <v>835</v>
      </c>
      <c r="CH41" s="277" t="s">
        <v>835</v>
      </c>
      <c r="CI41" s="277" t="s">
        <v>835</v>
      </c>
      <c r="CJ41" s="277" t="s">
        <v>835</v>
      </c>
      <c r="CK41" s="277" t="s">
        <v>835</v>
      </c>
      <c r="CL41" s="274">
        <v>0</v>
      </c>
      <c r="CM41" s="274">
        <v>0</v>
      </c>
      <c r="CN41" s="275" t="s">
        <v>727</v>
      </c>
    </row>
    <row r="42" spans="1:92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33"/>
        <v>1697</v>
      </c>
      <c r="E42" s="274">
        <f t="shared" si="34"/>
        <v>397</v>
      </c>
      <c r="F42" s="274">
        <f t="shared" si="35"/>
        <v>4</v>
      </c>
      <c r="G42" s="274">
        <f t="shared" si="36"/>
        <v>0</v>
      </c>
      <c r="H42" s="274">
        <f t="shared" si="37"/>
        <v>145</v>
      </c>
      <c r="I42" s="274">
        <f t="shared" si="38"/>
        <v>164</v>
      </c>
      <c r="J42" s="274">
        <f t="shared" si="39"/>
        <v>34</v>
      </c>
      <c r="K42" s="274">
        <f t="shared" si="40"/>
        <v>0</v>
      </c>
      <c r="L42" s="274">
        <f t="shared" si="41"/>
        <v>1</v>
      </c>
      <c r="M42" s="274">
        <f t="shared" si="42"/>
        <v>0</v>
      </c>
      <c r="N42" s="274">
        <f t="shared" si="28"/>
        <v>0</v>
      </c>
      <c r="O42" s="274">
        <f t="shared" si="43"/>
        <v>33</v>
      </c>
      <c r="P42" s="274">
        <f t="shared" si="44"/>
        <v>0</v>
      </c>
      <c r="Q42" s="274">
        <f t="shared" si="45"/>
        <v>0</v>
      </c>
      <c r="R42" s="274">
        <f t="shared" si="46"/>
        <v>0</v>
      </c>
      <c r="S42" s="274">
        <f t="shared" si="47"/>
        <v>0</v>
      </c>
      <c r="T42" s="274">
        <f t="shared" si="48"/>
        <v>0</v>
      </c>
      <c r="U42" s="274">
        <f t="shared" si="49"/>
        <v>909</v>
      </c>
      <c r="V42" s="274">
        <f t="shared" si="29"/>
        <v>0</v>
      </c>
      <c r="W42" s="274">
        <f t="shared" si="50"/>
        <v>0</v>
      </c>
      <c r="X42" s="274">
        <f t="shared" si="30"/>
        <v>0</v>
      </c>
      <c r="Y42" s="274">
        <f t="shared" si="51"/>
        <v>10</v>
      </c>
      <c r="Z42" s="274">
        <f t="shared" si="31"/>
        <v>368</v>
      </c>
      <c r="AA42" s="274">
        <v>166</v>
      </c>
      <c r="AB42" s="274">
        <v>1</v>
      </c>
      <c r="AC42" s="274">
        <v>0</v>
      </c>
      <c r="AD42" s="274">
        <v>17</v>
      </c>
      <c r="AE42" s="274">
        <v>164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7">
        <v>20</v>
      </c>
      <c r="AL42" s="277" t="s">
        <v>835</v>
      </c>
      <c r="AM42" s="277" t="s">
        <v>835</v>
      </c>
      <c r="AN42" s="277" t="s">
        <v>835</v>
      </c>
      <c r="AO42" s="277" t="s">
        <v>835</v>
      </c>
      <c r="AP42" s="277" t="s">
        <v>835</v>
      </c>
      <c r="AQ42" s="277" t="s">
        <v>835</v>
      </c>
      <c r="AR42" s="277" t="s">
        <v>835</v>
      </c>
      <c r="AS42" s="277" t="s">
        <v>835</v>
      </c>
      <c r="AT42" s="274">
        <v>0</v>
      </c>
      <c r="AU42" s="274">
        <v>0</v>
      </c>
      <c r="AV42" s="274">
        <f>施設資源化量内訳!D42</f>
        <v>1074</v>
      </c>
      <c r="AW42" s="274">
        <f>施設資源化量内訳!E42</f>
        <v>0</v>
      </c>
      <c r="AX42" s="274">
        <f>施設資源化量内訳!F42</f>
        <v>0</v>
      </c>
      <c r="AY42" s="274">
        <f>施設資源化量内訳!G42</f>
        <v>0</v>
      </c>
      <c r="AZ42" s="274">
        <f>施設資源化量内訳!H42</f>
        <v>120</v>
      </c>
      <c r="BA42" s="274">
        <f>施設資源化量内訳!I42</f>
        <v>0</v>
      </c>
      <c r="BB42" s="274">
        <f>施設資源化量内訳!J42</f>
        <v>34</v>
      </c>
      <c r="BC42" s="274">
        <f>施設資源化量内訳!K42</f>
        <v>0</v>
      </c>
      <c r="BD42" s="274">
        <f>施設資源化量内訳!L42</f>
        <v>1</v>
      </c>
      <c r="BE42" s="274">
        <f>施設資源化量内訳!M42</f>
        <v>0</v>
      </c>
      <c r="BF42" s="274">
        <f>施設資源化量内訳!N42</f>
        <v>0</v>
      </c>
      <c r="BG42" s="274">
        <f>施設資源化量内訳!O42</f>
        <v>0</v>
      </c>
      <c r="BH42" s="274">
        <f>施設資源化量内訳!P42</f>
        <v>0</v>
      </c>
      <c r="BI42" s="274">
        <f>施設資源化量内訳!Q42</f>
        <v>0</v>
      </c>
      <c r="BJ42" s="274">
        <f>施設資源化量内訳!R42</f>
        <v>0</v>
      </c>
      <c r="BK42" s="274">
        <f>施設資源化量内訳!S42</f>
        <v>0</v>
      </c>
      <c r="BL42" s="274">
        <f>施設資源化量内訳!T42</f>
        <v>0</v>
      </c>
      <c r="BM42" s="274">
        <f>施設資源化量内訳!U42</f>
        <v>909</v>
      </c>
      <c r="BN42" s="274">
        <f>施設資源化量内訳!V42</f>
        <v>0</v>
      </c>
      <c r="BO42" s="274">
        <f>施設資源化量内訳!W42</f>
        <v>0</v>
      </c>
      <c r="BP42" s="274">
        <f>施設資源化量内訳!X42</f>
        <v>0</v>
      </c>
      <c r="BQ42" s="274">
        <f>施設資源化量内訳!Y42</f>
        <v>10</v>
      </c>
      <c r="BR42" s="274">
        <f t="shared" si="32"/>
        <v>255</v>
      </c>
      <c r="BS42" s="274">
        <v>231</v>
      </c>
      <c r="BT42" s="274">
        <v>3</v>
      </c>
      <c r="BU42" s="274">
        <v>0</v>
      </c>
      <c r="BV42" s="274">
        <v>8</v>
      </c>
      <c r="BW42" s="274">
        <v>0</v>
      </c>
      <c r="BX42" s="274">
        <v>0</v>
      </c>
      <c r="BY42" s="274">
        <v>0</v>
      </c>
      <c r="BZ42" s="274">
        <v>0</v>
      </c>
      <c r="CA42" s="274">
        <v>0</v>
      </c>
      <c r="CB42" s="274">
        <v>0</v>
      </c>
      <c r="CC42" s="274">
        <v>13</v>
      </c>
      <c r="CD42" s="277" t="s">
        <v>835</v>
      </c>
      <c r="CE42" s="277" t="s">
        <v>835</v>
      </c>
      <c r="CF42" s="277" t="s">
        <v>835</v>
      </c>
      <c r="CG42" s="277" t="s">
        <v>835</v>
      </c>
      <c r="CH42" s="277" t="s">
        <v>835</v>
      </c>
      <c r="CI42" s="277" t="s">
        <v>835</v>
      </c>
      <c r="CJ42" s="277" t="s">
        <v>835</v>
      </c>
      <c r="CK42" s="277" t="s">
        <v>835</v>
      </c>
      <c r="CL42" s="274">
        <v>0</v>
      </c>
      <c r="CM42" s="274">
        <v>0</v>
      </c>
      <c r="CN42" s="275" t="s">
        <v>727</v>
      </c>
    </row>
    <row r="43" spans="1:92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33"/>
        <v>2925</v>
      </c>
      <c r="E43" s="274">
        <f t="shared" si="34"/>
        <v>944</v>
      </c>
      <c r="F43" s="274">
        <f t="shared" si="35"/>
        <v>18</v>
      </c>
      <c r="G43" s="274">
        <f t="shared" si="36"/>
        <v>0</v>
      </c>
      <c r="H43" s="274">
        <f t="shared" si="37"/>
        <v>257</v>
      </c>
      <c r="I43" s="274">
        <f t="shared" si="38"/>
        <v>266</v>
      </c>
      <c r="J43" s="274">
        <f t="shared" si="39"/>
        <v>121</v>
      </c>
      <c r="K43" s="274">
        <f t="shared" si="40"/>
        <v>3</v>
      </c>
      <c r="L43" s="274">
        <f t="shared" si="41"/>
        <v>236</v>
      </c>
      <c r="M43" s="274">
        <f t="shared" si="42"/>
        <v>0</v>
      </c>
      <c r="N43" s="274">
        <f t="shared" si="28"/>
        <v>0</v>
      </c>
      <c r="O43" s="274">
        <f t="shared" si="43"/>
        <v>76</v>
      </c>
      <c r="P43" s="274">
        <f t="shared" si="44"/>
        <v>12</v>
      </c>
      <c r="Q43" s="274">
        <f t="shared" si="45"/>
        <v>128</v>
      </c>
      <c r="R43" s="274">
        <f t="shared" si="46"/>
        <v>0</v>
      </c>
      <c r="S43" s="274">
        <f t="shared" si="47"/>
        <v>0</v>
      </c>
      <c r="T43" s="274">
        <f t="shared" si="48"/>
        <v>0</v>
      </c>
      <c r="U43" s="274">
        <f t="shared" si="49"/>
        <v>213</v>
      </c>
      <c r="V43" s="274">
        <f t="shared" si="29"/>
        <v>0</v>
      </c>
      <c r="W43" s="274">
        <f t="shared" si="50"/>
        <v>0</v>
      </c>
      <c r="X43" s="274">
        <f t="shared" si="30"/>
        <v>8</v>
      </c>
      <c r="Y43" s="274">
        <f t="shared" si="51"/>
        <v>643</v>
      </c>
      <c r="Z43" s="274">
        <f t="shared" si="31"/>
        <v>74</v>
      </c>
      <c r="AA43" s="274">
        <v>0</v>
      </c>
      <c r="AB43" s="274">
        <v>0</v>
      </c>
      <c r="AC43" s="274">
        <v>0</v>
      </c>
      <c r="AD43" s="274">
        <v>0</v>
      </c>
      <c r="AE43" s="274">
        <v>26</v>
      </c>
      <c r="AF43" s="274">
        <v>0</v>
      </c>
      <c r="AG43" s="274">
        <v>0</v>
      </c>
      <c r="AH43" s="274">
        <v>0</v>
      </c>
      <c r="AI43" s="274">
        <v>0</v>
      </c>
      <c r="AJ43" s="274">
        <v>0</v>
      </c>
      <c r="AK43" s="277">
        <v>0</v>
      </c>
      <c r="AL43" s="277" t="s">
        <v>835</v>
      </c>
      <c r="AM43" s="277" t="s">
        <v>835</v>
      </c>
      <c r="AN43" s="277" t="s">
        <v>835</v>
      </c>
      <c r="AO43" s="277" t="s">
        <v>835</v>
      </c>
      <c r="AP43" s="277" t="s">
        <v>835</v>
      </c>
      <c r="AQ43" s="277" t="s">
        <v>835</v>
      </c>
      <c r="AR43" s="277" t="s">
        <v>835</v>
      </c>
      <c r="AS43" s="277" t="s">
        <v>835</v>
      </c>
      <c r="AT43" s="274">
        <v>0</v>
      </c>
      <c r="AU43" s="274">
        <v>48</v>
      </c>
      <c r="AV43" s="274">
        <f>施設資源化量内訳!D43</f>
        <v>2782</v>
      </c>
      <c r="AW43" s="274">
        <f>施設資源化量内訳!E43</f>
        <v>878</v>
      </c>
      <c r="AX43" s="274">
        <f>施設資源化量内訳!F43</f>
        <v>17</v>
      </c>
      <c r="AY43" s="274">
        <f>施設資源化量内訳!G43</f>
        <v>0</v>
      </c>
      <c r="AZ43" s="274">
        <f>施設資源化量内訳!H43</f>
        <v>256</v>
      </c>
      <c r="BA43" s="274">
        <f>施設資源化量内訳!I43</f>
        <v>240</v>
      </c>
      <c r="BB43" s="274">
        <f>施設資源化量内訳!J43</f>
        <v>121</v>
      </c>
      <c r="BC43" s="274">
        <f>施設資源化量内訳!K43</f>
        <v>3</v>
      </c>
      <c r="BD43" s="274">
        <f>施設資源化量内訳!L43</f>
        <v>236</v>
      </c>
      <c r="BE43" s="274">
        <f>施設資源化量内訳!M43</f>
        <v>0</v>
      </c>
      <c r="BF43" s="274">
        <f>施設資源化量内訳!N43</f>
        <v>0</v>
      </c>
      <c r="BG43" s="274">
        <f>施設資源化量内訳!O43</f>
        <v>75</v>
      </c>
      <c r="BH43" s="274">
        <f>施設資源化量内訳!P43</f>
        <v>12</v>
      </c>
      <c r="BI43" s="274">
        <f>施設資源化量内訳!Q43</f>
        <v>128</v>
      </c>
      <c r="BJ43" s="274">
        <f>施設資源化量内訳!R43</f>
        <v>0</v>
      </c>
      <c r="BK43" s="274">
        <f>施設資源化量内訳!S43</f>
        <v>0</v>
      </c>
      <c r="BL43" s="274">
        <f>施設資源化量内訳!T43</f>
        <v>0</v>
      </c>
      <c r="BM43" s="274">
        <f>施設資源化量内訳!U43</f>
        <v>213</v>
      </c>
      <c r="BN43" s="274">
        <f>施設資源化量内訳!V43</f>
        <v>0</v>
      </c>
      <c r="BO43" s="274">
        <f>施設資源化量内訳!W43</f>
        <v>0</v>
      </c>
      <c r="BP43" s="274">
        <f>施設資源化量内訳!X43</f>
        <v>8</v>
      </c>
      <c r="BQ43" s="274">
        <f>施設資源化量内訳!Y43</f>
        <v>595</v>
      </c>
      <c r="BR43" s="274">
        <f t="shared" si="32"/>
        <v>69</v>
      </c>
      <c r="BS43" s="274">
        <v>66</v>
      </c>
      <c r="BT43" s="274">
        <v>1</v>
      </c>
      <c r="BU43" s="274">
        <v>0</v>
      </c>
      <c r="BV43" s="274">
        <v>1</v>
      </c>
      <c r="BW43" s="274">
        <v>0</v>
      </c>
      <c r="BX43" s="274">
        <v>0</v>
      </c>
      <c r="BY43" s="274">
        <v>0</v>
      </c>
      <c r="BZ43" s="274">
        <v>0</v>
      </c>
      <c r="CA43" s="274">
        <v>0</v>
      </c>
      <c r="CB43" s="274">
        <v>0</v>
      </c>
      <c r="CC43" s="274">
        <v>1</v>
      </c>
      <c r="CD43" s="277" t="s">
        <v>835</v>
      </c>
      <c r="CE43" s="277" t="s">
        <v>835</v>
      </c>
      <c r="CF43" s="277" t="s">
        <v>835</v>
      </c>
      <c r="CG43" s="277" t="s">
        <v>835</v>
      </c>
      <c r="CH43" s="277" t="s">
        <v>835</v>
      </c>
      <c r="CI43" s="277" t="s">
        <v>835</v>
      </c>
      <c r="CJ43" s="277" t="s">
        <v>835</v>
      </c>
      <c r="CK43" s="277" t="s">
        <v>835</v>
      </c>
      <c r="CL43" s="274">
        <v>0</v>
      </c>
      <c r="CM43" s="274">
        <v>0</v>
      </c>
      <c r="CN43" s="275" t="s">
        <v>727</v>
      </c>
    </row>
    <row r="44" spans="1:92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33"/>
        <v>2560</v>
      </c>
      <c r="E44" s="274">
        <f t="shared" si="34"/>
        <v>444</v>
      </c>
      <c r="F44" s="274">
        <f t="shared" si="35"/>
        <v>4</v>
      </c>
      <c r="G44" s="274">
        <f t="shared" si="36"/>
        <v>0</v>
      </c>
      <c r="H44" s="274">
        <f t="shared" si="37"/>
        <v>802</v>
      </c>
      <c r="I44" s="274">
        <f t="shared" si="38"/>
        <v>287</v>
      </c>
      <c r="J44" s="274">
        <f t="shared" si="39"/>
        <v>97</v>
      </c>
      <c r="K44" s="274">
        <f t="shared" si="40"/>
        <v>0</v>
      </c>
      <c r="L44" s="274">
        <f t="shared" si="41"/>
        <v>0</v>
      </c>
      <c r="M44" s="274">
        <f t="shared" si="42"/>
        <v>0</v>
      </c>
      <c r="N44" s="274">
        <f t="shared" si="28"/>
        <v>0</v>
      </c>
      <c r="O44" s="274">
        <f t="shared" si="43"/>
        <v>39</v>
      </c>
      <c r="P44" s="274">
        <f t="shared" si="44"/>
        <v>0</v>
      </c>
      <c r="Q44" s="274">
        <f t="shared" si="45"/>
        <v>0</v>
      </c>
      <c r="R44" s="274">
        <f t="shared" si="46"/>
        <v>0</v>
      </c>
      <c r="S44" s="274">
        <f t="shared" si="47"/>
        <v>0</v>
      </c>
      <c r="T44" s="274">
        <f t="shared" si="48"/>
        <v>0</v>
      </c>
      <c r="U44" s="274">
        <f t="shared" si="49"/>
        <v>833</v>
      </c>
      <c r="V44" s="274">
        <f t="shared" si="29"/>
        <v>0</v>
      </c>
      <c r="W44" s="274">
        <f t="shared" si="50"/>
        <v>0</v>
      </c>
      <c r="X44" s="274">
        <f t="shared" si="30"/>
        <v>0</v>
      </c>
      <c r="Y44" s="274">
        <f t="shared" si="51"/>
        <v>54</v>
      </c>
      <c r="Z44" s="274">
        <f t="shared" si="31"/>
        <v>1107</v>
      </c>
      <c r="AA44" s="274">
        <v>444</v>
      </c>
      <c r="AB44" s="274">
        <v>4</v>
      </c>
      <c r="AC44" s="274">
        <v>0</v>
      </c>
      <c r="AD44" s="274">
        <v>182</v>
      </c>
      <c r="AE44" s="274">
        <v>287</v>
      </c>
      <c r="AF44" s="274">
        <v>97</v>
      </c>
      <c r="AG44" s="274">
        <v>0</v>
      </c>
      <c r="AH44" s="274">
        <v>0</v>
      </c>
      <c r="AI44" s="274">
        <v>0</v>
      </c>
      <c r="AJ44" s="274">
        <v>0</v>
      </c>
      <c r="AK44" s="277">
        <v>39</v>
      </c>
      <c r="AL44" s="277" t="s">
        <v>835</v>
      </c>
      <c r="AM44" s="277" t="s">
        <v>835</v>
      </c>
      <c r="AN44" s="277" t="s">
        <v>835</v>
      </c>
      <c r="AO44" s="277" t="s">
        <v>835</v>
      </c>
      <c r="AP44" s="277" t="s">
        <v>835</v>
      </c>
      <c r="AQ44" s="277" t="s">
        <v>835</v>
      </c>
      <c r="AR44" s="277" t="s">
        <v>835</v>
      </c>
      <c r="AS44" s="277" t="s">
        <v>835</v>
      </c>
      <c r="AT44" s="274">
        <v>0</v>
      </c>
      <c r="AU44" s="274">
        <v>54</v>
      </c>
      <c r="AV44" s="274">
        <f>施設資源化量内訳!D44</f>
        <v>1453</v>
      </c>
      <c r="AW44" s="274">
        <f>施設資源化量内訳!E44</f>
        <v>0</v>
      </c>
      <c r="AX44" s="274">
        <f>施設資源化量内訳!F44</f>
        <v>0</v>
      </c>
      <c r="AY44" s="274">
        <f>施設資源化量内訳!G44</f>
        <v>0</v>
      </c>
      <c r="AZ44" s="274">
        <f>施設資源化量内訳!H44</f>
        <v>620</v>
      </c>
      <c r="BA44" s="274">
        <f>施設資源化量内訳!I44</f>
        <v>0</v>
      </c>
      <c r="BB44" s="274">
        <f>施設資源化量内訳!J44</f>
        <v>0</v>
      </c>
      <c r="BC44" s="274">
        <f>施設資源化量内訳!K44</f>
        <v>0</v>
      </c>
      <c r="BD44" s="274">
        <f>施設資源化量内訳!L44</f>
        <v>0</v>
      </c>
      <c r="BE44" s="274">
        <f>施設資源化量内訳!M44</f>
        <v>0</v>
      </c>
      <c r="BF44" s="274">
        <f>施設資源化量内訳!N44</f>
        <v>0</v>
      </c>
      <c r="BG44" s="274">
        <f>施設資源化量内訳!O44</f>
        <v>0</v>
      </c>
      <c r="BH44" s="274">
        <f>施設資源化量内訳!P44</f>
        <v>0</v>
      </c>
      <c r="BI44" s="274">
        <f>施設資源化量内訳!Q44</f>
        <v>0</v>
      </c>
      <c r="BJ44" s="274">
        <f>施設資源化量内訳!R44</f>
        <v>0</v>
      </c>
      <c r="BK44" s="274">
        <f>施設資源化量内訳!S44</f>
        <v>0</v>
      </c>
      <c r="BL44" s="274">
        <f>施設資源化量内訳!T44</f>
        <v>0</v>
      </c>
      <c r="BM44" s="274">
        <f>施設資源化量内訳!U44</f>
        <v>833</v>
      </c>
      <c r="BN44" s="274">
        <f>施設資源化量内訳!V44</f>
        <v>0</v>
      </c>
      <c r="BO44" s="274">
        <f>施設資源化量内訳!W44</f>
        <v>0</v>
      </c>
      <c r="BP44" s="274">
        <f>施設資源化量内訳!X44</f>
        <v>0</v>
      </c>
      <c r="BQ44" s="274">
        <f>施設資源化量内訳!Y44</f>
        <v>0</v>
      </c>
      <c r="BR44" s="274">
        <f t="shared" si="32"/>
        <v>0</v>
      </c>
      <c r="BS44" s="274">
        <v>0</v>
      </c>
      <c r="BT44" s="274">
        <v>0</v>
      </c>
      <c r="BU44" s="274">
        <v>0</v>
      </c>
      <c r="BV44" s="274">
        <v>0</v>
      </c>
      <c r="BW44" s="274">
        <v>0</v>
      </c>
      <c r="BX44" s="274">
        <v>0</v>
      </c>
      <c r="BY44" s="274">
        <v>0</v>
      </c>
      <c r="BZ44" s="274">
        <v>0</v>
      </c>
      <c r="CA44" s="274">
        <v>0</v>
      </c>
      <c r="CB44" s="274">
        <v>0</v>
      </c>
      <c r="CC44" s="274">
        <v>0</v>
      </c>
      <c r="CD44" s="277" t="s">
        <v>835</v>
      </c>
      <c r="CE44" s="277" t="s">
        <v>835</v>
      </c>
      <c r="CF44" s="277" t="s">
        <v>835</v>
      </c>
      <c r="CG44" s="277" t="s">
        <v>835</v>
      </c>
      <c r="CH44" s="277" t="s">
        <v>835</v>
      </c>
      <c r="CI44" s="277" t="s">
        <v>835</v>
      </c>
      <c r="CJ44" s="277" t="s">
        <v>835</v>
      </c>
      <c r="CK44" s="277" t="s">
        <v>835</v>
      </c>
      <c r="CL44" s="274">
        <v>0</v>
      </c>
      <c r="CM44" s="274">
        <v>0</v>
      </c>
      <c r="CN44" s="275" t="s">
        <v>727</v>
      </c>
    </row>
    <row r="45" spans="1:92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33"/>
        <v>2481</v>
      </c>
      <c r="E45" s="274">
        <f t="shared" si="34"/>
        <v>1155</v>
      </c>
      <c r="F45" s="274">
        <f t="shared" si="35"/>
        <v>0</v>
      </c>
      <c r="G45" s="274">
        <f t="shared" si="36"/>
        <v>0</v>
      </c>
      <c r="H45" s="274">
        <f t="shared" si="37"/>
        <v>279</v>
      </c>
      <c r="I45" s="274">
        <f t="shared" si="38"/>
        <v>321</v>
      </c>
      <c r="J45" s="274">
        <f t="shared" si="39"/>
        <v>128</v>
      </c>
      <c r="K45" s="274">
        <f t="shared" si="40"/>
        <v>0</v>
      </c>
      <c r="L45" s="274">
        <f t="shared" si="41"/>
        <v>416</v>
      </c>
      <c r="M45" s="274">
        <f t="shared" si="42"/>
        <v>0</v>
      </c>
      <c r="N45" s="274">
        <f t="shared" si="28"/>
        <v>0</v>
      </c>
      <c r="O45" s="274">
        <f t="shared" si="43"/>
        <v>95</v>
      </c>
      <c r="P45" s="274">
        <f t="shared" si="44"/>
        <v>0</v>
      </c>
      <c r="Q45" s="274">
        <f t="shared" si="45"/>
        <v>0</v>
      </c>
      <c r="R45" s="274">
        <f t="shared" si="46"/>
        <v>0</v>
      </c>
      <c r="S45" s="274">
        <f t="shared" si="47"/>
        <v>0</v>
      </c>
      <c r="T45" s="274">
        <f t="shared" si="48"/>
        <v>0</v>
      </c>
      <c r="U45" s="274">
        <f t="shared" si="49"/>
        <v>0</v>
      </c>
      <c r="V45" s="274">
        <f t="shared" si="29"/>
        <v>0</v>
      </c>
      <c r="W45" s="274">
        <f t="shared" si="50"/>
        <v>0</v>
      </c>
      <c r="X45" s="274">
        <f t="shared" si="30"/>
        <v>4</v>
      </c>
      <c r="Y45" s="274">
        <f t="shared" si="51"/>
        <v>83</v>
      </c>
      <c r="Z45" s="274">
        <f t="shared" si="31"/>
        <v>2301</v>
      </c>
      <c r="AA45" s="274">
        <v>1149</v>
      </c>
      <c r="AB45" s="274">
        <v>0</v>
      </c>
      <c r="AC45" s="274">
        <v>0</v>
      </c>
      <c r="AD45" s="274">
        <v>105</v>
      </c>
      <c r="AE45" s="274">
        <v>321</v>
      </c>
      <c r="AF45" s="274">
        <v>128</v>
      </c>
      <c r="AG45" s="274">
        <v>0</v>
      </c>
      <c r="AH45" s="274">
        <v>416</v>
      </c>
      <c r="AI45" s="274">
        <v>0</v>
      </c>
      <c r="AJ45" s="274">
        <v>0</v>
      </c>
      <c r="AK45" s="277">
        <v>95</v>
      </c>
      <c r="AL45" s="277" t="s">
        <v>835</v>
      </c>
      <c r="AM45" s="277" t="s">
        <v>835</v>
      </c>
      <c r="AN45" s="277" t="s">
        <v>835</v>
      </c>
      <c r="AO45" s="277" t="s">
        <v>835</v>
      </c>
      <c r="AP45" s="277" t="s">
        <v>835</v>
      </c>
      <c r="AQ45" s="277" t="s">
        <v>835</v>
      </c>
      <c r="AR45" s="277" t="s">
        <v>835</v>
      </c>
      <c r="AS45" s="277" t="s">
        <v>835</v>
      </c>
      <c r="AT45" s="274">
        <v>4</v>
      </c>
      <c r="AU45" s="274">
        <v>83</v>
      </c>
      <c r="AV45" s="274">
        <f>施設資源化量内訳!D45</f>
        <v>180</v>
      </c>
      <c r="AW45" s="274">
        <f>施設資源化量内訳!E45</f>
        <v>6</v>
      </c>
      <c r="AX45" s="274">
        <f>施設資源化量内訳!F45</f>
        <v>0</v>
      </c>
      <c r="AY45" s="274">
        <f>施設資源化量内訳!G45</f>
        <v>0</v>
      </c>
      <c r="AZ45" s="274">
        <f>施設資源化量内訳!H45</f>
        <v>174</v>
      </c>
      <c r="BA45" s="274">
        <f>施設資源化量内訳!I45</f>
        <v>0</v>
      </c>
      <c r="BB45" s="274">
        <f>施設資源化量内訳!J45</f>
        <v>0</v>
      </c>
      <c r="BC45" s="274">
        <f>施設資源化量内訳!K45</f>
        <v>0</v>
      </c>
      <c r="BD45" s="274">
        <f>施設資源化量内訳!L45</f>
        <v>0</v>
      </c>
      <c r="BE45" s="274">
        <f>施設資源化量内訳!M45</f>
        <v>0</v>
      </c>
      <c r="BF45" s="274">
        <f>施設資源化量内訳!N45</f>
        <v>0</v>
      </c>
      <c r="BG45" s="274">
        <f>施設資源化量内訳!O45</f>
        <v>0</v>
      </c>
      <c r="BH45" s="274">
        <f>施設資源化量内訳!P45</f>
        <v>0</v>
      </c>
      <c r="BI45" s="274">
        <f>施設資源化量内訳!Q45</f>
        <v>0</v>
      </c>
      <c r="BJ45" s="274">
        <f>施設資源化量内訳!R45</f>
        <v>0</v>
      </c>
      <c r="BK45" s="274">
        <f>施設資源化量内訳!S45</f>
        <v>0</v>
      </c>
      <c r="BL45" s="274">
        <f>施設資源化量内訳!T45</f>
        <v>0</v>
      </c>
      <c r="BM45" s="274">
        <f>施設資源化量内訳!U45</f>
        <v>0</v>
      </c>
      <c r="BN45" s="274">
        <f>施設資源化量内訳!V45</f>
        <v>0</v>
      </c>
      <c r="BO45" s="274">
        <f>施設資源化量内訳!W45</f>
        <v>0</v>
      </c>
      <c r="BP45" s="274">
        <f>施設資源化量内訳!X45</f>
        <v>0</v>
      </c>
      <c r="BQ45" s="274">
        <f>施設資源化量内訳!Y45</f>
        <v>0</v>
      </c>
      <c r="BR45" s="274">
        <f t="shared" si="32"/>
        <v>0</v>
      </c>
      <c r="BS45" s="274">
        <v>0</v>
      </c>
      <c r="BT45" s="274">
        <v>0</v>
      </c>
      <c r="BU45" s="274">
        <v>0</v>
      </c>
      <c r="BV45" s="274">
        <v>0</v>
      </c>
      <c r="BW45" s="274">
        <v>0</v>
      </c>
      <c r="BX45" s="274">
        <v>0</v>
      </c>
      <c r="BY45" s="274">
        <v>0</v>
      </c>
      <c r="BZ45" s="274">
        <v>0</v>
      </c>
      <c r="CA45" s="274">
        <v>0</v>
      </c>
      <c r="CB45" s="274">
        <v>0</v>
      </c>
      <c r="CC45" s="274">
        <v>0</v>
      </c>
      <c r="CD45" s="277" t="s">
        <v>835</v>
      </c>
      <c r="CE45" s="277" t="s">
        <v>835</v>
      </c>
      <c r="CF45" s="277" t="s">
        <v>835</v>
      </c>
      <c r="CG45" s="277" t="s">
        <v>835</v>
      </c>
      <c r="CH45" s="277" t="s">
        <v>835</v>
      </c>
      <c r="CI45" s="277" t="s">
        <v>835</v>
      </c>
      <c r="CJ45" s="277" t="s">
        <v>835</v>
      </c>
      <c r="CK45" s="277" t="s">
        <v>835</v>
      </c>
      <c r="CL45" s="274">
        <v>0</v>
      </c>
      <c r="CM45" s="274">
        <v>0</v>
      </c>
      <c r="CN45" s="275" t="s">
        <v>727</v>
      </c>
    </row>
    <row r="46" spans="1:92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33"/>
        <v>2456</v>
      </c>
      <c r="E46" s="274">
        <f t="shared" si="34"/>
        <v>890</v>
      </c>
      <c r="F46" s="274">
        <f t="shared" si="35"/>
        <v>12</v>
      </c>
      <c r="G46" s="274">
        <f t="shared" si="36"/>
        <v>47</v>
      </c>
      <c r="H46" s="274">
        <f t="shared" si="37"/>
        <v>192</v>
      </c>
      <c r="I46" s="274">
        <f t="shared" si="38"/>
        <v>142</v>
      </c>
      <c r="J46" s="274">
        <f t="shared" si="39"/>
        <v>53</v>
      </c>
      <c r="K46" s="274">
        <f t="shared" si="40"/>
        <v>3</v>
      </c>
      <c r="L46" s="274">
        <f t="shared" si="41"/>
        <v>171</v>
      </c>
      <c r="M46" s="274">
        <f t="shared" si="42"/>
        <v>40</v>
      </c>
      <c r="N46" s="274">
        <f t="shared" si="28"/>
        <v>0</v>
      </c>
      <c r="O46" s="274">
        <f t="shared" si="43"/>
        <v>61</v>
      </c>
      <c r="P46" s="274">
        <f t="shared" si="44"/>
        <v>0</v>
      </c>
      <c r="Q46" s="274">
        <f t="shared" si="45"/>
        <v>0</v>
      </c>
      <c r="R46" s="274">
        <f t="shared" si="46"/>
        <v>0</v>
      </c>
      <c r="S46" s="274">
        <f t="shared" si="47"/>
        <v>0</v>
      </c>
      <c r="T46" s="274">
        <f t="shared" si="48"/>
        <v>0</v>
      </c>
      <c r="U46" s="274">
        <f t="shared" si="49"/>
        <v>130</v>
      </c>
      <c r="V46" s="274">
        <f t="shared" si="29"/>
        <v>0</v>
      </c>
      <c r="W46" s="274">
        <f t="shared" si="50"/>
        <v>0</v>
      </c>
      <c r="X46" s="274">
        <f t="shared" si="30"/>
        <v>3</v>
      </c>
      <c r="Y46" s="274">
        <f t="shared" si="51"/>
        <v>712</v>
      </c>
      <c r="Z46" s="274">
        <f t="shared" si="31"/>
        <v>907</v>
      </c>
      <c r="AA46" s="274">
        <v>280</v>
      </c>
      <c r="AB46" s="274">
        <v>6</v>
      </c>
      <c r="AC46" s="274">
        <v>47</v>
      </c>
      <c r="AD46" s="274">
        <v>20</v>
      </c>
      <c r="AE46" s="274">
        <v>142</v>
      </c>
      <c r="AF46" s="274">
        <v>53</v>
      </c>
      <c r="AG46" s="274">
        <v>3</v>
      </c>
      <c r="AH46" s="274">
        <v>171</v>
      </c>
      <c r="AI46" s="274">
        <v>40</v>
      </c>
      <c r="AJ46" s="274">
        <v>0</v>
      </c>
      <c r="AK46" s="277">
        <v>24</v>
      </c>
      <c r="AL46" s="277" t="s">
        <v>835</v>
      </c>
      <c r="AM46" s="277" t="s">
        <v>835</v>
      </c>
      <c r="AN46" s="277" t="s">
        <v>835</v>
      </c>
      <c r="AO46" s="277" t="s">
        <v>835</v>
      </c>
      <c r="AP46" s="277" t="s">
        <v>835</v>
      </c>
      <c r="AQ46" s="277" t="s">
        <v>835</v>
      </c>
      <c r="AR46" s="277" t="s">
        <v>835</v>
      </c>
      <c r="AS46" s="277" t="s">
        <v>835</v>
      </c>
      <c r="AT46" s="274">
        <v>3</v>
      </c>
      <c r="AU46" s="274">
        <v>118</v>
      </c>
      <c r="AV46" s="274">
        <f>施設資源化量内訳!D46</f>
        <v>875</v>
      </c>
      <c r="AW46" s="274">
        <f>施設資源化量内訳!E46</f>
        <v>0</v>
      </c>
      <c r="AX46" s="274">
        <f>施設資源化量内訳!F46</f>
        <v>0</v>
      </c>
      <c r="AY46" s="274">
        <f>施設資源化量内訳!G46</f>
        <v>0</v>
      </c>
      <c r="AZ46" s="274">
        <f>施設資源化量内訳!H46</f>
        <v>151</v>
      </c>
      <c r="BA46" s="274">
        <f>施設資源化量内訳!I46</f>
        <v>0</v>
      </c>
      <c r="BB46" s="274">
        <f>施設資源化量内訳!J46</f>
        <v>0</v>
      </c>
      <c r="BC46" s="274">
        <f>施設資源化量内訳!K46</f>
        <v>0</v>
      </c>
      <c r="BD46" s="274">
        <f>施設資源化量内訳!L46</f>
        <v>0</v>
      </c>
      <c r="BE46" s="274">
        <f>施設資源化量内訳!M46</f>
        <v>0</v>
      </c>
      <c r="BF46" s="274">
        <f>施設資源化量内訳!N46</f>
        <v>0</v>
      </c>
      <c r="BG46" s="274">
        <f>施設資源化量内訳!O46</f>
        <v>0</v>
      </c>
      <c r="BH46" s="274">
        <f>施設資源化量内訳!P46</f>
        <v>0</v>
      </c>
      <c r="BI46" s="274">
        <f>施設資源化量内訳!Q46</f>
        <v>0</v>
      </c>
      <c r="BJ46" s="274">
        <f>施設資源化量内訳!R46</f>
        <v>0</v>
      </c>
      <c r="BK46" s="274">
        <f>施設資源化量内訳!S46</f>
        <v>0</v>
      </c>
      <c r="BL46" s="274">
        <f>施設資源化量内訳!T46</f>
        <v>0</v>
      </c>
      <c r="BM46" s="274">
        <f>施設資源化量内訳!U46</f>
        <v>130</v>
      </c>
      <c r="BN46" s="274">
        <f>施設資源化量内訳!V46</f>
        <v>0</v>
      </c>
      <c r="BO46" s="274">
        <f>施設資源化量内訳!W46</f>
        <v>0</v>
      </c>
      <c r="BP46" s="274">
        <f>施設資源化量内訳!X46</f>
        <v>0</v>
      </c>
      <c r="BQ46" s="274">
        <f>施設資源化量内訳!Y46</f>
        <v>594</v>
      </c>
      <c r="BR46" s="274">
        <f t="shared" si="32"/>
        <v>674</v>
      </c>
      <c r="BS46" s="274">
        <v>610</v>
      </c>
      <c r="BT46" s="274">
        <v>6</v>
      </c>
      <c r="BU46" s="274">
        <v>0</v>
      </c>
      <c r="BV46" s="274">
        <v>21</v>
      </c>
      <c r="BW46" s="274">
        <v>0</v>
      </c>
      <c r="BX46" s="274">
        <v>0</v>
      </c>
      <c r="BY46" s="274">
        <v>0</v>
      </c>
      <c r="BZ46" s="274">
        <v>0</v>
      </c>
      <c r="CA46" s="274">
        <v>0</v>
      </c>
      <c r="CB46" s="274">
        <v>0</v>
      </c>
      <c r="CC46" s="274">
        <v>37</v>
      </c>
      <c r="CD46" s="277" t="s">
        <v>835</v>
      </c>
      <c r="CE46" s="277" t="s">
        <v>835</v>
      </c>
      <c r="CF46" s="277" t="s">
        <v>835</v>
      </c>
      <c r="CG46" s="277" t="s">
        <v>835</v>
      </c>
      <c r="CH46" s="277" t="s">
        <v>835</v>
      </c>
      <c r="CI46" s="277" t="s">
        <v>835</v>
      </c>
      <c r="CJ46" s="277" t="s">
        <v>835</v>
      </c>
      <c r="CK46" s="277" t="s">
        <v>835</v>
      </c>
      <c r="CL46" s="274">
        <v>0</v>
      </c>
      <c r="CM46" s="274">
        <v>0</v>
      </c>
      <c r="CN46" s="275" t="s">
        <v>766</v>
      </c>
    </row>
    <row r="47" spans="1:92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33"/>
        <v>1719</v>
      </c>
      <c r="E47" s="274">
        <f t="shared" si="34"/>
        <v>151</v>
      </c>
      <c r="F47" s="274">
        <f t="shared" si="35"/>
        <v>5</v>
      </c>
      <c r="G47" s="274">
        <f t="shared" si="36"/>
        <v>0</v>
      </c>
      <c r="H47" s="274">
        <f t="shared" si="37"/>
        <v>38</v>
      </c>
      <c r="I47" s="274">
        <f t="shared" si="38"/>
        <v>66</v>
      </c>
      <c r="J47" s="274">
        <f t="shared" si="39"/>
        <v>37</v>
      </c>
      <c r="K47" s="274">
        <f t="shared" si="40"/>
        <v>2</v>
      </c>
      <c r="L47" s="274">
        <f t="shared" si="41"/>
        <v>45</v>
      </c>
      <c r="M47" s="274">
        <f t="shared" si="42"/>
        <v>0</v>
      </c>
      <c r="N47" s="274">
        <f t="shared" si="28"/>
        <v>1</v>
      </c>
      <c r="O47" s="274">
        <f t="shared" si="43"/>
        <v>5</v>
      </c>
      <c r="P47" s="274">
        <f t="shared" si="44"/>
        <v>535</v>
      </c>
      <c r="Q47" s="274">
        <f t="shared" si="45"/>
        <v>193</v>
      </c>
      <c r="R47" s="274">
        <f t="shared" si="46"/>
        <v>0</v>
      </c>
      <c r="S47" s="274">
        <f t="shared" si="47"/>
        <v>0</v>
      </c>
      <c r="T47" s="274">
        <f t="shared" si="48"/>
        <v>636</v>
      </c>
      <c r="U47" s="274">
        <f t="shared" si="49"/>
        <v>0</v>
      </c>
      <c r="V47" s="274">
        <f t="shared" si="29"/>
        <v>0</v>
      </c>
      <c r="W47" s="274">
        <f t="shared" si="50"/>
        <v>0</v>
      </c>
      <c r="X47" s="274">
        <f t="shared" si="30"/>
        <v>0</v>
      </c>
      <c r="Y47" s="274">
        <f t="shared" si="51"/>
        <v>5</v>
      </c>
      <c r="Z47" s="274">
        <f t="shared" si="31"/>
        <v>350</v>
      </c>
      <c r="AA47" s="274">
        <v>151</v>
      </c>
      <c r="AB47" s="274">
        <v>5</v>
      </c>
      <c r="AC47" s="274">
        <v>0</v>
      </c>
      <c r="AD47" s="274">
        <v>38</v>
      </c>
      <c r="AE47" s="274">
        <v>66</v>
      </c>
      <c r="AF47" s="274">
        <v>37</v>
      </c>
      <c r="AG47" s="274">
        <v>2</v>
      </c>
      <c r="AH47" s="274">
        <v>45</v>
      </c>
      <c r="AI47" s="274">
        <v>0</v>
      </c>
      <c r="AJ47" s="274">
        <v>1</v>
      </c>
      <c r="AK47" s="277">
        <v>5</v>
      </c>
      <c r="AL47" s="277" t="s">
        <v>835</v>
      </c>
      <c r="AM47" s="277" t="s">
        <v>835</v>
      </c>
      <c r="AN47" s="277" t="s">
        <v>835</v>
      </c>
      <c r="AO47" s="277" t="s">
        <v>835</v>
      </c>
      <c r="AP47" s="277" t="s">
        <v>835</v>
      </c>
      <c r="AQ47" s="277" t="s">
        <v>835</v>
      </c>
      <c r="AR47" s="277" t="s">
        <v>835</v>
      </c>
      <c r="AS47" s="277" t="s">
        <v>835</v>
      </c>
      <c r="AT47" s="274">
        <v>0</v>
      </c>
      <c r="AU47" s="274">
        <v>0</v>
      </c>
      <c r="AV47" s="274">
        <f>施設資源化量内訳!D47</f>
        <v>1369</v>
      </c>
      <c r="AW47" s="274">
        <f>施設資源化量内訳!E47</f>
        <v>0</v>
      </c>
      <c r="AX47" s="274">
        <f>施設資源化量内訳!F47</f>
        <v>0</v>
      </c>
      <c r="AY47" s="274">
        <f>施設資源化量内訳!G47</f>
        <v>0</v>
      </c>
      <c r="AZ47" s="274">
        <f>施設資源化量内訳!H47</f>
        <v>0</v>
      </c>
      <c r="BA47" s="274">
        <f>施設資源化量内訳!I47</f>
        <v>0</v>
      </c>
      <c r="BB47" s="274">
        <f>施設資源化量内訳!J47</f>
        <v>0</v>
      </c>
      <c r="BC47" s="274">
        <f>施設資源化量内訳!K47</f>
        <v>0</v>
      </c>
      <c r="BD47" s="274">
        <f>施設資源化量内訳!L47</f>
        <v>0</v>
      </c>
      <c r="BE47" s="274">
        <f>施設資源化量内訳!M47</f>
        <v>0</v>
      </c>
      <c r="BF47" s="274">
        <f>施設資源化量内訳!N47</f>
        <v>0</v>
      </c>
      <c r="BG47" s="274">
        <f>施設資源化量内訳!O47</f>
        <v>0</v>
      </c>
      <c r="BH47" s="274">
        <f>施設資源化量内訳!P47</f>
        <v>535</v>
      </c>
      <c r="BI47" s="274">
        <f>施設資源化量内訳!Q47</f>
        <v>193</v>
      </c>
      <c r="BJ47" s="274">
        <f>施設資源化量内訳!R47</f>
        <v>0</v>
      </c>
      <c r="BK47" s="274">
        <f>施設資源化量内訳!S47</f>
        <v>0</v>
      </c>
      <c r="BL47" s="274">
        <f>施設資源化量内訳!T47</f>
        <v>636</v>
      </c>
      <c r="BM47" s="274">
        <f>施設資源化量内訳!U47</f>
        <v>0</v>
      </c>
      <c r="BN47" s="274">
        <f>施設資源化量内訳!V47</f>
        <v>0</v>
      </c>
      <c r="BO47" s="274">
        <f>施設資源化量内訳!W47</f>
        <v>0</v>
      </c>
      <c r="BP47" s="274">
        <f>施設資源化量内訳!X47</f>
        <v>0</v>
      </c>
      <c r="BQ47" s="274">
        <f>施設資源化量内訳!Y47</f>
        <v>5</v>
      </c>
      <c r="BR47" s="274">
        <f t="shared" si="32"/>
        <v>0</v>
      </c>
      <c r="BS47" s="274">
        <v>0</v>
      </c>
      <c r="BT47" s="274">
        <v>0</v>
      </c>
      <c r="BU47" s="274">
        <v>0</v>
      </c>
      <c r="BV47" s="274">
        <v>0</v>
      </c>
      <c r="BW47" s="274">
        <v>0</v>
      </c>
      <c r="BX47" s="274">
        <v>0</v>
      </c>
      <c r="BY47" s="274">
        <v>0</v>
      </c>
      <c r="BZ47" s="274">
        <v>0</v>
      </c>
      <c r="CA47" s="274">
        <v>0</v>
      </c>
      <c r="CB47" s="274">
        <v>0</v>
      </c>
      <c r="CC47" s="274">
        <v>0</v>
      </c>
      <c r="CD47" s="277" t="s">
        <v>835</v>
      </c>
      <c r="CE47" s="277" t="s">
        <v>835</v>
      </c>
      <c r="CF47" s="277" t="s">
        <v>835</v>
      </c>
      <c r="CG47" s="277" t="s">
        <v>835</v>
      </c>
      <c r="CH47" s="277" t="s">
        <v>835</v>
      </c>
      <c r="CI47" s="277" t="s">
        <v>835</v>
      </c>
      <c r="CJ47" s="277" t="s">
        <v>835</v>
      </c>
      <c r="CK47" s="277" t="s">
        <v>835</v>
      </c>
      <c r="CL47" s="274">
        <v>0</v>
      </c>
      <c r="CM47" s="274">
        <v>0</v>
      </c>
      <c r="CN47" s="275" t="s">
        <v>727</v>
      </c>
    </row>
    <row r="48" spans="1:92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33"/>
        <v>2693</v>
      </c>
      <c r="E48" s="274">
        <f t="shared" si="34"/>
        <v>1288</v>
      </c>
      <c r="F48" s="274">
        <f t="shared" si="35"/>
        <v>9</v>
      </c>
      <c r="G48" s="274">
        <f t="shared" si="36"/>
        <v>0</v>
      </c>
      <c r="H48" s="274">
        <f t="shared" si="37"/>
        <v>91</v>
      </c>
      <c r="I48" s="274">
        <f t="shared" si="38"/>
        <v>84</v>
      </c>
      <c r="J48" s="274">
        <f t="shared" si="39"/>
        <v>47</v>
      </c>
      <c r="K48" s="274">
        <f t="shared" si="40"/>
        <v>11</v>
      </c>
      <c r="L48" s="274">
        <f t="shared" si="41"/>
        <v>142</v>
      </c>
      <c r="M48" s="274">
        <f t="shared" si="42"/>
        <v>0</v>
      </c>
      <c r="N48" s="274">
        <f t="shared" si="28"/>
        <v>83</v>
      </c>
      <c r="O48" s="274">
        <f t="shared" si="43"/>
        <v>47</v>
      </c>
      <c r="P48" s="274">
        <f t="shared" si="44"/>
        <v>800</v>
      </c>
      <c r="Q48" s="274">
        <f t="shared" si="45"/>
        <v>0</v>
      </c>
      <c r="R48" s="274">
        <f t="shared" si="46"/>
        <v>0</v>
      </c>
      <c r="S48" s="274">
        <f t="shared" si="47"/>
        <v>62</v>
      </c>
      <c r="T48" s="274">
        <f t="shared" si="48"/>
        <v>0</v>
      </c>
      <c r="U48" s="274">
        <f t="shared" si="49"/>
        <v>0</v>
      </c>
      <c r="V48" s="274">
        <f t="shared" si="29"/>
        <v>0</v>
      </c>
      <c r="W48" s="274">
        <f t="shared" si="50"/>
        <v>0</v>
      </c>
      <c r="X48" s="274">
        <f t="shared" si="30"/>
        <v>0</v>
      </c>
      <c r="Y48" s="274">
        <f t="shared" si="51"/>
        <v>29</v>
      </c>
      <c r="Z48" s="274">
        <f t="shared" si="31"/>
        <v>0</v>
      </c>
      <c r="AA48" s="274">
        <v>0</v>
      </c>
      <c r="AB48" s="274">
        <v>0</v>
      </c>
      <c r="AC48" s="274">
        <v>0</v>
      </c>
      <c r="AD48" s="274">
        <v>0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7">
        <v>0</v>
      </c>
      <c r="AL48" s="277" t="s">
        <v>835</v>
      </c>
      <c r="AM48" s="277" t="s">
        <v>835</v>
      </c>
      <c r="AN48" s="277" t="s">
        <v>835</v>
      </c>
      <c r="AO48" s="277" t="s">
        <v>835</v>
      </c>
      <c r="AP48" s="277" t="s">
        <v>835</v>
      </c>
      <c r="AQ48" s="277" t="s">
        <v>835</v>
      </c>
      <c r="AR48" s="277" t="s">
        <v>835</v>
      </c>
      <c r="AS48" s="277" t="s">
        <v>835</v>
      </c>
      <c r="AT48" s="274">
        <v>0</v>
      </c>
      <c r="AU48" s="274">
        <v>0</v>
      </c>
      <c r="AV48" s="274">
        <f>施設資源化量内訳!D48</f>
        <v>1795</v>
      </c>
      <c r="AW48" s="274">
        <f>施設資源化量内訳!E48</f>
        <v>397</v>
      </c>
      <c r="AX48" s="274">
        <f>施設資源化量内訳!F48</f>
        <v>9</v>
      </c>
      <c r="AY48" s="274">
        <f>施設資源化量内訳!G48</f>
        <v>0</v>
      </c>
      <c r="AZ48" s="274">
        <f>施設資源化量内訳!H48</f>
        <v>91</v>
      </c>
      <c r="BA48" s="274">
        <f>施設資源化量内訳!I48</f>
        <v>84</v>
      </c>
      <c r="BB48" s="274">
        <f>施設資源化量内訳!J48</f>
        <v>47</v>
      </c>
      <c r="BC48" s="274">
        <f>施設資源化量内訳!K48</f>
        <v>11</v>
      </c>
      <c r="BD48" s="274">
        <f>施設資源化量内訳!L48</f>
        <v>142</v>
      </c>
      <c r="BE48" s="274">
        <f>施設資源化量内訳!M48</f>
        <v>0</v>
      </c>
      <c r="BF48" s="274">
        <f>施設資源化量内訳!N48</f>
        <v>83</v>
      </c>
      <c r="BG48" s="274">
        <f>施設資源化量内訳!O48</f>
        <v>40</v>
      </c>
      <c r="BH48" s="274">
        <f>施設資源化量内訳!P48</f>
        <v>800</v>
      </c>
      <c r="BI48" s="274">
        <f>施設資源化量内訳!Q48</f>
        <v>0</v>
      </c>
      <c r="BJ48" s="274">
        <f>施設資源化量内訳!R48</f>
        <v>0</v>
      </c>
      <c r="BK48" s="274">
        <f>施設資源化量内訳!S48</f>
        <v>62</v>
      </c>
      <c r="BL48" s="274">
        <f>施設資源化量内訳!T48</f>
        <v>0</v>
      </c>
      <c r="BM48" s="274">
        <f>施設資源化量内訳!U48</f>
        <v>0</v>
      </c>
      <c r="BN48" s="274">
        <f>施設資源化量内訳!V48</f>
        <v>0</v>
      </c>
      <c r="BO48" s="274">
        <f>施設資源化量内訳!W48</f>
        <v>0</v>
      </c>
      <c r="BP48" s="274">
        <f>施設資源化量内訳!X48</f>
        <v>0</v>
      </c>
      <c r="BQ48" s="274">
        <f>施設資源化量内訳!Y48</f>
        <v>29</v>
      </c>
      <c r="BR48" s="274">
        <f t="shared" si="32"/>
        <v>898</v>
      </c>
      <c r="BS48" s="274">
        <v>891</v>
      </c>
      <c r="BT48" s="274">
        <v>0</v>
      </c>
      <c r="BU48" s="274">
        <v>0</v>
      </c>
      <c r="BV48" s="274">
        <v>0</v>
      </c>
      <c r="BW48" s="274">
        <v>0</v>
      </c>
      <c r="BX48" s="274">
        <v>0</v>
      </c>
      <c r="BY48" s="274">
        <v>0</v>
      </c>
      <c r="BZ48" s="274">
        <v>0</v>
      </c>
      <c r="CA48" s="274">
        <v>0</v>
      </c>
      <c r="CB48" s="274">
        <v>0</v>
      </c>
      <c r="CC48" s="274">
        <v>7</v>
      </c>
      <c r="CD48" s="277" t="s">
        <v>835</v>
      </c>
      <c r="CE48" s="277" t="s">
        <v>835</v>
      </c>
      <c r="CF48" s="277" t="s">
        <v>835</v>
      </c>
      <c r="CG48" s="277" t="s">
        <v>835</v>
      </c>
      <c r="CH48" s="277" t="s">
        <v>835</v>
      </c>
      <c r="CI48" s="277" t="s">
        <v>835</v>
      </c>
      <c r="CJ48" s="277" t="s">
        <v>835</v>
      </c>
      <c r="CK48" s="277" t="s">
        <v>835</v>
      </c>
      <c r="CL48" s="274">
        <v>0</v>
      </c>
      <c r="CM48" s="274">
        <v>0</v>
      </c>
      <c r="CN48" s="275" t="s">
        <v>727</v>
      </c>
    </row>
    <row r="49" spans="1:92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33"/>
        <v>1480</v>
      </c>
      <c r="E49" s="274">
        <f t="shared" si="34"/>
        <v>347</v>
      </c>
      <c r="F49" s="274">
        <f t="shared" si="35"/>
        <v>1</v>
      </c>
      <c r="G49" s="274">
        <f t="shared" si="36"/>
        <v>16</v>
      </c>
      <c r="H49" s="274">
        <f t="shared" si="37"/>
        <v>95</v>
      </c>
      <c r="I49" s="274">
        <f t="shared" si="38"/>
        <v>125</v>
      </c>
      <c r="J49" s="274">
        <f t="shared" si="39"/>
        <v>29</v>
      </c>
      <c r="K49" s="274">
        <f t="shared" si="40"/>
        <v>4</v>
      </c>
      <c r="L49" s="274">
        <f t="shared" si="41"/>
        <v>129</v>
      </c>
      <c r="M49" s="274">
        <f t="shared" si="42"/>
        <v>0</v>
      </c>
      <c r="N49" s="274">
        <f t="shared" si="28"/>
        <v>252</v>
      </c>
      <c r="O49" s="274">
        <f t="shared" si="43"/>
        <v>38</v>
      </c>
      <c r="P49" s="274">
        <f t="shared" si="44"/>
        <v>261</v>
      </c>
      <c r="Q49" s="274">
        <f t="shared" si="45"/>
        <v>0</v>
      </c>
      <c r="R49" s="274">
        <f t="shared" si="46"/>
        <v>0</v>
      </c>
      <c r="S49" s="274">
        <f t="shared" si="47"/>
        <v>32</v>
      </c>
      <c r="T49" s="274">
        <f t="shared" si="48"/>
        <v>15</v>
      </c>
      <c r="U49" s="274">
        <f t="shared" si="49"/>
        <v>0</v>
      </c>
      <c r="V49" s="274">
        <f t="shared" si="29"/>
        <v>0</v>
      </c>
      <c r="W49" s="274">
        <f t="shared" si="50"/>
        <v>0</v>
      </c>
      <c r="X49" s="274">
        <f t="shared" si="30"/>
        <v>3</v>
      </c>
      <c r="Y49" s="274">
        <f t="shared" si="51"/>
        <v>133</v>
      </c>
      <c r="Z49" s="274">
        <f t="shared" si="31"/>
        <v>132</v>
      </c>
      <c r="AA49" s="274">
        <v>0</v>
      </c>
      <c r="AB49" s="274">
        <v>1</v>
      </c>
      <c r="AC49" s="274">
        <v>0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0</v>
      </c>
      <c r="AJ49" s="274">
        <v>0</v>
      </c>
      <c r="AK49" s="277">
        <v>19</v>
      </c>
      <c r="AL49" s="277" t="s">
        <v>835</v>
      </c>
      <c r="AM49" s="277" t="s">
        <v>835</v>
      </c>
      <c r="AN49" s="277" t="s">
        <v>835</v>
      </c>
      <c r="AO49" s="277" t="s">
        <v>835</v>
      </c>
      <c r="AP49" s="277" t="s">
        <v>835</v>
      </c>
      <c r="AQ49" s="277" t="s">
        <v>835</v>
      </c>
      <c r="AR49" s="277" t="s">
        <v>835</v>
      </c>
      <c r="AS49" s="277" t="s">
        <v>835</v>
      </c>
      <c r="AT49" s="274">
        <v>3</v>
      </c>
      <c r="AU49" s="274">
        <v>109</v>
      </c>
      <c r="AV49" s="274">
        <f>施設資源化量内訳!D49</f>
        <v>1159</v>
      </c>
      <c r="AW49" s="274">
        <f>施設資源化量内訳!E49</f>
        <v>178</v>
      </c>
      <c r="AX49" s="274">
        <f>施設資源化量内訳!F49</f>
        <v>0</v>
      </c>
      <c r="AY49" s="274">
        <f>施設資源化量内訳!G49</f>
        <v>16</v>
      </c>
      <c r="AZ49" s="274">
        <f>施設資源化量内訳!H49</f>
        <v>94</v>
      </c>
      <c r="BA49" s="274">
        <f>施設資源化量内訳!I49</f>
        <v>125</v>
      </c>
      <c r="BB49" s="274">
        <f>施設資源化量内訳!J49</f>
        <v>29</v>
      </c>
      <c r="BC49" s="274">
        <f>施設資源化量内訳!K49</f>
        <v>4</v>
      </c>
      <c r="BD49" s="274">
        <f>施設資源化量内訳!L49</f>
        <v>129</v>
      </c>
      <c r="BE49" s="274">
        <f>施設資源化量内訳!M49</f>
        <v>0</v>
      </c>
      <c r="BF49" s="274">
        <f>施設資源化量内訳!N49</f>
        <v>252</v>
      </c>
      <c r="BG49" s="274">
        <f>施設資源化量内訳!O49</f>
        <v>0</v>
      </c>
      <c r="BH49" s="274">
        <f>施設資源化量内訳!P49</f>
        <v>261</v>
      </c>
      <c r="BI49" s="274">
        <f>施設資源化量内訳!Q49</f>
        <v>0</v>
      </c>
      <c r="BJ49" s="274">
        <f>施設資源化量内訳!R49</f>
        <v>0</v>
      </c>
      <c r="BK49" s="274">
        <f>施設資源化量内訳!S49</f>
        <v>32</v>
      </c>
      <c r="BL49" s="274">
        <f>施設資源化量内訳!T49</f>
        <v>15</v>
      </c>
      <c r="BM49" s="274">
        <f>施設資源化量内訳!U49</f>
        <v>0</v>
      </c>
      <c r="BN49" s="274">
        <f>施設資源化量内訳!V49</f>
        <v>0</v>
      </c>
      <c r="BO49" s="274">
        <f>施設資源化量内訳!W49</f>
        <v>0</v>
      </c>
      <c r="BP49" s="274">
        <f>施設資源化量内訳!X49</f>
        <v>0</v>
      </c>
      <c r="BQ49" s="274">
        <f>施設資源化量内訳!Y49</f>
        <v>24</v>
      </c>
      <c r="BR49" s="274">
        <f t="shared" si="32"/>
        <v>189</v>
      </c>
      <c r="BS49" s="274">
        <v>169</v>
      </c>
      <c r="BT49" s="274">
        <v>0</v>
      </c>
      <c r="BU49" s="274">
        <v>0</v>
      </c>
      <c r="BV49" s="274">
        <v>1</v>
      </c>
      <c r="BW49" s="274">
        <v>0</v>
      </c>
      <c r="BX49" s="274">
        <v>0</v>
      </c>
      <c r="BY49" s="274">
        <v>0</v>
      </c>
      <c r="BZ49" s="274">
        <v>0</v>
      </c>
      <c r="CA49" s="274">
        <v>0</v>
      </c>
      <c r="CB49" s="274">
        <v>0</v>
      </c>
      <c r="CC49" s="274">
        <v>19</v>
      </c>
      <c r="CD49" s="277" t="s">
        <v>835</v>
      </c>
      <c r="CE49" s="277" t="s">
        <v>835</v>
      </c>
      <c r="CF49" s="277" t="s">
        <v>835</v>
      </c>
      <c r="CG49" s="277" t="s">
        <v>835</v>
      </c>
      <c r="CH49" s="277" t="s">
        <v>835</v>
      </c>
      <c r="CI49" s="277" t="s">
        <v>835</v>
      </c>
      <c r="CJ49" s="277" t="s">
        <v>835</v>
      </c>
      <c r="CK49" s="277" t="s">
        <v>835</v>
      </c>
      <c r="CL49" s="274">
        <v>0</v>
      </c>
      <c r="CM49" s="274">
        <v>0</v>
      </c>
      <c r="CN49" s="275" t="s">
        <v>766</v>
      </c>
    </row>
    <row r="50" spans="1:92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33"/>
        <v>1262</v>
      </c>
      <c r="E50" s="274">
        <f t="shared" si="34"/>
        <v>314</v>
      </c>
      <c r="F50" s="274">
        <f t="shared" si="35"/>
        <v>6</v>
      </c>
      <c r="G50" s="274">
        <f t="shared" si="36"/>
        <v>0</v>
      </c>
      <c r="H50" s="274">
        <f t="shared" si="37"/>
        <v>138</v>
      </c>
      <c r="I50" s="274">
        <f t="shared" si="38"/>
        <v>115</v>
      </c>
      <c r="J50" s="274">
        <f t="shared" si="39"/>
        <v>49</v>
      </c>
      <c r="K50" s="274">
        <f t="shared" si="40"/>
        <v>0</v>
      </c>
      <c r="L50" s="274">
        <f t="shared" si="41"/>
        <v>0</v>
      </c>
      <c r="M50" s="274">
        <f t="shared" si="42"/>
        <v>0</v>
      </c>
      <c r="N50" s="274">
        <f t="shared" si="28"/>
        <v>0</v>
      </c>
      <c r="O50" s="274">
        <f t="shared" si="43"/>
        <v>58</v>
      </c>
      <c r="P50" s="274">
        <f t="shared" si="44"/>
        <v>0</v>
      </c>
      <c r="Q50" s="274">
        <f t="shared" si="45"/>
        <v>0</v>
      </c>
      <c r="R50" s="274">
        <f t="shared" si="46"/>
        <v>0</v>
      </c>
      <c r="S50" s="274">
        <f t="shared" si="47"/>
        <v>0</v>
      </c>
      <c r="T50" s="274">
        <f t="shared" si="48"/>
        <v>0</v>
      </c>
      <c r="U50" s="274">
        <f t="shared" si="49"/>
        <v>570</v>
      </c>
      <c r="V50" s="274">
        <f t="shared" si="29"/>
        <v>0</v>
      </c>
      <c r="W50" s="274">
        <f t="shared" si="50"/>
        <v>0</v>
      </c>
      <c r="X50" s="274">
        <f t="shared" si="30"/>
        <v>0</v>
      </c>
      <c r="Y50" s="274">
        <f t="shared" si="51"/>
        <v>12</v>
      </c>
      <c r="Z50" s="274">
        <f t="shared" si="31"/>
        <v>615</v>
      </c>
      <c r="AA50" s="274">
        <v>314</v>
      </c>
      <c r="AB50" s="274">
        <v>6</v>
      </c>
      <c r="AC50" s="274">
        <v>0</v>
      </c>
      <c r="AD50" s="274">
        <v>70</v>
      </c>
      <c r="AE50" s="274">
        <v>115</v>
      </c>
      <c r="AF50" s="274">
        <v>49</v>
      </c>
      <c r="AG50" s="274">
        <v>0</v>
      </c>
      <c r="AH50" s="274">
        <v>0</v>
      </c>
      <c r="AI50" s="274">
        <v>0</v>
      </c>
      <c r="AJ50" s="274">
        <v>0</v>
      </c>
      <c r="AK50" s="277">
        <v>58</v>
      </c>
      <c r="AL50" s="277" t="s">
        <v>835</v>
      </c>
      <c r="AM50" s="277" t="s">
        <v>835</v>
      </c>
      <c r="AN50" s="277" t="s">
        <v>835</v>
      </c>
      <c r="AO50" s="277" t="s">
        <v>835</v>
      </c>
      <c r="AP50" s="277" t="s">
        <v>835</v>
      </c>
      <c r="AQ50" s="277" t="s">
        <v>835</v>
      </c>
      <c r="AR50" s="277" t="s">
        <v>835</v>
      </c>
      <c r="AS50" s="277" t="s">
        <v>835</v>
      </c>
      <c r="AT50" s="274">
        <v>0</v>
      </c>
      <c r="AU50" s="274">
        <v>3</v>
      </c>
      <c r="AV50" s="274">
        <f>施設資源化量内訳!D50</f>
        <v>647</v>
      </c>
      <c r="AW50" s="274">
        <f>施設資源化量内訳!E50</f>
        <v>0</v>
      </c>
      <c r="AX50" s="274">
        <f>施設資源化量内訳!F50</f>
        <v>0</v>
      </c>
      <c r="AY50" s="274">
        <f>施設資源化量内訳!G50</f>
        <v>0</v>
      </c>
      <c r="AZ50" s="274">
        <f>施設資源化量内訳!H50</f>
        <v>68</v>
      </c>
      <c r="BA50" s="274">
        <f>施設資源化量内訳!I50</f>
        <v>0</v>
      </c>
      <c r="BB50" s="274">
        <f>施設資源化量内訳!J50</f>
        <v>0</v>
      </c>
      <c r="BC50" s="274">
        <f>施設資源化量内訳!K50</f>
        <v>0</v>
      </c>
      <c r="BD50" s="274">
        <f>施設資源化量内訳!L50</f>
        <v>0</v>
      </c>
      <c r="BE50" s="274">
        <f>施設資源化量内訳!M50</f>
        <v>0</v>
      </c>
      <c r="BF50" s="274">
        <f>施設資源化量内訳!N50</f>
        <v>0</v>
      </c>
      <c r="BG50" s="274">
        <f>施設資源化量内訳!O50</f>
        <v>0</v>
      </c>
      <c r="BH50" s="274">
        <f>施設資源化量内訳!P50</f>
        <v>0</v>
      </c>
      <c r="BI50" s="274">
        <f>施設資源化量内訳!Q50</f>
        <v>0</v>
      </c>
      <c r="BJ50" s="274">
        <f>施設資源化量内訳!R50</f>
        <v>0</v>
      </c>
      <c r="BK50" s="274">
        <f>施設資源化量内訳!S50</f>
        <v>0</v>
      </c>
      <c r="BL50" s="274">
        <f>施設資源化量内訳!T50</f>
        <v>0</v>
      </c>
      <c r="BM50" s="274">
        <f>施設資源化量内訳!U50</f>
        <v>570</v>
      </c>
      <c r="BN50" s="274">
        <f>施設資源化量内訳!V50</f>
        <v>0</v>
      </c>
      <c r="BO50" s="274">
        <f>施設資源化量内訳!W50</f>
        <v>0</v>
      </c>
      <c r="BP50" s="274">
        <f>施設資源化量内訳!X50</f>
        <v>0</v>
      </c>
      <c r="BQ50" s="274">
        <f>施設資源化量内訳!Y50</f>
        <v>9</v>
      </c>
      <c r="BR50" s="274">
        <f t="shared" si="32"/>
        <v>0</v>
      </c>
      <c r="BS50" s="274">
        <v>0</v>
      </c>
      <c r="BT50" s="274">
        <v>0</v>
      </c>
      <c r="BU50" s="274">
        <v>0</v>
      </c>
      <c r="BV50" s="274">
        <v>0</v>
      </c>
      <c r="BW50" s="274">
        <v>0</v>
      </c>
      <c r="BX50" s="274">
        <v>0</v>
      </c>
      <c r="BY50" s="274">
        <v>0</v>
      </c>
      <c r="BZ50" s="274">
        <v>0</v>
      </c>
      <c r="CA50" s="274">
        <v>0</v>
      </c>
      <c r="CB50" s="274">
        <v>0</v>
      </c>
      <c r="CC50" s="274">
        <v>0</v>
      </c>
      <c r="CD50" s="277" t="s">
        <v>835</v>
      </c>
      <c r="CE50" s="277" t="s">
        <v>835</v>
      </c>
      <c r="CF50" s="277" t="s">
        <v>835</v>
      </c>
      <c r="CG50" s="277" t="s">
        <v>835</v>
      </c>
      <c r="CH50" s="277" t="s">
        <v>835</v>
      </c>
      <c r="CI50" s="277" t="s">
        <v>835</v>
      </c>
      <c r="CJ50" s="277" t="s">
        <v>835</v>
      </c>
      <c r="CK50" s="277" t="s">
        <v>835</v>
      </c>
      <c r="CL50" s="274">
        <v>0</v>
      </c>
      <c r="CM50" s="274">
        <v>0</v>
      </c>
      <c r="CN50" s="275" t="s">
        <v>727</v>
      </c>
    </row>
    <row r="51" spans="1:92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33"/>
        <v>1916</v>
      </c>
      <c r="E51" s="274">
        <f t="shared" si="34"/>
        <v>529</v>
      </c>
      <c r="F51" s="274">
        <f t="shared" si="35"/>
        <v>4</v>
      </c>
      <c r="G51" s="274">
        <f t="shared" si="36"/>
        <v>0</v>
      </c>
      <c r="H51" s="274">
        <f t="shared" si="37"/>
        <v>387</v>
      </c>
      <c r="I51" s="274">
        <f t="shared" si="38"/>
        <v>162</v>
      </c>
      <c r="J51" s="274">
        <f t="shared" si="39"/>
        <v>56</v>
      </c>
      <c r="K51" s="274">
        <f t="shared" si="40"/>
        <v>1</v>
      </c>
      <c r="L51" s="274">
        <f t="shared" si="41"/>
        <v>0</v>
      </c>
      <c r="M51" s="274">
        <f t="shared" si="42"/>
        <v>0</v>
      </c>
      <c r="N51" s="274">
        <f t="shared" si="28"/>
        <v>0</v>
      </c>
      <c r="O51" s="274">
        <f t="shared" si="43"/>
        <v>31</v>
      </c>
      <c r="P51" s="274">
        <f t="shared" si="44"/>
        <v>0</v>
      </c>
      <c r="Q51" s="274">
        <f t="shared" si="45"/>
        <v>0</v>
      </c>
      <c r="R51" s="274">
        <f t="shared" si="46"/>
        <v>0</v>
      </c>
      <c r="S51" s="274">
        <f t="shared" si="47"/>
        <v>0</v>
      </c>
      <c r="T51" s="274">
        <f t="shared" si="48"/>
        <v>0</v>
      </c>
      <c r="U51" s="274">
        <f t="shared" si="49"/>
        <v>691</v>
      </c>
      <c r="V51" s="274">
        <f t="shared" si="29"/>
        <v>0</v>
      </c>
      <c r="W51" s="274">
        <f t="shared" si="50"/>
        <v>0</v>
      </c>
      <c r="X51" s="274">
        <f t="shared" si="30"/>
        <v>0</v>
      </c>
      <c r="Y51" s="274">
        <f t="shared" si="51"/>
        <v>55</v>
      </c>
      <c r="Z51" s="274">
        <f t="shared" si="31"/>
        <v>964</v>
      </c>
      <c r="AA51" s="274">
        <v>377</v>
      </c>
      <c r="AB51" s="274">
        <v>2</v>
      </c>
      <c r="AC51" s="274">
        <v>0</v>
      </c>
      <c r="AD51" s="274">
        <v>302</v>
      </c>
      <c r="AE51" s="274">
        <v>162</v>
      </c>
      <c r="AF51" s="274">
        <v>56</v>
      </c>
      <c r="AG51" s="274">
        <v>1</v>
      </c>
      <c r="AH51" s="274">
        <v>0</v>
      </c>
      <c r="AI51" s="274">
        <v>0</v>
      </c>
      <c r="AJ51" s="274">
        <v>0</v>
      </c>
      <c r="AK51" s="277">
        <v>20</v>
      </c>
      <c r="AL51" s="277" t="s">
        <v>835</v>
      </c>
      <c r="AM51" s="277" t="s">
        <v>835</v>
      </c>
      <c r="AN51" s="277" t="s">
        <v>835</v>
      </c>
      <c r="AO51" s="277" t="s">
        <v>835</v>
      </c>
      <c r="AP51" s="277" t="s">
        <v>835</v>
      </c>
      <c r="AQ51" s="277" t="s">
        <v>835</v>
      </c>
      <c r="AR51" s="277" t="s">
        <v>835</v>
      </c>
      <c r="AS51" s="277" t="s">
        <v>835</v>
      </c>
      <c r="AT51" s="274">
        <v>0</v>
      </c>
      <c r="AU51" s="274">
        <v>44</v>
      </c>
      <c r="AV51" s="274">
        <f>施設資源化量内訳!D51</f>
        <v>784</v>
      </c>
      <c r="AW51" s="274">
        <f>施設資源化量内訳!E51</f>
        <v>0</v>
      </c>
      <c r="AX51" s="274">
        <f>施設資源化量内訳!F51</f>
        <v>0</v>
      </c>
      <c r="AY51" s="274">
        <f>施設資源化量内訳!G51</f>
        <v>0</v>
      </c>
      <c r="AZ51" s="274">
        <f>施設資源化量内訳!H51</f>
        <v>82</v>
      </c>
      <c r="BA51" s="274">
        <f>施設資源化量内訳!I51</f>
        <v>0</v>
      </c>
      <c r="BB51" s="274">
        <f>施設資源化量内訳!J51</f>
        <v>0</v>
      </c>
      <c r="BC51" s="274">
        <f>施設資源化量内訳!K51</f>
        <v>0</v>
      </c>
      <c r="BD51" s="274">
        <f>施設資源化量内訳!L51</f>
        <v>0</v>
      </c>
      <c r="BE51" s="274">
        <f>施設資源化量内訳!M51</f>
        <v>0</v>
      </c>
      <c r="BF51" s="274">
        <f>施設資源化量内訳!N51</f>
        <v>0</v>
      </c>
      <c r="BG51" s="274">
        <f>施設資源化量内訳!O51</f>
        <v>0</v>
      </c>
      <c r="BH51" s="274">
        <f>施設資源化量内訳!P51</f>
        <v>0</v>
      </c>
      <c r="BI51" s="274">
        <f>施設資源化量内訳!Q51</f>
        <v>0</v>
      </c>
      <c r="BJ51" s="274">
        <f>施設資源化量内訳!R51</f>
        <v>0</v>
      </c>
      <c r="BK51" s="274">
        <f>施設資源化量内訳!S51</f>
        <v>0</v>
      </c>
      <c r="BL51" s="274">
        <f>施設資源化量内訳!T51</f>
        <v>0</v>
      </c>
      <c r="BM51" s="274">
        <f>施設資源化量内訳!U51</f>
        <v>691</v>
      </c>
      <c r="BN51" s="274">
        <f>施設資源化量内訳!V51</f>
        <v>0</v>
      </c>
      <c r="BO51" s="274">
        <f>施設資源化量内訳!W51</f>
        <v>0</v>
      </c>
      <c r="BP51" s="274">
        <f>施設資源化量内訳!X51</f>
        <v>0</v>
      </c>
      <c r="BQ51" s="274">
        <f>施設資源化量内訳!Y51</f>
        <v>11</v>
      </c>
      <c r="BR51" s="274">
        <f t="shared" si="32"/>
        <v>168</v>
      </c>
      <c r="BS51" s="274">
        <v>152</v>
      </c>
      <c r="BT51" s="274">
        <v>2</v>
      </c>
      <c r="BU51" s="274">
        <v>0</v>
      </c>
      <c r="BV51" s="274">
        <v>3</v>
      </c>
      <c r="BW51" s="274">
        <v>0</v>
      </c>
      <c r="BX51" s="274">
        <v>0</v>
      </c>
      <c r="BY51" s="274">
        <v>0</v>
      </c>
      <c r="BZ51" s="274">
        <v>0</v>
      </c>
      <c r="CA51" s="274">
        <v>0</v>
      </c>
      <c r="CB51" s="274">
        <v>0</v>
      </c>
      <c r="CC51" s="274">
        <v>11</v>
      </c>
      <c r="CD51" s="277" t="s">
        <v>835</v>
      </c>
      <c r="CE51" s="277" t="s">
        <v>835</v>
      </c>
      <c r="CF51" s="277" t="s">
        <v>835</v>
      </c>
      <c r="CG51" s="277" t="s">
        <v>835</v>
      </c>
      <c r="CH51" s="277" t="s">
        <v>835</v>
      </c>
      <c r="CI51" s="277" t="s">
        <v>835</v>
      </c>
      <c r="CJ51" s="277" t="s">
        <v>835</v>
      </c>
      <c r="CK51" s="277" t="s">
        <v>835</v>
      </c>
      <c r="CL51" s="274">
        <v>0</v>
      </c>
      <c r="CM51" s="274">
        <v>0</v>
      </c>
      <c r="CN51" s="275" t="s">
        <v>727</v>
      </c>
    </row>
    <row r="52" spans="1:92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33"/>
        <v>873</v>
      </c>
      <c r="E52" s="274">
        <f t="shared" si="34"/>
        <v>93</v>
      </c>
      <c r="F52" s="274">
        <f t="shared" si="35"/>
        <v>1</v>
      </c>
      <c r="G52" s="274">
        <f t="shared" si="36"/>
        <v>0</v>
      </c>
      <c r="H52" s="274">
        <f t="shared" si="37"/>
        <v>38</v>
      </c>
      <c r="I52" s="274">
        <f t="shared" si="38"/>
        <v>40</v>
      </c>
      <c r="J52" s="274">
        <f t="shared" si="39"/>
        <v>8</v>
      </c>
      <c r="K52" s="274">
        <f t="shared" si="40"/>
        <v>1</v>
      </c>
      <c r="L52" s="274">
        <f t="shared" si="41"/>
        <v>0</v>
      </c>
      <c r="M52" s="274">
        <f t="shared" si="42"/>
        <v>0</v>
      </c>
      <c r="N52" s="274">
        <f t="shared" si="28"/>
        <v>0</v>
      </c>
      <c r="O52" s="274">
        <f t="shared" si="43"/>
        <v>5</v>
      </c>
      <c r="P52" s="274">
        <f t="shared" si="44"/>
        <v>0</v>
      </c>
      <c r="Q52" s="274">
        <f t="shared" si="45"/>
        <v>0</v>
      </c>
      <c r="R52" s="274">
        <f t="shared" si="46"/>
        <v>0</v>
      </c>
      <c r="S52" s="274">
        <f t="shared" si="47"/>
        <v>0</v>
      </c>
      <c r="T52" s="274">
        <f t="shared" si="48"/>
        <v>0</v>
      </c>
      <c r="U52" s="274">
        <f t="shared" si="49"/>
        <v>201</v>
      </c>
      <c r="V52" s="274">
        <f t="shared" si="29"/>
        <v>0</v>
      </c>
      <c r="W52" s="274">
        <f t="shared" si="50"/>
        <v>0</v>
      </c>
      <c r="X52" s="274">
        <f t="shared" si="30"/>
        <v>1</v>
      </c>
      <c r="Y52" s="274">
        <f t="shared" si="51"/>
        <v>485</v>
      </c>
      <c r="Z52" s="274">
        <f t="shared" si="31"/>
        <v>175</v>
      </c>
      <c r="AA52" s="274">
        <v>93</v>
      </c>
      <c r="AB52" s="274">
        <v>1</v>
      </c>
      <c r="AC52" s="274">
        <v>0</v>
      </c>
      <c r="AD52" s="274">
        <v>26</v>
      </c>
      <c r="AE52" s="274">
        <v>40</v>
      </c>
      <c r="AF52" s="274">
        <v>8</v>
      </c>
      <c r="AG52" s="274">
        <v>1</v>
      </c>
      <c r="AH52" s="274">
        <v>0</v>
      </c>
      <c r="AI52" s="274">
        <v>0</v>
      </c>
      <c r="AJ52" s="274">
        <v>0</v>
      </c>
      <c r="AK52" s="277">
        <v>5</v>
      </c>
      <c r="AL52" s="277" t="s">
        <v>835</v>
      </c>
      <c r="AM52" s="277" t="s">
        <v>835</v>
      </c>
      <c r="AN52" s="277" t="s">
        <v>835</v>
      </c>
      <c r="AO52" s="277" t="s">
        <v>835</v>
      </c>
      <c r="AP52" s="277" t="s">
        <v>835</v>
      </c>
      <c r="AQ52" s="277" t="s">
        <v>835</v>
      </c>
      <c r="AR52" s="277" t="s">
        <v>835</v>
      </c>
      <c r="AS52" s="277" t="s">
        <v>835</v>
      </c>
      <c r="AT52" s="274">
        <v>1</v>
      </c>
      <c r="AU52" s="274">
        <v>0</v>
      </c>
      <c r="AV52" s="274">
        <f>施設資源化量内訳!D52</f>
        <v>698</v>
      </c>
      <c r="AW52" s="274">
        <f>施設資源化量内訳!E52</f>
        <v>0</v>
      </c>
      <c r="AX52" s="274">
        <f>施設資源化量内訳!F52</f>
        <v>0</v>
      </c>
      <c r="AY52" s="274">
        <f>施設資源化量内訳!G52</f>
        <v>0</v>
      </c>
      <c r="AZ52" s="274">
        <f>施設資源化量内訳!H52</f>
        <v>12</v>
      </c>
      <c r="BA52" s="274">
        <f>施設資源化量内訳!I52</f>
        <v>0</v>
      </c>
      <c r="BB52" s="274">
        <f>施設資源化量内訳!J52</f>
        <v>0</v>
      </c>
      <c r="BC52" s="274">
        <f>施設資源化量内訳!K52</f>
        <v>0</v>
      </c>
      <c r="BD52" s="274">
        <f>施設資源化量内訳!L52</f>
        <v>0</v>
      </c>
      <c r="BE52" s="274">
        <f>施設資源化量内訳!M52</f>
        <v>0</v>
      </c>
      <c r="BF52" s="274">
        <f>施設資源化量内訳!N52</f>
        <v>0</v>
      </c>
      <c r="BG52" s="274">
        <f>施設資源化量内訳!O52</f>
        <v>0</v>
      </c>
      <c r="BH52" s="274">
        <f>施設資源化量内訳!P52</f>
        <v>0</v>
      </c>
      <c r="BI52" s="274">
        <f>施設資源化量内訳!Q52</f>
        <v>0</v>
      </c>
      <c r="BJ52" s="274">
        <f>施設資源化量内訳!R52</f>
        <v>0</v>
      </c>
      <c r="BK52" s="274">
        <f>施設資源化量内訳!S52</f>
        <v>0</v>
      </c>
      <c r="BL52" s="274">
        <f>施設資源化量内訳!T52</f>
        <v>0</v>
      </c>
      <c r="BM52" s="274">
        <f>施設資源化量内訳!U52</f>
        <v>201</v>
      </c>
      <c r="BN52" s="274">
        <f>施設資源化量内訳!V52</f>
        <v>0</v>
      </c>
      <c r="BO52" s="274">
        <f>施設資源化量内訳!W52</f>
        <v>0</v>
      </c>
      <c r="BP52" s="274">
        <f>施設資源化量内訳!X52</f>
        <v>0</v>
      </c>
      <c r="BQ52" s="274">
        <f>施設資源化量内訳!Y52</f>
        <v>485</v>
      </c>
      <c r="BR52" s="274">
        <f t="shared" si="32"/>
        <v>0</v>
      </c>
      <c r="BS52" s="274">
        <v>0</v>
      </c>
      <c r="BT52" s="274">
        <v>0</v>
      </c>
      <c r="BU52" s="274">
        <v>0</v>
      </c>
      <c r="BV52" s="274">
        <v>0</v>
      </c>
      <c r="BW52" s="274">
        <v>0</v>
      </c>
      <c r="BX52" s="274">
        <v>0</v>
      </c>
      <c r="BY52" s="274">
        <v>0</v>
      </c>
      <c r="BZ52" s="274">
        <v>0</v>
      </c>
      <c r="CA52" s="274">
        <v>0</v>
      </c>
      <c r="CB52" s="274">
        <v>0</v>
      </c>
      <c r="CC52" s="274">
        <v>0</v>
      </c>
      <c r="CD52" s="277" t="s">
        <v>835</v>
      </c>
      <c r="CE52" s="277" t="s">
        <v>835</v>
      </c>
      <c r="CF52" s="277" t="s">
        <v>835</v>
      </c>
      <c r="CG52" s="277" t="s">
        <v>835</v>
      </c>
      <c r="CH52" s="277" t="s">
        <v>835</v>
      </c>
      <c r="CI52" s="277" t="s">
        <v>835</v>
      </c>
      <c r="CJ52" s="277" t="s">
        <v>835</v>
      </c>
      <c r="CK52" s="277" t="s">
        <v>835</v>
      </c>
      <c r="CL52" s="274">
        <v>0</v>
      </c>
      <c r="CM52" s="274">
        <v>0</v>
      </c>
      <c r="CN52" s="275" t="s">
        <v>727</v>
      </c>
    </row>
    <row r="53" spans="1:92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33"/>
        <v>1951</v>
      </c>
      <c r="E53" s="274">
        <f t="shared" si="34"/>
        <v>609</v>
      </c>
      <c r="F53" s="274">
        <f t="shared" si="35"/>
        <v>6</v>
      </c>
      <c r="G53" s="274">
        <f t="shared" si="36"/>
        <v>0</v>
      </c>
      <c r="H53" s="274">
        <f t="shared" si="37"/>
        <v>201</v>
      </c>
      <c r="I53" s="274">
        <f t="shared" si="38"/>
        <v>168</v>
      </c>
      <c r="J53" s="274">
        <f t="shared" si="39"/>
        <v>79</v>
      </c>
      <c r="K53" s="274">
        <f t="shared" si="40"/>
        <v>0</v>
      </c>
      <c r="L53" s="274">
        <f t="shared" si="41"/>
        <v>244</v>
      </c>
      <c r="M53" s="274">
        <f t="shared" si="42"/>
        <v>34</v>
      </c>
      <c r="N53" s="274">
        <f t="shared" si="28"/>
        <v>0</v>
      </c>
      <c r="O53" s="274">
        <f t="shared" si="43"/>
        <v>25</v>
      </c>
      <c r="P53" s="274">
        <f t="shared" si="44"/>
        <v>0</v>
      </c>
      <c r="Q53" s="274">
        <f t="shared" si="45"/>
        <v>0</v>
      </c>
      <c r="R53" s="274">
        <f t="shared" si="46"/>
        <v>443</v>
      </c>
      <c r="S53" s="274">
        <f t="shared" si="47"/>
        <v>0</v>
      </c>
      <c r="T53" s="274">
        <f t="shared" si="48"/>
        <v>0</v>
      </c>
      <c r="U53" s="274">
        <f t="shared" si="49"/>
        <v>0</v>
      </c>
      <c r="V53" s="274">
        <f t="shared" si="29"/>
        <v>0</v>
      </c>
      <c r="W53" s="274">
        <f t="shared" si="50"/>
        <v>0</v>
      </c>
      <c r="X53" s="274">
        <f t="shared" si="30"/>
        <v>0</v>
      </c>
      <c r="Y53" s="274">
        <f t="shared" si="51"/>
        <v>142</v>
      </c>
      <c r="Z53" s="274">
        <f t="shared" si="31"/>
        <v>1347</v>
      </c>
      <c r="AA53" s="274">
        <v>609</v>
      </c>
      <c r="AB53" s="274">
        <v>6</v>
      </c>
      <c r="AC53" s="274">
        <v>0</v>
      </c>
      <c r="AD53" s="274">
        <v>75</v>
      </c>
      <c r="AE53" s="274">
        <v>167</v>
      </c>
      <c r="AF53" s="274">
        <v>79</v>
      </c>
      <c r="AG53" s="274">
        <v>0</v>
      </c>
      <c r="AH53" s="274">
        <v>244</v>
      </c>
      <c r="AI53" s="274">
        <v>34</v>
      </c>
      <c r="AJ53" s="274">
        <v>0</v>
      </c>
      <c r="AK53" s="277">
        <v>25</v>
      </c>
      <c r="AL53" s="277" t="s">
        <v>835</v>
      </c>
      <c r="AM53" s="277" t="s">
        <v>835</v>
      </c>
      <c r="AN53" s="277" t="s">
        <v>835</v>
      </c>
      <c r="AO53" s="277" t="s">
        <v>835</v>
      </c>
      <c r="AP53" s="277" t="s">
        <v>835</v>
      </c>
      <c r="AQ53" s="277" t="s">
        <v>835</v>
      </c>
      <c r="AR53" s="277" t="s">
        <v>835</v>
      </c>
      <c r="AS53" s="277" t="s">
        <v>835</v>
      </c>
      <c r="AT53" s="274">
        <v>0</v>
      </c>
      <c r="AU53" s="274">
        <v>108</v>
      </c>
      <c r="AV53" s="274">
        <f>施設資源化量内訳!D53</f>
        <v>604</v>
      </c>
      <c r="AW53" s="274">
        <f>施設資源化量内訳!E53</f>
        <v>0</v>
      </c>
      <c r="AX53" s="274">
        <f>施設資源化量内訳!F53</f>
        <v>0</v>
      </c>
      <c r="AY53" s="274">
        <f>施設資源化量内訳!G53</f>
        <v>0</v>
      </c>
      <c r="AZ53" s="274">
        <f>施設資源化量内訳!H53</f>
        <v>126</v>
      </c>
      <c r="BA53" s="274">
        <f>施設資源化量内訳!I53</f>
        <v>1</v>
      </c>
      <c r="BB53" s="274">
        <f>施設資源化量内訳!J53</f>
        <v>0</v>
      </c>
      <c r="BC53" s="274">
        <f>施設資源化量内訳!K53</f>
        <v>0</v>
      </c>
      <c r="BD53" s="274">
        <f>施設資源化量内訳!L53</f>
        <v>0</v>
      </c>
      <c r="BE53" s="274">
        <f>施設資源化量内訳!M53</f>
        <v>0</v>
      </c>
      <c r="BF53" s="274">
        <f>施設資源化量内訳!N53</f>
        <v>0</v>
      </c>
      <c r="BG53" s="274">
        <f>施設資源化量内訳!O53</f>
        <v>0</v>
      </c>
      <c r="BH53" s="274">
        <f>施設資源化量内訳!P53</f>
        <v>0</v>
      </c>
      <c r="BI53" s="274">
        <f>施設資源化量内訳!Q53</f>
        <v>0</v>
      </c>
      <c r="BJ53" s="274">
        <f>施設資源化量内訳!R53</f>
        <v>443</v>
      </c>
      <c r="BK53" s="274">
        <f>施設資源化量内訳!S53</f>
        <v>0</v>
      </c>
      <c r="BL53" s="274">
        <f>施設資源化量内訳!T53</f>
        <v>0</v>
      </c>
      <c r="BM53" s="274">
        <f>施設資源化量内訳!U53</f>
        <v>0</v>
      </c>
      <c r="BN53" s="274">
        <f>施設資源化量内訳!V53</f>
        <v>0</v>
      </c>
      <c r="BO53" s="274">
        <f>施設資源化量内訳!W53</f>
        <v>0</v>
      </c>
      <c r="BP53" s="274">
        <f>施設資源化量内訳!X53</f>
        <v>0</v>
      </c>
      <c r="BQ53" s="274">
        <f>施設資源化量内訳!Y53</f>
        <v>34</v>
      </c>
      <c r="BR53" s="274">
        <f t="shared" si="32"/>
        <v>0</v>
      </c>
      <c r="BS53" s="274">
        <v>0</v>
      </c>
      <c r="BT53" s="274">
        <v>0</v>
      </c>
      <c r="BU53" s="274">
        <v>0</v>
      </c>
      <c r="BV53" s="274">
        <v>0</v>
      </c>
      <c r="BW53" s="274">
        <v>0</v>
      </c>
      <c r="BX53" s="274">
        <v>0</v>
      </c>
      <c r="BY53" s="274">
        <v>0</v>
      </c>
      <c r="BZ53" s="274">
        <v>0</v>
      </c>
      <c r="CA53" s="274">
        <v>0</v>
      </c>
      <c r="CB53" s="274">
        <v>0</v>
      </c>
      <c r="CC53" s="274">
        <v>0</v>
      </c>
      <c r="CD53" s="277" t="s">
        <v>835</v>
      </c>
      <c r="CE53" s="277" t="s">
        <v>835</v>
      </c>
      <c r="CF53" s="277" t="s">
        <v>835</v>
      </c>
      <c r="CG53" s="277" t="s">
        <v>835</v>
      </c>
      <c r="CH53" s="277" t="s">
        <v>835</v>
      </c>
      <c r="CI53" s="277" t="s">
        <v>835</v>
      </c>
      <c r="CJ53" s="277" t="s">
        <v>835</v>
      </c>
      <c r="CK53" s="277" t="s">
        <v>835</v>
      </c>
      <c r="CL53" s="274">
        <v>0</v>
      </c>
      <c r="CM53" s="274">
        <v>0</v>
      </c>
      <c r="CN53" s="275" t="s">
        <v>727</v>
      </c>
    </row>
    <row r="54" spans="1:92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33"/>
        <v>3161</v>
      </c>
      <c r="E54" s="274">
        <f t="shared" si="34"/>
        <v>1008</v>
      </c>
      <c r="F54" s="274">
        <f t="shared" si="35"/>
        <v>15</v>
      </c>
      <c r="G54" s="274">
        <f t="shared" si="36"/>
        <v>0</v>
      </c>
      <c r="H54" s="274">
        <f t="shared" si="37"/>
        <v>339</v>
      </c>
      <c r="I54" s="274">
        <f t="shared" si="38"/>
        <v>262</v>
      </c>
      <c r="J54" s="274">
        <f t="shared" si="39"/>
        <v>158</v>
      </c>
      <c r="K54" s="274">
        <f t="shared" si="40"/>
        <v>0</v>
      </c>
      <c r="L54" s="274">
        <f t="shared" si="41"/>
        <v>434</v>
      </c>
      <c r="M54" s="274">
        <f t="shared" si="42"/>
        <v>13</v>
      </c>
      <c r="N54" s="274">
        <f t="shared" si="28"/>
        <v>0</v>
      </c>
      <c r="O54" s="274">
        <f t="shared" si="43"/>
        <v>80</v>
      </c>
      <c r="P54" s="274">
        <f t="shared" si="44"/>
        <v>0</v>
      </c>
      <c r="Q54" s="274">
        <f t="shared" si="45"/>
        <v>0</v>
      </c>
      <c r="R54" s="274">
        <f t="shared" si="46"/>
        <v>790</v>
      </c>
      <c r="S54" s="274">
        <f t="shared" si="47"/>
        <v>0</v>
      </c>
      <c r="T54" s="274">
        <f t="shared" si="48"/>
        <v>0</v>
      </c>
      <c r="U54" s="274">
        <f t="shared" si="49"/>
        <v>0</v>
      </c>
      <c r="V54" s="274">
        <f t="shared" si="29"/>
        <v>0</v>
      </c>
      <c r="W54" s="274">
        <f t="shared" si="50"/>
        <v>0</v>
      </c>
      <c r="X54" s="274">
        <f t="shared" si="30"/>
        <v>2</v>
      </c>
      <c r="Y54" s="274">
        <f t="shared" si="51"/>
        <v>60</v>
      </c>
      <c r="Z54" s="274">
        <f t="shared" si="31"/>
        <v>2145</v>
      </c>
      <c r="AA54" s="274">
        <v>1008</v>
      </c>
      <c r="AB54" s="274">
        <v>15</v>
      </c>
      <c r="AC54" s="274">
        <v>0</v>
      </c>
      <c r="AD54" s="274">
        <v>128</v>
      </c>
      <c r="AE54" s="274">
        <v>260</v>
      </c>
      <c r="AF54" s="274">
        <v>158</v>
      </c>
      <c r="AG54" s="274">
        <v>0</v>
      </c>
      <c r="AH54" s="274">
        <v>434</v>
      </c>
      <c r="AI54" s="274">
        <v>13</v>
      </c>
      <c r="AJ54" s="274">
        <v>0</v>
      </c>
      <c r="AK54" s="277">
        <v>80</v>
      </c>
      <c r="AL54" s="277" t="s">
        <v>835</v>
      </c>
      <c r="AM54" s="277" t="s">
        <v>835</v>
      </c>
      <c r="AN54" s="277" t="s">
        <v>835</v>
      </c>
      <c r="AO54" s="277" t="s">
        <v>835</v>
      </c>
      <c r="AP54" s="277" t="s">
        <v>835</v>
      </c>
      <c r="AQ54" s="277" t="s">
        <v>835</v>
      </c>
      <c r="AR54" s="277" t="s">
        <v>835</v>
      </c>
      <c r="AS54" s="277" t="s">
        <v>835</v>
      </c>
      <c r="AT54" s="274">
        <v>2</v>
      </c>
      <c r="AU54" s="274">
        <v>47</v>
      </c>
      <c r="AV54" s="274">
        <f>施設資源化量内訳!D54</f>
        <v>1016</v>
      </c>
      <c r="AW54" s="274">
        <f>施設資源化量内訳!E54</f>
        <v>0</v>
      </c>
      <c r="AX54" s="274">
        <f>施設資源化量内訳!F54</f>
        <v>0</v>
      </c>
      <c r="AY54" s="274">
        <f>施設資源化量内訳!G54</f>
        <v>0</v>
      </c>
      <c r="AZ54" s="274">
        <f>施設資源化量内訳!H54</f>
        <v>211</v>
      </c>
      <c r="BA54" s="274">
        <f>施設資源化量内訳!I54</f>
        <v>2</v>
      </c>
      <c r="BB54" s="274">
        <f>施設資源化量内訳!J54</f>
        <v>0</v>
      </c>
      <c r="BC54" s="274">
        <f>施設資源化量内訳!K54</f>
        <v>0</v>
      </c>
      <c r="BD54" s="274">
        <f>施設資源化量内訳!L54</f>
        <v>0</v>
      </c>
      <c r="BE54" s="274">
        <f>施設資源化量内訳!M54</f>
        <v>0</v>
      </c>
      <c r="BF54" s="274">
        <f>施設資源化量内訳!N54</f>
        <v>0</v>
      </c>
      <c r="BG54" s="274">
        <f>施設資源化量内訳!O54</f>
        <v>0</v>
      </c>
      <c r="BH54" s="274">
        <f>施設資源化量内訳!P54</f>
        <v>0</v>
      </c>
      <c r="BI54" s="274">
        <f>施設資源化量内訳!Q54</f>
        <v>0</v>
      </c>
      <c r="BJ54" s="274">
        <f>施設資源化量内訳!R54</f>
        <v>790</v>
      </c>
      <c r="BK54" s="274">
        <f>施設資源化量内訳!S54</f>
        <v>0</v>
      </c>
      <c r="BL54" s="274">
        <f>施設資源化量内訳!T54</f>
        <v>0</v>
      </c>
      <c r="BM54" s="274">
        <f>施設資源化量内訳!U54</f>
        <v>0</v>
      </c>
      <c r="BN54" s="274">
        <f>施設資源化量内訳!V54</f>
        <v>0</v>
      </c>
      <c r="BO54" s="274">
        <f>施設資源化量内訳!W54</f>
        <v>0</v>
      </c>
      <c r="BP54" s="274">
        <f>施設資源化量内訳!X54</f>
        <v>0</v>
      </c>
      <c r="BQ54" s="274">
        <f>施設資源化量内訳!Y54</f>
        <v>13</v>
      </c>
      <c r="BR54" s="274">
        <f t="shared" si="32"/>
        <v>0</v>
      </c>
      <c r="BS54" s="274">
        <v>0</v>
      </c>
      <c r="BT54" s="274">
        <v>0</v>
      </c>
      <c r="BU54" s="274">
        <v>0</v>
      </c>
      <c r="BV54" s="274">
        <v>0</v>
      </c>
      <c r="BW54" s="274">
        <v>0</v>
      </c>
      <c r="BX54" s="274">
        <v>0</v>
      </c>
      <c r="BY54" s="274">
        <v>0</v>
      </c>
      <c r="BZ54" s="274">
        <v>0</v>
      </c>
      <c r="CA54" s="274">
        <v>0</v>
      </c>
      <c r="CB54" s="274">
        <v>0</v>
      </c>
      <c r="CC54" s="274">
        <v>0</v>
      </c>
      <c r="CD54" s="277" t="s">
        <v>835</v>
      </c>
      <c r="CE54" s="277" t="s">
        <v>835</v>
      </c>
      <c r="CF54" s="277" t="s">
        <v>835</v>
      </c>
      <c r="CG54" s="277" t="s">
        <v>835</v>
      </c>
      <c r="CH54" s="277" t="s">
        <v>835</v>
      </c>
      <c r="CI54" s="277" t="s">
        <v>835</v>
      </c>
      <c r="CJ54" s="277" t="s">
        <v>835</v>
      </c>
      <c r="CK54" s="277" t="s">
        <v>835</v>
      </c>
      <c r="CL54" s="274">
        <v>0</v>
      </c>
      <c r="CM54" s="274">
        <v>0</v>
      </c>
      <c r="CN54" s="275" t="s">
        <v>727</v>
      </c>
    </row>
    <row r="55" spans="1:92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33"/>
        <v>1247</v>
      </c>
      <c r="E55" s="274">
        <f t="shared" si="34"/>
        <v>571</v>
      </c>
      <c r="F55" s="274">
        <f t="shared" si="35"/>
        <v>3</v>
      </c>
      <c r="G55" s="274">
        <f t="shared" si="36"/>
        <v>0</v>
      </c>
      <c r="H55" s="274">
        <f t="shared" si="37"/>
        <v>61</v>
      </c>
      <c r="I55" s="274">
        <f t="shared" si="38"/>
        <v>69</v>
      </c>
      <c r="J55" s="274">
        <f t="shared" si="39"/>
        <v>49</v>
      </c>
      <c r="K55" s="274">
        <f t="shared" si="40"/>
        <v>0</v>
      </c>
      <c r="L55" s="274">
        <f t="shared" si="41"/>
        <v>76</v>
      </c>
      <c r="M55" s="274">
        <f t="shared" si="42"/>
        <v>0</v>
      </c>
      <c r="N55" s="274">
        <f t="shared" si="28"/>
        <v>0</v>
      </c>
      <c r="O55" s="274">
        <f t="shared" si="43"/>
        <v>9</v>
      </c>
      <c r="P55" s="274">
        <f t="shared" si="44"/>
        <v>0</v>
      </c>
      <c r="Q55" s="274">
        <f t="shared" si="45"/>
        <v>0</v>
      </c>
      <c r="R55" s="274">
        <f t="shared" si="46"/>
        <v>0</v>
      </c>
      <c r="S55" s="274">
        <f t="shared" si="47"/>
        <v>0</v>
      </c>
      <c r="T55" s="274">
        <f t="shared" si="48"/>
        <v>0</v>
      </c>
      <c r="U55" s="274">
        <f t="shared" si="49"/>
        <v>0</v>
      </c>
      <c r="V55" s="274">
        <f t="shared" si="29"/>
        <v>0</v>
      </c>
      <c r="W55" s="274">
        <f t="shared" si="50"/>
        <v>0</v>
      </c>
      <c r="X55" s="274">
        <f t="shared" si="30"/>
        <v>6</v>
      </c>
      <c r="Y55" s="274">
        <f t="shared" si="51"/>
        <v>403</v>
      </c>
      <c r="Z55" s="274">
        <f t="shared" si="31"/>
        <v>269</v>
      </c>
      <c r="AA55" s="274">
        <v>227</v>
      </c>
      <c r="AB55" s="274">
        <v>0</v>
      </c>
      <c r="AC55" s="274">
        <v>0</v>
      </c>
      <c r="AD55" s="274">
        <v>10</v>
      </c>
      <c r="AE55" s="274">
        <v>0</v>
      </c>
      <c r="AF55" s="274">
        <v>22</v>
      </c>
      <c r="AG55" s="274">
        <v>0</v>
      </c>
      <c r="AH55" s="274">
        <v>0</v>
      </c>
      <c r="AI55" s="274">
        <v>0</v>
      </c>
      <c r="AJ55" s="274">
        <v>0</v>
      </c>
      <c r="AK55" s="277">
        <v>0</v>
      </c>
      <c r="AL55" s="277" t="s">
        <v>835</v>
      </c>
      <c r="AM55" s="277" t="s">
        <v>835</v>
      </c>
      <c r="AN55" s="277" t="s">
        <v>835</v>
      </c>
      <c r="AO55" s="277" t="s">
        <v>835</v>
      </c>
      <c r="AP55" s="277" t="s">
        <v>835</v>
      </c>
      <c r="AQ55" s="277" t="s">
        <v>835</v>
      </c>
      <c r="AR55" s="277" t="s">
        <v>835</v>
      </c>
      <c r="AS55" s="277" t="s">
        <v>835</v>
      </c>
      <c r="AT55" s="274">
        <v>6</v>
      </c>
      <c r="AU55" s="274">
        <v>4</v>
      </c>
      <c r="AV55" s="274">
        <f>施設資源化量内訳!D55</f>
        <v>760</v>
      </c>
      <c r="AW55" s="274">
        <f>施設資源化量内訳!E55</f>
        <v>128</v>
      </c>
      <c r="AX55" s="274">
        <f>施設資源化量内訳!F55</f>
        <v>3</v>
      </c>
      <c r="AY55" s="274">
        <f>施設資源化量内訳!G55</f>
        <v>0</v>
      </c>
      <c r="AZ55" s="274">
        <f>施設資源化量内訳!H55</f>
        <v>51</v>
      </c>
      <c r="BA55" s="274">
        <f>施設資源化量内訳!I55</f>
        <v>69</v>
      </c>
      <c r="BB55" s="274">
        <f>施設資源化量内訳!J55</f>
        <v>27</v>
      </c>
      <c r="BC55" s="274">
        <f>施設資源化量内訳!K55</f>
        <v>0</v>
      </c>
      <c r="BD55" s="274">
        <f>施設資源化量内訳!L55</f>
        <v>76</v>
      </c>
      <c r="BE55" s="274">
        <f>施設資源化量内訳!M55</f>
        <v>0</v>
      </c>
      <c r="BF55" s="274">
        <f>施設資源化量内訳!N55</f>
        <v>0</v>
      </c>
      <c r="BG55" s="274">
        <f>施設資源化量内訳!O55</f>
        <v>7</v>
      </c>
      <c r="BH55" s="274">
        <f>施設資源化量内訳!P55</f>
        <v>0</v>
      </c>
      <c r="BI55" s="274">
        <f>施設資源化量内訳!Q55</f>
        <v>0</v>
      </c>
      <c r="BJ55" s="274">
        <f>施設資源化量内訳!R55</f>
        <v>0</v>
      </c>
      <c r="BK55" s="274">
        <f>施設資源化量内訳!S55</f>
        <v>0</v>
      </c>
      <c r="BL55" s="274">
        <f>施設資源化量内訳!T55</f>
        <v>0</v>
      </c>
      <c r="BM55" s="274">
        <f>施設資源化量内訳!U55</f>
        <v>0</v>
      </c>
      <c r="BN55" s="274">
        <f>施設資源化量内訳!V55</f>
        <v>0</v>
      </c>
      <c r="BO55" s="274">
        <f>施設資源化量内訳!W55</f>
        <v>0</v>
      </c>
      <c r="BP55" s="274">
        <f>施設資源化量内訳!X55</f>
        <v>0</v>
      </c>
      <c r="BQ55" s="274">
        <f>施設資源化量内訳!Y55</f>
        <v>399</v>
      </c>
      <c r="BR55" s="274">
        <f t="shared" si="32"/>
        <v>218</v>
      </c>
      <c r="BS55" s="274">
        <v>216</v>
      </c>
      <c r="BT55" s="274">
        <v>0</v>
      </c>
      <c r="BU55" s="274">
        <v>0</v>
      </c>
      <c r="BV55" s="274">
        <v>0</v>
      </c>
      <c r="BW55" s="274">
        <v>0</v>
      </c>
      <c r="BX55" s="274">
        <v>0</v>
      </c>
      <c r="BY55" s="274">
        <v>0</v>
      </c>
      <c r="BZ55" s="274">
        <v>0</v>
      </c>
      <c r="CA55" s="274">
        <v>0</v>
      </c>
      <c r="CB55" s="274">
        <v>0</v>
      </c>
      <c r="CC55" s="274">
        <v>2</v>
      </c>
      <c r="CD55" s="277" t="s">
        <v>835</v>
      </c>
      <c r="CE55" s="277" t="s">
        <v>835</v>
      </c>
      <c r="CF55" s="277" t="s">
        <v>835</v>
      </c>
      <c r="CG55" s="277" t="s">
        <v>835</v>
      </c>
      <c r="CH55" s="277" t="s">
        <v>835</v>
      </c>
      <c r="CI55" s="277" t="s">
        <v>835</v>
      </c>
      <c r="CJ55" s="277" t="s">
        <v>835</v>
      </c>
      <c r="CK55" s="277" t="s">
        <v>835</v>
      </c>
      <c r="CL55" s="274">
        <v>0</v>
      </c>
      <c r="CM55" s="274">
        <v>0</v>
      </c>
      <c r="CN55" s="275" t="s">
        <v>727</v>
      </c>
    </row>
    <row r="56" spans="1:92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33"/>
        <v>1670</v>
      </c>
      <c r="E56" s="274">
        <f t="shared" si="34"/>
        <v>401</v>
      </c>
      <c r="F56" s="274">
        <f t="shared" si="35"/>
        <v>4</v>
      </c>
      <c r="G56" s="274">
        <f t="shared" si="36"/>
        <v>0</v>
      </c>
      <c r="H56" s="274">
        <f t="shared" si="37"/>
        <v>63</v>
      </c>
      <c r="I56" s="274">
        <f t="shared" si="38"/>
        <v>81</v>
      </c>
      <c r="J56" s="274">
        <f t="shared" si="39"/>
        <v>43</v>
      </c>
      <c r="K56" s="274">
        <f t="shared" si="40"/>
        <v>0</v>
      </c>
      <c r="L56" s="274">
        <f t="shared" si="41"/>
        <v>128</v>
      </c>
      <c r="M56" s="274">
        <f t="shared" si="42"/>
        <v>0</v>
      </c>
      <c r="N56" s="274">
        <f t="shared" si="28"/>
        <v>0</v>
      </c>
      <c r="O56" s="274">
        <f t="shared" si="43"/>
        <v>16</v>
      </c>
      <c r="P56" s="274">
        <f t="shared" si="44"/>
        <v>0</v>
      </c>
      <c r="Q56" s="274">
        <f t="shared" si="45"/>
        <v>0</v>
      </c>
      <c r="R56" s="274">
        <f t="shared" si="46"/>
        <v>0</v>
      </c>
      <c r="S56" s="274">
        <f t="shared" si="47"/>
        <v>0</v>
      </c>
      <c r="T56" s="274">
        <f t="shared" si="48"/>
        <v>0</v>
      </c>
      <c r="U56" s="274">
        <f t="shared" si="49"/>
        <v>0</v>
      </c>
      <c r="V56" s="274">
        <f t="shared" si="29"/>
        <v>0</v>
      </c>
      <c r="W56" s="274">
        <f t="shared" si="50"/>
        <v>0</v>
      </c>
      <c r="X56" s="274">
        <f t="shared" si="30"/>
        <v>0</v>
      </c>
      <c r="Y56" s="274">
        <f t="shared" si="51"/>
        <v>934</v>
      </c>
      <c r="Z56" s="274">
        <f t="shared" si="31"/>
        <v>0</v>
      </c>
      <c r="AA56" s="274">
        <v>0</v>
      </c>
      <c r="AB56" s="274">
        <v>0</v>
      </c>
      <c r="AC56" s="274">
        <v>0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7">
        <v>0</v>
      </c>
      <c r="AL56" s="277" t="s">
        <v>835</v>
      </c>
      <c r="AM56" s="277" t="s">
        <v>835</v>
      </c>
      <c r="AN56" s="277" t="s">
        <v>835</v>
      </c>
      <c r="AO56" s="277" t="s">
        <v>835</v>
      </c>
      <c r="AP56" s="277" t="s">
        <v>835</v>
      </c>
      <c r="AQ56" s="277" t="s">
        <v>835</v>
      </c>
      <c r="AR56" s="277" t="s">
        <v>835</v>
      </c>
      <c r="AS56" s="277" t="s">
        <v>835</v>
      </c>
      <c r="AT56" s="274">
        <v>0</v>
      </c>
      <c r="AU56" s="274">
        <v>0</v>
      </c>
      <c r="AV56" s="274">
        <f>施設資源化量内訳!D56</f>
        <v>1548</v>
      </c>
      <c r="AW56" s="274">
        <f>施設資源化量内訳!E56</f>
        <v>290</v>
      </c>
      <c r="AX56" s="274">
        <f>施設資源化量内訳!F56</f>
        <v>3</v>
      </c>
      <c r="AY56" s="274">
        <f>施設資源化量内訳!G56</f>
        <v>0</v>
      </c>
      <c r="AZ56" s="274">
        <f>施設資源化量内訳!H56</f>
        <v>60</v>
      </c>
      <c r="BA56" s="274">
        <f>施設資源化量内訳!I56</f>
        <v>80</v>
      </c>
      <c r="BB56" s="274">
        <f>施設資源化量内訳!J56</f>
        <v>43</v>
      </c>
      <c r="BC56" s="274">
        <f>施設資源化量内訳!K56</f>
        <v>0</v>
      </c>
      <c r="BD56" s="274">
        <f>施設資源化量内訳!L56</f>
        <v>128</v>
      </c>
      <c r="BE56" s="274">
        <f>施設資源化量内訳!M56</f>
        <v>0</v>
      </c>
      <c r="BF56" s="274">
        <f>施設資源化量内訳!N56</f>
        <v>0</v>
      </c>
      <c r="BG56" s="274">
        <f>施設資源化量内訳!O56</f>
        <v>10</v>
      </c>
      <c r="BH56" s="274">
        <f>施設資源化量内訳!P56</f>
        <v>0</v>
      </c>
      <c r="BI56" s="274">
        <f>施設資源化量内訳!Q56</f>
        <v>0</v>
      </c>
      <c r="BJ56" s="274">
        <f>施設資源化量内訳!R56</f>
        <v>0</v>
      </c>
      <c r="BK56" s="274">
        <f>施設資源化量内訳!S56</f>
        <v>0</v>
      </c>
      <c r="BL56" s="274">
        <f>施設資源化量内訳!T56</f>
        <v>0</v>
      </c>
      <c r="BM56" s="274">
        <f>施設資源化量内訳!U56</f>
        <v>0</v>
      </c>
      <c r="BN56" s="274">
        <f>施設資源化量内訳!V56</f>
        <v>0</v>
      </c>
      <c r="BO56" s="274">
        <f>施設資源化量内訳!W56</f>
        <v>0</v>
      </c>
      <c r="BP56" s="274">
        <f>施設資源化量内訳!X56</f>
        <v>0</v>
      </c>
      <c r="BQ56" s="274">
        <f>施設資源化量内訳!Y56</f>
        <v>934</v>
      </c>
      <c r="BR56" s="274">
        <f t="shared" si="32"/>
        <v>122</v>
      </c>
      <c r="BS56" s="274">
        <v>111</v>
      </c>
      <c r="BT56" s="274">
        <v>1</v>
      </c>
      <c r="BU56" s="274">
        <v>0</v>
      </c>
      <c r="BV56" s="274">
        <v>3</v>
      </c>
      <c r="BW56" s="274">
        <v>1</v>
      </c>
      <c r="BX56" s="274">
        <v>0</v>
      </c>
      <c r="BY56" s="274">
        <v>0</v>
      </c>
      <c r="BZ56" s="274">
        <v>0</v>
      </c>
      <c r="CA56" s="274">
        <v>0</v>
      </c>
      <c r="CB56" s="274">
        <v>0</v>
      </c>
      <c r="CC56" s="274">
        <v>6</v>
      </c>
      <c r="CD56" s="277" t="s">
        <v>835</v>
      </c>
      <c r="CE56" s="277" t="s">
        <v>835</v>
      </c>
      <c r="CF56" s="277" t="s">
        <v>835</v>
      </c>
      <c r="CG56" s="277" t="s">
        <v>835</v>
      </c>
      <c r="CH56" s="277" t="s">
        <v>835</v>
      </c>
      <c r="CI56" s="277" t="s">
        <v>835</v>
      </c>
      <c r="CJ56" s="277" t="s">
        <v>835</v>
      </c>
      <c r="CK56" s="277" t="s">
        <v>835</v>
      </c>
      <c r="CL56" s="274">
        <v>0</v>
      </c>
      <c r="CM56" s="274">
        <v>0</v>
      </c>
      <c r="CN56" s="275" t="s">
        <v>766</v>
      </c>
    </row>
    <row r="57" spans="1:92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33"/>
        <v>6237</v>
      </c>
      <c r="E57" s="274">
        <f t="shared" si="34"/>
        <v>947</v>
      </c>
      <c r="F57" s="274">
        <f t="shared" si="35"/>
        <v>23</v>
      </c>
      <c r="G57" s="274">
        <f t="shared" si="36"/>
        <v>319</v>
      </c>
      <c r="H57" s="274">
        <f t="shared" si="37"/>
        <v>649</v>
      </c>
      <c r="I57" s="274">
        <f t="shared" si="38"/>
        <v>224</v>
      </c>
      <c r="J57" s="274">
        <f t="shared" si="39"/>
        <v>138</v>
      </c>
      <c r="K57" s="274">
        <f t="shared" si="40"/>
        <v>0</v>
      </c>
      <c r="L57" s="274">
        <f t="shared" si="41"/>
        <v>487</v>
      </c>
      <c r="M57" s="274">
        <f t="shared" si="42"/>
        <v>0</v>
      </c>
      <c r="N57" s="274">
        <f t="shared" si="28"/>
        <v>0</v>
      </c>
      <c r="O57" s="274">
        <f t="shared" si="43"/>
        <v>164</v>
      </c>
      <c r="P57" s="274">
        <f t="shared" si="44"/>
        <v>3264</v>
      </c>
      <c r="Q57" s="274">
        <f t="shared" si="45"/>
        <v>0</v>
      </c>
      <c r="R57" s="274">
        <f t="shared" si="46"/>
        <v>0</v>
      </c>
      <c r="S57" s="274">
        <f t="shared" si="47"/>
        <v>0</v>
      </c>
      <c r="T57" s="274">
        <f t="shared" si="48"/>
        <v>0</v>
      </c>
      <c r="U57" s="274">
        <f t="shared" si="49"/>
        <v>0</v>
      </c>
      <c r="V57" s="274">
        <f t="shared" si="29"/>
        <v>0</v>
      </c>
      <c r="W57" s="274">
        <f t="shared" si="50"/>
        <v>0</v>
      </c>
      <c r="X57" s="274">
        <f t="shared" si="30"/>
        <v>0</v>
      </c>
      <c r="Y57" s="274">
        <f t="shared" si="51"/>
        <v>22</v>
      </c>
      <c r="Z57" s="274">
        <f t="shared" si="31"/>
        <v>1424</v>
      </c>
      <c r="AA57" s="274">
        <v>801</v>
      </c>
      <c r="AB57" s="274">
        <v>21</v>
      </c>
      <c r="AC57" s="274">
        <v>0</v>
      </c>
      <c r="AD57" s="274">
        <v>60</v>
      </c>
      <c r="AE57" s="274">
        <v>223</v>
      </c>
      <c r="AF57" s="274">
        <v>138</v>
      </c>
      <c r="AG57" s="274">
        <v>0</v>
      </c>
      <c r="AH57" s="274">
        <v>0</v>
      </c>
      <c r="AI57" s="274">
        <v>0</v>
      </c>
      <c r="AJ57" s="274">
        <v>0</v>
      </c>
      <c r="AK57" s="277">
        <v>159</v>
      </c>
      <c r="AL57" s="277" t="s">
        <v>835</v>
      </c>
      <c r="AM57" s="277" t="s">
        <v>835</v>
      </c>
      <c r="AN57" s="277" t="s">
        <v>835</v>
      </c>
      <c r="AO57" s="277" t="s">
        <v>835</v>
      </c>
      <c r="AP57" s="277" t="s">
        <v>835</v>
      </c>
      <c r="AQ57" s="277" t="s">
        <v>835</v>
      </c>
      <c r="AR57" s="277" t="s">
        <v>835</v>
      </c>
      <c r="AS57" s="277" t="s">
        <v>835</v>
      </c>
      <c r="AT57" s="274">
        <v>0</v>
      </c>
      <c r="AU57" s="274">
        <v>22</v>
      </c>
      <c r="AV57" s="274">
        <f>施設資源化量内訳!D57</f>
        <v>4654</v>
      </c>
      <c r="AW57" s="274">
        <f>施設資源化量内訳!E57</f>
        <v>0</v>
      </c>
      <c r="AX57" s="274">
        <f>施設資源化量内訳!F57</f>
        <v>0</v>
      </c>
      <c r="AY57" s="274">
        <f>施設資源化量内訳!G57</f>
        <v>319</v>
      </c>
      <c r="AZ57" s="274">
        <f>施設資源化量内訳!H57</f>
        <v>584</v>
      </c>
      <c r="BA57" s="274">
        <f>施設資源化量内訳!I57</f>
        <v>0</v>
      </c>
      <c r="BB57" s="274">
        <f>施設資源化量内訳!J57</f>
        <v>0</v>
      </c>
      <c r="BC57" s="274">
        <f>施設資源化量内訳!K57</f>
        <v>0</v>
      </c>
      <c r="BD57" s="274">
        <f>施設資源化量内訳!L57</f>
        <v>487</v>
      </c>
      <c r="BE57" s="274">
        <f>施設資源化量内訳!M57</f>
        <v>0</v>
      </c>
      <c r="BF57" s="274">
        <f>施設資源化量内訳!N57</f>
        <v>0</v>
      </c>
      <c r="BG57" s="274">
        <f>施設資源化量内訳!O57</f>
        <v>0</v>
      </c>
      <c r="BH57" s="274">
        <f>施設資源化量内訳!P57</f>
        <v>3264</v>
      </c>
      <c r="BI57" s="274">
        <f>施設資源化量内訳!Q57</f>
        <v>0</v>
      </c>
      <c r="BJ57" s="274">
        <f>施設資源化量内訳!R57</f>
        <v>0</v>
      </c>
      <c r="BK57" s="274">
        <f>施設資源化量内訳!S57</f>
        <v>0</v>
      </c>
      <c r="BL57" s="274">
        <f>施設資源化量内訳!T57</f>
        <v>0</v>
      </c>
      <c r="BM57" s="274">
        <f>施設資源化量内訳!U57</f>
        <v>0</v>
      </c>
      <c r="BN57" s="274">
        <f>施設資源化量内訳!V57</f>
        <v>0</v>
      </c>
      <c r="BO57" s="274">
        <f>施設資源化量内訳!W57</f>
        <v>0</v>
      </c>
      <c r="BP57" s="274">
        <f>施設資源化量内訳!X57</f>
        <v>0</v>
      </c>
      <c r="BQ57" s="274">
        <f>施設資源化量内訳!Y57</f>
        <v>0</v>
      </c>
      <c r="BR57" s="274">
        <f t="shared" si="32"/>
        <v>159</v>
      </c>
      <c r="BS57" s="274">
        <v>146</v>
      </c>
      <c r="BT57" s="274">
        <v>2</v>
      </c>
      <c r="BU57" s="274">
        <v>0</v>
      </c>
      <c r="BV57" s="274">
        <v>5</v>
      </c>
      <c r="BW57" s="274">
        <v>1</v>
      </c>
      <c r="BX57" s="274">
        <v>0</v>
      </c>
      <c r="BY57" s="274">
        <v>0</v>
      </c>
      <c r="BZ57" s="274">
        <v>0</v>
      </c>
      <c r="CA57" s="274">
        <v>0</v>
      </c>
      <c r="CB57" s="274">
        <v>0</v>
      </c>
      <c r="CC57" s="274">
        <v>5</v>
      </c>
      <c r="CD57" s="277" t="s">
        <v>835</v>
      </c>
      <c r="CE57" s="277" t="s">
        <v>835</v>
      </c>
      <c r="CF57" s="277" t="s">
        <v>835</v>
      </c>
      <c r="CG57" s="277" t="s">
        <v>835</v>
      </c>
      <c r="CH57" s="277" t="s">
        <v>835</v>
      </c>
      <c r="CI57" s="277" t="s">
        <v>835</v>
      </c>
      <c r="CJ57" s="277" t="s">
        <v>835</v>
      </c>
      <c r="CK57" s="277" t="s">
        <v>835</v>
      </c>
      <c r="CL57" s="274">
        <v>0</v>
      </c>
      <c r="CM57" s="274">
        <v>0</v>
      </c>
      <c r="CN57" s="275" t="s">
        <v>727</v>
      </c>
    </row>
    <row r="58" spans="1:92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33"/>
        <v>2765</v>
      </c>
      <c r="E58" s="274">
        <f t="shared" si="34"/>
        <v>523</v>
      </c>
      <c r="F58" s="274">
        <f t="shared" si="35"/>
        <v>7</v>
      </c>
      <c r="G58" s="274">
        <f t="shared" si="36"/>
        <v>116</v>
      </c>
      <c r="H58" s="274">
        <f t="shared" si="37"/>
        <v>332</v>
      </c>
      <c r="I58" s="274">
        <f t="shared" si="38"/>
        <v>205</v>
      </c>
      <c r="J58" s="274">
        <f t="shared" si="39"/>
        <v>99</v>
      </c>
      <c r="K58" s="274">
        <f t="shared" si="40"/>
        <v>0</v>
      </c>
      <c r="L58" s="274">
        <f t="shared" si="41"/>
        <v>261</v>
      </c>
      <c r="M58" s="274">
        <f t="shared" si="42"/>
        <v>0</v>
      </c>
      <c r="N58" s="274">
        <f t="shared" si="28"/>
        <v>0</v>
      </c>
      <c r="O58" s="274">
        <f t="shared" si="43"/>
        <v>77</v>
      </c>
      <c r="P58" s="274">
        <f t="shared" si="44"/>
        <v>10</v>
      </c>
      <c r="Q58" s="274">
        <f t="shared" si="45"/>
        <v>0</v>
      </c>
      <c r="R58" s="274">
        <f t="shared" si="46"/>
        <v>1040</v>
      </c>
      <c r="S58" s="274">
        <f t="shared" si="47"/>
        <v>0</v>
      </c>
      <c r="T58" s="274">
        <f t="shared" si="48"/>
        <v>0</v>
      </c>
      <c r="U58" s="274">
        <f t="shared" si="49"/>
        <v>0</v>
      </c>
      <c r="V58" s="274">
        <f t="shared" si="29"/>
        <v>0</v>
      </c>
      <c r="W58" s="274">
        <f t="shared" si="50"/>
        <v>0</v>
      </c>
      <c r="X58" s="274">
        <f t="shared" si="30"/>
        <v>12</v>
      </c>
      <c r="Y58" s="274">
        <f t="shared" si="51"/>
        <v>83</v>
      </c>
      <c r="Z58" s="274">
        <f t="shared" si="31"/>
        <v>12</v>
      </c>
      <c r="AA58" s="274">
        <v>0</v>
      </c>
      <c r="AB58" s="274">
        <v>0</v>
      </c>
      <c r="AC58" s="274">
        <v>0</v>
      </c>
      <c r="AD58" s="274">
        <v>0</v>
      </c>
      <c r="AE58" s="274">
        <v>0</v>
      </c>
      <c r="AF58" s="274">
        <v>0</v>
      </c>
      <c r="AG58" s="274">
        <v>0</v>
      </c>
      <c r="AH58" s="274">
        <v>0</v>
      </c>
      <c r="AI58" s="274">
        <v>0</v>
      </c>
      <c r="AJ58" s="274">
        <v>0</v>
      </c>
      <c r="AK58" s="277">
        <v>0</v>
      </c>
      <c r="AL58" s="277" t="s">
        <v>835</v>
      </c>
      <c r="AM58" s="277" t="s">
        <v>835</v>
      </c>
      <c r="AN58" s="277" t="s">
        <v>835</v>
      </c>
      <c r="AO58" s="277" t="s">
        <v>835</v>
      </c>
      <c r="AP58" s="277" t="s">
        <v>835</v>
      </c>
      <c r="AQ58" s="277" t="s">
        <v>835</v>
      </c>
      <c r="AR58" s="277" t="s">
        <v>835</v>
      </c>
      <c r="AS58" s="277" t="s">
        <v>835</v>
      </c>
      <c r="AT58" s="274">
        <v>12</v>
      </c>
      <c r="AU58" s="274">
        <v>0</v>
      </c>
      <c r="AV58" s="274">
        <f>施設資源化量内訳!D58</f>
        <v>2376</v>
      </c>
      <c r="AW58" s="274">
        <f>施設資源化量内訳!E58</f>
        <v>270</v>
      </c>
      <c r="AX58" s="274">
        <f>施設資源化量内訳!F58</f>
        <v>1</v>
      </c>
      <c r="AY58" s="274">
        <f>施設資源化量内訳!G58</f>
        <v>47</v>
      </c>
      <c r="AZ58" s="274">
        <f>施設資源化量内訳!H58</f>
        <v>328</v>
      </c>
      <c r="BA58" s="274">
        <f>施設資源化量内訳!I58</f>
        <v>205</v>
      </c>
      <c r="BB58" s="274">
        <f>施設資源化量内訳!J58</f>
        <v>99</v>
      </c>
      <c r="BC58" s="274">
        <f>施設資源化量内訳!K58</f>
        <v>0</v>
      </c>
      <c r="BD58" s="274">
        <f>施設資源化量内訳!L58</f>
        <v>261</v>
      </c>
      <c r="BE58" s="274">
        <f>施設資源化量内訳!M58</f>
        <v>0</v>
      </c>
      <c r="BF58" s="274">
        <f>施設資源化量内訳!N58</f>
        <v>0</v>
      </c>
      <c r="BG58" s="274">
        <f>施設資源化量内訳!O58</f>
        <v>32</v>
      </c>
      <c r="BH58" s="274">
        <f>施設資源化量内訳!P58</f>
        <v>10</v>
      </c>
      <c r="BI58" s="274">
        <f>施設資源化量内訳!Q58</f>
        <v>0</v>
      </c>
      <c r="BJ58" s="274">
        <f>施設資源化量内訳!R58</f>
        <v>1040</v>
      </c>
      <c r="BK58" s="274">
        <f>施設資源化量内訳!S58</f>
        <v>0</v>
      </c>
      <c r="BL58" s="274">
        <f>施設資源化量内訳!T58</f>
        <v>0</v>
      </c>
      <c r="BM58" s="274">
        <f>施設資源化量内訳!U58</f>
        <v>0</v>
      </c>
      <c r="BN58" s="274">
        <f>施設資源化量内訳!V58</f>
        <v>0</v>
      </c>
      <c r="BO58" s="274">
        <f>施設資源化量内訳!W58</f>
        <v>0</v>
      </c>
      <c r="BP58" s="274">
        <f>施設資源化量内訳!X58</f>
        <v>0</v>
      </c>
      <c r="BQ58" s="274">
        <f>施設資源化量内訳!Y58</f>
        <v>83</v>
      </c>
      <c r="BR58" s="274">
        <f t="shared" si="32"/>
        <v>377</v>
      </c>
      <c r="BS58" s="274">
        <v>253</v>
      </c>
      <c r="BT58" s="274">
        <v>6</v>
      </c>
      <c r="BU58" s="274">
        <v>69</v>
      </c>
      <c r="BV58" s="274">
        <v>4</v>
      </c>
      <c r="BW58" s="274">
        <v>0</v>
      </c>
      <c r="BX58" s="274">
        <v>0</v>
      </c>
      <c r="BY58" s="274">
        <v>0</v>
      </c>
      <c r="BZ58" s="274">
        <v>0</v>
      </c>
      <c r="CA58" s="274">
        <v>0</v>
      </c>
      <c r="CB58" s="274">
        <v>0</v>
      </c>
      <c r="CC58" s="274">
        <v>45</v>
      </c>
      <c r="CD58" s="277" t="s">
        <v>835</v>
      </c>
      <c r="CE58" s="277" t="s">
        <v>835</v>
      </c>
      <c r="CF58" s="277" t="s">
        <v>835</v>
      </c>
      <c r="CG58" s="277" t="s">
        <v>835</v>
      </c>
      <c r="CH58" s="277" t="s">
        <v>835</v>
      </c>
      <c r="CI58" s="277" t="s">
        <v>835</v>
      </c>
      <c r="CJ58" s="277" t="s">
        <v>835</v>
      </c>
      <c r="CK58" s="277" t="s">
        <v>835</v>
      </c>
      <c r="CL58" s="274">
        <v>0</v>
      </c>
      <c r="CM58" s="274">
        <v>0</v>
      </c>
      <c r="CN58" s="275" t="s">
        <v>727</v>
      </c>
    </row>
    <row r="59" spans="1:92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33"/>
        <v>200</v>
      </c>
      <c r="E59" s="274">
        <f t="shared" si="34"/>
        <v>57</v>
      </c>
      <c r="F59" s="274">
        <f t="shared" si="35"/>
        <v>0</v>
      </c>
      <c r="G59" s="274">
        <f t="shared" si="36"/>
        <v>37</v>
      </c>
      <c r="H59" s="274">
        <f t="shared" si="37"/>
        <v>39</v>
      </c>
      <c r="I59" s="274">
        <f t="shared" si="38"/>
        <v>23</v>
      </c>
      <c r="J59" s="274">
        <f t="shared" si="39"/>
        <v>11</v>
      </c>
      <c r="K59" s="274">
        <f t="shared" si="40"/>
        <v>1</v>
      </c>
      <c r="L59" s="274">
        <f t="shared" si="41"/>
        <v>0</v>
      </c>
      <c r="M59" s="274">
        <f t="shared" si="42"/>
        <v>0</v>
      </c>
      <c r="N59" s="274">
        <f t="shared" si="28"/>
        <v>24</v>
      </c>
      <c r="O59" s="274">
        <f t="shared" si="43"/>
        <v>7</v>
      </c>
      <c r="P59" s="274">
        <f t="shared" si="44"/>
        <v>0</v>
      </c>
      <c r="Q59" s="274">
        <f t="shared" si="45"/>
        <v>0</v>
      </c>
      <c r="R59" s="274">
        <f t="shared" si="46"/>
        <v>0</v>
      </c>
      <c r="S59" s="274">
        <f t="shared" si="47"/>
        <v>0</v>
      </c>
      <c r="T59" s="274">
        <f t="shared" si="48"/>
        <v>0</v>
      </c>
      <c r="U59" s="274">
        <f t="shared" si="49"/>
        <v>0</v>
      </c>
      <c r="V59" s="274">
        <f t="shared" si="29"/>
        <v>0</v>
      </c>
      <c r="W59" s="274">
        <f t="shared" si="50"/>
        <v>0</v>
      </c>
      <c r="X59" s="274">
        <f t="shared" si="30"/>
        <v>0</v>
      </c>
      <c r="Y59" s="274">
        <f t="shared" si="51"/>
        <v>1</v>
      </c>
      <c r="Z59" s="274">
        <f t="shared" si="31"/>
        <v>126</v>
      </c>
      <c r="AA59" s="274">
        <v>57</v>
      </c>
      <c r="AB59" s="274">
        <v>0</v>
      </c>
      <c r="AC59" s="274">
        <v>37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24</v>
      </c>
      <c r="AK59" s="277">
        <v>7</v>
      </c>
      <c r="AL59" s="277" t="s">
        <v>835</v>
      </c>
      <c r="AM59" s="277" t="s">
        <v>835</v>
      </c>
      <c r="AN59" s="277" t="s">
        <v>835</v>
      </c>
      <c r="AO59" s="277" t="s">
        <v>835</v>
      </c>
      <c r="AP59" s="277" t="s">
        <v>835</v>
      </c>
      <c r="AQ59" s="277" t="s">
        <v>835</v>
      </c>
      <c r="AR59" s="277" t="s">
        <v>835</v>
      </c>
      <c r="AS59" s="277" t="s">
        <v>835</v>
      </c>
      <c r="AT59" s="274">
        <v>0</v>
      </c>
      <c r="AU59" s="274">
        <v>1</v>
      </c>
      <c r="AV59" s="274">
        <f>施設資源化量内訳!D59</f>
        <v>74</v>
      </c>
      <c r="AW59" s="274">
        <f>施設資源化量内訳!E59</f>
        <v>0</v>
      </c>
      <c r="AX59" s="274">
        <f>施設資源化量内訳!F59</f>
        <v>0</v>
      </c>
      <c r="AY59" s="274">
        <f>施設資源化量内訳!G59</f>
        <v>0</v>
      </c>
      <c r="AZ59" s="274">
        <f>施設資源化量内訳!H59</f>
        <v>39</v>
      </c>
      <c r="BA59" s="274">
        <f>施設資源化量内訳!I59</f>
        <v>23</v>
      </c>
      <c r="BB59" s="274">
        <f>施設資源化量内訳!J59</f>
        <v>11</v>
      </c>
      <c r="BC59" s="274">
        <f>施設資源化量内訳!K59</f>
        <v>1</v>
      </c>
      <c r="BD59" s="274">
        <f>施設資源化量内訳!L59</f>
        <v>0</v>
      </c>
      <c r="BE59" s="274">
        <f>施設資源化量内訳!M59</f>
        <v>0</v>
      </c>
      <c r="BF59" s="274">
        <f>施設資源化量内訳!N59</f>
        <v>0</v>
      </c>
      <c r="BG59" s="274">
        <f>施設資源化量内訳!O59</f>
        <v>0</v>
      </c>
      <c r="BH59" s="274">
        <f>施設資源化量内訳!P59</f>
        <v>0</v>
      </c>
      <c r="BI59" s="274">
        <f>施設資源化量内訳!Q59</f>
        <v>0</v>
      </c>
      <c r="BJ59" s="274">
        <f>施設資源化量内訳!R59</f>
        <v>0</v>
      </c>
      <c r="BK59" s="274">
        <f>施設資源化量内訳!S59</f>
        <v>0</v>
      </c>
      <c r="BL59" s="274">
        <f>施設資源化量内訳!T59</f>
        <v>0</v>
      </c>
      <c r="BM59" s="274">
        <f>施設資源化量内訳!U59</f>
        <v>0</v>
      </c>
      <c r="BN59" s="274">
        <f>施設資源化量内訳!V59</f>
        <v>0</v>
      </c>
      <c r="BO59" s="274">
        <f>施設資源化量内訳!W59</f>
        <v>0</v>
      </c>
      <c r="BP59" s="274">
        <f>施設資源化量内訳!X59</f>
        <v>0</v>
      </c>
      <c r="BQ59" s="274">
        <f>施設資源化量内訳!Y59</f>
        <v>0</v>
      </c>
      <c r="BR59" s="274">
        <f t="shared" si="32"/>
        <v>0</v>
      </c>
      <c r="BS59" s="274">
        <v>0</v>
      </c>
      <c r="BT59" s="274">
        <v>0</v>
      </c>
      <c r="BU59" s="274">
        <v>0</v>
      </c>
      <c r="BV59" s="274">
        <v>0</v>
      </c>
      <c r="BW59" s="274">
        <v>0</v>
      </c>
      <c r="BX59" s="274">
        <v>0</v>
      </c>
      <c r="BY59" s="274">
        <v>0</v>
      </c>
      <c r="BZ59" s="274">
        <v>0</v>
      </c>
      <c r="CA59" s="274">
        <v>0</v>
      </c>
      <c r="CB59" s="274">
        <v>0</v>
      </c>
      <c r="CC59" s="274">
        <v>0</v>
      </c>
      <c r="CD59" s="277" t="s">
        <v>835</v>
      </c>
      <c r="CE59" s="277" t="s">
        <v>835</v>
      </c>
      <c r="CF59" s="277" t="s">
        <v>835</v>
      </c>
      <c r="CG59" s="277" t="s">
        <v>835</v>
      </c>
      <c r="CH59" s="277" t="s">
        <v>835</v>
      </c>
      <c r="CI59" s="277" t="s">
        <v>835</v>
      </c>
      <c r="CJ59" s="277" t="s">
        <v>835</v>
      </c>
      <c r="CK59" s="277" t="s">
        <v>835</v>
      </c>
      <c r="CL59" s="274">
        <v>0</v>
      </c>
      <c r="CM59" s="274">
        <v>0</v>
      </c>
      <c r="CN59" s="275" t="s">
        <v>727</v>
      </c>
    </row>
    <row r="60" spans="1:92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33"/>
        <v>71</v>
      </c>
      <c r="E60" s="274">
        <f t="shared" si="34"/>
        <v>13</v>
      </c>
      <c r="F60" s="274">
        <f t="shared" si="35"/>
        <v>0</v>
      </c>
      <c r="G60" s="274">
        <f t="shared" si="36"/>
        <v>0</v>
      </c>
      <c r="H60" s="274">
        <f t="shared" si="37"/>
        <v>21</v>
      </c>
      <c r="I60" s="274">
        <f t="shared" si="38"/>
        <v>15</v>
      </c>
      <c r="J60" s="274">
        <f t="shared" si="39"/>
        <v>7</v>
      </c>
      <c r="K60" s="274">
        <f t="shared" si="40"/>
        <v>0</v>
      </c>
      <c r="L60" s="274">
        <f t="shared" si="41"/>
        <v>0</v>
      </c>
      <c r="M60" s="274">
        <f t="shared" si="42"/>
        <v>12</v>
      </c>
      <c r="N60" s="274">
        <f t="shared" si="28"/>
        <v>0</v>
      </c>
      <c r="O60" s="274">
        <f t="shared" si="43"/>
        <v>2</v>
      </c>
      <c r="P60" s="274">
        <f t="shared" si="44"/>
        <v>0</v>
      </c>
      <c r="Q60" s="274">
        <f t="shared" si="45"/>
        <v>0</v>
      </c>
      <c r="R60" s="274">
        <f t="shared" si="46"/>
        <v>0</v>
      </c>
      <c r="S60" s="274">
        <f t="shared" si="47"/>
        <v>0</v>
      </c>
      <c r="T60" s="274">
        <f t="shared" si="48"/>
        <v>0</v>
      </c>
      <c r="U60" s="274">
        <f t="shared" si="49"/>
        <v>0</v>
      </c>
      <c r="V60" s="274">
        <f t="shared" si="29"/>
        <v>0</v>
      </c>
      <c r="W60" s="274">
        <f t="shared" si="50"/>
        <v>0</v>
      </c>
      <c r="X60" s="274">
        <f t="shared" si="30"/>
        <v>0</v>
      </c>
      <c r="Y60" s="274">
        <f t="shared" si="51"/>
        <v>1</v>
      </c>
      <c r="Z60" s="274">
        <f t="shared" si="31"/>
        <v>28</v>
      </c>
      <c r="AA60" s="274">
        <v>13</v>
      </c>
      <c r="AB60" s="274">
        <v>0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12</v>
      </c>
      <c r="AJ60" s="274">
        <v>0</v>
      </c>
      <c r="AK60" s="277">
        <v>2</v>
      </c>
      <c r="AL60" s="277" t="s">
        <v>835</v>
      </c>
      <c r="AM60" s="277" t="s">
        <v>835</v>
      </c>
      <c r="AN60" s="277" t="s">
        <v>835</v>
      </c>
      <c r="AO60" s="277" t="s">
        <v>835</v>
      </c>
      <c r="AP60" s="277" t="s">
        <v>835</v>
      </c>
      <c r="AQ60" s="277" t="s">
        <v>835</v>
      </c>
      <c r="AR60" s="277" t="s">
        <v>835</v>
      </c>
      <c r="AS60" s="277" t="s">
        <v>835</v>
      </c>
      <c r="AT60" s="274">
        <v>0</v>
      </c>
      <c r="AU60" s="274">
        <v>1</v>
      </c>
      <c r="AV60" s="274">
        <f>施設資源化量内訳!D60</f>
        <v>43</v>
      </c>
      <c r="AW60" s="274">
        <f>施設資源化量内訳!E60</f>
        <v>0</v>
      </c>
      <c r="AX60" s="274">
        <f>施設資源化量内訳!F60</f>
        <v>0</v>
      </c>
      <c r="AY60" s="274">
        <f>施設資源化量内訳!G60</f>
        <v>0</v>
      </c>
      <c r="AZ60" s="274">
        <f>施設資源化量内訳!H60</f>
        <v>21</v>
      </c>
      <c r="BA60" s="274">
        <f>施設資源化量内訳!I60</f>
        <v>15</v>
      </c>
      <c r="BB60" s="274">
        <f>施設資源化量内訳!J60</f>
        <v>7</v>
      </c>
      <c r="BC60" s="274">
        <f>施設資源化量内訳!K60</f>
        <v>0</v>
      </c>
      <c r="BD60" s="274">
        <f>施設資源化量内訳!L60</f>
        <v>0</v>
      </c>
      <c r="BE60" s="274">
        <f>施設資源化量内訳!M60</f>
        <v>0</v>
      </c>
      <c r="BF60" s="274">
        <f>施設資源化量内訳!N60</f>
        <v>0</v>
      </c>
      <c r="BG60" s="274">
        <f>施設資源化量内訳!O60</f>
        <v>0</v>
      </c>
      <c r="BH60" s="274">
        <f>施設資源化量内訳!P60</f>
        <v>0</v>
      </c>
      <c r="BI60" s="274">
        <f>施設資源化量内訳!Q60</f>
        <v>0</v>
      </c>
      <c r="BJ60" s="274">
        <f>施設資源化量内訳!R60</f>
        <v>0</v>
      </c>
      <c r="BK60" s="274">
        <f>施設資源化量内訳!S60</f>
        <v>0</v>
      </c>
      <c r="BL60" s="274">
        <f>施設資源化量内訳!T60</f>
        <v>0</v>
      </c>
      <c r="BM60" s="274">
        <f>施設資源化量内訳!U60</f>
        <v>0</v>
      </c>
      <c r="BN60" s="274">
        <f>施設資源化量内訳!V60</f>
        <v>0</v>
      </c>
      <c r="BO60" s="274">
        <f>施設資源化量内訳!W60</f>
        <v>0</v>
      </c>
      <c r="BP60" s="274">
        <f>施設資源化量内訳!X60</f>
        <v>0</v>
      </c>
      <c r="BQ60" s="274">
        <f>施設資源化量内訳!Y60</f>
        <v>0</v>
      </c>
      <c r="BR60" s="274">
        <f t="shared" si="32"/>
        <v>0</v>
      </c>
      <c r="BS60" s="274">
        <v>0</v>
      </c>
      <c r="BT60" s="274">
        <v>0</v>
      </c>
      <c r="BU60" s="274">
        <v>0</v>
      </c>
      <c r="BV60" s="274">
        <v>0</v>
      </c>
      <c r="BW60" s="274">
        <v>0</v>
      </c>
      <c r="BX60" s="274">
        <v>0</v>
      </c>
      <c r="BY60" s="274">
        <v>0</v>
      </c>
      <c r="BZ60" s="274">
        <v>0</v>
      </c>
      <c r="CA60" s="274">
        <v>0</v>
      </c>
      <c r="CB60" s="274">
        <v>0</v>
      </c>
      <c r="CC60" s="274">
        <v>0</v>
      </c>
      <c r="CD60" s="277" t="s">
        <v>835</v>
      </c>
      <c r="CE60" s="277" t="s">
        <v>835</v>
      </c>
      <c r="CF60" s="277" t="s">
        <v>835</v>
      </c>
      <c r="CG60" s="277" t="s">
        <v>835</v>
      </c>
      <c r="CH60" s="277" t="s">
        <v>835</v>
      </c>
      <c r="CI60" s="277" t="s">
        <v>835</v>
      </c>
      <c r="CJ60" s="277" t="s">
        <v>835</v>
      </c>
      <c r="CK60" s="277" t="s">
        <v>835</v>
      </c>
      <c r="CL60" s="274">
        <v>0</v>
      </c>
      <c r="CM60" s="274">
        <v>0</v>
      </c>
      <c r="CN60" s="275" t="s">
        <v>727</v>
      </c>
    </row>
    <row r="61" spans="1:92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33"/>
        <v>41</v>
      </c>
      <c r="E61" s="274">
        <f t="shared" si="34"/>
        <v>5</v>
      </c>
      <c r="F61" s="274">
        <f t="shared" si="35"/>
        <v>0</v>
      </c>
      <c r="G61" s="274">
        <f t="shared" si="36"/>
        <v>11</v>
      </c>
      <c r="H61" s="274">
        <f t="shared" si="37"/>
        <v>9</v>
      </c>
      <c r="I61" s="274">
        <f t="shared" si="38"/>
        <v>6</v>
      </c>
      <c r="J61" s="274">
        <f t="shared" si="39"/>
        <v>3</v>
      </c>
      <c r="K61" s="274">
        <f t="shared" si="40"/>
        <v>0</v>
      </c>
      <c r="L61" s="274">
        <f t="shared" si="41"/>
        <v>0</v>
      </c>
      <c r="M61" s="274">
        <f t="shared" si="42"/>
        <v>0</v>
      </c>
      <c r="N61" s="274">
        <f t="shared" si="28"/>
        <v>4</v>
      </c>
      <c r="O61" s="274">
        <f t="shared" si="43"/>
        <v>3</v>
      </c>
      <c r="P61" s="274">
        <f t="shared" si="44"/>
        <v>0</v>
      </c>
      <c r="Q61" s="274">
        <f t="shared" si="45"/>
        <v>0</v>
      </c>
      <c r="R61" s="274">
        <f t="shared" si="46"/>
        <v>0</v>
      </c>
      <c r="S61" s="274">
        <f t="shared" si="47"/>
        <v>0</v>
      </c>
      <c r="T61" s="274">
        <f t="shared" si="48"/>
        <v>0</v>
      </c>
      <c r="U61" s="274">
        <f t="shared" si="49"/>
        <v>0</v>
      </c>
      <c r="V61" s="274">
        <f t="shared" si="29"/>
        <v>0</v>
      </c>
      <c r="W61" s="274">
        <f t="shared" si="50"/>
        <v>0</v>
      </c>
      <c r="X61" s="274">
        <f t="shared" si="30"/>
        <v>0</v>
      </c>
      <c r="Y61" s="274">
        <f t="shared" si="51"/>
        <v>0</v>
      </c>
      <c r="Z61" s="274">
        <f t="shared" si="31"/>
        <v>23</v>
      </c>
      <c r="AA61" s="274">
        <v>5</v>
      </c>
      <c r="AB61" s="274">
        <v>0</v>
      </c>
      <c r="AC61" s="274">
        <v>11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0</v>
      </c>
      <c r="AJ61" s="274">
        <v>4</v>
      </c>
      <c r="AK61" s="277">
        <v>3</v>
      </c>
      <c r="AL61" s="277" t="s">
        <v>835</v>
      </c>
      <c r="AM61" s="277" t="s">
        <v>835</v>
      </c>
      <c r="AN61" s="277" t="s">
        <v>835</v>
      </c>
      <c r="AO61" s="277" t="s">
        <v>835</v>
      </c>
      <c r="AP61" s="277" t="s">
        <v>835</v>
      </c>
      <c r="AQ61" s="277" t="s">
        <v>835</v>
      </c>
      <c r="AR61" s="277" t="s">
        <v>835</v>
      </c>
      <c r="AS61" s="277" t="s">
        <v>835</v>
      </c>
      <c r="AT61" s="274">
        <v>0</v>
      </c>
      <c r="AU61" s="274">
        <v>0</v>
      </c>
      <c r="AV61" s="274">
        <f>施設資源化量内訳!D61</f>
        <v>18</v>
      </c>
      <c r="AW61" s="274">
        <f>施設資源化量内訳!E61</f>
        <v>0</v>
      </c>
      <c r="AX61" s="274">
        <f>施設資源化量内訳!F61</f>
        <v>0</v>
      </c>
      <c r="AY61" s="274">
        <f>施設資源化量内訳!G61</f>
        <v>0</v>
      </c>
      <c r="AZ61" s="274">
        <f>施設資源化量内訳!H61</f>
        <v>9</v>
      </c>
      <c r="BA61" s="274">
        <f>施設資源化量内訳!I61</f>
        <v>6</v>
      </c>
      <c r="BB61" s="274">
        <f>施設資源化量内訳!J61</f>
        <v>3</v>
      </c>
      <c r="BC61" s="274">
        <f>施設資源化量内訳!K61</f>
        <v>0</v>
      </c>
      <c r="BD61" s="274">
        <f>施設資源化量内訳!L61</f>
        <v>0</v>
      </c>
      <c r="BE61" s="274">
        <f>施設資源化量内訳!M61</f>
        <v>0</v>
      </c>
      <c r="BF61" s="274">
        <f>施設資源化量内訳!N61</f>
        <v>0</v>
      </c>
      <c r="BG61" s="274">
        <f>施設資源化量内訳!O61</f>
        <v>0</v>
      </c>
      <c r="BH61" s="274">
        <f>施設資源化量内訳!P61</f>
        <v>0</v>
      </c>
      <c r="BI61" s="274">
        <f>施設資源化量内訳!Q61</f>
        <v>0</v>
      </c>
      <c r="BJ61" s="274">
        <f>施設資源化量内訳!R61</f>
        <v>0</v>
      </c>
      <c r="BK61" s="274">
        <f>施設資源化量内訳!S61</f>
        <v>0</v>
      </c>
      <c r="BL61" s="274">
        <f>施設資源化量内訳!T61</f>
        <v>0</v>
      </c>
      <c r="BM61" s="274">
        <f>施設資源化量内訳!U61</f>
        <v>0</v>
      </c>
      <c r="BN61" s="274">
        <f>施設資源化量内訳!V61</f>
        <v>0</v>
      </c>
      <c r="BO61" s="274">
        <f>施設資源化量内訳!W61</f>
        <v>0</v>
      </c>
      <c r="BP61" s="274">
        <f>施設資源化量内訳!X61</f>
        <v>0</v>
      </c>
      <c r="BQ61" s="274">
        <f>施設資源化量内訳!Y61</f>
        <v>0</v>
      </c>
      <c r="BR61" s="274">
        <f t="shared" si="32"/>
        <v>0</v>
      </c>
      <c r="BS61" s="274">
        <v>0</v>
      </c>
      <c r="BT61" s="274">
        <v>0</v>
      </c>
      <c r="BU61" s="274">
        <v>0</v>
      </c>
      <c r="BV61" s="274">
        <v>0</v>
      </c>
      <c r="BW61" s="274">
        <v>0</v>
      </c>
      <c r="BX61" s="274">
        <v>0</v>
      </c>
      <c r="BY61" s="274">
        <v>0</v>
      </c>
      <c r="BZ61" s="274">
        <v>0</v>
      </c>
      <c r="CA61" s="274">
        <v>0</v>
      </c>
      <c r="CB61" s="274">
        <v>0</v>
      </c>
      <c r="CC61" s="274">
        <v>0</v>
      </c>
      <c r="CD61" s="277" t="s">
        <v>835</v>
      </c>
      <c r="CE61" s="277" t="s">
        <v>835</v>
      </c>
      <c r="CF61" s="277" t="s">
        <v>835</v>
      </c>
      <c r="CG61" s="277" t="s">
        <v>835</v>
      </c>
      <c r="CH61" s="277" t="s">
        <v>835</v>
      </c>
      <c r="CI61" s="277" t="s">
        <v>835</v>
      </c>
      <c r="CJ61" s="277" t="s">
        <v>835</v>
      </c>
      <c r="CK61" s="277" t="s">
        <v>835</v>
      </c>
      <c r="CL61" s="274">
        <v>0</v>
      </c>
      <c r="CM61" s="274">
        <v>0</v>
      </c>
      <c r="CN61" s="275" t="s">
        <v>727</v>
      </c>
    </row>
    <row r="62" spans="1:92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7"/>
      <c r="AL62" s="277"/>
      <c r="AM62" s="277"/>
      <c r="AN62" s="277"/>
      <c r="AO62" s="277"/>
      <c r="AP62" s="277"/>
      <c r="AQ62" s="277"/>
      <c r="AR62" s="277"/>
      <c r="AS62" s="277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7"/>
      <c r="CE62" s="277"/>
      <c r="CF62" s="277"/>
      <c r="CG62" s="277"/>
      <c r="CH62" s="277"/>
      <c r="CI62" s="277"/>
      <c r="CJ62" s="277"/>
      <c r="CK62" s="277"/>
      <c r="CL62" s="274"/>
      <c r="CM62" s="274"/>
      <c r="CN62" s="275"/>
    </row>
    <row r="63" spans="1:92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7"/>
      <c r="AL63" s="277"/>
      <c r="AM63" s="277"/>
      <c r="AN63" s="277"/>
      <c r="AO63" s="277"/>
      <c r="AP63" s="277"/>
      <c r="AQ63" s="277"/>
      <c r="AR63" s="277"/>
      <c r="AS63" s="277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7"/>
      <c r="CE63" s="277"/>
      <c r="CF63" s="277"/>
      <c r="CG63" s="277"/>
      <c r="CH63" s="277"/>
      <c r="CI63" s="277"/>
      <c r="CJ63" s="277"/>
      <c r="CK63" s="277"/>
      <c r="CL63" s="274"/>
      <c r="CM63" s="274"/>
      <c r="CN63" s="275"/>
    </row>
    <row r="64" spans="1:92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7"/>
      <c r="AL64" s="277"/>
      <c r="AM64" s="277"/>
      <c r="AN64" s="277"/>
      <c r="AO64" s="277"/>
      <c r="AP64" s="277"/>
      <c r="AQ64" s="277"/>
      <c r="AR64" s="277"/>
      <c r="AS64" s="277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7"/>
      <c r="CE64" s="277"/>
      <c r="CF64" s="277"/>
      <c r="CG64" s="277"/>
      <c r="CH64" s="277"/>
      <c r="CI64" s="277"/>
      <c r="CJ64" s="277"/>
      <c r="CK64" s="277"/>
      <c r="CL64" s="274"/>
      <c r="CM64" s="274"/>
      <c r="CN64" s="275"/>
    </row>
    <row r="65" spans="1:92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7"/>
      <c r="AL65" s="277"/>
      <c r="AM65" s="277"/>
      <c r="AN65" s="277"/>
      <c r="AO65" s="277"/>
      <c r="AP65" s="277"/>
      <c r="AQ65" s="277"/>
      <c r="AR65" s="277"/>
      <c r="AS65" s="277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7"/>
      <c r="CE65" s="277"/>
      <c r="CF65" s="277"/>
      <c r="CG65" s="277"/>
      <c r="CH65" s="277"/>
      <c r="CI65" s="277"/>
      <c r="CJ65" s="277"/>
      <c r="CK65" s="277"/>
      <c r="CL65" s="274"/>
      <c r="CM65" s="274"/>
      <c r="CN65" s="275"/>
    </row>
    <row r="66" spans="1:92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7"/>
      <c r="AL66" s="277"/>
      <c r="AM66" s="277"/>
      <c r="AN66" s="277"/>
      <c r="AO66" s="277"/>
      <c r="AP66" s="277"/>
      <c r="AQ66" s="277"/>
      <c r="AR66" s="277"/>
      <c r="AS66" s="277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7"/>
      <c r="CE66" s="277"/>
      <c r="CF66" s="277"/>
      <c r="CG66" s="277"/>
      <c r="CH66" s="277"/>
      <c r="CI66" s="277"/>
      <c r="CJ66" s="277"/>
      <c r="CK66" s="277"/>
      <c r="CL66" s="274"/>
      <c r="CM66" s="274"/>
      <c r="CN66" s="275"/>
    </row>
    <row r="67" spans="1:92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7"/>
      <c r="AL67" s="277"/>
      <c r="AM67" s="277"/>
      <c r="AN67" s="277"/>
      <c r="AO67" s="277"/>
      <c r="AP67" s="277"/>
      <c r="AQ67" s="277"/>
      <c r="AR67" s="277"/>
      <c r="AS67" s="277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7"/>
      <c r="CE67" s="277"/>
      <c r="CF67" s="277"/>
      <c r="CG67" s="277"/>
      <c r="CH67" s="277"/>
      <c r="CI67" s="277"/>
      <c r="CJ67" s="277"/>
      <c r="CK67" s="277"/>
      <c r="CL67" s="274"/>
      <c r="CM67" s="274"/>
      <c r="CN67" s="275"/>
    </row>
    <row r="68" spans="1:92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7"/>
      <c r="AL68" s="277"/>
      <c r="AM68" s="277"/>
      <c r="AN68" s="277"/>
      <c r="AO68" s="277"/>
      <c r="AP68" s="277"/>
      <c r="AQ68" s="277"/>
      <c r="AR68" s="277"/>
      <c r="AS68" s="277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7"/>
      <c r="CE68" s="277"/>
      <c r="CF68" s="277"/>
      <c r="CG68" s="277"/>
      <c r="CH68" s="277"/>
      <c r="CI68" s="277"/>
      <c r="CJ68" s="277"/>
      <c r="CK68" s="277"/>
      <c r="CL68" s="274"/>
      <c r="CM68" s="274"/>
      <c r="CN68" s="275"/>
    </row>
    <row r="69" spans="1:92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7"/>
      <c r="AL69" s="277"/>
      <c r="AM69" s="277"/>
      <c r="AN69" s="277"/>
      <c r="AO69" s="277"/>
      <c r="AP69" s="277"/>
      <c r="AQ69" s="277"/>
      <c r="AR69" s="277"/>
      <c r="AS69" s="277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7"/>
      <c r="CE69" s="277"/>
      <c r="CF69" s="277"/>
      <c r="CG69" s="277"/>
      <c r="CH69" s="277"/>
      <c r="CI69" s="277"/>
      <c r="CJ69" s="277"/>
      <c r="CK69" s="277"/>
      <c r="CL69" s="274"/>
      <c r="CM69" s="274"/>
      <c r="CN69" s="275"/>
    </row>
    <row r="70" spans="1:92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7"/>
      <c r="AL70" s="277"/>
      <c r="AM70" s="277"/>
      <c r="AN70" s="277"/>
      <c r="AO70" s="277"/>
      <c r="AP70" s="277"/>
      <c r="AQ70" s="277"/>
      <c r="AR70" s="277"/>
      <c r="AS70" s="277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7"/>
      <c r="CE70" s="277"/>
      <c r="CF70" s="277"/>
      <c r="CG70" s="277"/>
      <c r="CH70" s="277"/>
      <c r="CI70" s="277"/>
      <c r="CJ70" s="277"/>
      <c r="CK70" s="277"/>
      <c r="CL70" s="274"/>
      <c r="CM70" s="274"/>
      <c r="CN70" s="275"/>
    </row>
    <row r="71" spans="1:92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7"/>
      <c r="AL71" s="277"/>
      <c r="AM71" s="277"/>
      <c r="AN71" s="277"/>
      <c r="AO71" s="277"/>
      <c r="AP71" s="277"/>
      <c r="AQ71" s="277"/>
      <c r="AR71" s="277"/>
      <c r="AS71" s="277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7"/>
      <c r="CE71" s="277"/>
      <c r="CF71" s="277"/>
      <c r="CG71" s="277"/>
      <c r="CH71" s="277"/>
      <c r="CI71" s="277"/>
      <c r="CJ71" s="277"/>
      <c r="CK71" s="277"/>
      <c r="CL71" s="274"/>
      <c r="CM71" s="274"/>
      <c r="CN71" s="275"/>
    </row>
    <row r="72" spans="1:92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7"/>
      <c r="AL72" s="277"/>
      <c r="AM72" s="277"/>
      <c r="AN72" s="277"/>
      <c r="AO72" s="277"/>
      <c r="AP72" s="277"/>
      <c r="AQ72" s="277"/>
      <c r="AR72" s="277"/>
      <c r="AS72" s="277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7"/>
      <c r="CE72" s="277"/>
      <c r="CF72" s="277"/>
      <c r="CG72" s="277"/>
      <c r="CH72" s="277"/>
      <c r="CI72" s="277"/>
      <c r="CJ72" s="277"/>
      <c r="CK72" s="277"/>
      <c r="CL72" s="274"/>
      <c r="CM72" s="274"/>
      <c r="CN72" s="275"/>
    </row>
    <row r="73" spans="1:92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7"/>
      <c r="AL73" s="277"/>
      <c r="AM73" s="277"/>
      <c r="AN73" s="277"/>
      <c r="AO73" s="277"/>
      <c r="AP73" s="277"/>
      <c r="AQ73" s="277"/>
      <c r="AR73" s="277"/>
      <c r="AS73" s="277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7"/>
      <c r="CE73" s="277"/>
      <c r="CF73" s="277"/>
      <c r="CG73" s="277"/>
      <c r="CH73" s="277"/>
      <c r="CI73" s="277"/>
      <c r="CJ73" s="277"/>
      <c r="CK73" s="277"/>
      <c r="CL73" s="274"/>
      <c r="CM73" s="274"/>
      <c r="CN73" s="275"/>
    </row>
    <row r="74" spans="1:92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7"/>
      <c r="AL74" s="277"/>
      <c r="AM74" s="277"/>
      <c r="AN74" s="277"/>
      <c r="AO74" s="277"/>
      <c r="AP74" s="277"/>
      <c r="AQ74" s="277"/>
      <c r="AR74" s="277"/>
      <c r="AS74" s="277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7"/>
      <c r="CE74" s="277"/>
      <c r="CF74" s="277"/>
      <c r="CG74" s="277"/>
      <c r="CH74" s="277"/>
      <c r="CI74" s="277"/>
      <c r="CJ74" s="277"/>
      <c r="CK74" s="277"/>
      <c r="CL74" s="274"/>
      <c r="CM74" s="274"/>
      <c r="CN74" s="275"/>
    </row>
    <row r="75" spans="1:92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7"/>
      <c r="AL75" s="277"/>
      <c r="AM75" s="277"/>
      <c r="AN75" s="277"/>
      <c r="AO75" s="277"/>
      <c r="AP75" s="277"/>
      <c r="AQ75" s="277"/>
      <c r="AR75" s="277"/>
      <c r="AS75" s="277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7"/>
      <c r="CE75" s="277"/>
      <c r="CF75" s="277"/>
      <c r="CG75" s="277"/>
      <c r="CH75" s="277"/>
      <c r="CI75" s="277"/>
      <c r="CJ75" s="277"/>
      <c r="CK75" s="277"/>
      <c r="CL75" s="274"/>
      <c r="CM75" s="274"/>
      <c r="CN75" s="275"/>
    </row>
    <row r="76" spans="1:92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7"/>
      <c r="AL76" s="277"/>
      <c r="AM76" s="277"/>
      <c r="AN76" s="277"/>
      <c r="AO76" s="277"/>
      <c r="AP76" s="277"/>
      <c r="AQ76" s="277"/>
      <c r="AR76" s="277"/>
      <c r="AS76" s="277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7"/>
      <c r="CE76" s="277"/>
      <c r="CF76" s="277"/>
      <c r="CG76" s="277"/>
      <c r="CH76" s="277"/>
      <c r="CI76" s="277"/>
      <c r="CJ76" s="277"/>
      <c r="CK76" s="277"/>
      <c r="CL76" s="274"/>
      <c r="CM76" s="274"/>
      <c r="CN76" s="275"/>
    </row>
    <row r="77" spans="1:92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7"/>
      <c r="AL77" s="277"/>
      <c r="AM77" s="277"/>
      <c r="AN77" s="277"/>
      <c r="AO77" s="277"/>
      <c r="AP77" s="277"/>
      <c r="AQ77" s="277"/>
      <c r="AR77" s="277"/>
      <c r="AS77" s="277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7"/>
      <c r="CE77" s="277"/>
      <c r="CF77" s="277"/>
      <c r="CG77" s="277"/>
      <c r="CH77" s="277"/>
      <c r="CI77" s="277"/>
      <c r="CJ77" s="277"/>
      <c r="CK77" s="277"/>
      <c r="CL77" s="274"/>
      <c r="CM77" s="274"/>
      <c r="CN77" s="275"/>
    </row>
    <row r="78" spans="1:92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7"/>
      <c r="AL78" s="277"/>
      <c r="AM78" s="277"/>
      <c r="AN78" s="277"/>
      <c r="AO78" s="277"/>
      <c r="AP78" s="277"/>
      <c r="AQ78" s="277"/>
      <c r="AR78" s="277"/>
      <c r="AS78" s="277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7"/>
      <c r="CE78" s="277"/>
      <c r="CF78" s="277"/>
      <c r="CG78" s="277"/>
      <c r="CH78" s="277"/>
      <c r="CI78" s="277"/>
      <c r="CJ78" s="277"/>
      <c r="CK78" s="277"/>
      <c r="CL78" s="274"/>
      <c r="CM78" s="274"/>
      <c r="CN78" s="275"/>
    </row>
    <row r="79" spans="1:92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7"/>
      <c r="AL79" s="277"/>
      <c r="AM79" s="277"/>
      <c r="AN79" s="277"/>
      <c r="AO79" s="277"/>
      <c r="AP79" s="277"/>
      <c r="AQ79" s="277"/>
      <c r="AR79" s="277"/>
      <c r="AS79" s="277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7"/>
      <c r="CE79" s="277"/>
      <c r="CF79" s="277"/>
      <c r="CG79" s="277"/>
      <c r="CH79" s="277"/>
      <c r="CI79" s="277"/>
      <c r="CJ79" s="277"/>
      <c r="CK79" s="277"/>
      <c r="CL79" s="274"/>
      <c r="CM79" s="274"/>
      <c r="CN79" s="275"/>
    </row>
    <row r="80" spans="1:92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7"/>
      <c r="AL80" s="277"/>
      <c r="AM80" s="277"/>
      <c r="AN80" s="277"/>
      <c r="AO80" s="277"/>
      <c r="AP80" s="277"/>
      <c r="AQ80" s="277"/>
      <c r="AR80" s="277"/>
      <c r="AS80" s="277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7"/>
      <c r="CE80" s="277"/>
      <c r="CF80" s="277"/>
      <c r="CG80" s="277"/>
      <c r="CH80" s="277"/>
      <c r="CI80" s="277"/>
      <c r="CJ80" s="277"/>
      <c r="CK80" s="277"/>
      <c r="CL80" s="274"/>
      <c r="CM80" s="274"/>
      <c r="CN80" s="275"/>
    </row>
    <row r="81" spans="1:92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7"/>
      <c r="AL81" s="277"/>
      <c r="AM81" s="277"/>
      <c r="AN81" s="277"/>
      <c r="AO81" s="277"/>
      <c r="AP81" s="277"/>
      <c r="AQ81" s="277"/>
      <c r="AR81" s="277"/>
      <c r="AS81" s="277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7"/>
      <c r="CE81" s="277"/>
      <c r="CF81" s="277"/>
      <c r="CG81" s="277"/>
      <c r="CH81" s="277"/>
      <c r="CI81" s="277"/>
      <c r="CJ81" s="277"/>
      <c r="CK81" s="277"/>
      <c r="CL81" s="274"/>
      <c r="CM81" s="274"/>
      <c r="CN81" s="275"/>
    </row>
    <row r="82" spans="1:92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7"/>
      <c r="AL82" s="277"/>
      <c r="AM82" s="277"/>
      <c r="AN82" s="277"/>
      <c r="AO82" s="277"/>
      <c r="AP82" s="277"/>
      <c r="AQ82" s="277"/>
      <c r="AR82" s="277"/>
      <c r="AS82" s="277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7"/>
      <c r="CE82" s="277"/>
      <c r="CF82" s="277"/>
      <c r="CG82" s="277"/>
      <c r="CH82" s="277"/>
      <c r="CI82" s="277"/>
      <c r="CJ82" s="277"/>
      <c r="CK82" s="277"/>
      <c r="CL82" s="274"/>
      <c r="CM82" s="274"/>
      <c r="CN82" s="275"/>
    </row>
    <row r="83" spans="1:92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7"/>
      <c r="AL83" s="277"/>
      <c r="AM83" s="277"/>
      <c r="AN83" s="277"/>
      <c r="AO83" s="277"/>
      <c r="AP83" s="277"/>
      <c r="AQ83" s="277"/>
      <c r="AR83" s="277"/>
      <c r="AS83" s="277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7"/>
      <c r="CE83" s="277"/>
      <c r="CF83" s="277"/>
      <c r="CG83" s="277"/>
      <c r="CH83" s="277"/>
      <c r="CI83" s="277"/>
      <c r="CJ83" s="277"/>
      <c r="CK83" s="277"/>
      <c r="CL83" s="274"/>
      <c r="CM83" s="274"/>
      <c r="CN83" s="275"/>
    </row>
    <row r="84" spans="1:92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7"/>
      <c r="AL84" s="277"/>
      <c r="AM84" s="277"/>
      <c r="AN84" s="277"/>
      <c r="AO84" s="277"/>
      <c r="AP84" s="277"/>
      <c r="AQ84" s="277"/>
      <c r="AR84" s="277"/>
      <c r="AS84" s="277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7"/>
      <c r="CE84" s="277"/>
      <c r="CF84" s="277"/>
      <c r="CG84" s="277"/>
      <c r="CH84" s="277"/>
      <c r="CI84" s="277"/>
      <c r="CJ84" s="277"/>
      <c r="CK84" s="277"/>
      <c r="CL84" s="274"/>
      <c r="CM84" s="274"/>
      <c r="CN84" s="275"/>
    </row>
    <row r="85" spans="1:92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7"/>
      <c r="AL85" s="277"/>
      <c r="AM85" s="277"/>
      <c r="AN85" s="277"/>
      <c r="AO85" s="277"/>
      <c r="AP85" s="277"/>
      <c r="AQ85" s="277"/>
      <c r="AR85" s="277"/>
      <c r="AS85" s="277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7"/>
      <c r="CE85" s="277"/>
      <c r="CF85" s="277"/>
      <c r="CG85" s="277"/>
      <c r="CH85" s="277"/>
      <c r="CI85" s="277"/>
      <c r="CJ85" s="277"/>
      <c r="CK85" s="277"/>
      <c r="CL85" s="274"/>
      <c r="CM85" s="274"/>
      <c r="CN85" s="275"/>
    </row>
    <row r="86" spans="1:92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7"/>
      <c r="AL86" s="277"/>
      <c r="AM86" s="277"/>
      <c r="AN86" s="277"/>
      <c r="AO86" s="277"/>
      <c r="AP86" s="277"/>
      <c r="AQ86" s="277"/>
      <c r="AR86" s="277"/>
      <c r="AS86" s="277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7"/>
      <c r="CE86" s="277"/>
      <c r="CF86" s="277"/>
      <c r="CG86" s="277"/>
      <c r="CH86" s="277"/>
      <c r="CI86" s="277"/>
      <c r="CJ86" s="277"/>
      <c r="CK86" s="277"/>
      <c r="CL86" s="274"/>
      <c r="CM86" s="274"/>
      <c r="CN86" s="275"/>
    </row>
    <row r="87" spans="1:92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7"/>
      <c r="AL87" s="277"/>
      <c r="AM87" s="277"/>
      <c r="AN87" s="277"/>
      <c r="AO87" s="277"/>
      <c r="AP87" s="277"/>
      <c r="AQ87" s="277"/>
      <c r="AR87" s="277"/>
      <c r="AS87" s="277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7"/>
      <c r="CE87" s="277"/>
      <c r="CF87" s="277"/>
      <c r="CG87" s="277"/>
      <c r="CH87" s="277"/>
      <c r="CI87" s="277"/>
      <c r="CJ87" s="277"/>
      <c r="CK87" s="277"/>
      <c r="CL87" s="274"/>
      <c r="CM87" s="274"/>
      <c r="CN87" s="275"/>
    </row>
    <row r="88" spans="1:92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7"/>
      <c r="AL88" s="277"/>
      <c r="AM88" s="277"/>
      <c r="AN88" s="277"/>
      <c r="AO88" s="277"/>
      <c r="AP88" s="277"/>
      <c r="AQ88" s="277"/>
      <c r="AR88" s="277"/>
      <c r="AS88" s="277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7"/>
      <c r="CE88" s="277"/>
      <c r="CF88" s="277"/>
      <c r="CG88" s="277"/>
      <c r="CH88" s="277"/>
      <c r="CI88" s="277"/>
      <c r="CJ88" s="277"/>
      <c r="CK88" s="277"/>
      <c r="CL88" s="274"/>
      <c r="CM88" s="274"/>
      <c r="CN88" s="275"/>
    </row>
    <row r="89" spans="1:92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7"/>
      <c r="AL89" s="277"/>
      <c r="AM89" s="277"/>
      <c r="AN89" s="277"/>
      <c r="AO89" s="277"/>
      <c r="AP89" s="277"/>
      <c r="AQ89" s="277"/>
      <c r="AR89" s="277"/>
      <c r="AS89" s="277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7"/>
      <c r="CE89" s="277"/>
      <c r="CF89" s="277"/>
      <c r="CG89" s="277"/>
      <c r="CH89" s="277"/>
      <c r="CI89" s="277"/>
      <c r="CJ89" s="277"/>
      <c r="CK89" s="277"/>
      <c r="CL89" s="274"/>
      <c r="CM89" s="274"/>
      <c r="CN89" s="275"/>
    </row>
    <row r="90" spans="1:92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7"/>
      <c r="AL90" s="277"/>
      <c r="AM90" s="277"/>
      <c r="AN90" s="277"/>
      <c r="AO90" s="277"/>
      <c r="AP90" s="277"/>
      <c r="AQ90" s="277"/>
      <c r="AR90" s="277"/>
      <c r="AS90" s="277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7"/>
      <c r="CE90" s="277"/>
      <c r="CF90" s="277"/>
      <c r="CG90" s="277"/>
      <c r="CH90" s="277"/>
      <c r="CI90" s="277"/>
      <c r="CJ90" s="277"/>
      <c r="CK90" s="277"/>
      <c r="CL90" s="274"/>
      <c r="CM90" s="274"/>
      <c r="CN90" s="275"/>
    </row>
    <row r="91" spans="1:92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7"/>
      <c r="AL91" s="277"/>
      <c r="AM91" s="277"/>
      <c r="AN91" s="277"/>
      <c r="AO91" s="277"/>
      <c r="AP91" s="277"/>
      <c r="AQ91" s="277"/>
      <c r="AR91" s="277"/>
      <c r="AS91" s="277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7"/>
      <c r="CE91" s="277"/>
      <c r="CF91" s="277"/>
      <c r="CG91" s="277"/>
      <c r="CH91" s="277"/>
      <c r="CI91" s="277"/>
      <c r="CJ91" s="277"/>
      <c r="CK91" s="277"/>
      <c r="CL91" s="274"/>
      <c r="CM91" s="274"/>
      <c r="CN91" s="275"/>
    </row>
    <row r="92" spans="1:92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7"/>
      <c r="AL92" s="277"/>
      <c r="AM92" s="277"/>
      <c r="AN92" s="277"/>
      <c r="AO92" s="277"/>
      <c r="AP92" s="277"/>
      <c r="AQ92" s="277"/>
      <c r="AR92" s="277"/>
      <c r="AS92" s="277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7"/>
      <c r="CE92" s="277"/>
      <c r="CF92" s="277"/>
      <c r="CG92" s="277"/>
      <c r="CH92" s="277"/>
      <c r="CI92" s="277"/>
      <c r="CJ92" s="277"/>
      <c r="CK92" s="277"/>
      <c r="CL92" s="274"/>
      <c r="CM92" s="274"/>
      <c r="CN92" s="275"/>
    </row>
    <row r="93" spans="1:92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7"/>
      <c r="AL93" s="277"/>
      <c r="AM93" s="277"/>
      <c r="AN93" s="277"/>
      <c r="AO93" s="277"/>
      <c r="AP93" s="277"/>
      <c r="AQ93" s="277"/>
      <c r="AR93" s="277"/>
      <c r="AS93" s="277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7"/>
      <c r="CE93" s="277"/>
      <c r="CF93" s="277"/>
      <c r="CG93" s="277"/>
      <c r="CH93" s="277"/>
      <c r="CI93" s="277"/>
      <c r="CJ93" s="277"/>
      <c r="CK93" s="277"/>
      <c r="CL93" s="274"/>
      <c r="CM93" s="274"/>
      <c r="CN93" s="275"/>
    </row>
    <row r="94" spans="1:92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7"/>
      <c r="AL94" s="277"/>
      <c r="AM94" s="277"/>
      <c r="AN94" s="277"/>
      <c r="AO94" s="277"/>
      <c r="AP94" s="277"/>
      <c r="AQ94" s="277"/>
      <c r="AR94" s="277"/>
      <c r="AS94" s="277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7"/>
      <c r="CE94" s="277"/>
      <c r="CF94" s="277"/>
      <c r="CG94" s="277"/>
      <c r="CH94" s="277"/>
      <c r="CI94" s="277"/>
      <c r="CJ94" s="277"/>
      <c r="CK94" s="277"/>
      <c r="CL94" s="274"/>
      <c r="CM94" s="274"/>
      <c r="CN94" s="275"/>
    </row>
    <row r="95" spans="1:92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7"/>
      <c r="AL95" s="277"/>
      <c r="AM95" s="277"/>
      <c r="AN95" s="277"/>
      <c r="AO95" s="277"/>
      <c r="AP95" s="277"/>
      <c r="AQ95" s="277"/>
      <c r="AR95" s="277"/>
      <c r="AS95" s="277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7"/>
      <c r="CE95" s="277"/>
      <c r="CF95" s="277"/>
      <c r="CG95" s="277"/>
      <c r="CH95" s="277"/>
      <c r="CI95" s="277"/>
      <c r="CJ95" s="277"/>
      <c r="CK95" s="277"/>
      <c r="CL95" s="274"/>
      <c r="CM95" s="274"/>
      <c r="CN95" s="275"/>
    </row>
    <row r="96" spans="1:92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7"/>
      <c r="AL96" s="277"/>
      <c r="AM96" s="277"/>
      <c r="AN96" s="277"/>
      <c r="AO96" s="277"/>
      <c r="AP96" s="277"/>
      <c r="AQ96" s="277"/>
      <c r="AR96" s="277"/>
      <c r="AS96" s="277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7"/>
      <c r="CE96" s="277"/>
      <c r="CF96" s="277"/>
      <c r="CG96" s="277"/>
      <c r="CH96" s="277"/>
      <c r="CI96" s="277"/>
      <c r="CJ96" s="277"/>
      <c r="CK96" s="277"/>
      <c r="CL96" s="274"/>
      <c r="CM96" s="274"/>
      <c r="CN96" s="275"/>
    </row>
    <row r="97" spans="1:92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7"/>
      <c r="AL97" s="277"/>
      <c r="AM97" s="277"/>
      <c r="AN97" s="277"/>
      <c r="AO97" s="277"/>
      <c r="AP97" s="277"/>
      <c r="AQ97" s="277"/>
      <c r="AR97" s="277"/>
      <c r="AS97" s="277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7"/>
      <c r="CE97" s="277"/>
      <c r="CF97" s="277"/>
      <c r="CG97" s="277"/>
      <c r="CH97" s="277"/>
      <c r="CI97" s="277"/>
      <c r="CJ97" s="277"/>
      <c r="CK97" s="277"/>
      <c r="CL97" s="274"/>
      <c r="CM97" s="274"/>
      <c r="CN97" s="275"/>
    </row>
    <row r="98" spans="1:92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7"/>
      <c r="AL98" s="277"/>
      <c r="AM98" s="277"/>
      <c r="AN98" s="277"/>
      <c r="AO98" s="277"/>
      <c r="AP98" s="277"/>
      <c r="AQ98" s="277"/>
      <c r="AR98" s="277"/>
      <c r="AS98" s="277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7"/>
      <c r="CE98" s="277"/>
      <c r="CF98" s="277"/>
      <c r="CG98" s="277"/>
      <c r="CH98" s="277"/>
      <c r="CI98" s="277"/>
      <c r="CJ98" s="277"/>
      <c r="CK98" s="277"/>
      <c r="CL98" s="274"/>
      <c r="CM98" s="274"/>
      <c r="CN98" s="275"/>
    </row>
    <row r="99" spans="1:92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7"/>
      <c r="AL99" s="277"/>
      <c r="AM99" s="277"/>
      <c r="AN99" s="277"/>
      <c r="AO99" s="277"/>
      <c r="AP99" s="277"/>
      <c r="AQ99" s="277"/>
      <c r="AR99" s="277"/>
      <c r="AS99" s="277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7"/>
      <c r="CE99" s="277"/>
      <c r="CF99" s="277"/>
      <c r="CG99" s="277"/>
      <c r="CH99" s="277"/>
      <c r="CI99" s="277"/>
      <c r="CJ99" s="277"/>
      <c r="CK99" s="277"/>
      <c r="CL99" s="274"/>
      <c r="CM99" s="274"/>
      <c r="CN99" s="275"/>
    </row>
    <row r="100" spans="1:92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7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5"/>
    </row>
    <row r="101" spans="1:92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7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5"/>
    </row>
    <row r="102" spans="1:92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7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5"/>
    </row>
    <row r="103" spans="1:92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7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5"/>
    </row>
    <row r="104" spans="1:92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7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5"/>
    </row>
    <row r="105" spans="1:92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7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5"/>
    </row>
    <row r="106" spans="1:92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7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5"/>
    </row>
    <row r="107" spans="1:92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7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5"/>
    </row>
    <row r="108" spans="1:92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7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5"/>
    </row>
    <row r="109" spans="1:92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7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5"/>
    </row>
    <row r="110" spans="1:92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7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5"/>
    </row>
    <row r="111" spans="1:92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7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5"/>
    </row>
    <row r="112" spans="1:92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7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5"/>
    </row>
    <row r="113" spans="1:92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7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5"/>
    </row>
    <row r="114" spans="1:92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7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5"/>
    </row>
    <row r="115" spans="1:92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7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5"/>
    </row>
    <row r="116" spans="1:92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7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5"/>
    </row>
    <row r="117" spans="1:92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7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5"/>
    </row>
    <row r="118" spans="1:92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7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5"/>
    </row>
    <row r="119" spans="1:92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7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5"/>
    </row>
    <row r="120" spans="1:92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7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5"/>
    </row>
    <row r="121" spans="1:92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7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5"/>
    </row>
    <row r="122" spans="1:92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7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5"/>
    </row>
    <row r="123" spans="1:92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7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5"/>
    </row>
    <row r="124" spans="1:92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7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5"/>
    </row>
    <row r="125" spans="1:92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7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5"/>
    </row>
    <row r="126" spans="1:92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7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5"/>
    </row>
    <row r="127" spans="1:92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7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5"/>
    </row>
    <row r="128" spans="1:92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7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5"/>
    </row>
    <row r="129" spans="1:92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7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5"/>
    </row>
    <row r="130" spans="1:92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7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5"/>
    </row>
    <row r="131" spans="1:92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7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5"/>
    </row>
    <row r="132" spans="1:92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7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5"/>
    </row>
    <row r="133" spans="1:92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7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5"/>
    </row>
    <row r="134" spans="1:92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7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5"/>
    </row>
    <row r="135" spans="1:92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7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5"/>
    </row>
    <row r="136" spans="1:92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7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5"/>
    </row>
    <row r="137" spans="1:92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7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5"/>
    </row>
    <row r="138" spans="1:92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7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5"/>
    </row>
    <row r="139" spans="1:92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7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5"/>
    </row>
    <row r="140" spans="1:92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7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5"/>
    </row>
    <row r="141" spans="1:92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7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5"/>
    </row>
    <row r="142" spans="1:92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7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5"/>
    </row>
    <row r="143" spans="1:92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7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5"/>
    </row>
    <row r="144" spans="1:92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7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5"/>
    </row>
    <row r="145" spans="1:92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7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5"/>
    </row>
    <row r="146" spans="1:92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7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5"/>
    </row>
    <row r="147" spans="1:92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7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5"/>
    </row>
    <row r="148" spans="1:92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7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5"/>
    </row>
    <row r="149" spans="1:92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7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5"/>
    </row>
    <row r="150" spans="1:92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7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5"/>
    </row>
    <row r="151" spans="1:92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7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5"/>
    </row>
    <row r="152" spans="1:92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7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5"/>
    </row>
    <row r="153" spans="1:92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7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5"/>
    </row>
    <row r="154" spans="1:92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7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5"/>
    </row>
    <row r="155" spans="1:92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7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5"/>
    </row>
    <row r="156" spans="1:92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7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5"/>
    </row>
    <row r="157" spans="1:92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7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5"/>
    </row>
    <row r="158" spans="1:92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7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5"/>
    </row>
    <row r="159" spans="1:92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7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5"/>
    </row>
    <row r="160" spans="1:92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7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5"/>
    </row>
    <row r="161" spans="1:92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7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5"/>
    </row>
    <row r="162" spans="1:92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7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5"/>
    </row>
    <row r="163" spans="1:92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7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5"/>
    </row>
    <row r="164" spans="1:92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7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5"/>
    </row>
    <row r="165" spans="1:92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7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5"/>
    </row>
    <row r="166" spans="1:92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7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5"/>
    </row>
    <row r="167" spans="1:92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7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5"/>
    </row>
    <row r="168" spans="1:92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7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5"/>
    </row>
    <row r="169" spans="1:92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7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5"/>
    </row>
    <row r="170" spans="1:92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7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5"/>
    </row>
    <row r="171" spans="1:92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7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5"/>
    </row>
    <row r="172" spans="1:92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7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5"/>
    </row>
    <row r="173" spans="1:92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7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5"/>
    </row>
    <row r="174" spans="1:92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7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5"/>
    </row>
    <row r="175" spans="1:92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7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5"/>
    </row>
    <row r="176" spans="1:92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7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5"/>
    </row>
    <row r="177" spans="1:92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7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5"/>
    </row>
    <row r="178" spans="1:92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7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5"/>
    </row>
    <row r="179" spans="1:92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7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5"/>
    </row>
    <row r="180" spans="1:92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7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5"/>
    </row>
    <row r="181" spans="1:92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7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5"/>
    </row>
    <row r="182" spans="1:92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7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5"/>
    </row>
    <row r="183" spans="1:92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7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5"/>
    </row>
    <row r="184" spans="1:92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7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5"/>
    </row>
    <row r="185" spans="1:92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7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5"/>
    </row>
    <row r="186" spans="1:92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7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5"/>
    </row>
    <row r="187" spans="1:92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7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5"/>
    </row>
    <row r="188" spans="1:92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7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5"/>
    </row>
    <row r="189" spans="1:92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7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5"/>
    </row>
    <row r="190" spans="1:92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7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5"/>
    </row>
    <row r="191" spans="1:92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7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5"/>
    </row>
    <row r="192" spans="1:92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7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5"/>
    </row>
    <row r="193" spans="1:92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7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5"/>
    </row>
    <row r="194" spans="1:92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7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5"/>
    </row>
    <row r="195" spans="1:92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7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5"/>
    </row>
    <row r="196" spans="1:92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7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5"/>
    </row>
    <row r="197" spans="1:92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7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5"/>
    </row>
    <row r="198" spans="1:92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7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5"/>
    </row>
    <row r="199" spans="1:92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7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5"/>
    </row>
    <row r="200" spans="1:92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7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5"/>
    </row>
    <row r="201" spans="1:92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7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5"/>
    </row>
    <row r="202" spans="1:92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7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5"/>
    </row>
    <row r="203" spans="1:92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7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5"/>
    </row>
    <row r="204" spans="1:92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7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5"/>
    </row>
    <row r="205" spans="1:92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7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5"/>
    </row>
    <row r="206" spans="1:92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7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5"/>
    </row>
    <row r="207" spans="1:92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7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5"/>
    </row>
  </sheetData>
  <sortState xmlns:xlrd2="http://schemas.microsoft.com/office/spreadsheetml/2017/richdata2" ref="A8:CN61">
    <sortCondition ref="A8:A61"/>
    <sortCondition ref="B8:B61"/>
    <sortCondition ref="C8:C61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&amp;Lごみ資源化の状況（令和5年度実績）</oddHeader>
  </headerFooter>
  <colBreaks count="3" manualBreakCount="3">
    <brk id="25" min="1" max="60" man="1"/>
    <brk id="47" min="1" max="60" man="1"/>
    <brk id="69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78" customWidth="1"/>
    <col min="40" max="40" width="10.625" style="218" customWidth="1"/>
    <col min="41" max="42" width="10.625" style="278" customWidth="1"/>
    <col min="43" max="43" width="10.625" style="218" customWidth="1"/>
    <col min="44" max="44" width="10.625" style="278" customWidth="1"/>
    <col min="45" max="45" width="10.625" style="218" customWidth="1"/>
    <col min="46" max="46" width="10.625" style="278" customWidth="1"/>
    <col min="47" max="61" width="10.625" style="218" customWidth="1"/>
    <col min="62" max="68" width="10.625" style="278" customWidth="1"/>
    <col min="69" max="70" width="10.625" style="218" customWidth="1"/>
    <col min="71" max="81" width="10.625" style="278" customWidth="1"/>
    <col min="82" max="82" width="10.625" style="218" customWidth="1"/>
    <col min="83" max="90" width="10.625" style="278" customWidth="1"/>
    <col min="91" max="92" width="10.625" style="218" customWidth="1"/>
    <col min="93" max="104" width="10.625" style="278" customWidth="1"/>
    <col min="105" max="105" width="10.625" style="218" customWidth="1"/>
    <col min="106" max="112" width="10.625" style="278" customWidth="1"/>
    <col min="113" max="114" width="10.625" style="218" customWidth="1"/>
    <col min="115" max="125" width="10.625" style="278" customWidth="1"/>
    <col min="126" max="126" width="10.625" style="218" customWidth="1"/>
    <col min="127" max="129" width="10.625" style="278" customWidth="1"/>
    <col min="130" max="130" width="10.625" style="218" customWidth="1"/>
    <col min="131" max="134" width="10.625" style="278" customWidth="1"/>
    <col min="135" max="137" width="10.625" style="218" customWidth="1"/>
    <col min="138" max="139" width="10.625" style="278" customWidth="1"/>
    <col min="140" max="140" width="10.625" style="218" customWidth="1"/>
    <col min="141" max="143" width="10.625" style="278" customWidth="1"/>
    <col min="144" max="146" width="10.625" style="218" customWidth="1"/>
    <col min="147" max="150" width="10.625" style="278" customWidth="1"/>
    <col min="151" max="152" width="10.625" style="218" customWidth="1"/>
    <col min="153" max="155" width="10.625" style="278" customWidth="1"/>
    <col min="156" max="171" width="10.625" style="218" customWidth="1"/>
    <col min="172" max="174" width="10.625" style="278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717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76"/>
      <c r="AM1" s="276"/>
      <c r="AN1" s="215"/>
      <c r="AO1" s="276"/>
      <c r="AP1" s="276"/>
      <c r="AQ1" s="215"/>
      <c r="AR1" s="276"/>
      <c r="AS1" s="215"/>
      <c r="AT1" s="276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76"/>
      <c r="BK1" s="276"/>
      <c r="BL1" s="276"/>
      <c r="BM1" s="276"/>
      <c r="BN1" s="276"/>
      <c r="BO1" s="276"/>
      <c r="BP1" s="276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76"/>
      <c r="CG1" s="276"/>
      <c r="CH1" s="276"/>
      <c r="CI1" s="276"/>
      <c r="CJ1" s="276"/>
      <c r="CK1" s="276"/>
      <c r="CL1" s="276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76"/>
      <c r="DC1" s="276"/>
      <c r="DD1" s="276"/>
      <c r="DE1" s="276"/>
      <c r="DF1" s="276"/>
      <c r="DG1" s="276"/>
      <c r="DH1" s="276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76"/>
      <c r="DY1" s="276"/>
      <c r="DZ1" s="215"/>
      <c r="EA1" s="276"/>
      <c r="EB1" s="276"/>
      <c r="EC1" s="276"/>
      <c r="ED1" s="276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76"/>
      <c r="ES1" s="276"/>
      <c r="ET1" s="276"/>
      <c r="EU1" s="215"/>
      <c r="EV1" s="215"/>
      <c r="EW1" s="276"/>
      <c r="EX1" s="276"/>
      <c r="EY1" s="276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76"/>
      <c r="FQ1" s="276"/>
      <c r="FR1" s="276"/>
      <c r="FS1" s="215"/>
      <c r="FT1" s="215"/>
      <c r="FU1" s="215"/>
      <c r="FV1" s="215"/>
      <c r="FW1" s="215"/>
    </row>
    <row r="2" spans="1:179" s="265" customFormat="1" ht="25.5" customHeight="1" x14ac:dyDescent="0.15">
      <c r="A2" s="305" t="s">
        <v>10</v>
      </c>
      <c r="B2" s="305" t="s">
        <v>11</v>
      </c>
      <c r="C2" s="307" t="s">
        <v>12</v>
      </c>
      <c r="D2" s="255" t="s">
        <v>694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93"/>
      <c r="AM2" s="293"/>
      <c r="AN2" s="261"/>
      <c r="AO2" s="293"/>
      <c r="AP2" s="293"/>
      <c r="AQ2" s="261"/>
      <c r="AR2" s="293"/>
      <c r="AS2" s="261"/>
      <c r="AT2" s="293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293"/>
      <c r="BK2" s="293"/>
      <c r="BL2" s="293"/>
      <c r="BM2" s="293"/>
      <c r="BN2" s="293"/>
      <c r="BO2" s="293"/>
      <c r="BP2" s="293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293"/>
      <c r="CG2" s="293"/>
      <c r="CH2" s="293"/>
      <c r="CI2" s="293"/>
      <c r="CJ2" s="293"/>
      <c r="CK2" s="293"/>
      <c r="CL2" s="293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293"/>
      <c r="DC2" s="293"/>
      <c r="DD2" s="293"/>
      <c r="DE2" s="293"/>
      <c r="DF2" s="293"/>
      <c r="DG2" s="293"/>
      <c r="DH2" s="293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293"/>
      <c r="DY2" s="293"/>
      <c r="DZ2" s="261"/>
      <c r="EA2" s="293"/>
      <c r="EB2" s="293"/>
      <c r="EC2" s="293"/>
      <c r="ED2" s="293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293"/>
      <c r="ES2" s="293"/>
      <c r="ET2" s="293"/>
      <c r="EU2" s="261"/>
      <c r="EV2" s="261"/>
      <c r="EW2" s="293"/>
      <c r="EX2" s="293"/>
      <c r="EY2" s="293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293"/>
      <c r="FQ2" s="293"/>
      <c r="FR2" s="293"/>
      <c r="FS2" s="261"/>
      <c r="FT2" s="261"/>
      <c r="FU2" s="261"/>
      <c r="FV2" s="261"/>
      <c r="FW2" s="264"/>
    </row>
    <row r="3" spans="1:179" s="265" customFormat="1" ht="25.5" customHeight="1" x14ac:dyDescent="0.15">
      <c r="A3" s="306"/>
      <c r="B3" s="306"/>
      <c r="C3" s="308"/>
      <c r="D3" s="347" t="s">
        <v>3</v>
      </c>
      <c r="E3" s="345" t="s">
        <v>71</v>
      </c>
      <c r="F3" s="345" t="s">
        <v>72</v>
      </c>
      <c r="G3" s="345" t="s">
        <v>73</v>
      </c>
      <c r="H3" s="345" t="s">
        <v>74</v>
      </c>
      <c r="I3" s="345" t="s">
        <v>75</v>
      </c>
      <c r="J3" s="343" t="s">
        <v>6</v>
      </c>
      <c r="K3" s="345" t="s">
        <v>76</v>
      </c>
      <c r="L3" s="343" t="s">
        <v>85</v>
      </c>
      <c r="M3" s="343" t="s">
        <v>681</v>
      </c>
      <c r="N3" s="343" t="s">
        <v>683</v>
      </c>
      <c r="O3" s="345" t="s">
        <v>77</v>
      </c>
      <c r="P3" s="345" t="s">
        <v>78</v>
      </c>
      <c r="Q3" s="345" t="s">
        <v>79</v>
      </c>
      <c r="R3" s="345" t="s">
        <v>80</v>
      </c>
      <c r="S3" s="317" t="s">
        <v>81</v>
      </c>
      <c r="T3" s="311" t="s">
        <v>680</v>
      </c>
      <c r="U3" s="345" t="s">
        <v>82</v>
      </c>
      <c r="V3" s="343" t="s">
        <v>709</v>
      </c>
      <c r="W3" s="343" t="s">
        <v>84</v>
      </c>
      <c r="X3" s="343" t="s">
        <v>704</v>
      </c>
      <c r="Y3" s="343" t="s">
        <v>66</v>
      </c>
      <c r="Z3" s="266" t="s">
        <v>697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94"/>
      <c r="AM3" s="294"/>
      <c r="AN3" s="267"/>
      <c r="AO3" s="294"/>
      <c r="AP3" s="294"/>
      <c r="AQ3" s="267"/>
      <c r="AR3" s="294"/>
      <c r="AS3" s="268"/>
      <c r="AT3" s="295"/>
      <c r="AU3" s="269"/>
      <c r="AV3" s="266" t="s">
        <v>698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94"/>
      <c r="BK3" s="294"/>
      <c r="BL3" s="294"/>
      <c r="BM3" s="294"/>
      <c r="BN3" s="294"/>
      <c r="BO3" s="295"/>
      <c r="BP3" s="295"/>
      <c r="BQ3" s="269"/>
      <c r="BR3" s="266" t="s">
        <v>699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94"/>
      <c r="CG3" s="294"/>
      <c r="CH3" s="294"/>
      <c r="CI3" s="294"/>
      <c r="CJ3" s="294"/>
      <c r="CK3" s="295"/>
      <c r="CL3" s="295"/>
      <c r="CM3" s="269"/>
      <c r="CN3" s="266" t="s">
        <v>700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94"/>
      <c r="DC3" s="294"/>
      <c r="DD3" s="294"/>
      <c r="DE3" s="294"/>
      <c r="DF3" s="294"/>
      <c r="DG3" s="295"/>
      <c r="DH3" s="295"/>
      <c r="DI3" s="269"/>
      <c r="DJ3" s="266" t="s">
        <v>701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94"/>
      <c r="DY3" s="294"/>
      <c r="DZ3" s="267"/>
      <c r="EA3" s="294"/>
      <c r="EB3" s="294"/>
      <c r="EC3" s="295"/>
      <c r="ED3" s="295"/>
      <c r="EE3" s="269"/>
      <c r="EF3" s="266" t="s">
        <v>702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94"/>
      <c r="ES3" s="294"/>
      <c r="ET3" s="294"/>
      <c r="EU3" s="267"/>
      <c r="EV3" s="267"/>
      <c r="EW3" s="294"/>
      <c r="EX3" s="294"/>
      <c r="EY3" s="295"/>
      <c r="EZ3" s="268"/>
      <c r="FA3" s="269"/>
      <c r="FB3" s="266" t="s">
        <v>703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94"/>
      <c r="FQ3" s="294"/>
      <c r="FR3" s="294"/>
      <c r="FS3" s="267"/>
      <c r="FT3" s="267"/>
      <c r="FU3" s="268"/>
      <c r="FV3" s="268"/>
      <c r="FW3" s="269"/>
    </row>
    <row r="4" spans="1:179" s="265" customFormat="1" ht="25.5" customHeight="1" x14ac:dyDescent="0.15">
      <c r="A4" s="306"/>
      <c r="B4" s="306"/>
      <c r="C4" s="308"/>
      <c r="D4" s="347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18"/>
      <c r="T4" s="318"/>
      <c r="U4" s="344"/>
      <c r="V4" s="346"/>
      <c r="W4" s="346"/>
      <c r="X4" s="346"/>
      <c r="Y4" s="346"/>
      <c r="Z4" s="347" t="s">
        <v>3</v>
      </c>
      <c r="AA4" s="345" t="s">
        <v>71</v>
      </c>
      <c r="AB4" s="345" t="s">
        <v>72</v>
      </c>
      <c r="AC4" s="345" t="s">
        <v>73</v>
      </c>
      <c r="AD4" s="345" t="s">
        <v>74</v>
      </c>
      <c r="AE4" s="345" t="s">
        <v>75</v>
      </c>
      <c r="AF4" s="343" t="s">
        <v>6</v>
      </c>
      <c r="AG4" s="345" t="s">
        <v>76</v>
      </c>
      <c r="AH4" s="343" t="s">
        <v>85</v>
      </c>
      <c r="AI4" s="345" t="s">
        <v>681</v>
      </c>
      <c r="AJ4" s="345" t="s">
        <v>683</v>
      </c>
      <c r="AK4" s="345" t="s">
        <v>77</v>
      </c>
      <c r="AL4" s="345" t="s">
        <v>78</v>
      </c>
      <c r="AM4" s="345" t="s">
        <v>79</v>
      </c>
      <c r="AN4" s="345" t="s">
        <v>80</v>
      </c>
      <c r="AO4" s="343" t="s">
        <v>81</v>
      </c>
      <c r="AP4" s="345" t="s">
        <v>680</v>
      </c>
      <c r="AQ4" s="345" t="s">
        <v>82</v>
      </c>
      <c r="AR4" s="343" t="s">
        <v>83</v>
      </c>
      <c r="AS4" s="343" t="s">
        <v>84</v>
      </c>
      <c r="AT4" s="343" t="s">
        <v>707</v>
      </c>
      <c r="AU4" s="343" t="s">
        <v>66</v>
      </c>
      <c r="AV4" s="347" t="s">
        <v>3</v>
      </c>
      <c r="AW4" s="345" t="s">
        <v>71</v>
      </c>
      <c r="AX4" s="345" t="s">
        <v>72</v>
      </c>
      <c r="AY4" s="345" t="s">
        <v>73</v>
      </c>
      <c r="AZ4" s="345" t="s">
        <v>74</v>
      </c>
      <c r="BA4" s="345" t="s">
        <v>75</v>
      </c>
      <c r="BB4" s="343" t="s">
        <v>6</v>
      </c>
      <c r="BC4" s="345" t="s">
        <v>76</v>
      </c>
      <c r="BD4" s="343" t="s">
        <v>85</v>
      </c>
      <c r="BE4" s="345" t="s">
        <v>681</v>
      </c>
      <c r="BF4" s="345" t="s">
        <v>683</v>
      </c>
      <c r="BG4" s="345" t="s">
        <v>77</v>
      </c>
      <c r="BH4" s="345" t="s">
        <v>78</v>
      </c>
      <c r="BI4" s="345" t="s">
        <v>79</v>
      </c>
      <c r="BJ4" s="345" t="s">
        <v>80</v>
      </c>
      <c r="BK4" s="343" t="s">
        <v>81</v>
      </c>
      <c r="BL4" s="345" t="s">
        <v>680</v>
      </c>
      <c r="BM4" s="345" t="s">
        <v>82</v>
      </c>
      <c r="BN4" s="343" t="s">
        <v>83</v>
      </c>
      <c r="BO4" s="343" t="s">
        <v>84</v>
      </c>
      <c r="BP4" s="343" t="s">
        <v>707</v>
      </c>
      <c r="BQ4" s="343" t="s">
        <v>66</v>
      </c>
      <c r="BR4" s="347" t="s">
        <v>3</v>
      </c>
      <c r="BS4" s="345" t="s">
        <v>71</v>
      </c>
      <c r="BT4" s="345" t="s">
        <v>72</v>
      </c>
      <c r="BU4" s="345" t="s">
        <v>73</v>
      </c>
      <c r="BV4" s="345" t="s">
        <v>74</v>
      </c>
      <c r="BW4" s="345" t="s">
        <v>75</v>
      </c>
      <c r="BX4" s="343" t="s">
        <v>6</v>
      </c>
      <c r="BY4" s="345" t="s">
        <v>76</v>
      </c>
      <c r="BZ4" s="343" t="s">
        <v>85</v>
      </c>
      <c r="CA4" s="345" t="s">
        <v>681</v>
      </c>
      <c r="CB4" s="345" t="s">
        <v>683</v>
      </c>
      <c r="CC4" s="345" t="s">
        <v>77</v>
      </c>
      <c r="CD4" s="345" t="s">
        <v>78</v>
      </c>
      <c r="CE4" s="345" t="s">
        <v>79</v>
      </c>
      <c r="CF4" s="345" t="s">
        <v>80</v>
      </c>
      <c r="CG4" s="343" t="s">
        <v>81</v>
      </c>
      <c r="CH4" s="345" t="s">
        <v>680</v>
      </c>
      <c r="CI4" s="345" t="s">
        <v>82</v>
      </c>
      <c r="CJ4" s="343" t="s">
        <v>83</v>
      </c>
      <c r="CK4" s="343" t="s">
        <v>84</v>
      </c>
      <c r="CL4" s="343" t="s">
        <v>707</v>
      </c>
      <c r="CM4" s="343" t="s">
        <v>66</v>
      </c>
      <c r="CN4" s="347" t="s">
        <v>3</v>
      </c>
      <c r="CO4" s="345" t="s">
        <v>71</v>
      </c>
      <c r="CP4" s="345" t="s">
        <v>72</v>
      </c>
      <c r="CQ4" s="345" t="s">
        <v>73</v>
      </c>
      <c r="CR4" s="345" t="s">
        <v>74</v>
      </c>
      <c r="CS4" s="345" t="s">
        <v>75</v>
      </c>
      <c r="CT4" s="343" t="s">
        <v>6</v>
      </c>
      <c r="CU4" s="345" t="s">
        <v>76</v>
      </c>
      <c r="CV4" s="343" t="s">
        <v>85</v>
      </c>
      <c r="CW4" s="345" t="s">
        <v>681</v>
      </c>
      <c r="CX4" s="345" t="s">
        <v>683</v>
      </c>
      <c r="CY4" s="345" t="s">
        <v>77</v>
      </c>
      <c r="CZ4" s="345" t="s">
        <v>78</v>
      </c>
      <c r="DA4" s="345" t="s">
        <v>79</v>
      </c>
      <c r="DB4" s="345" t="s">
        <v>80</v>
      </c>
      <c r="DC4" s="343" t="s">
        <v>81</v>
      </c>
      <c r="DD4" s="345" t="s">
        <v>680</v>
      </c>
      <c r="DE4" s="345" t="s">
        <v>82</v>
      </c>
      <c r="DF4" s="343" t="s">
        <v>83</v>
      </c>
      <c r="DG4" s="343" t="s">
        <v>84</v>
      </c>
      <c r="DH4" s="343" t="s">
        <v>707</v>
      </c>
      <c r="DI4" s="343" t="s">
        <v>66</v>
      </c>
      <c r="DJ4" s="347" t="s">
        <v>3</v>
      </c>
      <c r="DK4" s="345" t="s">
        <v>71</v>
      </c>
      <c r="DL4" s="345" t="s">
        <v>72</v>
      </c>
      <c r="DM4" s="345" t="s">
        <v>73</v>
      </c>
      <c r="DN4" s="345" t="s">
        <v>74</v>
      </c>
      <c r="DO4" s="345" t="s">
        <v>75</v>
      </c>
      <c r="DP4" s="343" t="s">
        <v>6</v>
      </c>
      <c r="DQ4" s="345" t="s">
        <v>76</v>
      </c>
      <c r="DR4" s="343" t="s">
        <v>85</v>
      </c>
      <c r="DS4" s="345" t="s">
        <v>681</v>
      </c>
      <c r="DT4" s="345" t="s">
        <v>683</v>
      </c>
      <c r="DU4" s="345" t="s">
        <v>77</v>
      </c>
      <c r="DV4" s="345" t="s">
        <v>78</v>
      </c>
      <c r="DW4" s="345" t="s">
        <v>79</v>
      </c>
      <c r="DX4" s="345" t="s">
        <v>80</v>
      </c>
      <c r="DY4" s="343" t="s">
        <v>81</v>
      </c>
      <c r="DZ4" s="345" t="s">
        <v>680</v>
      </c>
      <c r="EA4" s="345" t="s">
        <v>82</v>
      </c>
      <c r="EB4" s="343" t="s">
        <v>83</v>
      </c>
      <c r="EC4" s="343" t="s">
        <v>84</v>
      </c>
      <c r="ED4" s="343" t="s">
        <v>707</v>
      </c>
      <c r="EE4" s="343" t="s">
        <v>66</v>
      </c>
      <c r="EF4" s="347" t="s">
        <v>3</v>
      </c>
      <c r="EG4" s="345" t="s">
        <v>71</v>
      </c>
      <c r="EH4" s="345" t="s">
        <v>72</v>
      </c>
      <c r="EI4" s="345" t="s">
        <v>73</v>
      </c>
      <c r="EJ4" s="345" t="s">
        <v>74</v>
      </c>
      <c r="EK4" s="345" t="s">
        <v>75</v>
      </c>
      <c r="EL4" s="343" t="s">
        <v>6</v>
      </c>
      <c r="EM4" s="345" t="s">
        <v>76</v>
      </c>
      <c r="EN4" s="343" t="s">
        <v>85</v>
      </c>
      <c r="EO4" s="345" t="s">
        <v>681</v>
      </c>
      <c r="EP4" s="345" t="s">
        <v>683</v>
      </c>
      <c r="EQ4" s="345" t="s">
        <v>77</v>
      </c>
      <c r="ER4" s="345" t="s">
        <v>78</v>
      </c>
      <c r="ES4" s="345" t="s">
        <v>79</v>
      </c>
      <c r="ET4" s="345" t="s">
        <v>80</v>
      </c>
      <c r="EU4" s="343" t="s">
        <v>81</v>
      </c>
      <c r="EV4" s="345" t="s">
        <v>680</v>
      </c>
      <c r="EW4" s="345" t="s">
        <v>82</v>
      </c>
      <c r="EX4" s="343" t="s">
        <v>83</v>
      </c>
      <c r="EY4" s="343" t="s">
        <v>84</v>
      </c>
      <c r="EZ4" s="343" t="s">
        <v>704</v>
      </c>
      <c r="FA4" s="343" t="s">
        <v>66</v>
      </c>
      <c r="FB4" s="347" t="s">
        <v>3</v>
      </c>
      <c r="FC4" s="345" t="s">
        <v>71</v>
      </c>
      <c r="FD4" s="345" t="s">
        <v>72</v>
      </c>
      <c r="FE4" s="345" t="s">
        <v>73</v>
      </c>
      <c r="FF4" s="345" t="s">
        <v>74</v>
      </c>
      <c r="FG4" s="345" t="s">
        <v>75</v>
      </c>
      <c r="FH4" s="343" t="s">
        <v>6</v>
      </c>
      <c r="FI4" s="345" t="s">
        <v>76</v>
      </c>
      <c r="FJ4" s="343" t="s">
        <v>85</v>
      </c>
      <c r="FK4" s="345" t="s">
        <v>681</v>
      </c>
      <c r="FL4" s="345" t="s">
        <v>683</v>
      </c>
      <c r="FM4" s="345" t="s">
        <v>77</v>
      </c>
      <c r="FN4" s="345" t="s">
        <v>78</v>
      </c>
      <c r="FO4" s="345" t="s">
        <v>79</v>
      </c>
      <c r="FP4" s="345" t="s">
        <v>80</v>
      </c>
      <c r="FQ4" s="343" t="s">
        <v>81</v>
      </c>
      <c r="FR4" s="345" t="s">
        <v>680</v>
      </c>
      <c r="FS4" s="345" t="s">
        <v>82</v>
      </c>
      <c r="FT4" s="343" t="s">
        <v>709</v>
      </c>
      <c r="FU4" s="343" t="s">
        <v>84</v>
      </c>
      <c r="FV4" s="343" t="s">
        <v>704</v>
      </c>
      <c r="FW4" s="343" t="s">
        <v>66</v>
      </c>
    </row>
    <row r="5" spans="1:179" s="265" customFormat="1" ht="43.5" customHeight="1" x14ac:dyDescent="0.15">
      <c r="A5" s="306"/>
      <c r="B5" s="306"/>
      <c r="C5" s="308"/>
      <c r="D5" s="347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18"/>
      <c r="T5" s="318"/>
      <c r="U5" s="344"/>
      <c r="V5" s="346"/>
      <c r="W5" s="346"/>
      <c r="X5" s="346"/>
      <c r="Y5" s="346"/>
      <c r="Z5" s="347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6"/>
      <c r="AT5" s="346"/>
      <c r="AU5" s="346"/>
      <c r="AV5" s="347"/>
      <c r="AW5" s="344"/>
      <c r="AX5" s="344"/>
      <c r="AY5" s="344"/>
      <c r="AZ5" s="344"/>
      <c r="BA5" s="344"/>
      <c r="BB5" s="344"/>
      <c r="BC5" s="344"/>
      <c r="BD5" s="344"/>
      <c r="BE5" s="344"/>
      <c r="BF5" s="344"/>
      <c r="BG5" s="344"/>
      <c r="BH5" s="344"/>
      <c r="BI5" s="344"/>
      <c r="BJ5" s="344"/>
      <c r="BK5" s="344"/>
      <c r="BL5" s="344"/>
      <c r="BM5" s="344"/>
      <c r="BN5" s="344"/>
      <c r="BO5" s="346"/>
      <c r="BP5" s="346"/>
      <c r="BQ5" s="346"/>
      <c r="BR5" s="347"/>
      <c r="BS5" s="344"/>
      <c r="BT5" s="344"/>
      <c r="BU5" s="344"/>
      <c r="BV5" s="344"/>
      <c r="BW5" s="344"/>
      <c r="BX5" s="344"/>
      <c r="BY5" s="344"/>
      <c r="BZ5" s="344"/>
      <c r="CA5" s="344"/>
      <c r="CB5" s="344"/>
      <c r="CC5" s="344"/>
      <c r="CD5" s="344"/>
      <c r="CE5" s="344"/>
      <c r="CF5" s="344"/>
      <c r="CG5" s="344"/>
      <c r="CH5" s="344"/>
      <c r="CI5" s="344"/>
      <c r="CJ5" s="344"/>
      <c r="CK5" s="346"/>
      <c r="CL5" s="346"/>
      <c r="CM5" s="346"/>
      <c r="CN5" s="347"/>
      <c r="CO5" s="344"/>
      <c r="CP5" s="344"/>
      <c r="CQ5" s="344"/>
      <c r="CR5" s="344"/>
      <c r="CS5" s="344"/>
      <c r="CT5" s="344"/>
      <c r="CU5" s="344"/>
      <c r="CV5" s="344"/>
      <c r="CW5" s="344"/>
      <c r="CX5" s="344"/>
      <c r="CY5" s="344"/>
      <c r="CZ5" s="344"/>
      <c r="DA5" s="344"/>
      <c r="DB5" s="344"/>
      <c r="DC5" s="344"/>
      <c r="DD5" s="344"/>
      <c r="DE5" s="344"/>
      <c r="DF5" s="344"/>
      <c r="DG5" s="346"/>
      <c r="DH5" s="346"/>
      <c r="DI5" s="346"/>
      <c r="DJ5" s="347"/>
      <c r="DK5" s="344"/>
      <c r="DL5" s="344"/>
      <c r="DM5" s="344"/>
      <c r="DN5" s="344"/>
      <c r="DO5" s="344"/>
      <c r="DP5" s="344"/>
      <c r="DQ5" s="344"/>
      <c r="DR5" s="344"/>
      <c r="DS5" s="344"/>
      <c r="DT5" s="344"/>
      <c r="DU5" s="344"/>
      <c r="DV5" s="344"/>
      <c r="DW5" s="344"/>
      <c r="DX5" s="344"/>
      <c r="DY5" s="344"/>
      <c r="DZ5" s="344"/>
      <c r="EA5" s="344"/>
      <c r="EB5" s="344"/>
      <c r="EC5" s="346"/>
      <c r="ED5" s="346"/>
      <c r="EE5" s="346"/>
      <c r="EF5" s="347"/>
      <c r="EG5" s="344"/>
      <c r="EH5" s="344"/>
      <c r="EI5" s="344"/>
      <c r="EJ5" s="344"/>
      <c r="EK5" s="344"/>
      <c r="EL5" s="344"/>
      <c r="EM5" s="344"/>
      <c r="EN5" s="344"/>
      <c r="EO5" s="344"/>
      <c r="EP5" s="344"/>
      <c r="EQ5" s="344"/>
      <c r="ER5" s="344"/>
      <c r="ES5" s="344"/>
      <c r="ET5" s="344"/>
      <c r="EU5" s="344"/>
      <c r="EV5" s="344"/>
      <c r="EW5" s="344"/>
      <c r="EX5" s="344"/>
      <c r="EY5" s="346"/>
      <c r="EZ5" s="346"/>
      <c r="FA5" s="346"/>
      <c r="FB5" s="347"/>
      <c r="FC5" s="344"/>
      <c r="FD5" s="344"/>
      <c r="FE5" s="344"/>
      <c r="FF5" s="344"/>
      <c r="FG5" s="344"/>
      <c r="FH5" s="344"/>
      <c r="FI5" s="344"/>
      <c r="FJ5" s="344"/>
      <c r="FK5" s="344"/>
      <c r="FL5" s="344"/>
      <c r="FM5" s="344"/>
      <c r="FN5" s="344"/>
      <c r="FO5" s="344"/>
      <c r="FP5" s="344"/>
      <c r="FQ5" s="344"/>
      <c r="FR5" s="344"/>
      <c r="FS5" s="344"/>
      <c r="FT5" s="344"/>
      <c r="FU5" s="346"/>
      <c r="FV5" s="346"/>
      <c r="FW5" s="346"/>
    </row>
    <row r="6" spans="1:179" s="271" customFormat="1" ht="13.5" customHeight="1" x14ac:dyDescent="0.15">
      <c r="A6" s="306"/>
      <c r="B6" s="306"/>
      <c r="C6" s="308"/>
      <c r="D6" s="270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8" t="s">
        <v>677</v>
      </c>
      <c r="N6" s="258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8" t="s">
        <v>677</v>
      </c>
      <c r="AJ6" s="258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8" t="s">
        <v>677</v>
      </c>
      <c r="BF6" s="258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8" t="s">
        <v>677</v>
      </c>
      <c r="CB6" s="258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258" t="s">
        <v>677</v>
      </c>
      <c r="CO6" s="258" t="s">
        <v>5</v>
      </c>
      <c r="CP6" s="258" t="s">
        <v>677</v>
      </c>
      <c r="CQ6" s="258" t="s">
        <v>677</v>
      </c>
      <c r="CR6" s="258" t="s">
        <v>677</v>
      </c>
      <c r="CS6" s="258" t="s">
        <v>677</v>
      </c>
      <c r="CT6" s="258" t="s">
        <v>677</v>
      </c>
      <c r="CU6" s="258" t="s">
        <v>677</v>
      </c>
      <c r="CV6" s="258" t="s">
        <v>677</v>
      </c>
      <c r="CW6" s="258" t="s">
        <v>677</v>
      </c>
      <c r="CX6" s="258" t="s">
        <v>677</v>
      </c>
      <c r="CY6" s="258" t="s">
        <v>677</v>
      </c>
      <c r="CZ6" s="258" t="s">
        <v>677</v>
      </c>
      <c r="DA6" s="258" t="s">
        <v>677</v>
      </c>
      <c r="DB6" s="258" t="s">
        <v>677</v>
      </c>
      <c r="DC6" s="258" t="s">
        <v>677</v>
      </c>
      <c r="DD6" s="258" t="s">
        <v>677</v>
      </c>
      <c r="DE6" s="258" t="s">
        <v>677</v>
      </c>
      <c r="DF6" s="259" t="s">
        <v>677</v>
      </c>
      <c r="DG6" s="258" t="s">
        <v>677</v>
      </c>
      <c r="DH6" s="258" t="s">
        <v>677</v>
      </c>
      <c r="DI6" s="258" t="s">
        <v>677</v>
      </c>
      <c r="DJ6" s="258" t="s">
        <v>677</v>
      </c>
      <c r="DK6" s="258" t="s">
        <v>677</v>
      </c>
      <c r="DL6" s="258" t="s">
        <v>677</v>
      </c>
      <c r="DM6" s="258" t="s">
        <v>677</v>
      </c>
      <c r="DN6" s="258" t="s">
        <v>677</v>
      </c>
      <c r="DO6" s="258" t="s">
        <v>677</v>
      </c>
      <c r="DP6" s="258" t="s">
        <v>677</v>
      </c>
      <c r="DQ6" s="258" t="s">
        <v>677</v>
      </c>
      <c r="DR6" s="258" t="s">
        <v>677</v>
      </c>
      <c r="DS6" s="258" t="s">
        <v>677</v>
      </c>
      <c r="DT6" s="258" t="s">
        <v>677</v>
      </c>
      <c r="DU6" s="258" t="s">
        <v>677</v>
      </c>
      <c r="DV6" s="258" t="s">
        <v>677</v>
      </c>
      <c r="DW6" s="258" t="s">
        <v>677</v>
      </c>
      <c r="DX6" s="258" t="s">
        <v>677</v>
      </c>
      <c r="DY6" s="258" t="s">
        <v>677</v>
      </c>
      <c r="DZ6" s="258" t="s">
        <v>677</v>
      </c>
      <c r="EA6" s="258" t="s">
        <v>677</v>
      </c>
      <c r="EB6" s="259" t="s">
        <v>677</v>
      </c>
      <c r="EC6" s="258" t="s">
        <v>677</v>
      </c>
      <c r="ED6" s="258" t="s">
        <v>677</v>
      </c>
      <c r="EE6" s="258" t="s">
        <v>677</v>
      </c>
      <c r="EF6" s="258" t="s">
        <v>677</v>
      </c>
      <c r="EG6" s="258" t="s">
        <v>677</v>
      </c>
      <c r="EH6" s="258" t="s">
        <v>677</v>
      </c>
      <c r="EI6" s="258" t="s">
        <v>677</v>
      </c>
      <c r="EJ6" s="258" t="s">
        <v>677</v>
      </c>
      <c r="EK6" s="258" t="s">
        <v>677</v>
      </c>
      <c r="EL6" s="258" t="s">
        <v>677</v>
      </c>
      <c r="EM6" s="258" t="s">
        <v>677</v>
      </c>
      <c r="EN6" s="258" t="s">
        <v>677</v>
      </c>
      <c r="EO6" s="258" t="s">
        <v>677</v>
      </c>
      <c r="EP6" s="258" t="s">
        <v>677</v>
      </c>
      <c r="EQ6" s="258" t="s">
        <v>677</v>
      </c>
      <c r="ER6" s="258" t="s">
        <v>677</v>
      </c>
      <c r="ES6" s="258" t="s">
        <v>677</v>
      </c>
      <c r="ET6" s="258" t="s">
        <v>677</v>
      </c>
      <c r="EU6" s="258" t="s">
        <v>677</v>
      </c>
      <c r="EV6" s="258" t="s">
        <v>677</v>
      </c>
      <c r="EW6" s="258" t="s">
        <v>677</v>
      </c>
      <c r="EX6" s="259" t="s">
        <v>677</v>
      </c>
      <c r="EY6" s="258" t="s">
        <v>677</v>
      </c>
      <c r="EZ6" s="258" t="s">
        <v>677</v>
      </c>
      <c r="FA6" s="258" t="s">
        <v>677</v>
      </c>
      <c r="FB6" s="258" t="s">
        <v>677</v>
      </c>
      <c r="FC6" s="258" t="s">
        <v>677</v>
      </c>
      <c r="FD6" s="258" t="s">
        <v>677</v>
      </c>
      <c r="FE6" s="258" t="s">
        <v>677</v>
      </c>
      <c r="FF6" s="258" t="s">
        <v>677</v>
      </c>
      <c r="FG6" s="258" t="s">
        <v>677</v>
      </c>
      <c r="FH6" s="258" t="s">
        <v>677</v>
      </c>
      <c r="FI6" s="258" t="s">
        <v>677</v>
      </c>
      <c r="FJ6" s="258" t="s">
        <v>677</v>
      </c>
      <c r="FK6" s="258" t="s">
        <v>677</v>
      </c>
      <c r="FL6" s="258" t="s">
        <v>677</v>
      </c>
      <c r="FM6" s="258" t="s">
        <v>677</v>
      </c>
      <c r="FN6" s="258" t="s">
        <v>677</v>
      </c>
      <c r="FO6" s="258" t="s">
        <v>677</v>
      </c>
      <c r="FP6" s="258" t="s">
        <v>677</v>
      </c>
      <c r="FQ6" s="258" t="s">
        <v>677</v>
      </c>
      <c r="FR6" s="258" t="s">
        <v>677</v>
      </c>
      <c r="FS6" s="258" t="s">
        <v>677</v>
      </c>
      <c r="FT6" s="259" t="s">
        <v>677</v>
      </c>
      <c r="FU6" s="258" t="s">
        <v>677</v>
      </c>
      <c r="FV6" s="258" t="s">
        <v>677</v>
      </c>
      <c r="FW6" s="258" t="s">
        <v>677</v>
      </c>
    </row>
    <row r="7" spans="1:179" s="282" customFormat="1" ht="13.5" customHeight="1" x14ac:dyDescent="0.15">
      <c r="A7" s="283" t="str">
        <f>ごみ処理概要!A7</f>
        <v>愛知県</v>
      </c>
      <c r="B7" s="284" t="str">
        <f>ごみ処理概要!B7</f>
        <v>23000</v>
      </c>
      <c r="C7" s="285" t="s">
        <v>3</v>
      </c>
      <c r="D7" s="287">
        <f t="shared" ref="D7:L7" si="0">SUM(Z7,AV7,BR7,CN7,DJ7,EF7,FB7)</f>
        <v>333280</v>
      </c>
      <c r="E7" s="287">
        <f t="shared" si="0"/>
        <v>14151</v>
      </c>
      <c r="F7" s="287">
        <f t="shared" si="0"/>
        <v>209</v>
      </c>
      <c r="G7" s="287">
        <f t="shared" si="0"/>
        <v>9186</v>
      </c>
      <c r="H7" s="287">
        <f t="shared" si="0"/>
        <v>35442</v>
      </c>
      <c r="I7" s="287">
        <f t="shared" si="0"/>
        <v>25341</v>
      </c>
      <c r="J7" s="287">
        <f t="shared" si="0"/>
        <v>16180</v>
      </c>
      <c r="K7" s="287">
        <f t="shared" si="0"/>
        <v>155</v>
      </c>
      <c r="L7" s="287">
        <f t="shared" si="0"/>
        <v>44171</v>
      </c>
      <c r="M7" s="287">
        <f t="shared" ref="M7" si="1">SUM(AI7,BE7,CA7,CW7,DS7,EO7,FK7)</f>
        <v>351</v>
      </c>
      <c r="N7" s="287">
        <f t="shared" ref="N7" si="2">SUM(AJ7,BF7,CB7,CX7,DT7,EP7,FL7)</f>
        <v>1179</v>
      </c>
      <c r="O7" s="287">
        <f t="shared" ref="O7:Y7" si="3">SUM(AK7,BG7,CC7,CY7,DU7,EQ7,FM7)</f>
        <v>1572</v>
      </c>
      <c r="P7" s="287">
        <f t="shared" si="3"/>
        <v>17937</v>
      </c>
      <c r="Q7" s="287">
        <f t="shared" si="3"/>
        <v>1213</v>
      </c>
      <c r="R7" s="287">
        <f t="shared" si="3"/>
        <v>65026</v>
      </c>
      <c r="S7" s="287">
        <f t="shared" si="3"/>
        <v>350</v>
      </c>
      <c r="T7" s="287">
        <f t="shared" si="3"/>
        <v>1801</v>
      </c>
      <c r="U7" s="287">
        <f t="shared" si="3"/>
        <v>14404</v>
      </c>
      <c r="V7" s="287">
        <f t="shared" ref="V7:V38" si="4">SUM(AR7,BN7,CJ7,DF7,EB7,EX7,FT7)</f>
        <v>0</v>
      </c>
      <c r="W7" s="287">
        <f t="shared" si="3"/>
        <v>5307</v>
      </c>
      <c r="X7" s="287">
        <f t="shared" ref="X7:X38" si="5">SUM(AT7,BP7,CL7,DH7,ED7,EZ7,FV7)</f>
        <v>134</v>
      </c>
      <c r="Y7" s="287">
        <f t="shared" si="3"/>
        <v>79171</v>
      </c>
      <c r="Z7" s="287">
        <f t="shared" ref="Z7:Z38" si="6">SUM(AA7:AU7)</f>
        <v>105503</v>
      </c>
      <c r="AA7" s="287">
        <f t="shared" ref="AA7:AK7" si="7">SUM(AA$8:AA$207)</f>
        <v>43</v>
      </c>
      <c r="AB7" s="287">
        <f t="shared" si="7"/>
        <v>0</v>
      </c>
      <c r="AC7" s="287">
        <f t="shared" si="7"/>
        <v>9</v>
      </c>
      <c r="AD7" s="287">
        <f t="shared" si="7"/>
        <v>9869</v>
      </c>
      <c r="AE7" s="287">
        <f t="shared" si="7"/>
        <v>0</v>
      </c>
      <c r="AF7" s="287">
        <f t="shared" si="7"/>
        <v>0</v>
      </c>
      <c r="AG7" s="287">
        <f t="shared" si="7"/>
        <v>0</v>
      </c>
      <c r="AH7" s="287">
        <f t="shared" si="7"/>
        <v>0</v>
      </c>
      <c r="AI7" s="287">
        <f t="shared" si="7"/>
        <v>0</v>
      </c>
      <c r="AJ7" s="287">
        <f t="shared" si="7"/>
        <v>0</v>
      </c>
      <c r="AK7" s="287">
        <f t="shared" si="7"/>
        <v>0</v>
      </c>
      <c r="AL7" s="291" t="s">
        <v>676</v>
      </c>
      <c r="AM7" s="291" t="s">
        <v>676</v>
      </c>
      <c r="AN7" s="287">
        <f>SUM(AN$8:AN$207)</f>
        <v>65026</v>
      </c>
      <c r="AO7" s="291" t="s">
        <v>676</v>
      </c>
      <c r="AP7" s="291" t="s">
        <v>676</v>
      </c>
      <c r="AQ7" s="287">
        <f>SUM(AQ$8:AQ$207)</f>
        <v>14404</v>
      </c>
      <c r="AR7" s="291" t="s">
        <v>676</v>
      </c>
      <c r="AS7" s="287">
        <f>SUM(AS$8:AS$207)</f>
        <v>5307</v>
      </c>
      <c r="AT7" s="291">
        <f>SUM(AT$8:AT$207)</f>
        <v>0</v>
      </c>
      <c r="AU7" s="287">
        <f>SUM(AU$8:AU$207)</f>
        <v>10845</v>
      </c>
      <c r="AV7" s="287">
        <f t="shared" ref="AV7:AV38" si="8">SUM(AW7:BQ7)</f>
        <v>13726</v>
      </c>
      <c r="AW7" s="287">
        <f t="shared" ref="AW7:BG7" si="9">SUM(AW$8:AW$207)</f>
        <v>0</v>
      </c>
      <c r="AX7" s="287">
        <f t="shared" si="9"/>
        <v>0</v>
      </c>
      <c r="AY7" s="287">
        <f t="shared" si="9"/>
        <v>6</v>
      </c>
      <c r="AZ7" s="287">
        <f t="shared" si="9"/>
        <v>11938</v>
      </c>
      <c r="BA7" s="287">
        <f t="shared" si="9"/>
        <v>3</v>
      </c>
      <c r="BB7" s="287">
        <f t="shared" si="9"/>
        <v>0</v>
      </c>
      <c r="BC7" s="287">
        <f t="shared" si="9"/>
        <v>0</v>
      </c>
      <c r="BD7" s="287">
        <f t="shared" si="9"/>
        <v>0</v>
      </c>
      <c r="BE7" s="287">
        <f t="shared" si="9"/>
        <v>0</v>
      </c>
      <c r="BF7" s="287">
        <f t="shared" si="9"/>
        <v>1061</v>
      </c>
      <c r="BG7" s="287">
        <f t="shared" si="9"/>
        <v>4</v>
      </c>
      <c r="BH7" s="291" t="s">
        <v>676</v>
      </c>
      <c r="BI7" s="291" t="s">
        <v>676</v>
      </c>
      <c r="BJ7" s="291" t="s">
        <v>676</v>
      </c>
      <c r="BK7" s="291" t="s">
        <v>676</v>
      </c>
      <c r="BL7" s="291" t="s">
        <v>676</v>
      </c>
      <c r="BM7" s="291" t="s">
        <v>676</v>
      </c>
      <c r="BN7" s="291" t="s">
        <v>676</v>
      </c>
      <c r="BO7" s="291" t="s">
        <v>676</v>
      </c>
      <c r="BP7" s="291">
        <f>SUM(BP$8:BP$207)</f>
        <v>0</v>
      </c>
      <c r="BQ7" s="287">
        <f>SUM(BQ$8:BQ$207)</f>
        <v>714</v>
      </c>
      <c r="BR7" s="287">
        <f t="shared" ref="BR7:BR38" si="10">SUM(BS7:CM7)</f>
        <v>22415</v>
      </c>
      <c r="BS7" s="287" t="s">
        <v>676</v>
      </c>
      <c r="BT7" s="287" t="s">
        <v>676</v>
      </c>
      <c r="BU7" s="287" t="s">
        <v>676</v>
      </c>
      <c r="BV7" s="287" t="s">
        <v>676</v>
      </c>
      <c r="BW7" s="287" t="s">
        <v>676</v>
      </c>
      <c r="BX7" s="287" t="s">
        <v>676</v>
      </c>
      <c r="BY7" s="287" t="s">
        <v>676</v>
      </c>
      <c r="BZ7" s="287" t="s">
        <v>676</v>
      </c>
      <c r="CA7" s="287" t="s">
        <v>676</v>
      </c>
      <c r="CB7" s="287" t="s">
        <v>676</v>
      </c>
      <c r="CC7" s="287" t="s">
        <v>676</v>
      </c>
      <c r="CD7" s="287">
        <f t="shared" ref="CD7" si="11">SUM(CD$8:CD$207)</f>
        <v>16267</v>
      </c>
      <c r="CE7" s="287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91">
        <f>SUM(CL$8:CL$207)</f>
        <v>0</v>
      </c>
      <c r="CM7" s="287">
        <f>SUM(CM$8:CM$207)</f>
        <v>6148</v>
      </c>
      <c r="CN7" s="287">
        <f t="shared" ref="CN7:CN38" si="12">SUM(CO7:DI7)</f>
        <v>1277</v>
      </c>
      <c r="CO7" s="287" t="s">
        <v>676</v>
      </c>
      <c r="CP7" s="287" t="s">
        <v>676</v>
      </c>
      <c r="CQ7" s="287" t="s">
        <v>676</v>
      </c>
      <c r="CR7" s="287" t="s">
        <v>676</v>
      </c>
      <c r="CS7" s="287" t="s">
        <v>676</v>
      </c>
      <c r="CT7" s="287" t="s">
        <v>676</v>
      </c>
      <c r="CU7" s="287" t="s">
        <v>676</v>
      </c>
      <c r="CV7" s="287" t="s">
        <v>676</v>
      </c>
      <c r="CW7" s="287" t="s">
        <v>676</v>
      </c>
      <c r="CX7" s="287" t="s">
        <v>676</v>
      </c>
      <c r="CY7" s="287" t="s">
        <v>676</v>
      </c>
      <c r="CZ7" s="287" t="s">
        <v>676</v>
      </c>
      <c r="DA7" s="287">
        <f t="shared" ref="DA7" si="13">SUM(DA$8:DA$207)</f>
        <v>1213</v>
      </c>
      <c r="DB7" s="291" t="s">
        <v>676</v>
      </c>
      <c r="DC7" s="291" t="s">
        <v>676</v>
      </c>
      <c r="DD7" s="291" t="s">
        <v>676</v>
      </c>
      <c r="DE7" s="291" t="s">
        <v>676</v>
      </c>
      <c r="DF7" s="291" t="s">
        <v>676</v>
      </c>
      <c r="DG7" s="291" t="s">
        <v>676</v>
      </c>
      <c r="DH7" s="291">
        <f>SUM(DH$8:DH$207)</f>
        <v>0</v>
      </c>
      <c r="DI7" s="287">
        <f>SUM(DI$8:DI$207)</f>
        <v>64</v>
      </c>
      <c r="DJ7" s="287">
        <f t="shared" ref="DJ7:DJ38" si="14">SUM(DK7:EE7)</f>
        <v>14435</v>
      </c>
      <c r="DK7" s="287" t="s">
        <v>676</v>
      </c>
      <c r="DL7" s="287" t="s">
        <v>676</v>
      </c>
      <c r="DM7" s="287" t="s">
        <v>676</v>
      </c>
      <c r="DN7" s="287" t="s">
        <v>676</v>
      </c>
      <c r="DO7" s="287" t="s">
        <v>676</v>
      </c>
      <c r="DP7" s="287" t="s">
        <v>676</v>
      </c>
      <c r="DQ7" s="287" t="s">
        <v>676</v>
      </c>
      <c r="DR7" s="287" t="s">
        <v>676</v>
      </c>
      <c r="DS7" s="287" t="s">
        <v>676</v>
      </c>
      <c r="DT7" s="287" t="s">
        <v>676</v>
      </c>
      <c r="DU7" s="291" t="s">
        <v>676</v>
      </c>
      <c r="DV7" s="287">
        <f t="shared" ref="DV7" si="15">SUM(DV$8:DV$207)</f>
        <v>0</v>
      </c>
      <c r="DW7" s="291" t="s">
        <v>676</v>
      </c>
      <c r="DX7" s="291" t="s">
        <v>676</v>
      </c>
      <c r="DY7" s="291" t="s">
        <v>676</v>
      </c>
      <c r="DZ7" s="287">
        <f>SUM(DZ$8:DZ$207)</f>
        <v>296</v>
      </c>
      <c r="EA7" s="291" t="s">
        <v>676</v>
      </c>
      <c r="EB7" s="291" t="s">
        <v>676</v>
      </c>
      <c r="EC7" s="291" t="s">
        <v>676</v>
      </c>
      <c r="ED7" s="291">
        <f>SUM(ED$8:ED$207)</f>
        <v>0</v>
      </c>
      <c r="EE7" s="287">
        <f>SUM(EE$8:EE$207)</f>
        <v>14139</v>
      </c>
      <c r="EF7" s="287">
        <f t="shared" ref="EF7:EF38" si="16">SUM(EG7:FA7)</f>
        <v>6660</v>
      </c>
      <c r="EG7" s="287">
        <f t="shared" ref="EG7:EP7" si="17">SUM(EG$8:EG$207)</f>
        <v>0</v>
      </c>
      <c r="EH7" s="287" t="s">
        <v>676</v>
      </c>
      <c r="EI7" s="287" t="s">
        <v>676</v>
      </c>
      <c r="EJ7" s="287">
        <f t="shared" si="17"/>
        <v>0</v>
      </c>
      <c r="EK7" s="287" t="s">
        <v>676</v>
      </c>
      <c r="EL7" s="287" t="s">
        <v>676</v>
      </c>
      <c r="EM7" s="287" t="s">
        <v>676</v>
      </c>
      <c r="EN7" s="287">
        <f t="shared" si="17"/>
        <v>0</v>
      </c>
      <c r="EO7" s="287">
        <f t="shared" si="17"/>
        <v>0</v>
      </c>
      <c r="EP7" s="287">
        <f t="shared" si="17"/>
        <v>0</v>
      </c>
      <c r="EQ7" s="287" t="s">
        <v>676</v>
      </c>
      <c r="ER7" s="287" t="s">
        <v>676</v>
      </c>
      <c r="ES7" s="287" t="s">
        <v>676</v>
      </c>
      <c r="ET7" s="287" t="s">
        <v>676</v>
      </c>
      <c r="EU7" s="287">
        <f>SUM(EU$8:EU$207)</f>
        <v>350</v>
      </c>
      <c r="EV7" s="287">
        <f>SUM(EV$8:EV$207)</f>
        <v>1505</v>
      </c>
      <c r="EW7" s="291" t="s">
        <v>676</v>
      </c>
      <c r="EX7" s="291" t="s">
        <v>676</v>
      </c>
      <c r="EY7" s="291" t="s">
        <v>676</v>
      </c>
      <c r="EZ7" s="287">
        <f>SUM(EZ$8:EZ$207)</f>
        <v>21</v>
      </c>
      <c r="FA7" s="287">
        <f>SUM(FA$8:FA$207)</f>
        <v>4784</v>
      </c>
      <c r="FB7" s="287">
        <f t="shared" ref="FB7:FB38" si="18">SUM(FC7:FW7)</f>
        <v>169264</v>
      </c>
      <c r="FC7" s="287">
        <f t="shared" ref="FC7:FO7" si="19">SUM(FC$8:FC$207)</f>
        <v>14108</v>
      </c>
      <c r="FD7" s="287">
        <f t="shared" si="19"/>
        <v>209</v>
      </c>
      <c r="FE7" s="287">
        <f t="shared" si="19"/>
        <v>9171</v>
      </c>
      <c r="FF7" s="287">
        <f t="shared" si="19"/>
        <v>13635</v>
      </c>
      <c r="FG7" s="287">
        <f t="shared" si="19"/>
        <v>25338</v>
      </c>
      <c r="FH7" s="287">
        <f t="shared" si="19"/>
        <v>16180</v>
      </c>
      <c r="FI7" s="287">
        <f t="shared" si="19"/>
        <v>155</v>
      </c>
      <c r="FJ7" s="287">
        <f t="shared" si="19"/>
        <v>44171</v>
      </c>
      <c r="FK7" s="287">
        <f t="shared" si="19"/>
        <v>351</v>
      </c>
      <c r="FL7" s="287">
        <f t="shared" si="19"/>
        <v>118</v>
      </c>
      <c r="FM7" s="287">
        <f t="shared" si="19"/>
        <v>1568</v>
      </c>
      <c r="FN7" s="287">
        <f t="shared" si="19"/>
        <v>1670</v>
      </c>
      <c r="FO7" s="287">
        <f t="shared" si="19"/>
        <v>0</v>
      </c>
      <c r="FP7" s="291" t="s">
        <v>676</v>
      </c>
      <c r="FQ7" s="291" t="s">
        <v>676</v>
      </c>
      <c r="FR7" s="291" t="s">
        <v>676</v>
      </c>
      <c r="FS7" s="287">
        <f>SUM(FS$8:FS$207)</f>
        <v>0</v>
      </c>
      <c r="FT7" s="287">
        <f>SUM(FT$8:FT$207)</f>
        <v>0</v>
      </c>
      <c r="FU7" s="287">
        <f>SUM(FU$8:FU$207)</f>
        <v>0</v>
      </c>
      <c r="FV7" s="287">
        <f>SUM(FV$8:FV$207)</f>
        <v>113</v>
      </c>
      <c r="FW7" s="287">
        <f>SUM(FW$8:FW$207)</f>
        <v>42477</v>
      </c>
    </row>
    <row r="8" spans="1:179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39" si="20">SUM(Z8,AV8,BR8,CN8,DJ8,EF8,FB8)</f>
        <v>147015</v>
      </c>
      <c r="E8" s="274">
        <f t="shared" ref="E8:E39" si="21">SUM(AA8,AW8,BS8,CO8,DK8,EG8,FC8)</f>
        <v>1389</v>
      </c>
      <c r="F8" s="274">
        <f t="shared" ref="F8:F39" si="22">SUM(AB8,AX8,BT8,CP8,DL8,EH8,FD8)</f>
        <v>22</v>
      </c>
      <c r="G8" s="274">
        <f t="shared" ref="G8:G39" si="23">SUM(AC8,AY8,BU8,CQ8,DM8,EI8,FE8)</f>
        <v>6403</v>
      </c>
      <c r="H8" s="274">
        <f t="shared" ref="H8:H39" si="24">SUM(AD8,AZ8,BV8,CR8,DN8,EJ8,FF8)</f>
        <v>11761</v>
      </c>
      <c r="I8" s="274">
        <f t="shared" ref="I8:I39" si="25">SUM(AE8,BA8,BW8,CS8,DO8,EK8,FG8)</f>
        <v>12274</v>
      </c>
      <c r="J8" s="274">
        <f t="shared" ref="J8:J39" si="26">SUM(AF8,BB8,BX8,CT8,DP8,EL8,FH8)</f>
        <v>7728</v>
      </c>
      <c r="K8" s="274">
        <f t="shared" ref="K8:K39" si="27">SUM(AG8,BC8,BY8,CU8,DQ8,EM8,FI8)</f>
        <v>0</v>
      </c>
      <c r="L8" s="274">
        <f t="shared" ref="L8:L39" si="28">SUM(AH8,BD8,BZ8,CV8,DR8,EN8,FJ8)</f>
        <v>22732</v>
      </c>
      <c r="M8" s="274">
        <f t="shared" ref="M8:M39" si="29">SUM(AI8,BE8,CA8,CW8,DS8,EO8,FK8)</f>
        <v>0</v>
      </c>
      <c r="N8" s="274">
        <f t="shared" ref="N8:N39" si="30">SUM(AJ8,BF8,CB8,CX8,DT8,EP8,FL8)</f>
        <v>108</v>
      </c>
      <c r="O8" s="274">
        <f t="shared" ref="O8:O39" si="31">SUM(AK8,BG8,CC8,CY8,DU8,EQ8,FM8)</f>
        <v>0</v>
      </c>
      <c r="P8" s="274">
        <f t="shared" ref="P8:P39" si="32">SUM(AL8,BH8,CD8,CZ8,DV8,ER8,FN8)</f>
        <v>3799</v>
      </c>
      <c r="Q8" s="274">
        <f t="shared" ref="Q8:Q39" si="33">SUM(AM8,BI8,CE8,DA8,DW8,ES8,FO8)</f>
        <v>819</v>
      </c>
      <c r="R8" s="274">
        <f t="shared" ref="R8:R39" si="34">SUM(AN8,BJ8,CF8,DB8,DX8,ET8,FP8)</f>
        <v>38052</v>
      </c>
      <c r="S8" s="274">
        <f t="shared" ref="S8:S39" si="35">SUM(AO8,BK8,CG8,DC8,DY8,EU8,FQ8)</f>
        <v>0</v>
      </c>
      <c r="T8" s="274">
        <f t="shared" ref="T8:T39" si="36">SUM(AP8,BL8,CH8,DD8,DZ8,EV8,FR8)</f>
        <v>296</v>
      </c>
      <c r="U8" s="274">
        <f t="shared" ref="U8:U39" si="37">SUM(AQ8,BM8,CI8,DE8,EA8,EW8,FS8)</f>
        <v>1836</v>
      </c>
      <c r="V8" s="274">
        <f t="shared" si="4"/>
        <v>0</v>
      </c>
      <c r="W8" s="274">
        <f t="shared" ref="W8:W39" si="38">SUM(AS8,BO8,CK8,DG8,EC8,EY8,FU8)</f>
        <v>4731</v>
      </c>
      <c r="X8" s="274">
        <f t="shared" si="5"/>
        <v>53</v>
      </c>
      <c r="Y8" s="274">
        <f t="shared" ref="Y8:Y39" si="39">SUM(AU8,BQ8,CM8,DI8,EE8,FA8,FW8)</f>
        <v>35012</v>
      </c>
      <c r="Z8" s="274">
        <f t="shared" si="6"/>
        <v>56543</v>
      </c>
      <c r="AA8" s="274">
        <v>0</v>
      </c>
      <c r="AB8" s="274">
        <v>0</v>
      </c>
      <c r="AC8" s="274">
        <v>0</v>
      </c>
      <c r="AD8" s="274">
        <v>7513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4">
        <v>0</v>
      </c>
      <c r="AL8" s="277" t="s">
        <v>835</v>
      </c>
      <c r="AM8" s="277" t="s">
        <v>835</v>
      </c>
      <c r="AN8" s="274">
        <v>38052</v>
      </c>
      <c r="AO8" s="277" t="s">
        <v>835</v>
      </c>
      <c r="AP8" s="277" t="s">
        <v>835</v>
      </c>
      <c r="AQ8" s="274">
        <v>1836</v>
      </c>
      <c r="AR8" s="277" t="s">
        <v>835</v>
      </c>
      <c r="AS8" s="274">
        <v>4731</v>
      </c>
      <c r="AT8" s="274">
        <v>0</v>
      </c>
      <c r="AU8" s="274">
        <v>4411</v>
      </c>
      <c r="AV8" s="274">
        <f t="shared" si="8"/>
        <v>1716</v>
      </c>
      <c r="AW8" s="274">
        <v>0</v>
      </c>
      <c r="AX8" s="274">
        <v>0</v>
      </c>
      <c r="AY8" s="274">
        <v>0</v>
      </c>
      <c r="AZ8" s="274">
        <v>1716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v>0</v>
      </c>
      <c r="BG8" s="274">
        <v>0</v>
      </c>
      <c r="BH8" s="277" t="s">
        <v>835</v>
      </c>
      <c r="BI8" s="277" t="s">
        <v>835</v>
      </c>
      <c r="BJ8" s="277" t="s">
        <v>835</v>
      </c>
      <c r="BK8" s="277" t="s">
        <v>835</v>
      </c>
      <c r="BL8" s="277" t="s">
        <v>835</v>
      </c>
      <c r="BM8" s="277" t="s">
        <v>835</v>
      </c>
      <c r="BN8" s="277" t="s">
        <v>835</v>
      </c>
      <c r="BO8" s="277" t="s">
        <v>835</v>
      </c>
      <c r="BP8" s="274">
        <v>0</v>
      </c>
      <c r="BQ8" s="274">
        <v>0</v>
      </c>
      <c r="BR8" s="274">
        <f t="shared" si="10"/>
        <v>3799</v>
      </c>
      <c r="BS8" s="277" t="s">
        <v>835</v>
      </c>
      <c r="BT8" s="277" t="s">
        <v>835</v>
      </c>
      <c r="BU8" s="277" t="s">
        <v>835</v>
      </c>
      <c r="BV8" s="277" t="s">
        <v>835</v>
      </c>
      <c r="BW8" s="277" t="s">
        <v>835</v>
      </c>
      <c r="BX8" s="277" t="s">
        <v>835</v>
      </c>
      <c r="BY8" s="277" t="s">
        <v>835</v>
      </c>
      <c r="BZ8" s="277" t="s">
        <v>835</v>
      </c>
      <c r="CA8" s="277" t="s">
        <v>835</v>
      </c>
      <c r="CB8" s="277" t="s">
        <v>835</v>
      </c>
      <c r="CC8" s="277" t="s">
        <v>835</v>
      </c>
      <c r="CD8" s="274">
        <v>3799</v>
      </c>
      <c r="CE8" s="277" t="s">
        <v>835</v>
      </c>
      <c r="CF8" s="277" t="s">
        <v>835</v>
      </c>
      <c r="CG8" s="277" t="s">
        <v>835</v>
      </c>
      <c r="CH8" s="277" t="s">
        <v>835</v>
      </c>
      <c r="CI8" s="277" t="s">
        <v>835</v>
      </c>
      <c r="CJ8" s="277" t="s">
        <v>835</v>
      </c>
      <c r="CK8" s="277" t="s">
        <v>835</v>
      </c>
      <c r="CL8" s="274">
        <v>0</v>
      </c>
      <c r="CM8" s="274">
        <v>0</v>
      </c>
      <c r="CN8" s="274">
        <f t="shared" si="12"/>
        <v>819</v>
      </c>
      <c r="CO8" s="277" t="s">
        <v>835</v>
      </c>
      <c r="CP8" s="277" t="s">
        <v>835</v>
      </c>
      <c r="CQ8" s="277" t="s">
        <v>835</v>
      </c>
      <c r="CR8" s="277" t="s">
        <v>835</v>
      </c>
      <c r="CS8" s="277" t="s">
        <v>835</v>
      </c>
      <c r="CT8" s="277" t="s">
        <v>835</v>
      </c>
      <c r="CU8" s="277" t="s">
        <v>835</v>
      </c>
      <c r="CV8" s="277" t="s">
        <v>835</v>
      </c>
      <c r="CW8" s="277" t="s">
        <v>835</v>
      </c>
      <c r="CX8" s="277" t="s">
        <v>835</v>
      </c>
      <c r="CY8" s="277" t="s">
        <v>835</v>
      </c>
      <c r="CZ8" s="277" t="s">
        <v>835</v>
      </c>
      <c r="DA8" s="274">
        <v>819</v>
      </c>
      <c r="DB8" s="277" t="s">
        <v>835</v>
      </c>
      <c r="DC8" s="277" t="s">
        <v>835</v>
      </c>
      <c r="DD8" s="277" t="s">
        <v>835</v>
      </c>
      <c r="DE8" s="277" t="s">
        <v>835</v>
      </c>
      <c r="DF8" s="277" t="s">
        <v>835</v>
      </c>
      <c r="DG8" s="277" t="s">
        <v>835</v>
      </c>
      <c r="DH8" s="274">
        <v>0</v>
      </c>
      <c r="DI8" s="274">
        <v>0</v>
      </c>
      <c r="DJ8" s="274">
        <f t="shared" si="14"/>
        <v>296</v>
      </c>
      <c r="DK8" s="277" t="s">
        <v>835</v>
      </c>
      <c r="DL8" s="277" t="s">
        <v>835</v>
      </c>
      <c r="DM8" s="277" t="s">
        <v>835</v>
      </c>
      <c r="DN8" s="277" t="s">
        <v>835</v>
      </c>
      <c r="DO8" s="277" t="s">
        <v>835</v>
      </c>
      <c r="DP8" s="277" t="s">
        <v>835</v>
      </c>
      <c r="DQ8" s="277" t="s">
        <v>835</v>
      </c>
      <c r="DR8" s="277" t="s">
        <v>835</v>
      </c>
      <c r="DS8" s="277" t="s">
        <v>835</v>
      </c>
      <c r="DT8" s="277" t="s">
        <v>835</v>
      </c>
      <c r="DU8" s="277" t="s">
        <v>835</v>
      </c>
      <c r="DV8" s="274">
        <v>0</v>
      </c>
      <c r="DW8" s="277" t="s">
        <v>835</v>
      </c>
      <c r="DX8" s="277" t="s">
        <v>835</v>
      </c>
      <c r="DY8" s="277" t="s">
        <v>835</v>
      </c>
      <c r="DZ8" s="274">
        <v>296</v>
      </c>
      <c r="EA8" s="277" t="s">
        <v>835</v>
      </c>
      <c r="EB8" s="277" t="s">
        <v>835</v>
      </c>
      <c r="EC8" s="277" t="s">
        <v>835</v>
      </c>
      <c r="ED8" s="274">
        <v>0</v>
      </c>
      <c r="EE8" s="274">
        <v>0</v>
      </c>
      <c r="EF8" s="274">
        <f t="shared" si="16"/>
        <v>0</v>
      </c>
      <c r="EG8" s="274">
        <v>0</v>
      </c>
      <c r="EH8" s="277" t="s">
        <v>835</v>
      </c>
      <c r="EI8" s="277" t="s">
        <v>835</v>
      </c>
      <c r="EJ8" s="274">
        <v>0</v>
      </c>
      <c r="EK8" s="277" t="s">
        <v>835</v>
      </c>
      <c r="EL8" s="277" t="s">
        <v>835</v>
      </c>
      <c r="EM8" s="277" t="s">
        <v>835</v>
      </c>
      <c r="EN8" s="274">
        <v>0</v>
      </c>
      <c r="EO8" s="274">
        <v>0</v>
      </c>
      <c r="EP8" s="274">
        <v>0</v>
      </c>
      <c r="EQ8" s="277" t="s">
        <v>835</v>
      </c>
      <c r="ER8" s="277" t="s">
        <v>835</v>
      </c>
      <c r="ES8" s="277" t="s">
        <v>835</v>
      </c>
      <c r="ET8" s="277" t="s">
        <v>835</v>
      </c>
      <c r="EU8" s="274">
        <v>0</v>
      </c>
      <c r="EV8" s="274">
        <v>0</v>
      </c>
      <c r="EW8" s="277" t="s">
        <v>835</v>
      </c>
      <c r="EX8" s="277" t="s">
        <v>835</v>
      </c>
      <c r="EY8" s="277" t="s">
        <v>835</v>
      </c>
      <c r="EZ8" s="274">
        <v>0</v>
      </c>
      <c r="FA8" s="274">
        <v>0</v>
      </c>
      <c r="FB8" s="274">
        <f t="shared" si="18"/>
        <v>83842</v>
      </c>
      <c r="FC8" s="274">
        <v>1389</v>
      </c>
      <c r="FD8" s="274">
        <v>22</v>
      </c>
      <c r="FE8" s="274">
        <v>6403</v>
      </c>
      <c r="FF8" s="274">
        <v>2532</v>
      </c>
      <c r="FG8" s="274">
        <v>12274</v>
      </c>
      <c r="FH8" s="274">
        <v>7728</v>
      </c>
      <c r="FI8" s="274">
        <v>0</v>
      </c>
      <c r="FJ8" s="274">
        <v>22732</v>
      </c>
      <c r="FK8" s="274">
        <v>0</v>
      </c>
      <c r="FL8" s="274">
        <v>108</v>
      </c>
      <c r="FM8" s="274">
        <v>0</v>
      </c>
      <c r="FN8" s="274">
        <v>0</v>
      </c>
      <c r="FO8" s="274">
        <v>0</v>
      </c>
      <c r="FP8" s="277" t="s">
        <v>835</v>
      </c>
      <c r="FQ8" s="277" t="s">
        <v>835</v>
      </c>
      <c r="FR8" s="277" t="s">
        <v>835</v>
      </c>
      <c r="FS8" s="274">
        <v>0</v>
      </c>
      <c r="FT8" s="274">
        <v>0</v>
      </c>
      <c r="FU8" s="274">
        <v>0</v>
      </c>
      <c r="FV8" s="274">
        <v>53</v>
      </c>
      <c r="FW8" s="274">
        <v>30601</v>
      </c>
    </row>
    <row r="9" spans="1:179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20"/>
        <v>20935</v>
      </c>
      <c r="E9" s="274">
        <f t="shared" si="21"/>
        <v>0</v>
      </c>
      <c r="F9" s="274">
        <f t="shared" si="22"/>
        <v>0</v>
      </c>
      <c r="G9" s="274">
        <f t="shared" si="23"/>
        <v>0</v>
      </c>
      <c r="H9" s="274">
        <f t="shared" si="24"/>
        <v>2334</v>
      </c>
      <c r="I9" s="274">
        <f t="shared" si="25"/>
        <v>1498</v>
      </c>
      <c r="J9" s="274">
        <f t="shared" si="26"/>
        <v>520</v>
      </c>
      <c r="K9" s="274">
        <f t="shared" si="27"/>
        <v>0</v>
      </c>
      <c r="L9" s="274">
        <f t="shared" si="28"/>
        <v>2327</v>
      </c>
      <c r="M9" s="274">
        <f t="shared" si="29"/>
        <v>0</v>
      </c>
      <c r="N9" s="274">
        <f t="shared" si="30"/>
        <v>0</v>
      </c>
      <c r="O9" s="274">
        <f t="shared" si="31"/>
        <v>0</v>
      </c>
      <c r="P9" s="274">
        <f t="shared" si="32"/>
        <v>0</v>
      </c>
      <c r="Q9" s="274">
        <f t="shared" si="33"/>
        <v>0</v>
      </c>
      <c r="R9" s="274">
        <f t="shared" si="34"/>
        <v>1587</v>
      </c>
      <c r="S9" s="274">
        <f t="shared" si="35"/>
        <v>0</v>
      </c>
      <c r="T9" s="274">
        <f t="shared" si="36"/>
        <v>0</v>
      </c>
      <c r="U9" s="274">
        <f t="shared" si="37"/>
        <v>0</v>
      </c>
      <c r="V9" s="274">
        <f t="shared" si="4"/>
        <v>0</v>
      </c>
      <c r="W9" s="274">
        <f t="shared" si="38"/>
        <v>0</v>
      </c>
      <c r="X9" s="274">
        <f t="shared" si="5"/>
        <v>0</v>
      </c>
      <c r="Y9" s="274">
        <f t="shared" si="39"/>
        <v>12669</v>
      </c>
      <c r="Z9" s="274">
        <f t="shared" si="6"/>
        <v>2130</v>
      </c>
      <c r="AA9" s="274">
        <v>0</v>
      </c>
      <c r="AB9" s="274">
        <v>0</v>
      </c>
      <c r="AC9" s="274">
        <v>0</v>
      </c>
      <c r="AD9" s="274">
        <v>278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4">
        <v>0</v>
      </c>
      <c r="AL9" s="277" t="s">
        <v>835</v>
      </c>
      <c r="AM9" s="277" t="s">
        <v>835</v>
      </c>
      <c r="AN9" s="274">
        <v>1587</v>
      </c>
      <c r="AO9" s="277" t="s">
        <v>835</v>
      </c>
      <c r="AP9" s="277" t="s">
        <v>835</v>
      </c>
      <c r="AQ9" s="274">
        <v>0</v>
      </c>
      <c r="AR9" s="277" t="s">
        <v>835</v>
      </c>
      <c r="AS9" s="274">
        <v>0</v>
      </c>
      <c r="AT9" s="274">
        <v>0</v>
      </c>
      <c r="AU9" s="274">
        <v>265</v>
      </c>
      <c r="AV9" s="274">
        <f t="shared" si="8"/>
        <v>1286</v>
      </c>
      <c r="AW9" s="274">
        <v>0</v>
      </c>
      <c r="AX9" s="274">
        <v>0</v>
      </c>
      <c r="AY9" s="274">
        <v>0</v>
      </c>
      <c r="AZ9" s="274">
        <v>1261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v>0</v>
      </c>
      <c r="BG9" s="274">
        <v>0</v>
      </c>
      <c r="BH9" s="277" t="s">
        <v>835</v>
      </c>
      <c r="BI9" s="277" t="s">
        <v>835</v>
      </c>
      <c r="BJ9" s="277" t="s">
        <v>835</v>
      </c>
      <c r="BK9" s="277" t="s">
        <v>835</v>
      </c>
      <c r="BL9" s="277" t="s">
        <v>835</v>
      </c>
      <c r="BM9" s="277" t="s">
        <v>835</v>
      </c>
      <c r="BN9" s="277" t="s">
        <v>835</v>
      </c>
      <c r="BO9" s="277" t="s">
        <v>835</v>
      </c>
      <c r="BP9" s="274">
        <v>0</v>
      </c>
      <c r="BQ9" s="274">
        <v>25</v>
      </c>
      <c r="BR9" s="274">
        <f t="shared" si="10"/>
        <v>0</v>
      </c>
      <c r="BS9" s="277" t="s">
        <v>835</v>
      </c>
      <c r="BT9" s="277" t="s">
        <v>835</v>
      </c>
      <c r="BU9" s="277" t="s">
        <v>835</v>
      </c>
      <c r="BV9" s="277" t="s">
        <v>835</v>
      </c>
      <c r="BW9" s="277" t="s">
        <v>835</v>
      </c>
      <c r="BX9" s="277" t="s">
        <v>835</v>
      </c>
      <c r="BY9" s="277" t="s">
        <v>835</v>
      </c>
      <c r="BZ9" s="277" t="s">
        <v>835</v>
      </c>
      <c r="CA9" s="277" t="s">
        <v>835</v>
      </c>
      <c r="CB9" s="277" t="s">
        <v>835</v>
      </c>
      <c r="CC9" s="277" t="s">
        <v>835</v>
      </c>
      <c r="CD9" s="274">
        <v>0</v>
      </c>
      <c r="CE9" s="277" t="s">
        <v>835</v>
      </c>
      <c r="CF9" s="277" t="s">
        <v>835</v>
      </c>
      <c r="CG9" s="277" t="s">
        <v>835</v>
      </c>
      <c r="CH9" s="277" t="s">
        <v>835</v>
      </c>
      <c r="CI9" s="277" t="s">
        <v>835</v>
      </c>
      <c r="CJ9" s="277" t="s">
        <v>835</v>
      </c>
      <c r="CK9" s="277" t="s">
        <v>835</v>
      </c>
      <c r="CL9" s="274">
        <v>0</v>
      </c>
      <c r="CM9" s="274">
        <v>0</v>
      </c>
      <c r="CN9" s="274">
        <f t="shared" si="12"/>
        <v>0</v>
      </c>
      <c r="CO9" s="277" t="s">
        <v>835</v>
      </c>
      <c r="CP9" s="277" t="s">
        <v>835</v>
      </c>
      <c r="CQ9" s="277" t="s">
        <v>835</v>
      </c>
      <c r="CR9" s="277" t="s">
        <v>835</v>
      </c>
      <c r="CS9" s="277" t="s">
        <v>835</v>
      </c>
      <c r="CT9" s="277" t="s">
        <v>835</v>
      </c>
      <c r="CU9" s="277" t="s">
        <v>835</v>
      </c>
      <c r="CV9" s="277" t="s">
        <v>835</v>
      </c>
      <c r="CW9" s="277" t="s">
        <v>835</v>
      </c>
      <c r="CX9" s="277" t="s">
        <v>835</v>
      </c>
      <c r="CY9" s="277" t="s">
        <v>835</v>
      </c>
      <c r="CZ9" s="277" t="s">
        <v>835</v>
      </c>
      <c r="DA9" s="274">
        <v>0</v>
      </c>
      <c r="DB9" s="277" t="s">
        <v>835</v>
      </c>
      <c r="DC9" s="277" t="s">
        <v>835</v>
      </c>
      <c r="DD9" s="277" t="s">
        <v>835</v>
      </c>
      <c r="DE9" s="277" t="s">
        <v>835</v>
      </c>
      <c r="DF9" s="277" t="s">
        <v>835</v>
      </c>
      <c r="DG9" s="277" t="s">
        <v>835</v>
      </c>
      <c r="DH9" s="274">
        <v>0</v>
      </c>
      <c r="DI9" s="274">
        <v>0</v>
      </c>
      <c r="DJ9" s="274">
        <f t="shared" si="14"/>
        <v>11943</v>
      </c>
      <c r="DK9" s="277" t="s">
        <v>835</v>
      </c>
      <c r="DL9" s="277" t="s">
        <v>835</v>
      </c>
      <c r="DM9" s="277" t="s">
        <v>835</v>
      </c>
      <c r="DN9" s="277" t="s">
        <v>835</v>
      </c>
      <c r="DO9" s="277" t="s">
        <v>835</v>
      </c>
      <c r="DP9" s="277" t="s">
        <v>835</v>
      </c>
      <c r="DQ9" s="277" t="s">
        <v>835</v>
      </c>
      <c r="DR9" s="277" t="s">
        <v>835</v>
      </c>
      <c r="DS9" s="277" t="s">
        <v>835</v>
      </c>
      <c r="DT9" s="277" t="s">
        <v>835</v>
      </c>
      <c r="DU9" s="277" t="s">
        <v>835</v>
      </c>
      <c r="DV9" s="274">
        <v>0</v>
      </c>
      <c r="DW9" s="277" t="s">
        <v>835</v>
      </c>
      <c r="DX9" s="277" t="s">
        <v>835</v>
      </c>
      <c r="DY9" s="277" t="s">
        <v>835</v>
      </c>
      <c r="DZ9" s="274">
        <v>0</v>
      </c>
      <c r="EA9" s="277" t="s">
        <v>835</v>
      </c>
      <c r="EB9" s="277" t="s">
        <v>835</v>
      </c>
      <c r="EC9" s="277" t="s">
        <v>835</v>
      </c>
      <c r="ED9" s="274">
        <v>0</v>
      </c>
      <c r="EE9" s="274">
        <v>11943</v>
      </c>
      <c r="EF9" s="274">
        <f t="shared" si="16"/>
        <v>0</v>
      </c>
      <c r="EG9" s="274">
        <v>0</v>
      </c>
      <c r="EH9" s="277" t="s">
        <v>835</v>
      </c>
      <c r="EI9" s="277" t="s">
        <v>835</v>
      </c>
      <c r="EJ9" s="274">
        <v>0</v>
      </c>
      <c r="EK9" s="277" t="s">
        <v>835</v>
      </c>
      <c r="EL9" s="277" t="s">
        <v>835</v>
      </c>
      <c r="EM9" s="277" t="s">
        <v>835</v>
      </c>
      <c r="EN9" s="274">
        <v>0</v>
      </c>
      <c r="EO9" s="274">
        <v>0</v>
      </c>
      <c r="EP9" s="274">
        <v>0</v>
      </c>
      <c r="EQ9" s="277" t="s">
        <v>835</v>
      </c>
      <c r="ER9" s="277" t="s">
        <v>835</v>
      </c>
      <c r="ES9" s="277" t="s">
        <v>835</v>
      </c>
      <c r="ET9" s="277" t="s">
        <v>835</v>
      </c>
      <c r="EU9" s="274">
        <v>0</v>
      </c>
      <c r="EV9" s="274">
        <v>0</v>
      </c>
      <c r="EW9" s="277" t="s">
        <v>835</v>
      </c>
      <c r="EX9" s="277" t="s">
        <v>835</v>
      </c>
      <c r="EY9" s="277" t="s">
        <v>835</v>
      </c>
      <c r="EZ9" s="274">
        <v>0</v>
      </c>
      <c r="FA9" s="274">
        <v>0</v>
      </c>
      <c r="FB9" s="274">
        <f t="shared" si="18"/>
        <v>5576</v>
      </c>
      <c r="FC9" s="274">
        <v>0</v>
      </c>
      <c r="FD9" s="274">
        <v>0</v>
      </c>
      <c r="FE9" s="274">
        <v>0</v>
      </c>
      <c r="FF9" s="274">
        <v>795</v>
      </c>
      <c r="FG9" s="274">
        <v>1498</v>
      </c>
      <c r="FH9" s="274">
        <v>520</v>
      </c>
      <c r="FI9" s="274">
        <v>0</v>
      </c>
      <c r="FJ9" s="274">
        <v>2327</v>
      </c>
      <c r="FK9" s="274">
        <v>0</v>
      </c>
      <c r="FL9" s="274">
        <v>0</v>
      </c>
      <c r="FM9" s="274">
        <v>0</v>
      </c>
      <c r="FN9" s="274">
        <v>0</v>
      </c>
      <c r="FO9" s="274">
        <v>0</v>
      </c>
      <c r="FP9" s="277" t="s">
        <v>835</v>
      </c>
      <c r="FQ9" s="277" t="s">
        <v>835</v>
      </c>
      <c r="FR9" s="277" t="s">
        <v>835</v>
      </c>
      <c r="FS9" s="274">
        <v>0</v>
      </c>
      <c r="FT9" s="274">
        <v>0</v>
      </c>
      <c r="FU9" s="274">
        <v>0</v>
      </c>
      <c r="FV9" s="274">
        <v>0</v>
      </c>
      <c r="FW9" s="274">
        <v>436</v>
      </c>
    </row>
    <row r="10" spans="1:179" ht="13.5" customHeight="1" x14ac:dyDescent="0.15">
      <c r="A10" s="272" t="s">
        <v>710</v>
      </c>
      <c r="B10" s="273" t="s">
        <v>730</v>
      </c>
      <c r="C10" s="272" t="s">
        <v>731</v>
      </c>
      <c r="D10" s="274">
        <f t="shared" si="20"/>
        <v>19772</v>
      </c>
      <c r="E10" s="274">
        <f t="shared" si="21"/>
        <v>1617</v>
      </c>
      <c r="F10" s="274">
        <f t="shared" si="22"/>
        <v>12</v>
      </c>
      <c r="G10" s="274">
        <f t="shared" si="23"/>
        <v>726</v>
      </c>
      <c r="H10" s="274">
        <f t="shared" si="24"/>
        <v>2142</v>
      </c>
      <c r="I10" s="274">
        <f t="shared" si="25"/>
        <v>1601</v>
      </c>
      <c r="J10" s="274">
        <f t="shared" si="26"/>
        <v>899</v>
      </c>
      <c r="K10" s="274">
        <f t="shared" si="27"/>
        <v>0</v>
      </c>
      <c r="L10" s="274">
        <f t="shared" si="28"/>
        <v>1905</v>
      </c>
      <c r="M10" s="274">
        <f t="shared" si="29"/>
        <v>82</v>
      </c>
      <c r="N10" s="274">
        <f t="shared" si="30"/>
        <v>0</v>
      </c>
      <c r="O10" s="274">
        <f t="shared" si="31"/>
        <v>207</v>
      </c>
      <c r="P10" s="274">
        <f t="shared" si="32"/>
        <v>0</v>
      </c>
      <c r="Q10" s="274">
        <f t="shared" si="33"/>
        <v>0</v>
      </c>
      <c r="R10" s="274">
        <f t="shared" si="34"/>
        <v>9465</v>
      </c>
      <c r="S10" s="274">
        <f t="shared" si="35"/>
        <v>0</v>
      </c>
      <c r="T10" s="274">
        <f t="shared" si="36"/>
        <v>0</v>
      </c>
      <c r="U10" s="274">
        <f t="shared" si="37"/>
        <v>0</v>
      </c>
      <c r="V10" s="274">
        <f t="shared" si="4"/>
        <v>0</v>
      </c>
      <c r="W10" s="274">
        <f t="shared" si="38"/>
        <v>0</v>
      </c>
      <c r="X10" s="274">
        <f t="shared" si="5"/>
        <v>0</v>
      </c>
      <c r="Y10" s="274">
        <f t="shared" si="39"/>
        <v>1116</v>
      </c>
      <c r="Z10" s="274">
        <f t="shared" si="6"/>
        <v>10581</v>
      </c>
      <c r="AA10" s="274">
        <v>0</v>
      </c>
      <c r="AB10" s="274">
        <v>0</v>
      </c>
      <c r="AC10" s="274">
        <v>0</v>
      </c>
      <c r="AD10" s="274">
        <v>0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4">
        <v>0</v>
      </c>
      <c r="AL10" s="277" t="s">
        <v>835</v>
      </c>
      <c r="AM10" s="277" t="s">
        <v>835</v>
      </c>
      <c r="AN10" s="274">
        <v>9465</v>
      </c>
      <c r="AO10" s="277" t="s">
        <v>835</v>
      </c>
      <c r="AP10" s="277" t="s">
        <v>835</v>
      </c>
      <c r="AQ10" s="274">
        <v>0</v>
      </c>
      <c r="AR10" s="277" t="s">
        <v>835</v>
      </c>
      <c r="AS10" s="274">
        <v>0</v>
      </c>
      <c r="AT10" s="274">
        <v>0</v>
      </c>
      <c r="AU10" s="274">
        <v>1116</v>
      </c>
      <c r="AV10" s="274">
        <f t="shared" si="8"/>
        <v>0</v>
      </c>
      <c r="AW10" s="274">
        <v>0</v>
      </c>
      <c r="AX10" s="274">
        <v>0</v>
      </c>
      <c r="AY10" s="274"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v>0</v>
      </c>
      <c r="BG10" s="274">
        <v>0</v>
      </c>
      <c r="BH10" s="277" t="s">
        <v>835</v>
      </c>
      <c r="BI10" s="277" t="s">
        <v>835</v>
      </c>
      <c r="BJ10" s="277" t="s">
        <v>835</v>
      </c>
      <c r="BK10" s="277" t="s">
        <v>835</v>
      </c>
      <c r="BL10" s="277" t="s">
        <v>835</v>
      </c>
      <c r="BM10" s="277" t="s">
        <v>835</v>
      </c>
      <c r="BN10" s="277" t="s">
        <v>835</v>
      </c>
      <c r="BO10" s="277" t="s">
        <v>835</v>
      </c>
      <c r="BP10" s="274">
        <v>0</v>
      </c>
      <c r="BQ10" s="274">
        <v>0</v>
      </c>
      <c r="BR10" s="274">
        <f t="shared" si="10"/>
        <v>0</v>
      </c>
      <c r="BS10" s="277" t="s">
        <v>835</v>
      </c>
      <c r="BT10" s="277" t="s">
        <v>835</v>
      </c>
      <c r="BU10" s="277" t="s">
        <v>835</v>
      </c>
      <c r="BV10" s="277" t="s">
        <v>835</v>
      </c>
      <c r="BW10" s="277" t="s">
        <v>835</v>
      </c>
      <c r="BX10" s="277" t="s">
        <v>835</v>
      </c>
      <c r="BY10" s="277" t="s">
        <v>835</v>
      </c>
      <c r="BZ10" s="277" t="s">
        <v>835</v>
      </c>
      <c r="CA10" s="277" t="s">
        <v>835</v>
      </c>
      <c r="CB10" s="277" t="s">
        <v>835</v>
      </c>
      <c r="CC10" s="277" t="s">
        <v>835</v>
      </c>
      <c r="CD10" s="274">
        <v>0</v>
      </c>
      <c r="CE10" s="277" t="s">
        <v>835</v>
      </c>
      <c r="CF10" s="277" t="s">
        <v>835</v>
      </c>
      <c r="CG10" s="277" t="s">
        <v>835</v>
      </c>
      <c r="CH10" s="277" t="s">
        <v>835</v>
      </c>
      <c r="CI10" s="277" t="s">
        <v>835</v>
      </c>
      <c r="CJ10" s="277" t="s">
        <v>835</v>
      </c>
      <c r="CK10" s="277" t="s">
        <v>835</v>
      </c>
      <c r="CL10" s="274">
        <v>0</v>
      </c>
      <c r="CM10" s="274">
        <v>0</v>
      </c>
      <c r="CN10" s="274">
        <f t="shared" si="12"/>
        <v>0</v>
      </c>
      <c r="CO10" s="277" t="s">
        <v>835</v>
      </c>
      <c r="CP10" s="277" t="s">
        <v>835</v>
      </c>
      <c r="CQ10" s="277" t="s">
        <v>835</v>
      </c>
      <c r="CR10" s="277" t="s">
        <v>835</v>
      </c>
      <c r="CS10" s="277" t="s">
        <v>835</v>
      </c>
      <c r="CT10" s="277" t="s">
        <v>835</v>
      </c>
      <c r="CU10" s="277" t="s">
        <v>835</v>
      </c>
      <c r="CV10" s="277" t="s">
        <v>835</v>
      </c>
      <c r="CW10" s="277" t="s">
        <v>835</v>
      </c>
      <c r="CX10" s="277" t="s">
        <v>835</v>
      </c>
      <c r="CY10" s="277" t="s">
        <v>835</v>
      </c>
      <c r="CZ10" s="277" t="s">
        <v>835</v>
      </c>
      <c r="DA10" s="274">
        <v>0</v>
      </c>
      <c r="DB10" s="277" t="s">
        <v>835</v>
      </c>
      <c r="DC10" s="277" t="s">
        <v>835</v>
      </c>
      <c r="DD10" s="277" t="s">
        <v>835</v>
      </c>
      <c r="DE10" s="277" t="s">
        <v>835</v>
      </c>
      <c r="DF10" s="277" t="s">
        <v>835</v>
      </c>
      <c r="DG10" s="277" t="s">
        <v>835</v>
      </c>
      <c r="DH10" s="274">
        <v>0</v>
      </c>
      <c r="DI10" s="274">
        <v>0</v>
      </c>
      <c r="DJ10" s="274">
        <f t="shared" si="14"/>
        <v>0</v>
      </c>
      <c r="DK10" s="277" t="s">
        <v>835</v>
      </c>
      <c r="DL10" s="277" t="s">
        <v>835</v>
      </c>
      <c r="DM10" s="277" t="s">
        <v>835</v>
      </c>
      <c r="DN10" s="277" t="s">
        <v>835</v>
      </c>
      <c r="DO10" s="277" t="s">
        <v>835</v>
      </c>
      <c r="DP10" s="277" t="s">
        <v>835</v>
      </c>
      <c r="DQ10" s="277" t="s">
        <v>835</v>
      </c>
      <c r="DR10" s="277" t="s">
        <v>835</v>
      </c>
      <c r="DS10" s="277" t="s">
        <v>835</v>
      </c>
      <c r="DT10" s="277" t="s">
        <v>835</v>
      </c>
      <c r="DU10" s="277" t="s">
        <v>835</v>
      </c>
      <c r="DV10" s="274">
        <v>0</v>
      </c>
      <c r="DW10" s="277" t="s">
        <v>835</v>
      </c>
      <c r="DX10" s="277" t="s">
        <v>835</v>
      </c>
      <c r="DY10" s="277" t="s">
        <v>835</v>
      </c>
      <c r="DZ10" s="274">
        <v>0</v>
      </c>
      <c r="EA10" s="277" t="s">
        <v>835</v>
      </c>
      <c r="EB10" s="277" t="s">
        <v>835</v>
      </c>
      <c r="EC10" s="277" t="s">
        <v>835</v>
      </c>
      <c r="ED10" s="274">
        <v>0</v>
      </c>
      <c r="EE10" s="274">
        <v>0</v>
      </c>
      <c r="EF10" s="274">
        <f t="shared" si="16"/>
        <v>0</v>
      </c>
      <c r="EG10" s="274">
        <v>0</v>
      </c>
      <c r="EH10" s="277" t="s">
        <v>835</v>
      </c>
      <c r="EI10" s="277" t="s">
        <v>835</v>
      </c>
      <c r="EJ10" s="274">
        <v>0</v>
      </c>
      <c r="EK10" s="277" t="s">
        <v>835</v>
      </c>
      <c r="EL10" s="277" t="s">
        <v>835</v>
      </c>
      <c r="EM10" s="277" t="s">
        <v>835</v>
      </c>
      <c r="EN10" s="274">
        <v>0</v>
      </c>
      <c r="EO10" s="274">
        <v>0</v>
      </c>
      <c r="EP10" s="274">
        <v>0</v>
      </c>
      <c r="EQ10" s="277" t="s">
        <v>835</v>
      </c>
      <c r="ER10" s="277" t="s">
        <v>835</v>
      </c>
      <c r="ES10" s="277" t="s">
        <v>835</v>
      </c>
      <c r="ET10" s="277" t="s">
        <v>835</v>
      </c>
      <c r="EU10" s="274">
        <v>0</v>
      </c>
      <c r="EV10" s="274">
        <v>0</v>
      </c>
      <c r="EW10" s="277" t="s">
        <v>835</v>
      </c>
      <c r="EX10" s="277" t="s">
        <v>835</v>
      </c>
      <c r="EY10" s="277" t="s">
        <v>835</v>
      </c>
      <c r="EZ10" s="274">
        <v>0</v>
      </c>
      <c r="FA10" s="274">
        <v>0</v>
      </c>
      <c r="FB10" s="274">
        <f t="shared" si="18"/>
        <v>9191</v>
      </c>
      <c r="FC10" s="274">
        <v>1617</v>
      </c>
      <c r="FD10" s="274">
        <v>12</v>
      </c>
      <c r="FE10" s="274">
        <v>726</v>
      </c>
      <c r="FF10" s="274">
        <v>2142</v>
      </c>
      <c r="FG10" s="274">
        <v>1601</v>
      </c>
      <c r="FH10" s="274">
        <v>899</v>
      </c>
      <c r="FI10" s="274">
        <v>0</v>
      </c>
      <c r="FJ10" s="274">
        <v>1905</v>
      </c>
      <c r="FK10" s="274">
        <v>82</v>
      </c>
      <c r="FL10" s="274">
        <v>0</v>
      </c>
      <c r="FM10" s="274">
        <v>207</v>
      </c>
      <c r="FN10" s="274">
        <v>0</v>
      </c>
      <c r="FO10" s="274">
        <v>0</v>
      </c>
      <c r="FP10" s="277" t="s">
        <v>835</v>
      </c>
      <c r="FQ10" s="277" t="s">
        <v>835</v>
      </c>
      <c r="FR10" s="277" t="s">
        <v>835</v>
      </c>
      <c r="FS10" s="274">
        <v>0</v>
      </c>
      <c r="FT10" s="274">
        <v>0</v>
      </c>
      <c r="FU10" s="274">
        <v>0</v>
      </c>
      <c r="FV10" s="274">
        <v>0</v>
      </c>
      <c r="FW10" s="274">
        <v>0</v>
      </c>
    </row>
    <row r="11" spans="1:179" ht="13.5" customHeight="1" x14ac:dyDescent="0.15">
      <c r="A11" s="272" t="s">
        <v>710</v>
      </c>
      <c r="B11" s="273" t="s">
        <v>732</v>
      </c>
      <c r="C11" s="272" t="s">
        <v>733</v>
      </c>
      <c r="D11" s="274">
        <f t="shared" si="20"/>
        <v>10304</v>
      </c>
      <c r="E11" s="274">
        <f t="shared" si="21"/>
        <v>0</v>
      </c>
      <c r="F11" s="274">
        <f t="shared" si="22"/>
        <v>0</v>
      </c>
      <c r="G11" s="274">
        <f t="shared" si="23"/>
        <v>0</v>
      </c>
      <c r="H11" s="274">
        <f t="shared" si="24"/>
        <v>1495</v>
      </c>
      <c r="I11" s="274">
        <f t="shared" si="25"/>
        <v>0</v>
      </c>
      <c r="J11" s="274">
        <f t="shared" si="26"/>
        <v>659</v>
      </c>
      <c r="K11" s="274">
        <f t="shared" si="27"/>
        <v>0</v>
      </c>
      <c r="L11" s="274">
        <f t="shared" si="28"/>
        <v>2804</v>
      </c>
      <c r="M11" s="274">
        <f t="shared" si="29"/>
        <v>0</v>
      </c>
      <c r="N11" s="274">
        <f t="shared" si="30"/>
        <v>0</v>
      </c>
      <c r="O11" s="274">
        <f t="shared" si="31"/>
        <v>0</v>
      </c>
      <c r="P11" s="274">
        <f t="shared" si="32"/>
        <v>3855</v>
      </c>
      <c r="Q11" s="274">
        <f t="shared" si="33"/>
        <v>0</v>
      </c>
      <c r="R11" s="274">
        <f t="shared" si="34"/>
        <v>0</v>
      </c>
      <c r="S11" s="274">
        <f t="shared" si="35"/>
        <v>0</v>
      </c>
      <c r="T11" s="274">
        <f t="shared" si="36"/>
        <v>0</v>
      </c>
      <c r="U11" s="274">
        <f t="shared" si="37"/>
        <v>0</v>
      </c>
      <c r="V11" s="274">
        <f t="shared" si="4"/>
        <v>0</v>
      </c>
      <c r="W11" s="274">
        <f t="shared" si="38"/>
        <v>0</v>
      </c>
      <c r="X11" s="274">
        <f t="shared" si="5"/>
        <v>0</v>
      </c>
      <c r="Y11" s="274">
        <f t="shared" si="39"/>
        <v>1491</v>
      </c>
      <c r="Z11" s="274">
        <f t="shared" si="6"/>
        <v>1412</v>
      </c>
      <c r="AA11" s="274">
        <v>0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4">
        <v>0</v>
      </c>
      <c r="AL11" s="277" t="s">
        <v>835</v>
      </c>
      <c r="AM11" s="277" t="s">
        <v>835</v>
      </c>
      <c r="AN11" s="274">
        <v>0</v>
      </c>
      <c r="AO11" s="277" t="s">
        <v>835</v>
      </c>
      <c r="AP11" s="277" t="s">
        <v>835</v>
      </c>
      <c r="AQ11" s="274">
        <v>0</v>
      </c>
      <c r="AR11" s="277" t="s">
        <v>835</v>
      </c>
      <c r="AS11" s="274">
        <v>0</v>
      </c>
      <c r="AT11" s="274">
        <v>0</v>
      </c>
      <c r="AU11" s="274">
        <v>1412</v>
      </c>
      <c r="AV11" s="274">
        <f t="shared" si="8"/>
        <v>1574</v>
      </c>
      <c r="AW11" s="274">
        <v>0</v>
      </c>
      <c r="AX11" s="274">
        <v>0</v>
      </c>
      <c r="AY11" s="274">
        <v>0</v>
      </c>
      <c r="AZ11" s="274">
        <v>1495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v>0</v>
      </c>
      <c r="BG11" s="274">
        <v>0</v>
      </c>
      <c r="BH11" s="277" t="s">
        <v>835</v>
      </c>
      <c r="BI11" s="277" t="s">
        <v>835</v>
      </c>
      <c r="BJ11" s="277" t="s">
        <v>835</v>
      </c>
      <c r="BK11" s="277" t="s">
        <v>835</v>
      </c>
      <c r="BL11" s="277" t="s">
        <v>835</v>
      </c>
      <c r="BM11" s="277" t="s">
        <v>835</v>
      </c>
      <c r="BN11" s="277" t="s">
        <v>835</v>
      </c>
      <c r="BO11" s="277" t="s">
        <v>835</v>
      </c>
      <c r="BP11" s="274">
        <v>0</v>
      </c>
      <c r="BQ11" s="274">
        <v>79</v>
      </c>
      <c r="BR11" s="274">
        <f t="shared" si="10"/>
        <v>3855</v>
      </c>
      <c r="BS11" s="277" t="s">
        <v>835</v>
      </c>
      <c r="BT11" s="277" t="s">
        <v>835</v>
      </c>
      <c r="BU11" s="277" t="s">
        <v>835</v>
      </c>
      <c r="BV11" s="277" t="s">
        <v>835</v>
      </c>
      <c r="BW11" s="277" t="s">
        <v>835</v>
      </c>
      <c r="BX11" s="277" t="s">
        <v>835</v>
      </c>
      <c r="BY11" s="277" t="s">
        <v>835</v>
      </c>
      <c r="BZ11" s="277" t="s">
        <v>835</v>
      </c>
      <c r="CA11" s="277" t="s">
        <v>835</v>
      </c>
      <c r="CB11" s="277" t="s">
        <v>835</v>
      </c>
      <c r="CC11" s="277" t="s">
        <v>835</v>
      </c>
      <c r="CD11" s="274">
        <v>3855</v>
      </c>
      <c r="CE11" s="277" t="s">
        <v>835</v>
      </c>
      <c r="CF11" s="277" t="s">
        <v>835</v>
      </c>
      <c r="CG11" s="277" t="s">
        <v>835</v>
      </c>
      <c r="CH11" s="277" t="s">
        <v>835</v>
      </c>
      <c r="CI11" s="277" t="s">
        <v>835</v>
      </c>
      <c r="CJ11" s="277" t="s">
        <v>835</v>
      </c>
      <c r="CK11" s="277" t="s">
        <v>835</v>
      </c>
      <c r="CL11" s="274">
        <v>0</v>
      </c>
      <c r="CM11" s="274">
        <v>0</v>
      </c>
      <c r="CN11" s="274">
        <f t="shared" si="12"/>
        <v>0</v>
      </c>
      <c r="CO11" s="277" t="s">
        <v>835</v>
      </c>
      <c r="CP11" s="277" t="s">
        <v>835</v>
      </c>
      <c r="CQ11" s="277" t="s">
        <v>835</v>
      </c>
      <c r="CR11" s="277" t="s">
        <v>835</v>
      </c>
      <c r="CS11" s="277" t="s">
        <v>835</v>
      </c>
      <c r="CT11" s="277" t="s">
        <v>835</v>
      </c>
      <c r="CU11" s="277" t="s">
        <v>835</v>
      </c>
      <c r="CV11" s="277" t="s">
        <v>835</v>
      </c>
      <c r="CW11" s="277" t="s">
        <v>835</v>
      </c>
      <c r="CX11" s="277" t="s">
        <v>835</v>
      </c>
      <c r="CY11" s="277" t="s">
        <v>835</v>
      </c>
      <c r="CZ11" s="277" t="s">
        <v>835</v>
      </c>
      <c r="DA11" s="274">
        <v>0</v>
      </c>
      <c r="DB11" s="277" t="s">
        <v>835</v>
      </c>
      <c r="DC11" s="277" t="s">
        <v>835</v>
      </c>
      <c r="DD11" s="277" t="s">
        <v>835</v>
      </c>
      <c r="DE11" s="277" t="s">
        <v>835</v>
      </c>
      <c r="DF11" s="277" t="s">
        <v>835</v>
      </c>
      <c r="DG11" s="277" t="s">
        <v>835</v>
      </c>
      <c r="DH11" s="274">
        <v>0</v>
      </c>
      <c r="DI11" s="274">
        <v>0</v>
      </c>
      <c r="DJ11" s="274">
        <f t="shared" si="14"/>
        <v>0</v>
      </c>
      <c r="DK11" s="277" t="s">
        <v>835</v>
      </c>
      <c r="DL11" s="277" t="s">
        <v>835</v>
      </c>
      <c r="DM11" s="277" t="s">
        <v>835</v>
      </c>
      <c r="DN11" s="277" t="s">
        <v>835</v>
      </c>
      <c r="DO11" s="277" t="s">
        <v>835</v>
      </c>
      <c r="DP11" s="277" t="s">
        <v>835</v>
      </c>
      <c r="DQ11" s="277" t="s">
        <v>835</v>
      </c>
      <c r="DR11" s="277" t="s">
        <v>835</v>
      </c>
      <c r="DS11" s="277" t="s">
        <v>835</v>
      </c>
      <c r="DT11" s="277" t="s">
        <v>835</v>
      </c>
      <c r="DU11" s="277" t="s">
        <v>835</v>
      </c>
      <c r="DV11" s="274">
        <v>0</v>
      </c>
      <c r="DW11" s="277" t="s">
        <v>835</v>
      </c>
      <c r="DX11" s="277" t="s">
        <v>835</v>
      </c>
      <c r="DY11" s="277" t="s">
        <v>835</v>
      </c>
      <c r="DZ11" s="274">
        <v>0</v>
      </c>
      <c r="EA11" s="277" t="s">
        <v>835</v>
      </c>
      <c r="EB11" s="277" t="s">
        <v>835</v>
      </c>
      <c r="EC11" s="277" t="s">
        <v>835</v>
      </c>
      <c r="ED11" s="274">
        <v>0</v>
      </c>
      <c r="EE11" s="274">
        <v>0</v>
      </c>
      <c r="EF11" s="274">
        <f t="shared" si="16"/>
        <v>0</v>
      </c>
      <c r="EG11" s="274">
        <v>0</v>
      </c>
      <c r="EH11" s="277" t="s">
        <v>835</v>
      </c>
      <c r="EI11" s="277" t="s">
        <v>835</v>
      </c>
      <c r="EJ11" s="274">
        <v>0</v>
      </c>
      <c r="EK11" s="277" t="s">
        <v>835</v>
      </c>
      <c r="EL11" s="277" t="s">
        <v>835</v>
      </c>
      <c r="EM11" s="277" t="s">
        <v>835</v>
      </c>
      <c r="EN11" s="274">
        <v>0</v>
      </c>
      <c r="EO11" s="274">
        <v>0</v>
      </c>
      <c r="EP11" s="274">
        <v>0</v>
      </c>
      <c r="EQ11" s="277" t="s">
        <v>835</v>
      </c>
      <c r="ER11" s="277" t="s">
        <v>835</v>
      </c>
      <c r="ES11" s="277" t="s">
        <v>835</v>
      </c>
      <c r="ET11" s="277" t="s">
        <v>835</v>
      </c>
      <c r="EU11" s="274">
        <v>0</v>
      </c>
      <c r="EV11" s="274">
        <v>0</v>
      </c>
      <c r="EW11" s="277" t="s">
        <v>835</v>
      </c>
      <c r="EX11" s="277" t="s">
        <v>835</v>
      </c>
      <c r="EY11" s="277" t="s">
        <v>835</v>
      </c>
      <c r="EZ11" s="274">
        <v>0</v>
      </c>
      <c r="FA11" s="274">
        <v>0</v>
      </c>
      <c r="FB11" s="274">
        <f t="shared" si="18"/>
        <v>3463</v>
      </c>
      <c r="FC11" s="274">
        <v>0</v>
      </c>
      <c r="FD11" s="274">
        <v>0</v>
      </c>
      <c r="FE11" s="274">
        <v>0</v>
      </c>
      <c r="FF11" s="274">
        <v>0</v>
      </c>
      <c r="FG11" s="274">
        <v>0</v>
      </c>
      <c r="FH11" s="274">
        <v>659</v>
      </c>
      <c r="FI11" s="274">
        <v>0</v>
      </c>
      <c r="FJ11" s="274">
        <v>2804</v>
      </c>
      <c r="FK11" s="274">
        <v>0</v>
      </c>
      <c r="FL11" s="274">
        <v>0</v>
      </c>
      <c r="FM11" s="274">
        <v>0</v>
      </c>
      <c r="FN11" s="274">
        <v>0</v>
      </c>
      <c r="FO11" s="274">
        <v>0</v>
      </c>
      <c r="FP11" s="277" t="s">
        <v>835</v>
      </c>
      <c r="FQ11" s="277" t="s">
        <v>835</v>
      </c>
      <c r="FR11" s="277" t="s">
        <v>835</v>
      </c>
      <c r="FS11" s="274">
        <v>0</v>
      </c>
      <c r="FT11" s="274">
        <v>0</v>
      </c>
      <c r="FU11" s="274">
        <v>0</v>
      </c>
      <c r="FV11" s="274">
        <v>0</v>
      </c>
      <c r="FW11" s="274">
        <v>0</v>
      </c>
    </row>
    <row r="12" spans="1:179" ht="13.5" customHeight="1" x14ac:dyDescent="0.15">
      <c r="A12" s="272" t="s">
        <v>710</v>
      </c>
      <c r="B12" s="273" t="s">
        <v>734</v>
      </c>
      <c r="C12" s="272" t="s">
        <v>735</v>
      </c>
      <c r="D12" s="274">
        <f t="shared" si="20"/>
        <v>430</v>
      </c>
      <c r="E12" s="274">
        <f t="shared" si="21"/>
        <v>19</v>
      </c>
      <c r="F12" s="274">
        <f t="shared" si="22"/>
        <v>0</v>
      </c>
      <c r="G12" s="274">
        <f t="shared" si="23"/>
        <v>0</v>
      </c>
      <c r="H12" s="274">
        <f t="shared" si="24"/>
        <v>411</v>
      </c>
      <c r="I12" s="274">
        <f t="shared" si="25"/>
        <v>0</v>
      </c>
      <c r="J12" s="274">
        <f t="shared" si="26"/>
        <v>0</v>
      </c>
      <c r="K12" s="274">
        <f t="shared" si="27"/>
        <v>0</v>
      </c>
      <c r="L12" s="274">
        <f t="shared" si="28"/>
        <v>0</v>
      </c>
      <c r="M12" s="274">
        <f t="shared" si="29"/>
        <v>0</v>
      </c>
      <c r="N12" s="274">
        <f t="shared" si="30"/>
        <v>0</v>
      </c>
      <c r="O12" s="274">
        <f t="shared" si="31"/>
        <v>0</v>
      </c>
      <c r="P12" s="274">
        <f t="shared" si="32"/>
        <v>0</v>
      </c>
      <c r="Q12" s="274">
        <f t="shared" si="33"/>
        <v>0</v>
      </c>
      <c r="R12" s="274">
        <f t="shared" si="34"/>
        <v>0</v>
      </c>
      <c r="S12" s="274">
        <f t="shared" si="35"/>
        <v>0</v>
      </c>
      <c r="T12" s="274">
        <f t="shared" si="36"/>
        <v>0</v>
      </c>
      <c r="U12" s="274">
        <f t="shared" si="37"/>
        <v>0</v>
      </c>
      <c r="V12" s="274">
        <f t="shared" si="4"/>
        <v>0</v>
      </c>
      <c r="W12" s="274">
        <f t="shared" si="38"/>
        <v>0</v>
      </c>
      <c r="X12" s="274">
        <f t="shared" si="5"/>
        <v>0</v>
      </c>
      <c r="Y12" s="274">
        <f t="shared" si="39"/>
        <v>0</v>
      </c>
      <c r="Z12" s="274">
        <f t="shared" si="6"/>
        <v>49</v>
      </c>
      <c r="AA12" s="274">
        <v>19</v>
      </c>
      <c r="AB12" s="274">
        <v>0</v>
      </c>
      <c r="AC12" s="274">
        <v>0</v>
      </c>
      <c r="AD12" s="274">
        <v>30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4">
        <v>0</v>
      </c>
      <c r="AL12" s="277" t="s">
        <v>835</v>
      </c>
      <c r="AM12" s="277" t="s">
        <v>835</v>
      </c>
      <c r="AN12" s="274">
        <v>0</v>
      </c>
      <c r="AO12" s="277" t="s">
        <v>835</v>
      </c>
      <c r="AP12" s="277" t="s">
        <v>835</v>
      </c>
      <c r="AQ12" s="274">
        <v>0</v>
      </c>
      <c r="AR12" s="277" t="s">
        <v>835</v>
      </c>
      <c r="AS12" s="274">
        <v>0</v>
      </c>
      <c r="AT12" s="274">
        <v>0</v>
      </c>
      <c r="AU12" s="274">
        <v>0</v>
      </c>
      <c r="AV12" s="274">
        <f t="shared" si="8"/>
        <v>381</v>
      </c>
      <c r="AW12" s="274">
        <v>0</v>
      </c>
      <c r="AX12" s="274">
        <v>0</v>
      </c>
      <c r="AY12" s="274">
        <v>0</v>
      </c>
      <c r="AZ12" s="274">
        <v>381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v>0</v>
      </c>
      <c r="BG12" s="274">
        <v>0</v>
      </c>
      <c r="BH12" s="277" t="s">
        <v>835</v>
      </c>
      <c r="BI12" s="277" t="s">
        <v>835</v>
      </c>
      <c r="BJ12" s="277" t="s">
        <v>835</v>
      </c>
      <c r="BK12" s="277" t="s">
        <v>835</v>
      </c>
      <c r="BL12" s="277" t="s">
        <v>835</v>
      </c>
      <c r="BM12" s="277" t="s">
        <v>835</v>
      </c>
      <c r="BN12" s="277" t="s">
        <v>835</v>
      </c>
      <c r="BO12" s="277" t="s">
        <v>835</v>
      </c>
      <c r="BP12" s="274">
        <v>0</v>
      </c>
      <c r="BQ12" s="274">
        <v>0</v>
      </c>
      <c r="BR12" s="274">
        <f t="shared" si="10"/>
        <v>0</v>
      </c>
      <c r="BS12" s="277" t="s">
        <v>835</v>
      </c>
      <c r="BT12" s="277" t="s">
        <v>835</v>
      </c>
      <c r="BU12" s="277" t="s">
        <v>835</v>
      </c>
      <c r="BV12" s="277" t="s">
        <v>835</v>
      </c>
      <c r="BW12" s="277" t="s">
        <v>835</v>
      </c>
      <c r="BX12" s="277" t="s">
        <v>835</v>
      </c>
      <c r="BY12" s="277" t="s">
        <v>835</v>
      </c>
      <c r="BZ12" s="277" t="s">
        <v>835</v>
      </c>
      <c r="CA12" s="277" t="s">
        <v>835</v>
      </c>
      <c r="CB12" s="277" t="s">
        <v>835</v>
      </c>
      <c r="CC12" s="277" t="s">
        <v>835</v>
      </c>
      <c r="CD12" s="274">
        <v>0</v>
      </c>
      <c r="CE12" s="277" t="s">
        <v>835</v>
      </c>
      <c r="CF12" s="277" t="s">
        <v>835</v>
      </c>
      <c r="CG12" s="277" t="s">
        <v>835</v>
      </c>
      <c r="CH12" s="277" t="s">
        <v>835</v>
      </c>
      <c r="CI12" s="277" t="s">
        <v>835</v>
      </c>
      <c r="CJ12" s="277" t="s">
        <v>835</v>
      </c>
      <c r="CK12" s="277" t="s">
        <v>835</v>
      </c>
      <c r="CL12" s="274">
        <v>0</v>
      </c>
      <c r="CM12" s="274">
        <v>0</v>
      </c>
      <c r="CN12" s="274">
        <f t="shared" si="12"/>
        <v>0</v>
      </c>
      <c r="CO12" s="277" t="s">
        <v>835</v>
      </c>
      <c r="CP12" s="277" t="s">
        <v>835</v>
      </c>
      <c r="CQ12" s="277" t="s">
        <v>835</v>
      </c>
      <c r="CR12" s="277" t="s">
        <v>835</v>
      </c>
      <c r="CS12" s="277" t="s">
        <v>835</v>
      </c>
      <c r="CT12" s="277" t="s">
        <v>835</v>
      </c>
      <c r="CU12" s="277" t="s">
        <v>835</v>
      </c>
      <c r="CV12" s="277" t="s">
        <v>835</v>
      </c>
      <c r="CW12" s="277" t="s">
        <v>835</v>
      </c>
      <c r="CX12" s="277" t="s">
        <v>835</v>
      </c>
      <c r="CY12" s="277" t="s">
        <v>835</v>
      </c>
      <c r="CZ12" s="277" t="s">
        <v>835</v>
      </c>
      <c r="DA12" s="274">
        <v>0</v>
      </c>
      <c r="DB12" s="277" t="s">
        <v>835</v>
      </c>
      <c r="DC12" s="277" t="s">
        <v>835</v>
      </c>
      <c r="DD12" s="277" t="s">
        <v>835</v>
      </c>
      <c r="DE12" s="277" t="s">
        <v>835</v>
      </c>
      <c r="DF12" s="277" t="s">
        <v>835</v>
      </c>
      <c r="DG12" s="277" t="s">
        <v>835</v>
      </c>
      <c r="DH12" s="274">
        <v>0</v>
      </c>
      <c r="DI12" s="274">
        <v>0</v>
      </c>
      <c r="DJ12" s="274">
        <f t="shared" si="14"/>
        <v>0</v>
      </c>
      <c r="DK12" s="277" t="s">
        <v>835</v>
      </c>
      <c r="DL12" s="277" t="s">
        <v>835</v>
      </c>
      <c r="DM12" s="277" t="s">
        <v>835</v>
      </c>
      <c r="DN12" s="277" t="s">
        <v>835</v>
      </c>
      <c r="DO12" s="277" t="s">
        <v>835</v>
      </c>
      <c r="DP12" s="277" t="s">
        <v>835</v>
      </c>
      <c r="DQ12" s="277" t="s">
        <v>835</v>
      </c>
      <c r="DR12" s="277" t="s">
        <v>835</v>
      </c>
      <c r="DS12" s="277" t="s">
        <v>835</v>
      </c>
      <c r="DT12" s="277" t="s">
        <v>835</v>
      </c>
      <c r="DU12" s="277" t="s">
        <v>835</v>
      </c>
      <c r="DV12" s="274">
        <v>0</v>
      </c>
      <c r="DW12" s="277" t="s">
        <v>835</v>
      </c>
      <c r="DX12" s="277" t="s">
        <v>835</v>
      </c>
      <c r="DY12" s="277" t="s">
        <v>835</v>
      </c>
      <c r="DZ12" s="274">
        <v>0</v>
      </c>
      <c r="EA12" s="277" t="s">
        <v>835</v>
      </c>
      <c r="EB12" s="277" t="s">
        <v>835</v>
      </c>
      <c r="EC12" s="277" t="s">
        <v>835</v>
      </c>
      <c r="ED12" s="274">
        <v>0</v>
      </c>
      <c r="EE12" s="274">
        <v>0</v>
      </c>
      <c r="EF12" s="274">
        <f t="shared" si="16"/>
        <v>0</v>
      </c>
      <c r="EG12" s="274">
        <v>0</v>
      </c>
      <c r="EH12" s="277" t="s">
        <v>835</v>
      </c>
      <c r="EI12" s="277" t="s">
        <v>835</v>
      </c>
      <c r="EJ12" s="274">
        <v>0</v>
      </c>
      <c r="EK12" s="277" t="s">
        <v>835</v>
      </c>
      <c r="EL12" s="277" t="s">
        <v>835</v>
      </c>
      <c r="EM12" s="277" t="s">
        <v>835</v>
      </c>
      <c r="EN12" s="274">
        <v>0</v>
      </c>
      <c r="EO12" s="274">
        <v>0</v>
      </c>
      <c r="EP12" s="274">
        <v>0</v>
      </c>
      <c r="EQ12" s="277" t="s">
        <v>835</v>
      </c>
      <c r="ER12" s="277" t="s">
        <v>835</v>
      </c>
      <c r="ES12" s="277" t="s">
        <v>835</v>
      </c>
      <c r="ET12" s="277" t="s">
        <v>835</v>
      </c>
      <c r="EU12" s="274">
        <v>0</v>
      </c>
      <c r="EV12" s="274">
        <v>0</v>
      </c>
      <c r="EW12" s="277" t="s">
        <v>835</v>
      </c>
      <c r="EX12" s="277" t="s">
        <v>835</v>
      </c>
      <c r="EY12" s="277" t="s">
        <v>835</v>
      </c>
      <c r="EZ12" s="274">
        <v>0</v>
      </c>
      <c r="FA12" s="274">
        <v>0</v>
      </c>
      <c r="FB12" s="274">
        <f t="shared" si="18"/>
        <v>0</v>
      </c>
      <c r="FC12" s="274">
        <v>0</v>
      </c>
      <c r="FD12" s="274">
        <v>0</v>
      </c>
      <c r="FE12" s="274">
        <v>0</v>
      </c>
      <c r="FF12" s="274">
        <v>0</v>
      </c>
      <c r="FG12" s="274">
        <v>0</v>
      </c>
      <c r="FH12" s="274">
        <v>0</v>
      </c>
      <c r="FI12" s="274">
        <v>0</v>
      </c>
      <c r="FJ12" s="274">
        <v>0</v>
      </c>
      <c r="FK12" s="274">
        <v>0</v>
      </c>
      <c r="FL12" s="274">
        <v>0</v>
      </c>
      <c r="FM12" s="274">
        <v>0</v>
      </c>
      <c r="FN12" s="274">
        <v>0</v>
      </c>
      <c r="FO12" s="274">
        <v>0</v>
      </c>
      <c r="FP12" s="277" t="s">
        <v>835</v>
      </c>
      <c r="FQ12" s="277" t="s">
        <v>835</v>
      </c>
      <c r="FR12" s="277" t="s">
        <v>835</v>
      </c>
      <c r="FS12" s="274">
        <v>0</v>
      </c>
      <c r="FT12" s="274">
        <v>0</v>
      </c>
      <c r="FU12" s="274">
        <v>0</v>
      </c>
      <c r="FV12" s="274">
        <v>0</v>
      </c>
      <c r="FW12" s="274">
        <v>0</v>
      </c>
    </row>
    <row r="13" spans="1:179" ht="13.5" customHeight="1" x14ac:dyDescent="0.15">
      <c r="A13" s="272" t="s">
        <v>710</v>
      </c>
      <c r="B13" s="273" t="s">
        <v>736</v>
      </c>
      <c r="C13" s="272" t="s">
        <v>737</v>
      </c>
      <c r="D13" s="274">
        <f t="shared" si="20"/>
        <v>9439</v>
      </c>
      <c r="E13" s="274">
        <f t="shared" si="21"/>
        <v>1578</v>
      </c>
      <c r="F13" s="274">
        <f t="shared" si="22"/>
        <v>9</v>
      </c>
      <c r="G13" s="274">
        <f t="shared" si="23"/>
        <v>711</v>
      </c>
      <c r="H13" s="274">
        <f t="shared" si="24"/>
        <v>177</v>
      </c>
      <c r="I13" s="274">
        <f t="shared" si="25"/>
        <v>52</v>
      </c>
      <c r="J13" s="274">
        <f t="shared" si="26"/>
        <v>395</v>
      </c>
      <c r="K13" s="274">
        <f t="shared" si="27"/>
        <v>0</v>
      </c>
      <c r="L13" s="274">
        <f t="shared" si="28"/>
        <v>1242</v>
      </c>
      <c r="M13" s="274">
        <f t="shared" si="29"/>
        <v>71</v>
      </c>
      <c r="N13" s="274">
        <f t="shared" si="30"/>
        <v>0</v>
      </c>
      <c r="O13" s="274">
        <f t="shared" si="31"/>
        <v>246</v>
      </c>
      <c r="P13" s="274">
        <f t="shared" si="32"/>
        <v>0</v>
      </c>
      <c r="Q13" s="274">
        <f t="shared" si="33"/>
        <v>0</v>
      </c>
      <c r="R13" s="274">
        <f t="shared" si="34"/>
        <v>0</v>
      </c>
      <c r="S13" s="274">
        <f t="shared" si="35"/>
        <v>0</v>
      </c>
      <c r="T13" s="274">
        <f t="shared" si="36"/>
        <v>0</v>
      </c>
      <c r="U13" s="274">
        <f t="shared" si="37"/>
        <v>0</v>
      </c>
      <c r="V13" s="274">
        <f t="shared" si="4"/>
        <v>0</v>
      </c>
      <c r="W13" s="274">
        <f t="shared" si="38"/>
        <v>0</v>
      </c>
      <c r="X13" s="274">
        <f t="shared" si="5"/>
        <v>8</v>
      </c>
      <c r="Y13" s="274">
        <f t="shared" si="39"/>
        <v>4950</v>
      </c>
      <c r="Z13" s="274">
        <f t="shared" si="6"/>
        <v>0</v>
      </c>
      <c r="AA13" s="274">
        <v>0</v>
      </c>
      <c r="AB13" s="274"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4">
        <v>0</v>
      </c>
      <c r="AL13" s="277" t="s">
        <v>835</v>
      </c>
      <c r="AM13" s="277" t="s">
        <v>835</v>
      </c>
      <c r="AN13" s="274">
        <v>0</v>
      </c>
      <c r="AO13" s="277" t="s">
        <v>835</v>
      </c>
      <c r="AP13" s="277" t="s">
        <v>835</v>
      </c>
      <c r="AQ13" s="274">
        <v>0</v>
      </c>
      <c r="AR13" s="277" t="s">
        <v>835</v>
      </c>
      <c r="AS13" s="274">
        <v>0</v>
      </c>
      <c r="AT13" s="274">
        <v>0</v>
      </c>
      <c r="AU13" s="274">
        <v>0</v>
      </c>
      <c r="AV13" s="274">
        <f t="shared" si="8"/>
        <v>0</v>
      </c>
      <c r="AW13" s="274">
        <v>0</v>
      </c>
      <c r="AX13" s="274">
        <v>0</v>
      </c>
      <c r="AY13" s="274"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v>0</v>
      </c>
      <c r="BG13" s="274">
        <v>0</v>
      </c>
      <c r="BH13" s="277" t="s">
        <v>835</v>
      </c>
      <c r="BI13" s="277" t="s">
        <v>835</v>
      </c>
      <c r="BJ13" s="277" t="s">
        <v>835</v>
      </c>
      <c r="BK13" s="277" t="s">
        <v>835</v>
      </c>
      <c r="BL13" s="277" t="s">
        <v>835</v>
      </c>
      <c r="BM13" s="277" t="s">
        <v>835</v>
      </c>
      <c r="BN13" s="277" t="s">
        <v>835</v>
      </c>
      <c r="BO13" s="277" t="s">
        <v>835</v>
      </c>
      <c r="BP13" s="274">
        <v>0</v>
      </c>
      <c r="BQ13" s="274">
        <v>0</v>
      </c>
      <c r="BR13" s="274">
        <f t="shared" si="10"/>
        <v>4200</v>
      </c>
      <c r="BS13" s="277" t="s">
        <v>835</v>
      </c>
      <c r="BT13" s="277" t="s">
        <v>835</v>
      </c>
      <c r="BU13" s="277" t="s">
        <v>835</v>
      </c>
      <c r="BV13" s="277" t="s">
        <v>835</v>
      </c>
      <c r="BW13" s="277" t="s">
        <v>835</v>
      </c>
      <c r="BX13" s="277" t="s">
        <v>835</v>
      </c>
      <c r="BY13" s="277" t="s">
        <v>835</v>
      </c>
      <c r="BZ13" s="277" t="s">
        <v>835</v>
      </c>
      <c r="CA13" s="277" t="s">
        <v>835</v>
      </c>
      <c r="CB13" s="277" t="s">
        <v>835</v>
      </c>
      <c r="CC13" s="277" t="s">
        <v>835</v>
      </c>
      <c r="CD13" s="274">
        <v>0</v>
      </c>
      <c r="CE13" s="277" t="s">
        <v>835</v>
      </c>
      <c r="CF13" s="277" t="s">
        <v>835</v>
      </c>
      <c r="CG13" s="277" t="s">
        <v>835</v>
      </c>
      <c r="CH13" s="277" t="s">
        <v>835</v>
      </c>
      <c r="CI13" s="277" t="s">
        <v>835</v>
      </c>
      <c r="CJ13" s="277" t="s">
        <v>835</v>
      </c>
      <c r="CK13" s="277" t="s">
        <v>835</v>
      </c>
      <c r="CL13" s="274">
        <v>0</v>
      </c>
      <c r="CM13" s="274">
        <v>4200</v>
      </c>
      <c r="CN13" s="274">
        <f t="shared" si="12"/>
        <v>0</v>
      </c>
      <c r="CO13" s="277" t="s">
        <v>835</v>
      </c>
      <c r="CP13" s="277" t="s">
        <v>835</v>
      </c>
      <c r="CQ13" s="277" t="s">
        <v>835</v>
      </c>
      <c r="CR13" s="277" t="s">
        <v>835</v>
      </c>
      <c r="CS13" s="277" t="s">
        <v>835</v>
      </c>
      <c r="CT13" s="277" t="s">
        <v>835</v>
      </c>
      <c r="CU13" s="277" t="s">
        <v>835</v>
      </c>
      <c r="CV13" s="277" t="s">
        <v>835</v>
      </c>
      <c r="CW13" s="277" t="s">
        <v>835</v>
      </c>
      <c r="CX13" s="277" t="s">
        <v>835</v>
      </c>
      <c r="CY13" s="277" t="s">
        <v>835</v>
      </c>
      <c r="CZ13" s="277" t="s">
        <v>835</v>
      </c>
      <c r="DA13" s="274">
        <v>0</v>
      </c>
      <c r="DB13" s="277" t="s">
        <v>835</v>
      </c>
      <c r="DC13" s="277" t="s">
        <v>835</v>
      </c>
      <c r="DD13" s="277" t="s">
        <v>835</v>
      </c>
      <c r="DE13" s="277" t="s">
        <v>835</v>
      </c>
      <c r="DF13" s="277" t="s">
        <v>835</v>
      </c>
      <c r="DG13" s="277" t="s">
        <v>835</v>
      </c>
      <c r="DH13" s="274">
        <v>0</v>
      </c>
      <c r="DI13" s="274">
        <v>0</v>
      </c>
      <c r="DJ13" s="274">
        <f t="shared" si="14"/>
        <v>0</v>
      </c>
      <c r="DK13" s="277" t="s">
        <v>835</v>
      </c>
      <c r="DL13" s="277" t="s">
        <v>835</v>
      </c>
      <c r="DM13" s="277" t="s">
        <v>835</v>
      </c>
      <c r="DN13" s="277" t="s">
        <v>835</v>
      </c>
      <c r="DO13" s="277" t="s">
        <v>835</v>
      </c>
      <c r="DP13" s="277" t="s">
        <v>835</v>
      </c>
      <c r="DQ13" s="277" t="s">
        <v>835</v>
      </c>
      <c r="DR13" s="277" t="s">
        <v>835</v>
      </c>
      <c r="DS13" s="277" t="s">
        <v>835</v>
      </c>
      <c r="DT13" s="277" t="s">
        <v>835</v>
      </c>
      <c r="DU13" s="277" t="s">
        <v>835</v>
      </c>
      <c r="DV13" s="274">
        <v>0</v>
      </c>
      <c r="DW13" s="277" t="s">
        <v>835</v>
      </c>
      <c r="DX13" s="277" t="s">
        <v>835</v>
      </c>
      <c r="DY13" s="277" t="s">
        <v>835</v>
      </c>
      <c r="DZ13" s="274">
        <v>0</v>
      </c>
      <c r="EA13" s="277" t="s">
        <v>835</v>
      </c>
      <c r="EB13" s="277" t="s">
        <v>835</v>
      </c>
      <c r="EC13" s="277" t="s">
        <v>835</v>
      </c>
      <c r="ED13" s="274">
        <v>0</v>
      </c>
      <c r="EE13" s="274">
        <v>0</v>
      </c>
      <c r="EF13" s="274">
        <f t="shared" si="16"/>
        <v>0</v>
      </c>
      <c r="EG13" s="274">
        <v>0</v>
      </c>
      <c r="EH13" s="277" t="s">
        <v>835</v>
      </c>
      <c r="EI13" s="277" t="s">
        <v>835</v>
      </c>
      <c r="EJ13" s="274">
        <v>0</v>
      </c>
      <c r="EK13" s="277" t="s">
        <v>835</v>
      </c>
      <c r="EL13" s="277" t="s">
        <v>835</v>
      </c>
      <c r="EM13" s="277" t="s">
        <v>835</v>
      </c>
      <c r="EN13" s="274">
        <v>0</v>
      </c>
      <c r="EO13" s="274">
        <v>0</v>
      </c>
      <c r="EP13" s="274">
        <v>0</v>
      </c>
      <c r="EQ13" s="277" t="s">
        <v>835</v>
      </c>
      <c r="ER13" s="277" t="s">
        <v>835</v>
      </c>
      <c r="ES13" s="277" t="s">
        <v>835</v>
      </c>
      <c r="ET13" s="277" t="s">
        <v>835</v>
      </c>
      <c r="EU13" s="274">
        <v>0</v>
      </c>
      <c r="EV13" s="274">
        <v>0</v>
      </c>
      <c r="EW13" s="277" t="s">
        <v>835</v>
      </c>
      <c r="EX13" s="277" t="s">
        <v>835</v>
      </c>
      <c r="EY13" s="277" t="s">
        <v>835</v>
      </c>
      <c r="EZ13" s="274">
        <v>0</v>
      </c>
      <c r="FA13" s="274">
        <v>0</v>
      </c>
      <c r="FB13" s="274">
        <f t="shared" si="18"/>
        <v>5239</v>
      </c>
      <c r="FC13" s="274">
        <v>1578</v>
      </c>
      <c r="FD13" s="274">
        <v>9</v>
      </c>
      <c r="FE13" s="274">
        <v>711</v>
      </c>
      <c r="FF13" s="274">
        <v>177</v>
      </c>
      <c r="FG13" s="274">
        <v>52</v>
      </c>
      <c r="FH13" s="274">
        <v>395</v>
      </c>
      <c r="FI13" s="274">
        <v>0</v>
      </c>
      <c r="FJ13" s="274">
        <v>1242</v>
      </c>
      <c r="FK13" s="274">
        <v>71</v>
      </c>
      <c r="FL13" s="274">
        <v>0</v>
      </c>
      <c r="FM13" s="274">
        <v>246</v>
      </c>
      <c r="FN13" s="274">
        <v>0</v>
      </c>
      <c r="FO13" s="274">
        <v>0</v>
      </c>
      <c r="FP13" s="277" t="s">
        <v>835</v>
      </c>
      <c r="FQ13" s="277" t="s">
        <v>835</v>
      </c>
      <c r="FR13" s="277" t="s">
        <v>835</v>
      </c>
      <c r="FS13" s="274">
        <v>0</v>
      </c>
      <c r="FT13" s="274">
        <v>0</v>
      </c>
      <c r="FU13" s="274">
        <v>0</v>
      </c>
      <c r="FV13" s="274">
        <v>8</v>
      </c>
      <c r="FW13" s="274">
        <v>750</v>
      </c>
    </row>
    <row r="14" spans="1:179" ht="13.5" customHeight="1" x14ac:dyDescent="0.15">
      <c r="A14" s="272" t="s">
        <v>710</v>
      </c>
      <c r="B14" s="273" t="s">
        <v>738</v>
      </c>
      <c r="C14" s="272" t="s">
        <v>739</v>
      </c>
      <c r="D14" s="274">
        <f t="shared" si="20"/>
        <v>5859</v>
      </c>
      <c r="E14" s="274">
        <f t="shared" si="21"/>
        <v>0</v>
      </c>
      <c r="F14" s="274">
        <f t="shared" si="22"/>
        <v>0</v>
      </c>
      <c r="G14" s="274">
        <f t="shared" si="23"/>
        <v>0</v>
      </c>
      <c r="H14" s="274">
        <f t="shared" si="24"/>
        <v>1201</v>
      </c>
      <c r="I14" s="274">
        <f t="shared" si="25"/>
        <v>1089</v>
      </c>
      <c r="J14" s="274">
        <f t="shared" si="26"/>
        <v>590</v>
      </c>
      <c r="K14" s="274">
        <f t="shared" si="27"/>
        <v>0</v>
      </c>
      <c r="L14" s="274">
        <f t="shared" si="28"/>
        <v>0</v>
      </c>
      <c r="M14" s="274">
        <f t="shared" si="29"/>
        <v>0</v>
      </c>
      <c r="N14" s="274">
        <f t="shared" si="30"/>
        <v>0</v>
      </c>
      <c r="O14" s="274">
        <f t="shared" si="31"/>
        <v>0</v>
      </c>
      <c r="P14" s="274">
        <f t="shared" si="32"/>
        <v>0</v>
      </c>
      <c r="Q14" s="274">
        <f t="shared" si="33"/>
        <v>0</v>
      </c>
      <c r="R14" s="274">
        <f t="shared" si="34"/>
        <v>0</v>
      </c>
      <c r="S14" s="274">
        <f t="shared" si="35"/>
        <v>0</v>
      </c>
      <c r="T14" s="274">
        <f t="shared" si="36"/>
        <v>0</v>
      </c>
      <c r="U14" s="274">
        <f t="shared" si="37"/>
        <v>2979</v>
      </c>
      <c r="V14" s="274">
        <f t="shared" si="4"/>
        <v>0</v>
      </c>
      <c r="W14" s="274">
        <f t="shared" si="38"/>
        <v>0</v>
      </c>
      <c r="X14" s="274">
        <f t="shared" si="5"/>
        <v>0</v>
      </c>
      <c r="Y14" s="274">
        <f t="shared" si="39"/>
        <v>0</v>
      </c>
      <c r="Z14" s="274">
        <f t="shared" si="6"/>
        <v>2979</v>
      </c>
      <c r="AA14" s="274">
        <v>0</v>
      </c>
      <c r="AB14" s="274"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4">
        <v>0</v>
      </c>
      <c r="AL14" s="277" t="s">
        <v>835</v>
      </c>
      <c r="AM14" s="277" t="s">
        <v>835</v>
      </c>
      <c r="AN14" s="274">
        <v>0</v>
      </c>
      <c r="AO14" s="277" t="s">
        <v>835</v>
      </c>
      <c r="AP14" s="277" t="s">
        <v>835</v>
      </c>
      <c r="AQ14" s="274">
        <v>2979</v>
      </c>
      <c r="AR14" s="277" t="s">
        <v>835</v>
      </c>
      <c r="AS14" s="274">
        <v>0</v>
      </c>
      <c r="AT14" s="274">
        <v>0</v>
      </c>
      <c r="AU14" s="274">
        <v>0</v>
      </c>
      <c r="AV14" s="274">
        <f t="shared" si="8"/>
        <v>1034</v>
      </c>
      <c r="AW14" s="274">
        <v>0</v>
      </c>
      <c r="AX14" s="274">
        <v>0</v>
      </c>
      <c r="AY14" s="274">
        <v>0</v>
      </c>
      <c r="AZ14" s="274">
        <v>1034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v>0</v>
      </c>
      <c r="BG14" s="274">
        <v>0</v>
      </c>
      <c r="BH14" s="277" t="s">
        <v>835</v>
      </c>
      <c r="BI14" s="277" t="s">
        <v>835</v>
      </c>
      <c r="BJ14" s="277" t="s">
        <v>835</v>
      </c>
      <c r="BK14" s="277" t="s">
        <v>835</v>
      </c>
      <c r="BL14" s="277" t="s">
        <v>835</v>
      </c>
      <c r="BM14" s="277" t="s">
        <v>835</v>
      </c>
      <c r="BN14" s="277" t="s">
        <v>835</v>
      </c>
      <c r="BO14" s="277" t="s">
        <v>835</v>
      </c>
      <c r="BP14" s="274">
        <v>0</v>
      </c>
      <c r="BQ14" s="274">
        <v>0</v>
      </c>
      <c r="BR14" s="274">
        <f t="shared" si="10"/>
        <v>0</v>
      </c>
      <c r="BS14" s="277" t="s">
        <v>835</v>
      </c>
      <c r="BT14" s="277" t="s">
        <v>835</v>
      </c>
      <c r="BU14" s="277" t="s">
        <v>835</v>
      </c>
      <c r="BV14" s="277" t="s">
        <v>835</v>
      </c>
      <c r="BW14" s="277" t="s">
        <v>835</v>
      </c>
      <c r="BX14" s="277" t="s">
        <v>835</v>
      </c>
      <c r="BY14" s="277" t="s">
        <v>835</v>
      </c>
      <c r="BZ14" s="277" t="s">
        <v>835</v>
      </c>
      <c r="CA14" s="277" t="s">
        <v>835</v>
      </c>
      <c r="CB14" s="277" t="s">
        <v>835</v>
      </c>
      <c r="CC14" s="277" t="s">
        <v>835</v>
      </c>
      <c r="CD14" s="274">
        <v>0</v>
      </c>
      <c r="CE14" s="277" t="s">
        <v>835</v>
      </c>
      <c r="CF14" s="277" t="s">
        <v>835</v>
      </c>
      <c r="CG14" s="277" t="s">
        <v>835</v>
      </c>
      <c r="CH14" s="277" t="s">
        <v>835</v>
      </c>
      <c r="CI14" s="277" t="s">
        <v>835</v>
      </c>
      <c r="CJ14" s="277" t="s">
        <v>835</v>
      </c>
      <c r="CK14" s="277" t="s">
        <v>835</v>
      </c>
      <c r="CL14" s="274">
        <v>0</v>
      </c>
      <c r="CM14" s="274">
        <v>0</v>
      </c>
      <c r="CN14" s="274">
        <f t="shared" si="12"/>
        <v>0</v>
      </c>
      <c r="CO14" s="277" t="s">
        <v>835</v>
      </c>
      <c r="CP14" s="277" t="s">
        <v>835</v>
      </c>
      <c r="CQ14" s="277" t="s">
        <v>835</v>
      </c>
      <c r="CR14" s="277" t="s">
        <v>835</v>
      </c>
      <c r="CS14" s="277" t="s">
        <v>835</v>
      </c>
      <c r="CT14" s="277" t="s">
        <v>835</v>
      </c>
      <c r="CU14" s="277" t="s">
        <v>835</v>
      </c>
      <c r="CV14" s="277" t="s">
        <v>835</v>
      </c>
      <c r="CW14" s="277" t="s">
        <v>835</v>
      </c>
      <c r="CX14" s="277" t="s">
        <v>835</v>
      </c>
      <c r="CY14" s="277" t="s">
        <v>835</v>
      </c>
      <c r="CZ14" s="277" t="s">
        <v>835</v>
      </c>
      <c r="DA14" s="274">
        <v>0</v>
      </c>
      <c r="DB14" s="277" t="s">
        <v>835</v>
      </c>
      <c r="DC14" s="277" t="s">
        <v>835</v>
      </c>
      <c r="DD14" s="277" t="s">
        <v>835</v>
      </c>
      <c r="DE14" s="277" t="s">
        <v>835</v>
      </c>
      <c r="DF14" s="277" t="s">
        <v>835</v>
      </c>
      <c r="DG14" s="277" t="s">
        <v>835</v>
      </c>
      <c r="DH14" s="274">
        <v>0</v>
      </c>
      <c r="DI14" s="274">
        <v>0</v>
      </c>
      <c r="DJ14" s="274">
        <f t="shared" si="14"/>
        <v>0</v>
      </c>
      <c r="DK14" s="277" t="s">
        <v>835</v>
      </c>
      <c r="DL14" s="277" t="s">
        <v>835</v>
      </c>
      <c r="DM14" s="277" t="s">
        <v>835</v>
      </c>
      <c r="DN14" s="277" t="s">
        <v>835</v>
      </c>
      <c r="DO14" s="277" t="s">
        <v>835</v>
      </c>
      <c r="DP14" s="277" t="s">
        <v>835</v>
      </c>
      <c r="DQ14" s="277" t="s">
        <v>835</v>
      </c>
      <c r="DR14" s="277" t="s">
        <v>835</v>
      </c>
      <c r="DS14" s="277" t="s">
        <v>835</v>
      </c>
      <c r="DT14" s="277" t="s">
        <v>835</v>
      </c>
      <c r="DU14" s="277" t="s">
        <v>835</v>
      </c>
      <c r="DV14" s="274">
        <v>0</v>
      </c>
      <c r="DW14" s="277" t="s">
        <v>835</v>
      </c>
      <c r="DX14" s="277" t="s">
        <v>835</v>
      </c>
      <c r="DY14" s="277" t="s">
        <v>835</v>
      </c>
      <c r="DZ14" s="274">
        <v>0</v>
      </c>
      <c r="EA14" s="277" t="s">
        <v>835</v>
      </c>
      <c r="EB14" s="277" t="s">
        <v>835</v>
      </c>
      <c r="EC14" s="277" t="s">
        <v>835</v>
      </c>
      <c r="ED14" s="274">
        <v>0</v>
      </c>
      <c r="EE14" s="274">
        <v>0</v>
      </c>
      <c r="EF14" s="274">
        <f t="shared" si="16"/>
        <v>0</v>
      </c>
      <c r="EG14" s="274">
        <v>0</v>
      </c>
      <c r="EH14" s="277" t="s">
        <v>835</v>
      </c>
      <c r="EI14" s="277" t="s">
        <v>835</v>
      </c>
      <c r="EJ14" s="274">
        <v>0</v>
      </c>
      <c r="EK14" s="277" t="s">
        <v>835</v>
      </c>
      <c r="EL14" s="277" t="s">
        <v>835</v>
      </c>
      <c r="EM14" s="277" t="s">
        <v>835</v>
      </c>
      <c r="EN14" s="274">
        <v>0</v>
      </c>
      <c r="EO14" s="274">
        <v>0</v>
      </c>
      <c r="EP14" s="274">
        <v>0</v>
      </c>
      <c r="EQ14" s="277" t="s">
        <v>835</v>
      </c>
      <c r="ER14" s="277" t="s">
        <v>835</v>
      </c>
      <c r="ES14" s="277" t="s">
        <v>835</v>
      </c>
      <c r="ET14" s="277" t="s">
        <v>835</v>
      </c>
      <c r="EU14" s="274">
        <v>0</v>
      </c>
      <c r="EV14" s="274">
        <v>0</v>
      </c>
      <c r="EW14" s="277" t="s">
        <v>835</v>
      </c>
      <c r="EX14" s="277" t="s">
        <v>835</v>
      </c>
      <c r="EY14" s="277" t="s">
        <v>835</v>
      </c>
      <c r="EZ14" s="274">
        <v>0</v>
      </c>
      <c r="FA14" s="274">
        <v>0</v>
      </c>
      <c r="FB14" s="274">
        <f t="shared" si="18"/>
        <v>1846</v>
      </c>
      <c r="FC14" s="274">
        <v>0</v>
      </c>
      <c r="FD14" s="274">
        <v>0</v>
      </c>
      <c r="FE14" s="274">
        <v>0</v>
      </c>
      <c r="FF14" s="274">
        <v>167</v>
      </c>
      <c r="FG14" s="274">
        <v>1089</v>
      </c>
      <c r="FH14" s="274">
        <v>590</v>
      </c>
      <c r="FI14" s="274">
        <v>0</v>
      </c>
      <c r="FJ14" s="274">
        <v>0</v>
      </c>
      <c r="FK14" s="274">
        <v>0</v>
      </c>
      <c r="FL14" s="274">
        <v>0</v>
      </c>
      <c r="FM14" s="274">
        <v>0</v>
      </c>
      <c r="FN14" s="274">
        <v>0</v>
      </c>
      <c r="FO14" s="274">
        <v>0</v>
      </c>
      <c r="FP14" s="277" t="s">
        <v>835</v>
      </c>
      <c r="FQ14" s="277" t="s">
        <v>835</v>
      </c>
      <c r="FR14" s="277" t="s">
        <v>835</v>
      </c>
      <c r="FS14" s="274">
        <v>0</v>
      </c>
      <c r="FT14" s="274">
        <v>0</v>
      </c>
      <c r="FU14" s="274">
        <v>0</v>
      </c>
      <c r="FV14" s="274">
        <v>0</v>
      </c>
      <c r="FW14" s="274">
        <v>0</v>
      </c>
    </row>
    <row r="15" spans="1:179" ht="13.5" customHeight="1" x14ac:dyDescent="0.15">
      <c r="A15" s="272" t="s">
        <v>710</v>
      </c>
      <c r="B15" s="273" t="s">
        <v>740</v>
      </c>
      <c r="C15" s="272" t="s">
        <v>741</v>
      </c>
      <c r="D15" s="274">
        <f t="shared" si="20"/>
        <v>9727</v>
      </c>
      <c r="E15" s="274">
        <f t="shared" si="21"/>
        <v>0</v>
      </c>
      <c r="F15" s="274">
        <f t="shared" si="22"/>
        <v>0</v>
      </c>
      <c r="G15" s="274">
        <f t="shared" si="23"/>
        <v>0</v>
      </c>
      <c r="H15" s="274">
        <f t="shared" si="24"/>
        <v>1615</v>
      </c>
      <c r="I15" s="274">
        <f t="shared" si="25"/>
        <v>939</v>
      </c>
      <c r="J15" s="274">
        <f t="shared" si="26"/>
        <v>617</v>
      </c>
      <c r="K15" s="274">
        <f t="shared" si="27"/>
        <v>23</v>
      </c>
      <c r="L15" s="274">
        <f t="shared" si="28"/>
        <v>0</v>
      </c>
      <c r="M15" s="274">
        <f t="shared" si="29"/>
        <v>0</v>
      </c>
      <c r="N15" s="274">
        <f t="shared" si="30"/>
        <v>10</v>
      </c>
      <c r="O15" s="274">
        <f t="shared" si="31"/>
        <v>2</v>
      </c>
      <c r="P15" s="274">
        <f t="shared" si="32"/>
        <v>536</v>
      </c>
      <c r="Q15" s="274">
        <f t="shared" si="33"/>
        <v>0</v>
      </c>
      <c r="R15" s="274">
        <f t="shared" si="34"/>
        <v>4389</v>
      </c>
      <c r="S15" s="274">
        <f t="shared" si="35"/>
        <v>0</v>
      </c>
      <c r="T15" s="274">
        <f t="shared" si="36"/>
        <v>854</v>
      </c>
      <c r="U15" s="274">
        <f t="shared" si="37"/>
        <v>0</v>
      </c>
      <c r="V15" s="274">
        <f t="shared" si="4"/>
        <v>0</v>
      </c>
      <c r="W15" s="274">
        <f t="shared" si="38"/>
        <v>0</v>
      </c>
      <c r="X15" s="274">
        <f t="shared" si="5"/>
        <v>0</v>
      </c>
      <c r="Y15" s="274">
        <f t="shared" si="39"/>
        <v>742</v>
      </c>
      <c r="Z15" s="274">
        <f t="shared" si="6"/>
        <v>4968</v>
      </c>
      <c r="AA15" s="274">
        <v>0</v>
      </c>
      <c r="AB15" s="274">
        <v>0</v>
      </c>
      <c r="AC15" s="274">
        <v>0</v>
      </c>
      <c r="AD15" s="274">
        <v>579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4">
        <v>0</v>
      </c>
      <c r="AL15" s="277" t="s">
        <v>835</v>
      </c>
      <c r="AM15" s="277" t="s">
        <v>835</v>
      </c>
      <c r="AN15" s="274">
        <v>4389</v>
      </c>
      <c r="AO15" s="277" t="s">
        <v>835</v>
      </c>
      <c r="AP15" s="277" t="s">
        <v>835</v>
      </c>
      <c r="AQ15" s="274">
        <v>0</v>
      </c>
      <c r="AR15" s="277" t="s">
        <v>835</v>
      </c>
      <c r="AS15" s="274">
        <v>0</v>
      </c>
      <c r="AT15" s="274">
        <v>0</v>
      </c>
      <c r="AU15" s="274">
        <v>0</v>
      </c>
      <c r="AV15" s="274">
        <f t="shared" si="8"/>
        <v>397</v>
      </c>
      <c r="AW15" s="274">
        <v>0</v>
      </c>
      <c r="AX15" s="274">
        <v>0</v>
      </c>
      <c r="AY15" s="274">
        <v>0</v>
      </c>
      <c r="AZ15" s="274">
        <v>397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v>0</v>
      </c>
      <c r="BG15" s="274">
        <v>0</v>
      </c>
      <c r="BH15" s="277" t="s">
        <v>835</v>
      </c>
      <c r="BI15" s="277" t="s">
        <v>835</v>
      </c>
      <c r="BJ15" s="277" t="s">
        <v>835</v>
      </c>
      <c r="BK15" s="277" t="s">
        <v>835</v>
      </c>
      <c r="BL15" s="277" t="s">
        <v>835</v>
      </c>
      <c r="BM15" s="277" t="s">
        <v>835</v>
      </c>
      <c r="BN15" s="277" t="s">
        <v>835</v>
      </c>
      <c r="BO15" s="277" t="s">
        <v>835</v>
      </c>
      <c r="BP15" s="274">
        <v>0</v>
      </c>
      <c r="BQ15" s="274">
        <v>0</v>
      </c>
      <c r="BR15" s="274">
        <f t="shared" si="10"/>
        <v>982</v>
      </c>
      <c r="BS15" s="277" t="s">
        <v>835</v>
      </c>
      <c r="BT15" s="277" t="s">
        <v>835</v>
      </c>
      <c r="BU15" s="277" t="s">
        <v>835</v>
      </c>
      <c r="BV15" s="277" t="s">
        <v>835</v>
      </c>
      <c r="BW15" s="277" t="s">
        <v>835</v>
      </c>
      <c r="BX15" s="277" t="s">
        <v>835</v>
      </c>
      <c r="BY15" s="277" t="s">
        <v>835</v>
      </c>
      <c r="BZ15" s="277" t="s">
        <v>835</v>
      </c>
      <c r="CA15" s="277" t="s">
        <v>835</v>
      </c>
      <c r="CB15" s="277" t="s">
        <v>835</v>
      </c>
      <c r="CC15" s="277" t="s">
        <v>835</v>
      </c>
      <c r="CD15" s="274">
        <v>536</v>
      </c>
      <c r="CE15" s="277" t="s">
        <v>835</v>
      </c>
      <c r="CF15" s="277" t="s">
        <v>835</v>
      </c>
      <c r="CG15" s="277" t="s">
        <v>835</v>
      </c>
      <c r="CH15" s="277" t="s">
        <v>835</v>
      </c>
      <c r="CI15" s="277" t="s">
        <v>835</v>
      </c>
      <c r="CJ15" s="277" t="s">
        <v>835</v>
      </c>
      <c r="CK15" s="277" t="s">
        <v>835</v>
      </c>
      <c r="CL15" s="274">
        <v>0</v>
      </c>
      <c r="CM15" s="274">
        <v>446</v>
      </c>
      <c r="CN15" s="274">
        <f t="shared" si="12"/>
        <v>0</v>
      </c>
      <c r="CO15" s="277" t="s">
        <v>835</v>
      </c>
      <c r="CP15" s="277" t="s">
        <v>835</v>
      </c>
      <c r="CQ15" s="277" t="s">
        <v>835</v>
      </c>
      <c r="CR15" s="277" t="s">
        <v>835</v>
      </c>
      <c r="CS15" s="277" t="s">
        <v>835</v>
      </c>
      <c r="CT15" s="277" t="s">
        <v>835</v>
      </c>
      <c r="CU15" s="277" t="s">
        <v>835</v>
      </c>
      <c r="CV15" s="277" t="s">
        <v>835</v>
      </c>
      <c r="CW15" s="277" t="s">
        <v>835</v>
      </c>
      <c r="CX15" s="277" t="s">
        <v>835</v>
      </c>
      <c r="CY15" s="277" t="s">
        <v>835</v>
      </c>
      <c r="CZ15" s="277" t="s">
        <v>835</v>
      </c>
      <c r="DA15" s="274">
        <v>0</v>
      </c>
      <c r="DB15" s="277" t="s">
        <v>835</v>
      </c>
      <c r="DC15" s="277" t="s">
        <v>835</v>
      </c>
      <c r="DD15" s="277" t="s">
        <v>835</v>
      </c>
      <c r="DE15" s="277" t="s">
        <v>835</v>
      </c>
      <c r="DF15" s="277" t="s">
        <v>835</v>
      </c>
      <c r="DG15" s="277" t="s">
        <v>835</v>
      </c>
      <c r="DH15" s="274">
        <v>0</v>
      </c>
      <c r="DI15" s="274">
        <v>0</v>
      </c>
      <c r="DJ15" s="274">
        <f t="shared" si="14"/>
        <v>0</v>
      </c>
      <c r="DK15" s="277" t="s">
        <v>835</v>
      </c>
      <c r="DL15" s="277" t="s">
        <v>835</v>
      </c>
      <c r="DM15" s="277" t="s">
        <v>835</v>
      </c>
      <c r="DN15" s="277" t="s">
        <v>835</v>
      </c>
      <c r="DO15" s="277" t="s">
        <v>835</v>
      </c>
      <c r="DP15" s="277" t="s">
        <v>835</v>
      </c>
      <c r="DQ15" s="277" t="s">
        <v>835</v>
      </c>
      <c r="DR15" s="277" t="s">
        <v>835</v>
      </c>
      <c r="DS15" s="277" t="s">
        <v>835</v>
      </c>
      <c r="DT15" s="277" t="s">
        <v>835</v>
      </c>
      <c r="DU15" s="277" t="s">
        <v>835</v>
      </c>
      <c r="DV15" s="274">
        <v>0</v>
      </c>
      <c r="DW15" s="277" t="s">
        <v>835</v>
      </c>
      <c r="DX15" s="277" t="s">
        <v>835</v>
      </c>
      <c r="DY15" s="277" t="s">
        <v>835</v>
      </c>
      <c r="DZ15" s="274">
        <v>0</v>
      </c>
      <c r="EA15" s="277" t="s">
        <v>835</v>
      </c>
      <c r="EB15" s="277" t="s">
        <v>835</v>
      </c>
      <c r="EC15" s="277" t="s">
        <v>835</v>
      </c>
      <c r="ED15" s="274">
        <v>0</v>
      </c>
      <c r="EE15" s="274">
        <v>0</v>
      </c>
      <c r="EF15" s="274">
        <f t="shared" si="16"/>
        <v>854</v>
      </c>
      <c r="EG15" s="274">
        <v>0</v>
      </c>
      <c r="EH15" s="277" t="s">
        <v>835</v>
      </c>
      <c r="EI15" s="277" t="s">
        <v>835</v>
      </c>
      <c r="EJ15" s="274">
        <v>0</v>
      </c>
      <c r="EK15" s="277" t="s">
        <v>835</v>
      </c>
      <c r="EL15" s="277" t="s">
        <v>835</v>
      </c>
      <c r="EM15" s="277" t="s">
        <v>835</v>
      </c>
      <c r="EN15" s="274">
        <v>0</v>
      </c>
      <c r="EO15" s="274">
        <v>0</v>
      </c>
      <c r="EP15" s="274">
        <v>0</v>
      </c>
      <c r="EQ15" s="277" t="s">
        <v>835</v>
      </c>
      <c r="ER15" s="277" t="s">
        <v>835</v>
      </c>
      <c r="ES15" s="277" t="s">
        <v>835</v>
      </c>
      <c r="ET15" s="277" t="s">
        <v>835</v>
      </c>
      <c r="EU15" s="274">
        <v>0</v>
      </c>
      <c r="EV15" s="274">
        <v>854</v>
      </c>
      <c r="EW15" s="277" t="s">
        <v>835</v>
      </c>
      <c r="EX15" s="277" t="s">
        <v>835</v>
      </c>
      <c r="EY15" s="277" t="s">
        <v>835</v>
      </c>
      <c r="EZ15" s="274">
        <v>0</v>
      </c>
      <c r="FA15" s="274">
        <v>0</v>
      </c>
      <c r="FB15" s="274">
        <f t="shared" si="18"/>
        <v>2526</v>
      </c>
      <c r="FC15" s="274">
        <v>0</v>
      </c>
      <c r="FD15" s="274">
        <v>0</v>
      </c>
      <c r="FE15" s="274">
        <v>0</v>
      </c>
      <c r="FF15" s="274">
        <v>639</v>
      </c>
      <c r="FG15" s="274">
        <v>939</v>
      </c>
      <c r="FH15" s="274">
        <v>617</v>
      </c>
      <c r="FI15" s="274">
        <v>23</v>
      </c>
      <c r="FJ15" s="274">
        <v>0</v>
      </c>
      <c r="FK15" s="274">
        <v>0</v>
      </c>
      <c r="FL15" s="274">
        <v>10</v>
      </c>
      <c r="FM15" s="274">
        <v>2</v>
      </c>
      <c r="FN15" s="274">
        <v>0</v>
      </c>
      <c r="FO15" s="274">
        <v>0</v>
      </c>
      <c r="FP15" s="277" t="s">
        <v>835</v>
      </c>
      <c r="FQ15" s="277" t="s">
        <v>835</v>
      </c>
      <c r="FR15" s="277" t="s">
        <v>835</v>
      </c>
      <c r="FS15" s="274">
        <v>0</v>
      </c>
      <c r="FT15" s="274">
        <v>0</v>
      </c>
      <c r="FU15" s="274">
        <v>0</v>
      </c>
      <c r="FV15" s="274">
        <v>0</v>
      </c>
      <c r="FW15" s="274">
        <v>296</v>
      </c>
    </row>
    <row r="16" spans="1:179" ht="13.5" customHeight="1" x14ac:dyDescent="0.15">
      <c r="A16" s="272" t="s">
        <v>710</v>
      </c>
      <c r="B16" s="273" t="s">
        <v>742</v>
      </c>
      <c r="C16" s="272" t="s">
        <v>743</v>
      </c>
      <c r="D16" s="274">
        <f t="shared" si="20"/>
        <v>1244</v>
      </c>
      <c r="E16" s="274">
        <f t="shared" si="21"/>
        <v>0</v>
      </c>
      <c r="F16" s="274">
        <f t="shared" si="22"/>
        <v>0</v>
      </c>
      <c r="G16" s="274">
        <f t="shared" si="23"/>
        <v>0</v>
      </c>
      <c r="H16" s="274">
        <f t="shared" si="24"/>
        <v>89</v>
      </c>
      <c r="I16" s="274">
        <f t="shared" si="25"/>
        <v>0</v>
      </c>
      <c r="J16" s="274">
        <f t="shared" si="26"/>
        <v>0</v>
      </c>
      <c r="K16" s="274">
        <f t="shared" si="27"/>
        <v>0</v>
      </c>
      <c r="L16" s="274">
        <f t="shared" si="28"/>
        <v>0</v>
      </c>
      <c r="M16" s="274">
        <f t="shared" si="29"/>
        <v>0</v>
      </c>
      <c r="N16" s="274">
        <f t="shared" si="30"/>
        <v>0</v>
      </c>
      <c r="O16" s="274">
        <f t="shared" si="31"/>
        <v>0</v>
      </c>
      <c r="P16" s="274">
        <f t="shared" si="32"/>
        <v>0</v>
      </c>
      <c r="Q16" s="274">
        <f t="shared" si="33"/>
        <v>0</v>
      </c>
      <c r="R16" s="274">
        <f t="shared" si="34"/>
        <v>0</v>
      </c>
      <c r="S16" s="274">
        <f t="shared" si="35"/>
        <v>0</v>
      </c>
      <c r="T16" s="274">
        <f t="shared" si="36"/>
        <v>0</v>
      </c>
      <c r="U16" s="274">
        <f t="shared" si="37"/>
        <v>1139</v>
      </c>
      <c r="V16" s="274">
        <f t="shared" si="4"/>
        <v>0</v>
      </c>
      <c r="W16" s="274">
        <f t="shared" si="38"/>
        <v>0</v>
      </c>
      <c r="X16" s="274">
        <f t="shared" si="5"/>
        <v>0</v>
      </c>
      <c r="Y16" s="274">
        <f t="shared" si="39"/>
        <v>16</v>
      </c>
      <c r="Z16" s="274">
        <f t="shared" si="6"/>
        <v>1139</v>
      </c>
      <c r="AA16" s="274">
        <v>0</v>
      </c>
      <c r="AB16" s="274">
        <v>0</v>
      </c>
      <c r="AC16" s="274"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4">
        <v>0</v>
      </c>
      <c r="AL16" s="277" t="s">
        <v>835</v>
      </c>
      <c r="AM16" s="277" t="s">
        <v>835</v>
      </c>
      <c r="AN16" s="274">
        <v>0</v>
      </c>
      <c r="AO16" s="277" t="s">
        <v>835</v>
      </c>
      <c r="AP16" s="277" t="s">
        <v>835</v>
      </c>
      <c r="AQ16" s="274">
        <v>1139</v>
      </c>
      <c r="AR16" s="277" t="s">
        <v>835</v>
      </c>
      <c r="AS16" s="274">
        <v>0</v>
      </c>
      <c r="AT16" s="274">
        <v>0</v>
      </c>
      <c r="AU16" s="274">
        <v>0</v>
      </c>
      <c r="AV16" s="274">
        <f t="shared" si="8"/>
        <v>105</v>
      </c>
      <c r="AW16" s="274">
        <v>0</v>
      </c>
      <c r="AX16" s="274">
        <v>0</v>
      </c>
      <c r="AY16" s="274">
        <v>0</v>
      </c>
      <c r="AZ16" s="274">
        <v>89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v>0</v>
      </c>
      <c r="BG16" s="274">
        <v>0</v>
      </c>
      <c r="BH16" s="277" t="s">
        <v>835</v>
      </c>
      <c r="BI16" s="277" t="s">
        <v>835</v>
      </c>
      <c r="BJ16" s="277" t="s">
        <v>835</v>
      </c>
      <c r="BK16" s="277" t="s">
        <v>835</v>
      </c>
      <c r="BL16" s="277" t="s">
        <v>835</v>
      </c>
      <c r="BM16" s="277" t="s">
        <v>835</v>
      </c>
      <c r="BN16" s="277" t="s">
        <v>835</v>
      </c>
      <c r="BO16" s="277" t="s">
        <v>835</v>
      </c>
      <c r="BP16" s="274">
        <v>0</v>
      </c>
      <c r="BQ16" s="274">
        <v>16</v>
      </c>
      <c r="BR16" s="274">
        <f t="shared" si="10"/>
        <v>0</v>
      </c>
      <c r="BS16" s="277" t="s">
        <v>835</v>
      </c>
      <c r="BT16" s="277" t="s">
        <v>835</v>
      </c>
      <c r="BU16" s="277" t="s">
        <v>835</v>
      </c>
      <c r="BV16" s="277" t="s">
        <v>835</v>
      </c>
      <c r="BW16" s="277" t="s">
        <v>835</v>
      </c>
      <c r="BX16" s="277" t="s">
        <v>835</v>
      </c>
      <c r="BY16" s="277" t="s">
        <v>835</v>
      </c>
      <c r="BZ16" s="277" t="s">
        <v>835</v>
      </c>
      <c r="CA16" s="277" t="s">
        <v>835</v>
      </c>
      <c r="CB16" s="277" t="s">
        <v>835</v>
      </c>
      <c r="CC16" s="277" t="s">
        <v>835</v>
      </c>
      <c r="CD16" s="274">
        <v>0</v>
      </c>
      <c r="CE16" s="277" t="s">
        <v>835</v>
      </c>
      <c r="CF16" s="277" t="s">
        <v>835</v>
      </c>
      <c r="CG16" s="277" t="s">
        <v>835</v>
      </c>
      <c r="CH16" s="277" t="s">
        <v>835</v>
      </c>
      <c r="CI16" s="277" t="s">
        <v>835</v>
      </c>
      <c r="CJ16" s="277" t="s">
        <v>835</v>
      </c>
      <c r="CK16" s="277" t="s">
        <v>835</v>
      </c>
      <c r="CL16" s="274">
        <v>0</v>
      </c>
      <c r="CM16" s="274">
        <v>0</v>
      </c>
      <c r="CN16" s="274">
        <f t="shared" si="12"/>
        <v>0</v>
      </c>
      <c r="CO16" s="277" t="s">
        <v>835</v>
      </c>
      <c r="CP16" s="277" t="s">
        <v>835</v>
      </c>
      <c r="CQ16" s="277" t="s">
        <v>835</v>
      </c>
      <c r="CR16" s="277" t="s">
        <v>835</v>
      </c>
      <c r="CS16" s="277" t="s">
        <v>835</v>
      </c>
      <c r="CT16" s="277" t="s">
        <v>835</v>
      </c>
      <c r="CU16" s="277" t="s">
        <v>835</v>
      </c>
      <c r="CV16" s="277" t="s">
        <v>835</v>
      </c>
      <c r="CW16" s="277" t="s">
        <v>835</v>
      </c>
      <c r="CX16" s="277" t="s">
        <v>835</v>
      </c>
      <c r="CY16" s="277" t="s">
        <v>835</v>
      </c>
      <c r="CZ16" s="277" t="s">
        <v>835</v>
      </c>
      <c r="DA16" s="274">
        <v>0</v>
      </c>
      <c r="DB16" s="277" t="s">
        <v>835</v>
      </c>
      <c r="DC16" s="277" t="s">
        <v>835</v>
      </c>
      <c r="DD16" s="277" t="s">
        <v>835</v>
      </c>
      <c r="DE16" s="277" t="s">
        <v>835</v>
      </c>
      <c r="DF16" s="277" t="s">
        <v>835</v>
      </c>
      <c r="DG16" s="277" t="s">
        <v>835</v>
      </c>
      <c r="DH16" s="274">
        <v>0</v>
      </c>
      <c r="DI16" s="274">
        <v>0</v>
      </c>
      <c r="DJ16" s="274">
        <f t="shared" si="14"/>
        <v>0</v>
      </c>
      <c r="DK16" s="277" t="s">
        <v>835</v>
      </c>
      <c r="DL16" s="277" t="s">
        <v>835</v>
      </c>
      <c r="DM16" s="277" t="s">
        <v>835</v>
      </c>
      <c r="DN16" s="277" t="s">
        <v>835</v>
      </c>
      <c r="DO16" s="277" t="s">
        <v>835</v>
      </c>
      <c r="DP16" s="277" t="s">
        <v>835</v>
      </c>
      <c r="DQ16" s="277" t="s">
        <v>835</v>
      </c>
      <c r="DR16" s="277" t="s">
        <v>835</v>
      </c>
      <c r="DS16" s="277" t="s">
        <v>835</v>
      </c>
      <c r="DT16" s="277" t="s">
        <v>835</v>
      </c>
      <c r="DU16" s="277" t="s">
        <v>835</v>
      </c>
      <c r="DV16" s="274">
        <v>0</v>
      </c>
      <c r="DW16" s="277" t="s">
        <v>835</v>
      </c>
      <c r="DX16" s="277" t="s">
        <v>835</v>
      </c>
      <c r="DY16" s="277" t="s">
        <v>835</v>
      </c>
      <c r="DZ16" s="274">
        <v>0</v>
      </c>
      <c r="EA16" s="277" t="s">
        <v>835</v>
      </c>
      <c r="EB16" s="277" t="s">
        <v>835</v>
      </c>
      <c r="EC16" s="277" t="s">
        <v>835</v>
      </c>
      <c r="ED16" s="274">
        <v>0</v>
      </c>
      <c r="EE16" s="274">
        <v>0</v>
      </c>
      <c r="EF16" s="274">
        <f t="shared" si="16"/>
        <v>0</v>
      </c>
      <c r="EG16" s="274">
        <v>0</v>
      </c>
      <c r="EH16" s="277" t="s">
        <v>835</v>
      </c>
      <c r="EI16" s="277" t="s">
        <v>835</v>
      </c>
      <c r="EJ16" s="274">
        <v>0</v>
      </c>
      <c r="EK16" s="277" t="s">
        <v>835</v>
      </c>
      <c r="EL16" s="277" t="s">
        <v>835</v>
      </c>
      <c r="EM16" s="277" t="s">
        <v>835</v>
      </c>
      <c r="EN16" s="274">
        <v>0</v>
      </c>
      <c r="EO16" s="274">
        <v>0</v>
      </c>
      <c r="EP16" s="274">
        <v>0</v>
      </c>
      <c r="EQ16" s="277" t="s">
        <v>835</v>
      </c>
      <c r="ER16" s="277" t="s">
        <v>835</v>
      </c>
      <c r="ES16" s="277" t="s">
        <v>835</v>
      </c>
      <c r="ET16" s="277" t="s">
        <v>835</v>
      </c>
      <c r="EU16" s="274">
        <v>0</v>
      </c>
      <c r="EV16" s="274">
        <v>0</v>
      </c>
      <c r="EW16" s="277" t="s">
        <v>835</v>
      </c>
      <c r="EX16" s="277" t="s">
        <v>835</v>
      </c>
      <c r="EY16" s="277" t="s">
        <v>835</v>
      </c>
      <c r="EZ16" s="274">
        <v>0</v>
      </c>
      <c r="FA16" s="274">
        <v>0</v>
      </c>
      <c r="FB16" s="274">
        <f t="shared" si="18"/>
        <v>0</v>
      </c>
      <c r="FC16" s="274">
        <v>0</v>
      </c>
      <c r="FD16" s="274">
        <v>0</v>
      </c>
      <c r="FE16" s="274">
        <v>0</v>
      </c>
      <c r="FF16" s="274">
        <v>0</v>
      </c>
      <c r="FG16" s="274">
        <v>0</v>
      </c>
      <c r="FH16" s="274">
        <v>0</v>
      </c>
      <c r="FI16" s="274">
        <v>0</v>
      </c>
      <c r="FJ16" s="274">
        <v>0</v>
      </c>
      <c r="FK16" s="274">
        <v>0</v>
      </c>
      <c r="FL16" s="274">
        <v>0</v>
      </c>
      <c r="FM16" s="274">
        <v>0</v>
      </c>
      <c r="FN16" s="274">
        <v>0</v>
      </c>
      <c r="FO16" s="274">
        <v>0</v>
      </c>
      <c r="FP16" s="277" t="s">
        <v>835</v>
      </c>
      <c r="FQ16" s="277" t="s">
        <v>835</v>
      </c>
      <c r="FR16" s="277" t="s">
        <v>835</v>
      </c>
      <c r="FS16" s="274">
        <v>0</v>
      </c>
      <c r="FT16" s="274">
        <v>0</v>
      </c>
      <c r="FU16" s="274">
        <v>0</v>
      </c>
      <c r="FV16" s="274">
        <v>0</v>
      </c>
      <c r="FW16" s="274">
        <v>0</v>
      </c>
    </row>
    <row r="17" spans="1:179" ht="13.5" customHeight="1" x14ac:dyDescent="0.15">
      <c r="A17" s="272" t="s">
        <v>710</v>
      </c>
      <c r="B17" s="273" t="s">
        <v>744</v>
      </c>
      <c r="C17" s="272" t="s">
        <v>745</v>
      </c>
      <c r="D17" s="274">
        <f t="shared" si="20"/>
        <v>1698</v>
      </c>
      <c r="E17" s="274">
        <f t="shared" si="21"/>
        <v>0</v>
      </c>
      <c r="F17" s="274">
        <f t="shared" si="22"/>
        <v>0</v>
      </c>
      <c r="G17" s="274">
        <f t="shared" si="23"/>
        <v>0</v>
      </c>
      <c r="H17" s="274">
        <f t="shared" si="24"/>
        <v>447</v>
      </c>
      <c r="I17" s="274">
        <f t="shared" si="25"/>
        <v>0</v>
      </c>
      <c r="J17" s="274">
        <f t="shared" si="26"/>
        <v>123</v>
      </c>
      <c r="K17" s="274">
        <f t="shared" si="27"/>
        <v>45</v>
      </c>
      <c r="L17" s="274">
        <f t="shared" si="28"/>
        <v>295</v>
      </c>
      <c r="M17" s="274">
        <f t="shared" si="29"/>
        <v>0</v>
      </c>
      <c r="N17" s="274">
        <f t="shared" si="30"/>
        <v>0</v>
      </c>
      <c r="O17" s="274">
        <f t="shared" si="31"/>
        <v>0</v>
      </c>
      <c r="P17" s="274">
        <f t="shared" si="32"/>
        <v>0</v>
      </c>
      <c r="Q17" s="274">
        <f t="shared" si="33"/>
        <v>73</v>
      </c>
      <c r="R17" s="274">
        <f t="shared" si="34"/>
        <v>0</v>
      </c>
      <c r="S17" s="274">
        <f t="shared" si="35"/>
        <v>0</v>
      </c>
      <c r="T17" s="274">
        <f t="shared" si="36"/>
        <v>0</v>
      </c>
      <c r="U17" s="274">
        <f t="shared" si="37"/>
        <v>0</v>
      </c>
      <c r="V17" s="274">
        <f t="shared" si="4"/>
        <v>0</v>
      </c>
      <c r="W17" s="274">
        <f t="shared" si="38"/>
        <v>0</v>
      </c>
      <c r="X17" s="274">
        <f t="shared" si="5"/>
        <v>0</v>
      </c>
      <c r="Y17" s="274">
        <f t="shared" si="39"/>
        <v>715</v>
      </c>
      <c r="Z17" s="274">
        <f t="shared" si="6"/>
        <v>678</v>
      </c>
      <c r="AA17" s="274">
        <v>0</v>
      </c>
      <c r="AB17" s="274">
        <v>0</v>
      </c>
      <c r="AC17" s="274">
        <v>0</v>
      </c>
      <c r="AD17" s="274">
        <v>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4">
        <v>0</v>
      </c>
      <c r="AL17" s="277" t="s">
        <v>835</v>
      </c>
      <c r="AM17" s="277" t="s">
        <v>835</v>
      </c>
      <c r="AN17" s="274">
        <v>0</v>
      </c>
      <c r="AO17" s="277" t="s">
        <v>835</v>
      </c>
      <c r="AP17" s="277" t="s">
        <v>835</v>
      </c>
      <c r="AQ17" s="274">
        <v>0</v>
      </c>
      <c r="AR17" s="277" t="s">
        <v>835</v>
      </c>
      <c r="AS17" s="274">
        <v>0</v>
      </c>
      <c r="AT17" s="274">
        <v>0</v>
      </c>
      <c r="AU17" s="274">
        <v>678</v>
      </c>
      <c r="AV17" s="274">
        <f t="shared" si="8"/>
        <v>447</v>
      </c>
      <c r="AW17" s="274">
        <v>0</v>
      </c>
      <c r="AX17" s="274">
        <v>0</v>
      </c>
      <c r="AY17" s="274">
        <v>0</v>
      </c>
      <c r="AZ17" s="274">
        <v>447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v>0</v>
      </c>
      <c r="BG17" s="274">
        <v>0</v>
      </c>
      <c r="BH17" s="277" t="s">
        <v>835</v>
      </c>
      <c r="BI17" s="277" t="s">
        <v>835</v>
      </c>
      <c r="BJ17" s="277" t="s">
        <v>835</v>
      </c>
      <c r="BK17" s="277" t="s">
        <v>835</v>
      </c>
      <c r="BL17" s="277" t="s">
        <v>835</v>
      </c>
      <c r="BM17" s="277" t="s">
        <v>835</v>
      </c>
      <c r="BN17" s="277" t="s">
        <v>835</v>
      </c>
      <c r="BO17" s="277" t="s">
        <v>835</v>
      </c>
      <c r="BP17" s="274">
        <v>0</v>
      </c>
      <c r="BQ17" s="274">
        <v>0</v>
      </c>
      <c r="BR17" s="274">
        <f t="shared" si="10"/>
        <v>0</v>
      </c>
      <c r="BS17" s="277" t="s">
        <v>835</v>
      </c>
      <c r="BT17" s="277" t="s">
        <v>835</v>
      </c>
      <c r="BU17" s="277" t="s">
        <v>835</v>
      </c>
      <c r="BV17" s="277" t="s">
        <v>835</v>
      </c>
      <c r="BW17" s="277" t="s">
        <v>835</v>
      </c>
      <c r="BX17" s="277" t="s">
        <v>835</v>
      </c>
      <c r="BY17" s="277" t="s">
        <v>835</v>
      </c>
      <c r="BZ17" s="277" t="s">
        <v>835</v>
      </c>
      <c r="CA17" s="277" t="s">
        <v>835</v>
      </c>
      <c r="CB17" s="277" t="s">
        <v>835</v>
      </c>
      <c r="CC17" s="277" t="s">
        <v>835</v>
      </c>
      <c r="CD17" s="274">
        <v>0</v>
      </c>
      <c r="CE17" s="277" t="s">
        <v>835</v>
      </c>
      <c r="CF17" s="277" t="s">
        <v>835</v>
      </c>
      <c r="CG17" s="277" t="s">
        <v>835</v>
      </c>
      <c r="CH17" s="277" t="s">
        <v>835</v>
      </c>
      <c r="CI17" s="277" t="s">
        <v>835</v>
      </c>
      <c r="CJ17" s="277" t="s">
        <v>835</v>
      </c>
      <c r="CK17" s="277" t="s">
        <v>835</v>
      </c>
      <c r="CL17" s="274">
        <v>0</v>
      </c>
      <c r="CM17" s="274">
        <v>0</v>
      </c>
      <c r="CN17" s="274">
        <f t="shared" si="12"/>
        <v>73</v>
      </c>
      <c r="CO17" s="277" t="s">
        <v>835</v>
      </c>
      <c r="CP17" s="277" t="s">
        <v>835</v>
      </c>
      <c r="CQ17" s="277" t="s">
        <v>835</v>
      </c>
      <c r="CR17" s="277" t="s">
        <v>835</v>
      </c>
      <c r="CS17" s="277" t="s">
        <v>835</v>
      </c>
      <c r="CT17" s="277" t="s">
        <v>835</v>
      </c>
      <c r="CU17" s="277" t="s">
        <v>835</v>
      </c>
      <c r="CV17" s="277" t="s">
        <v>835</v>
      </c>
      <c r="CW17" s="277" t="s">
        <v>835</v>
      </c>
      <c r="CX17" s="277" t="s">
        <v>835</v>
      </c>
      <c r="CY17" s="277" t="s">
        <v>835</v>
      </c>
      <c r="CZ17" s="277" t="s">
        <v>835</v>
      </c>
      <c r="DA17" s="274">
        <v>73</v>
      </c>
      <c r="DB17" s="277" t="s">
        <v>835</v>
      </c>
      <c r="DC17" s="277" t="s">
        <v>835</v>
      </c>
      <c r="DD17" s="277" t="s">
        <v>835</v>
      </c>
      <c r="DE17" s="277" t="s">
        <v>835</v>
      </c>
      <c r="DF17" s="277" t="s">
        <v>835</v>
      </c>
      <c r="DG17" s="277" t="s">
        <v>835</v>
      </c>
      <c r="DH17" s="274">
        <v>0</v>
      </c>
      <c r="DI17" s="274">
        <v>0</v>
      </c>
      <c r="DJ17" s="274">
        <f t="shared" si="14"/>
        <v>0</v>
      </c>
      <c r="DK17" s="277" t="s">
        <v>835</v>
      </c>
      <c r="DL17" s="277" t="s">
        <v>835</v>
      </c>
      <c r="DM17" s="277" t="s">
        <v>835</v>
      </c>
      <c r="DN17" s="277" t="s">
        <v>835</v>
      </c>
      <c r="DO17" s="277" t="s">
        <v>835</v>
      </c>
      <c r="DP17" s="277" t="s">
        <v>835</v>
      </c>
      <c r="DQ17" s="277" t="s">
        <v>835</v>
      </c>
      <c r="DR17" s="277" t="s">
        <v>835</v>
      </c>
      <c r="DS17" s="277" t="s">
        <v>835</v>
      </c>
      <c r="DT17" s="277" t="s">
        <v>835</v>
      </c>
      <c r="DU17" s="277" t="s">
        <v>835</v>
      </c>
      <c r="DV17" s="274">
        <v>0</v>
      </c>
      <c r="DW17" s="277" t="s">
        <v>835</v>
      </c>
      <c r="DX17" s="277" t="s">
        <v>835</v>
      </c>
      <c r="DY17" s="277" t="s">
        <v>835</v>
      </c>
      <c r="DZ17" s="274">
        <v>0</v>
      </c>
      <c r="EA17" s="277" t="s">
        <v>835</v>
      </c>
      <c r="EB17" s="277" t="s">
        <v>835</v>
      </c>
      <c r="EC17" s="277" t="s">
        <v>835</v>
      </c>
      <c r="ED17" s="274">
        <v>0</v>
      </c>
      <c r="EE17" s="274">
        <v>0</v>
      </c>
      <c r="EF17" s="274">
        <f t="shared" si="16"/>
        <v>0</v>
      </c>
      <c r="EG17" s="274">
        <v>0</v>
      </c>
      <c r="EH17" s="277" t="s">
        <v>835</v>
      </c>
      <c r="EI17" s="277" t="s">
        <v>835</v>
      </c>
      <c r="EJ17" s="274">
        <v>0</v>
      </c>
      <c r="EK17" s="277" t="s">
        <v>835</v>
      </c>
      <c r="EL17" s="277" t="s">
        <v>835</v>
      </c>
      <c r="EM17" s="277" t="s">
        <v>835</v>
      </c>
      <c r="EN17" s="274">
        <v>0</v>
      </c>
      <c r="EO17" s="274">
        <v>0</v>
      </c>
      <c r="EP17" s="274">
        <v>0</v>
      </c>
      <c r="EQ17" s="277" t="s">
        <v>835</v>
      </c>
      <c r="ER17" s="277" t="s">
        <v>835</v>
      </c>
      <c r="ES17" s="277" t="s">
        <v>835</v>
      </c>
      <c r="ET17" s="277" t="s">
        <v>835</v>
      </c>
      <c r="EU17" s="274">
        <v>0</v>
      </c>
      <c r="EV17" s="274">
        <v>0</v>
      </c>
      <c r="EW17" s="277" t="s">
        <v>835</v>
      </c>
      <c r="EX17" s="277" t="s">
        <v>835</v>
      </c>
      <c r="EY17" s="277" t="s">
        <v>835</v>
      </c>
      <c r="EZ17" s="274">
        <v>0</v>
      </c>
      <c r="FA17" s="274">
        <v>0</v>
      </c>
      <c r="FB17" s="274">
        <f t="shared" si="18"/>
        <v>500</v>
      </c>
      <c r="FC17" s="274">
        <v>0</v>
      </c>
      <c r="FD17" s="274">
        <v>0</v>
      </c>
      <c r="FE17" s="274">
        <v>0</v>
      </c>
      <c r="FF17" s="274">
        <v>0</v>
      </c>
      <c r="FG17" s="274">
        <v>0</v>
      </c>
      <c r="FH17" s="274">
        <v>123</v>
      </c>
      <c r="FI17" s="274">
        <v>45</v>
      </c>
      <c r="FJ17" s="274">
        <v>295</v>
      </c>
      <c r="FK17" s="274">
        <v>0</v>
      </c>
      <c r="FL17" s="274">
        <v>0</v>
      </c>
      <c r="FM17" s="274">
        <v>0</v>
      </c>
      <c r="FN17" s="274">
        <v>0</v>
      </c>
      <c r="FO17" s="274">
        <v>0</v>
      </c>
      <c r="FP17" s="277" t="s">
        <v>835</v>
      </c>
      <c r="FQ17" s="277" t="s">
        <v>835</v>
      </c>
      <c r="FR17" s="277" t="s">
        <v>835</v>
      </c>
      <c r="FS17" s="274">
        <v>0</v>
      </c>
      <c r="FT17" s="274">
        <v>0</v>
      </c>
      <c r="FU17" s="274">
        <v>0</v>
      </c>
      <c r="FV17" s="274">
        <v>0</v>
      </c>
      <c r="FW17" s="274">
        <v>37</v>
      </c>
    </row>
    <row r="18" spans="1:179" ht="13.5" customHeight="1" x14ac:dyDescent="0.15">
      <c r="A18" s="272" t="s">
        <v>710</v>
      </c>
      <c r="B18" s="273" t="s">
        <v>746</v>
      </c>
      <c r="C18" s="272" t="s">
        <v>747</v>
      </c>
      <c r="D18" s="274">
        <f t="shared" si="20"/>
        <v>4450</v>
      </c>
      <c r="E18" s="274">
        <f t="shared" si="21"/>
        <v>2</v>
      </c>
      <c r="F18" s="274">
        <f t="shared" si="22"/>
        <v>1</v>
      </c>
      <c r="G18" s="274">
        <f t="shared" si="23"/>
        <v>211</v>
      </c>
      <c r="H18" s="274">
        <f t="shared" si="24"/>
        <v>544</v>
      </c>
      <c r="I18" s="274">
        <f t="shared" si="25"/>
        <v>682</v>
      </c>
      <c r="J18" s="274">
        <f t="shared" si="26"/>
        <v>343</v>
      </c>
      <c r="K18" s="274">
        <f t="shared" si="27"/>
        <v>0</v>
      </c>
      <c r="L18" s="274">
        <f t="shared" si="28"/>
        <v>1093</v>
      </c>
      <c r="M18" s="274">
        <f t="shared" si="29"/>
        <v>117</v>
      </c>
      <c r="N18" s="274">
        <f t="shared" si="30"/>
        <v>0</v>
      </c>
      <c r="O18" s="274">
        <f t="shared" si="31"/>
        <v>18</v>
      </c>
      <c r="P18" s="274">
        <f t="shared" si="32"/>
        <v>400</v>
      </c>
      <c r="Q18" s="274">
        <f t="shared" si="33"/>
        <v>0</v>
      </c>
      <c r="R18" s="274">
        <f t="shared" si="34"/>
        <v>0</v>
      </c>
      <c r="S18" s="274">
        <f t="shared" si="35"/>
        <v>0</v>
      </c>
      <c r="T18" s="274">
        <f t="shared" si="36"/>
        <v>0</v>
      </c>
      <c r="U18" s="274">
        <f t="shared" si="37"/>
        <v>701</v>
      </c>
      <c r="V18" s="274">
        <f t="shared" si="4"/>
        <v>0</v>
      </c>
      <c r="W18" s="274">
        <f t="shared" si="38"/>
        <v>0</v>
      </c>
      <c r="X18" s="274">
        <f t="shared" si="5"/>
        <v>0</v>
      </c>
      <c r="Y18" s="274">
        <f t="shared" si="39"/>
        <v>338</v>
      </c>
      <c r="Z18" s="274">
        <f t="shared" si="6"/>
        <v>701</v>
      </c>
      <c r="AA18" s="274">
        <v>0</v>
      </c>
      <c r="AB18" s="274">
        <v>0</v>
      </c>
      <c r="AC18" s="274">
        <v>0</v>
      </c>
      <c r="AD18" s="274">
        <v>0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4">
        <v>0</v>
      </c>
      <c r="AL18" s="277" t="s">
        <v>835</v>
      </c>
      <c r="AM18" s="277" t="s">
        <v>835</v>
      </c>
      <c r="AN18" s="274">
        <v>0</v>
      </c>
      <c r="AO18" s="277" t="s">
        <v>835</v>
      </c>
      <c r="AP18" s="277" t="s">
        <v>835</v>
      </c>
      <c r="AQ18" s="274">
        <v>701</v>
      </c>
      <c r="AR18" s="277" t="s">
        <v>835</v>
      </c>
      <c r="AS18" s="274">
        <v>0</v>
      </c>
      <c r="AT18" s="274">
        <v>0</v>
      </c>
      <c r="AU18" s="274">
        <v>0</v>
      </c>
      <c r="AV18" s="274">
        <f t="shared" si="8"/>
        <v>539</v>
      </c>
      <c r="AW18" s="274">
        <v>0</v>
      </c>
      <c r="AX18" s="274">
        <v>0</v>
      </c>
      <c r="AY18" s="274">
        <v>0</v>
      </c>
      <c r="AZ18" s="274">
        <v>383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v>0</v>
      </c>
      <c r="BG18" s="274">
        <v>0</v>
      </c>
      <c r="BH18" s="277" t="s">
        <v>835</v>
      </c>
      <c r="BI18" s="277" t="s">
        <v>835</v>
      </c>
      <c r="BJ18" s="277" t="s">
        <v>835</v>
      </c>
      <c r="BK18" s="277" t="s">
        <v>835</v>
      </c>
      <c r="BL18" s="277" t="s">
        <v>835</v>
      </c>
      <c r="BM18" s="277" t="s">
        <v>835</v>
      </c>
      <c r="BN18" s="277" t="s">
        <v>835</v>
      </c>
      <c r="BO18" s="277" t="s">
        <v>835</v>
      </c>
      <c r="BP18" s="274">
        <v>0</v>
      </c>
      <c r="BQ18" s="274">
        <v>156</v>
      </c>
      <c r="BR18" s="274">
        <f t="shared" si="10"/>
        <v>400</v>
      </c>
      <c r="BS18" s="277" t="s">
        <v>835</v>
      </c>
      <c r="BT18" s="277" t="s">
        <v>835</v>
      </c>
      <c r="BU18" s="277" t="s">
        <v>835</v>
      </c>
      <c r="BV18" s="277" t="s">
        <v>835</v>
      </c>
      <c r="BW18" s="277" t="s">
        <v>835</v>
      </c>
      <c r="BX18" s="277" t="s">
        <v>835</v>
      </c>
      <c r="BY18" s="277" t="s">
        <v>835</v>
      </c>
      <c r="BZ18" s="277" t="s">
        <v>835</v>
      </c>
      <c r="CA18" s="277" t="s">
        <v>835</v>
      </c>
      <c r="CB18" s="277" t="s">
        <v>835</v>
      </c>
      <c r="CC18" s="277" t="s">
        <v>835</v>
      </c>
      <c r="CD18" s="274">
        <v>400</v>
      </c>
      <c r="CE18" s="277" t="s">
        <v>835</v>
      </c>
      <c r="CF18" s="277" t="s">
        <v>835</v>
      </c>
      <c r="CG18" s="277" t="s">
        <v>835</v>
      </c>
      <c r="CH18" s="277" t="s">
        <v>835</v>
      </c>
      <c r="CI18" s="277" t="s">
        <v>835</v>
      </c>
      <c r="CJ18" s="277" t="s">
        <v>835</v>
      </c>
      <c r="CK18" s="277" t="s">
        <v>835</v>
      </c>
      <c r="CL18" s="274">
        <v>0</v>
      </c>
      <c r="CM18" s="274">
        <v>0</v>
      </c>
      <c r="CN18" s="274">
        <f t="shared" si="12"/>
        <v>0</v>
      </c>
      <c r="CO18" s="277" t="s">
        <v>835</v>
      </c>
      <c r="CP18" s="277" t="s">
        <v>835</v>
      </c>
      <c r="CQ18" s="277" t="s">
        <v>835</v>
      </c>
      <c r="CR18" s="277" t="s">
        <v>835</v>
      </c>
      <c r="CS18" s="277" t="s">
        <v>835</v>
      </c>
      <c r="CT18" s="277" t="s">
        <v>835</v>
      </c>
      <c r="CU18" s="277" t="s">
        <v>835</v>
      </c>
      <c r="CV18" s="277" t="s">
        <v>835</v>
      </c>
      <c r="CW18" s="277" t="s">
        <v>835</v>
      </c>
      <c r="CX18" s="277" t="s">
        <v>835</v>
      </c>
      <c r="CY18" s="277" t="s">
        <v>835</v>
      </c>
      <c r="CZ18" s="277" t="s">
        <v>835</v>
      </c>
      <c r="DA18" s="274">
        <v>0</v>
      </c>
      <c r="DB18" s="277" t="s">
        <v>835</v>
      </c>
      <c r="DC18" s="277" t="s">
        <v>835</v>
      </c>
      <c r="DD18" s="277" t="s">
        <v>835</v>
      </c>
      <c r="DE18" s="277" t="s">
        <v>835</v>
      </c>
      <c r="DF18" s="277" t="s">
        <v>835</v>
      </c>
      <c r="DG18" s="277" t="s">
        <v>835</v>
      </c>
      <c r="DH18" s="274">
        <v>0</v>
      </c>
      <c r="DI18" s="274">
        <v>0</v>
      </c>
      <c r="DJ18" s="274">
        <f t="shared" si="14"/>
        <v>0</v>
      </c>
      <c r="DK18" s="277" t="s">
        <v>835</v>
      </c>
      <c r="DL18" s="277" t="s">
        <v>835</v>
      </c>
      <c r="DM18" s="277" t="s">
        <v>835</v>
      </c>
      <c r="DN18" s="277" t="s">
        <v>835</v>
      </c>
      <c r="DO18" s="277" t="s">
        <v>835</v>
      </c>
      <c r="DP18" s="277" t="s">
        <v>835</v>
      </c>
      <c r="DQ18" s="277" t="s">
        <v>835</v>
      </c>
      <c r="DR18" s="277" t="s">
        <v>835</v>
      </c>
      <c r="DS18" s="277" t="s">
        <v>835</v>
      </c>
      <c r="DT18" s="277" t="s">
        <v>835</v>
      </c>
      <c r="DU18" s="277" t="s">
        <v>835</v>
      </c>
      <c r="DV18" s="274">
        <v>0</v>
      </c>
      <c r="DW18" s="277" t="s">
        <v>835</v>
      </c>
      <c r="DX18" s="277" t="s">
        <v>835</v>
      </c>
      <c r="DY18" s="277" t="s">
        <v>835</v>
      </c>
      <c r="DZ18" s="274">
        <v>0</v>
      </c>
      <c r="EA18" s="277" t="s">
        <v>835</v>
      </c>
      <c r="EB18" s="277" t="s">
        <v>835</v>
      </c>
      <c r="EC18" s="277" t="s">
        <v>835</v>
      </c>
      <c r="ED18" s="274">
        <v>0</v>
      </c>
      <c r="EE18" s="274">
        <v>0</v>
      </c>
      <c r="EF18" s="274">
        <f t="shared" si="16"/>
        <v>0</v>
      </c>
      <c r="EG18" s="274">
        <v>0</v>
      </c>
      <c r="EH18" s="277" t="s">
        <v>835</v>
      </c>
      <c r="EI18" s="277" t="s">
        <v>835</v>
      </c>
      <c r="EJ18" s="274">
        <v>0</v>
      </c>
      <c r="EK18" s="277" t="s">
        <v>835</v>
      </c>
      <c r="EL18" s="277" t="s">
        <v>835</v>
      </c>
      <c r="EM18" s="277" t="s">
        <v>835</v>
      </c>
      <c r="EN18" s="274">
        <v>0</v>
      </c>
      <c r="EO18" s="274">
        <v>0</v>
      </c>
      <c r="EP18" s="274">
        <v>0</v>
      </c>
      <c r="EQ18" s="277" t="s">
        <v>835</v>
      </c>
      <c r="ER18" s="277" t="s">
        <v>835</v>
      </c>
      <c r="ES18" s="277" t="s">
        <v>835</v>
      </c>
      <c r="ET18" s="277" t="s">
        <v>835</v>
      </c>
      <c r="EU18" s="274">
        <v>0</v>
      </c>
      <c r="EV18" s="274">
        <v>0</v>
      </c>
      <c r="EW18" s="277" t="s">
        <v>835</v>
      </c>
      <c r="EX18" s="277" t="s">
        <v>835</v>
      </c>
      <c r="EY18" s="277" t="s">
        <v>835</v>
      </c>
      <c r="EZ18" s="274">
        <v>0</v>
      </c>
      <c r="FA18" s="274">
        <v>0</v>
      </c>
      <c r="FB18" s="274">
        <f t="shared" si="18"/>
        <v>2810</v>
      </c>
      <c r="FC18" s="274">
        <v>2</v>
      </c>
      <c r="FD18" s="274">
        <v>1</v>
      </c>
      <c r="FE18" s="274">
        <v>211</v>
      </c>
      <c r="FF18" s="274">
        <v>161</v>
      </c>
      <c r="FG18" s="274">
        <v>682</v>
      </c>
      <c r="FH18" s="274">
        <v>343</v>
      </c>
      <c r="FI18" s="274">
        <v>0</v>
      </c>
      <c r="FJ18" s="274">
        <v>1093</v>
      </c>
      <c r="FK18" s="274">
        <v>117</v>
      </c>
      <c r="FL18" s="274">
        <v>0</v>
      </c>
      <c r="FM18" s="274">
        <v>18</v>
      </c>
      <c r="FN18" s="274">
        <v>0</v>
      </c>
      <c r="FO18" s="274">
        <v>0</v>
      </c>
      <c r="FP18" s="277" t="s">
        <v>835</v>
      </c>
      <c r="FQ18" s="277" t="s">
        <v>835</v>
      </c>
      <c r="FR18" s="277" t="s">
        <v>835</v>
      </c>
      <c r="FS18" s="274">
        <v>0</v>
      </c>
      <c r="FT18" s="274">
        <v>0</v>
      </c>
      <c r="FU18" s="274">
        <v>0</v>
      </c>
      <c r="FV18" s="274">
        <v>0</v>
      </c>
      <c r="FW18" s="274">
        <v>182</v>
      </c>
    </row>
    <row r="19" spans="1:179" ht="13.5" customHeight="1" x14ac:dyDescent="0.15">
      <c r="A19" s="272" t="s">
        <v>710</v>
      </c>
      <c r="B19" s="273" t="s">
        <v>748</v>
      </c>
      <c r="C19" s="272" t="s">
        <v>749</v>
      </c>
      <c r="D19" s="274">
        <f t="shared" si="20"/>
        <v>10719</v>
      </c>
      <c r="E19" s="274">
        <f t="shared" si="21"/>
        <v>0</v>
      </c>
      <c r="F19" s="274">
        <f t="shared" si="22"/>
        <v>0</v>
      </c>
      <c r="G19" s="274">
        <f t="shared" si="23"/>
        <v>0</v>
      </c>
      <c r="H19" s="274">
        <f t="shared" si="24"/>
        <v>2416</v>
      </c>
      <c r="I19" s="274">
        <f t="shared" si="25"/>
        <v>2137</v>
      </c>
      <c r="J19" s="274">
        <f t="shared" si="26"/>
        <v>1040</v>
      </c>
      <c r="K19" s="274">
        <f t="shared" si="27"/>
        <v>0</v>
      </c>
      <c r="L19" s="274">
        <f t="shared" si="28"/>
        <v>1765</v>
      </c>
      <c r="M19" s="274">
        <f t="shared" si="29"/>
        <v>0</v>
      </c>
      <c r="N19" s="274">
        <f t="shared" si="30"/>
        <v>0</v>
      </c>
      <c r="O19" s="274">
        <f t="shared" si="31"/>
        <v>0</v>
      </c>
      <c r="P19" s="274">
        <f t="shared" si="32"/>
        <v>691</v>
      </c>
      <c r="Q19" s="274">
        <f t="shared" si="33"/>
        <v>0</v>
      </c>
      <c r="R19" s="274">
        <f t="shared" si="34"/>
        <v>2618</v>
      </c>
      <c r="S19" s="274">
        <f t="shared" si="35"/>
        <v>0</v>
      </c>
      <c r="T19" s="274">
        <f t="shared" si="36"/>
        <v>0</v>
      </c>
      <c r="U19" s="274">
        <f t="shared" si="37"/>
        <v>0</v>
      </c>
      <c r="V19" s="274">
        <f t="shared" si="4"/>
        <v>0</v>
      </c>
      <c r="W19" s="274">
        <f t="shared" si="38"/>
        <v>0</v>
      </c>
      <c r="X19" s="274">
        <f t="shared" si="5"/>
        <v>21</v>
      </c>
      <c r="Y19" s="274">
        <f t="shared" si="39"/>
        <v>31</v>
      </c>
      <c r="Z19" s="274">
        <f t="shared" si="6"/>
        <v>2892</v>
      </c>
      <c r="AA19" s="274">
        <v>0</v>
      </c>
      <c r="AB19" s="274">
        <v>0</v>
      </c>
      <c r="AC19" s="274">
        <v>0</v>
      </c>
      <c r="AD19" s="274">
        <v>274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4">
        <v>0</v>
      </c>
      <c r="AL19" s="277" t="s">
        <v>835</v>
      </c>
      <c r="AM19" s="277" t="s">
        <v>835</v>
      </c>
      <c r="AN19" s="274">
        <v>2618</v>
      </c>
      <c r="AO19" s="277" t="s">
        <v>835</v>
      </c>
      <c r="AP19" s="277" t="s">
        <v>835</v>
      </c>
      <c r="AQ19" s="274">
        <v>0</v>
      </c>
      <c r="AR19" s="277" t="s">
        <v>835</v>
      </c>
      <c r="AS19" s="274">
        <v>0</v>
      </c>
      <c r="AT19" s="274">
        <v>0</v>
      </c>
      <c r="AU19" s="274">
        <v>0</v>
      </c>
      <c r="AV19" s="274">
        <f t="shared" si="8"/>
        <v>0</v>
      </c>
      <c r="AW19" s="274">
        <v>0</v>
      </c>
      <c r="AX19" s="274">
        <v>0</v>
      </c>
      <c r="AY19" s="274">
        <v>0</v>
      </c>
      <c r="AZ19" s="274">
        <v>0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v>0</v>
      </c>
      <c r="BG19" s="274">
        <v>0</v>
      </c>
      <c r="BH19" s="277" t="s">
        <v>835</v>
      </c>
      <c r="BI19" s="277" t="s">
        <v>835</v>
      </c>
      <c r="BJ19" s="277" t="s">
        <v>835</v>
      </c>
      <c r="BK19" s="277" t="s">
        <v>835</v>
      </c>
      <c r="BL19" s="277" t="s">
        <v>835</v>
      </c>
      <c r="BM19" s="277" t="s">
        <v>835</v>
      </c>
      <c r="BN19" s="277" t="s">
        <v>835</v>
      </c>
      <c r="BO19" s="277" t="s">
        <v>835</v>
      </c>
      <c r="BP19" s="274">
        <v>0</v>
      </c>
      <c r="BQ19" s="274">
        <v>0</v>
      </c>
      <c r="BR19" s="274">
        <f t="shared" si="10"/>
        <v>591</v>
      </c>
      <c r="BS19" s="277" t="s">
        <v>835</v>
      </c>
      <c r="BT19" s="277" t="s">
        <v>835</v>
      </c>
      <c r="BU19" s="277" t="s">
        <v>835</v>
      </c>
      <c r="BV19" s="277" t="s">
        <v>835</v>
      </c>
      <c r="BW19" s="277" t="s">
        <v>835</v>
      </c>
      <c r="BX19" s="277" t="s">
        <v>835</v>
      </c>
      <c r="BY19" s="277" t="s">
        <v>835</v>
      </c>
      <c r="BZ19" s="277" t="s">
        <v>835</v>
      </c>
      <c r="CA19" s="277" t="s">
        <v>835</v>
      </c>
      <c r="CB19" s="277" t="s">
        <v>835</v>
      </c>
      <c r="CC19" s="277" t="s">
        <v>835</v>
      </c>
      <c r="CD19" s="274">
        <v>575</v>
      </c>
      <c r="CE19" s="277" t="s">
        <v>835</v>
      </c>
      <c r="CF19" s="277" t="s">
        <v>835</v>
      </c>
      <c r="CG19" s="277" t="s">
        <v>835</v>
      </c>
      <c r="CH19" s="277" t="s">
        <v>835</v>
      </c>
      <c r="CI19" s="277" t="s">
        <v>835</v>
      </c>
      <c r="CJ19" s="277" t="s">
        <v>835</v>
      </c>
      <c r="CK19" s="277" t="s">
        <v>835</v>
      </c>
      <c r="CL19" s="274">
        <v>0</v>
      </c>
      <c r="CM19" s="274">
        <v>16</v>
      </c>
      <c r="CN19" s="274">
        <f t="shared" si="12"/>
        <v>0</v>
      </c>
      <c r="CO19" s="277" t="s">
        <v>835</v>
      </c>
      <c r="CP19" s="277" t="s">
        <v>835</v>
      </c>
      <c r="CQ19" s="277" t="s">
        <v>835</v>
      </c>
      <c r="CR19" s="277" t="s">
        <v>835</v>
      </c>
      <c r="CS19" s="277" t="s">
        <v>835</v>
      </c>
      <c r="CT19" s="277" t="s">
        <v>835</v>
      </c>
      <c r="CU19" s="277" t="s">
        <v>835</v>
      </c>
      <c r="CV19" s="277" t="s">
        <v>835</v>
      </c>
      <c r="CW19" s="277" t="s">
        <v>835</v>
      </c>
      <c r="CX19" s="277" t="s">
        <v>835</v>
      </c>
      <c r="CY19" s="277" t="s">
        <v>835</v>
      </c>
      <c r="CZ19" s="277" t="s">
        <v>835</v>
      </c>
      <c r="DA19" s="274">
        <v>0</v>
      </c>
      <c r="DB19" s="277" t="s">
        <v>835</v>
      </c>
      <c r="DC19" s="277" t="s">
        <v>835</v>
      </c>
      <c r="DD19" s="277" t="s">
        <v>835</v>
      </c>
      <c r="DE19" s="277" t="s">
        <v>835</v>
      </c>
      <c r="DF19" s="277" t="s">
        <v>835</v>
      </c>
      <c r="DG19" s="277" t="s">
        <v>835</v>
      </c>
      <c r="DH19" s="274">
        <v>0</v>
      </c>
      <c r="DI19" s="274">
        <v>0</v>
      </c>
      <c r="DJ19" s="274">
        <f t="shared" si="14"/>
        <v>0</v>
      </c>
      <c r="DK19" s="277" t="s">
        <v>835</v>
      </c>
      <c r="DL19" s="277" t="s">
        <v>835</v>
      </c>
      <c r="DM19" s="277" t="s">
        <v>835</v>
      </c>
      <c r="DN19" s="277" t="s">
        <v>835</v>
      </c>
      <c r="DO19" s="277" t="s">
        <v>835</v>
      </c>
      <c r="DP19" s="277" t="s">
        <v>835</v>
      </c>
      <c r="DQ19" s="277" t="s">
        <v>835</v>
      </c>
      <c r="DR19" s="277" t="s">
        <v>835</v>
      </c>
      <c r="DS19" s="277" t="s">
        <v>835</v>
      </c>
      <c r="DT19" s="277" t="s">
        <v>835</v>
      </c>
      <c r="DU19" s="277" t="s">
        <v>835</v>
      </c>
      <c r="DV19" s="274">
        <v>0</v>
      </c>
      <c r="DW19" s="277" t="s">
        <v>835</v>
      </c>
      <c r="DX19" s="277" t="s">
        <v>835</v>
      </c>
      <c r="DY19" s="277" t="s">
        <v>835</v>
      </c>
      <c r="DZ19" s="274">
        <v>0</v>
      </c>
      <c r="EA19" s="277" t="s">
        <v>835</v>
      </c>
      <c r="EB19" s="277" t="s">
        <v>835</v>
      </c>
      <c r="EC19" s="277" t="s">
        <v>835</v>
      </c>
      <c r="ED19" s="274">
        <v>0</v>
      </c>
      <c r="EE19" s="274">
        <v>0</v>
      </c>
      <c r="EF19" s="274">
        <f t="shared" si="16"/>
        <v>21</v>
      </c>
      <c r="EG19" s="274">
        <v>0</v>
      </c>
      <c r="EH19" s="277" t="s">
        <v>835</v>
      </c>
      <c r="EI19" s="277" t="s">
        <v>835</v>
      </c>
      <c r="EJ19" s="274">
        <v>0</v>
      </c>
      <c r="EK19" s="277" t="s">
        <v>835</v>
      </c>
      <c r="EL19" s="277" t="s">
        <v>835</v>
      </c>
      <c r="EM19" s="277" t="s">
        <v>835</v>
      </c>
      <c r="EN19" s="274">
        <v>0</v>
      </c>
      <c r="EO19" s="274">
        <v>0</v>
      </c>
      <c r="EP19" s="274">
        <v>0</v>
      </c>
      <c r="EQ19" s="277" t="s">
        <v>835</v>
      </c>
      <c r="ER19" s="277" t="s">
        <v>835</v>
      </c>
      <c r="ES19" s="277" t="s">
        <v>835</v>
      </c>
      <c r="ET19" s="277" t="s">
        <v>835</v>
      </c>
      <c r="EU19" s="274">
        <v>0</v>
      </c>
      <c r="EV19" s="274">
        <v>0</v>
      </c>
      <c r="EW19" s="277" t="s">
        <v>835</v>
      </c>
      <c r="EX19" s="277" t="s">
        <v>835</v>
      </c>
      <c r="EY19" s="277" t="s">
        <v>835</v>
      </c>
      <c r="EZ19" s="274">
        <v>21</v>
      </c>
      <c r="FA19" s="274">
        <v>0</v>
      </c>
      <c r="FB19" s="274">
        <f t="shared" si="18"/>
        <v>7215</v>
      </c>
      <c r="FC19" s="274">
        <v>0</v>
      </c>
      <c r="FD19" s="274">
        <v>0</v>
      </c>
      <c r="FE19" s="274">
        <v>0</v>
      </c>
      <c r="FF19" s="274">
        <v>2142</v>
      </c>
      <c r="FG19" s="274">
        <v>2137</v>
      </c>
      <c r="FH19" s="274">
        <v>1040</v>
      </c>
      <c r="FI19" s="274">
        <v>0</v>
      </c>
      <c r="FJ19" s="274">
        <v>1765</v>
      </c>
      <c r="FK19" s="274">
        <v>0</v>
      </c>
      <c r="FL19" s="274">
        <v>0</v>
      </c>
      <c r="FM19" s="274">
        <v>0</v>
      </c>
      <c r="FN19" s="274">
        <v>116</v>
      </c>
      <c r="FO19" s="274">
        <v>0</v>
      </c>
      <c r="FP19" s="277" t="s">
        <v>835</v>
      </c>
      <c r="FQ19" s="277" t="s">
        <v>835</v>
      </c>
      <c r="FR19" s="277" t="s">
        <v>835</v>
      </c>
      <c r="FS19" s="274">
        <v>0</v>
      </c>
      <c r="FT19" s="274">
        <v>0</v>
      </c>
      <c r="FU19" s="274">
        <v>0</v>
      </c>
      <c r="FV19" s="274">
        <v>0</v>
      </c>
      <c r="FW19" s="274">
        <v>15</v>
      </c>
    </row>
    <row r="20" spans="1:179" ht="13.5" customHeight="1" x14ac:dyDescent="0.15">
      <c r="A20" s="272" t="s">
        <v>710</v>
      </c>
      <c r="B20" s="273" t="s">
        <v>750</v>
      </c>
      <c r="C20" s="272" t="s">
        <v>751</v>
      </c>
      <c r="D20" s="274">
        <f t="shared" si="20"/>
        <v>6820</v>
      </c>
      <c r="E20" s="274">
        <f t="shared" si="21"/>
        <v>0</v>
      </c>
      <c r="F20" s="274">
        <f t="shared" si="22"/>
        <v>0</v>
      </c>
      <c r="G20" s="274">
        <f t="shared" si="23"/>
        <v>0</v>
      </c>
      <c r="H20" s="274">
        <f t="shared" si="24"/>
        <v>1107</v>
      </c>
      <c r="I20" s="274">
        <f t="shared" si="25"/>
        <v>844</v>
      </c>
      <c r="J20" s="274">
        <f t="shared" si="26"/>
        <v>399</v>
      </c>
      <c r="K20" s="274">
        <f t="shared" si="27"/>
        <v>0</v>
      </c>
      <c r="L20" s="274">
        <f t="shared" si="28"/>
        <v>1241</v>
      </c>
      <c r="M20" s="274">
        <f t="shared" si="29"/>
        <v>0</v>
      </c>
      <c r="N20" s="274">
        <f t="shared" si="30"/>
        <v>0</v>
      </c>
      <c r="O20" s="274">
        <f t="shared" si="31"/>
        <v>0</v>
      </c>
      <c r="P20" s="274">
        <f t="shared" si="32"/>
        <v>996</v>
      </c>
      <c r="Q20" s="274">
        <f t="shared" si="33"/>
        <v>0</v>
      </c>
      <c r="R20" s="274">
        <f t="shared" si="34"/>
        <v>266</v>
      </c>
      <c r="S20" s="274">
        <f t="shared" si="35"/>
        <v>0</v>
      </c>
      <c r="T20" s="274">
        <f t="shared" si="36"/>
        <v>0</v>
      </c>
      <c r="U20" s="274">
        <f t="shared" si="37"/>
        <v>1788</v>
      </c>
      <c r="V20" s="274">
        <f t="shared" si="4"/>
        <v>0</v>
      </c>
      <c r="W20" s="274">
        <f t="shared" si="38"/>
        <v>2</v>
      </c>
      <c r="X20" s="274">
        <f t="shared" si="5"/>
        <v>0</v>
      </c>
      <c r="Y20" s="274">
        <f t="shared" si="39"/>
        <v>177</v>
      </c>
      <c r="Z20" s="274">
        <f t="shared" si="6"/>
        <v>2086</v>
      </c>
      <c r="AA20" s="274">
        <v>0</v>
      </c>
      <c r="AB20" s="274">
        <v>0</v>
      </c>
      <c r="AC20" s="274">
        <v>0</v>
      </c>
      <c r="AD20" s="274">
        <v>30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4">
        <v>0</v>
      </c>
      <c r="AL20" s="277" t="s">
        <v>835</v>
      </c>
      <c r="AM20" s="277" t="s">
        <v>835</v>
      </c>
      <c r="AN20" s="274">
        <v>266</v>
      </c>
      <c r="AO20" s="277" t="s">
        <v>835</v>
      </c>
      <c r="AP20" s="277" t="s">
        <v>835</v>
      </c>
      <c r="AQ20" s="274">
        <v>1788</v>
      </c>
      <c r="AR20" s="277" t="s">
        <v>835</v>
      </c>
      <c r="AS20" s="274">
        <v>2</v>
      </c>
      <c r="AT20" s="274">
        <v>0</v>
      </c>
      <c r="AU20" s="274">
        <v>0</v>
      </c>
      <c r="AV20" s="274">
        <f t="shared" si="8"/>
        <v>0</v>
      </c>
      <c r="AW20" s="274">
        <v>0</v>
      </c>
      <c r="AX20" s="274">
        <v>0</v>
      </c>
      <c r="AY20" s="274"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v>0</v>
      </c>
      <c r="BG20" s="274">
        <v>0</v>
      </c>
      <c r="BH20" s="277" t="s">
        <v>835</v>
      </c>
      <c r="BI20" s="277" t="s">
        <v>835</v>
      </c>
      <c r="BJ20" s="277" t="s">
        <v>835</v>
      </c>
      <c r="BK20" s="277" t="s">
        <v>835</v>
      </c>
      <c r="BL20" s="277" t="s">
        <v>835</v>
      </c>
      <c r="BM20" s="277" t="s">
        <v>835</v>
      </c>
      <c r="BN20" s="277" t="s">
        <v>835</v>
      </c>
      <c r="BO20" s="277" t="s">
        <v>835</v>
      </c>
      <c r="BP20" s="274">
        <v>0</v>
      </c>
      <c r="BQ20" s="274">
        <v>0</v>
      </c>
      <c r="BR20" s="274">
        <f t="shared" si="10"/>
        <v>996</v>
      </c>
      <c r="BS20" s="277" t="s">
        <v>835</v>
      </c>
      <c r="BT20" s="277" t="s">
        <v>835</v>
      </c>
      <c r="BU20" s="277" t="s">
        <v>835</v>
      </c>
      <c r="BV20" s="277" t="s">
        <v>835</v>
      </c>
      <c r="BW20" s="277" t="s">
        <v>835</v>
      </c>
      <c r="BX20" s="277" t="s">
        <v>835</v>
      </c>
      <c r="BY20" s="277" t="s">
        <v>835</v>
      </c>
      <c r="BZ20" s="277" t="s">
        <v>835</v>
      </c>
      <c r="CA20" s="277" t="s">
        <v>835</v>
      </c>
      <c r="CB20" s="277" t="s">
        <v>835</v>
      </c>
      <c r="CC20" s="277" t="s">
        <v>835</v>
      </c>
      <c r="CD20" s="274">
        <v>996</v>
      </c>
      <c r="CE20" s="277" t="s">
        <v>835</v>
      </c>
      <c r="CF20" s="277" t="s">
        <v>835</v>
      </c>
      <c r="CG20" s="277" t="s">
        <v>835</v>
      </c>
      <c r="CH20" s="277" t="s">
        <v>835</v>
      </c>
      <c r="CI20" s="277" t="s">
        <v>835</v>
      </c>
      <c r="CJ20" s="277" t="s">
        <v>835</v>
      </c>
      <c r="CK20" s="277" t="s">
        <v>835</v>
      </c>
      <c r="CL20" s="274">
        <v>0</v>
      </c>
      <c r="CM20" s="274">
        <v>0</v>
      </c>
      <c r="CN20" s="274">
        <f t="shared" si="12"/>
        <v>0</v>
      </c>
      <c r="CO20" s="277" t="s">
        <v>835</v>
      </c>
      <c r="CP20" s="277" t="s">
        <v>835</v>
      </c>
      <c r="CQ20" s="277" t="s">
        <v>835</v>
      </c>
      <c r="CR20" s="277" t="s">
        <v>835</v>
      </c>
      <c r="CS20" s="277" t="s">
        <v>835</v>
      </c>
      <c r="CT20" s="277" t="s">
        <v>835</v>
      </c>
      <c r="CU20" s="277" t="s">
        <v>835</v>
      </c>
      <c r="CV20" s="277" t="s">
        <v>835</v>
      </c>
      <c r="CW20" s="277" t="s">
        <v>835</v>
      </c>
      <c r="CX20" s="277" t="s">
        <v>835</v>
      </c>
      <c r="CY20" s="277" t="s">
        <v>835</v>
      </c>
      <c r="CZ20" s="277" t="s">
        <v>835</v>
      </c>
      <c r="DA20" s="274">
        <v>0</v>
      </c>
      <c r="DB20" s="277" t="s">
        <v>835</v>
      </c>
      <c r="DC20" s="277" t="s">
        <v>835</v>
      </c>
      <c r="DD20" s="277" t="s">
        <v>835</v>
      </c>
      <c r="DE20" s="277" t="s">
        <v>835</v>
      </c>
      <c r="DF20" s="277" t="s">
        <v>835</v>
      </c>
      <c r="DG20" s="277" t="s">
        <v>835</v>
      </c>
      <c r="DH20" s="274">
        <v>0</v>
      </c>
      <c r="DI20" s="274">
        <v>0</v>
      </c>
      <c r="DJ20" s="274">
        <f t="shared" si="14"/>
        <v>0</v>
      </c>
      <c r="DK20" s="277" t="s">
        <v>835</v>
      </c>
      <c r="DL20" s="277" t="s">
        <v>835</v>
      </c>
      <c r="DM20" s="277" t="s">
        <v>835</v>
      </c>
      <c r="DN20" s="277" t="s">
        <v>835</v>
      </c>
      <c r="DO20" s="277" t="s">
        <v>835</v>
      </c>
      <c r="DP20" s="277" t="s">
        <v>835</v>
      </c>
      <c r="DQ20" s="277" t="s">
        <v>835</v>
      </c>
      <c r="DR20" s="277" t="s">
        <v>835</v>
      </c>
      <c r="DS20" s="277" t="s">
        <v>835</v>
      </c>
      <c r="DT20" s="277" t="s">
        <v>835</v>
      </c>
      <c r="DU20" s="277" t="s">
        <v>835</v>
      </c>
      <c r="DV20" s="274">
        <v>0</v>
      </c>
      <c r="DW20" s="277" t="s">
        <v>835</v>
      </c>
      <c r="DX20" s="277" t="s">
        <v>835</v>
      </c>
      <c r="DY20" s="277" t="s">
        <v>835</v>
      </c>
      <c r="DZ20" s="274">
        <v>0</v>
      </c>
      <c r="EA20" s="277" t="s">
        <v>835</v>
      </c>
      <c r="EB20" s="277" t="s">
        <v>835</v>
      </c>
      <c r="EC20" s="277" t="s">
        <v>835</v>
      </c>
      <c r="ED20" s="274">
        <v>0</v>
      </c>
      <c r="EE20" s="274">
        <v>0</v>
      </c>
      <c r="EF20" s="274">
        <f t="shared" si="16"/>
        <v>0</v>
      </c>
      <c r="EG20" s="274">
        <v>0</v>
      </c>
      <c r="EH20" s="277" t="s">
        <v>835</v>
      </c>
      <c r="EI20" s="277" t="s">
        <v>835</v>
      </c>
      <c r="EJ20" s="274">
        <v>0</v>
      </c>
      <c r="EK20" s="277" t="s">
        <v>835</v>
      </c>
      <c r="EL20" s="277" t="s">
        <v>835</v>
      </c>
      <c r="EM20" s="277" t="s">
        <v>835</v>
      </c>
      <c r="EN20" s="274">
        <v>0</v>
      </c>
      <c r="EO20" s="274">
        <v>0</v>
      </c>
      <c r="EP20" s="274">
        <v>0</v>
      </c>
      <c r="EQ20" s="277" t="s">
        <v>835</v>
      </c>
      <c r="ER20" s="277" t="s">
        <v>835</v>
      </c>
      <c r="ES20" s="277" t="s">
        <v>835</v>
      </c>
      <c r="ET20" s="277" t="s">
        <v>835</v>
      </c>
      <c r="EU20" s="274">
        <v>0</v>
      </c>
      <c r="EV20" s="274">
        <v>0</v>
      </c>
      <c r="EW20" s="277" t="s">
        <v>835</v>
      </c>
      <c r="EX20" s="277" t="s">
        <v>835</v>
      </c>
      <c r="EY20" s="277" t="s">
        <v>835</v>
      </c>
      <c r="EZ20" s="274">
        <v>0</v>
      </c>
      <c r="FA20" s="274">
        <v>0</v>
      </c>
      <c r="FB20" s="274">
        <f t="shared" si="18"/>
        <v>3738</v>
      </c>
      <c r="FC20" s="274">
        <v>0</v>
      </c>
      <c r="FD20" s="274">
        <v>0</v>
      </c>
      <c r="FE20" s="274">
        <v>0</v>
      </c>
      <c r="FF20" s="274">
        <v>1077</v>
      </c>
      <c r="FG20" s="274">
        <v>844</v>
      </c>
      <c r="FH20" s="274">
        <v>399</v>
      </c>
      <c r="FI20" s="274">
        <v>0</v>
      </c>
      <c r="FJ20" s="274">
        <v>1241</v>
      </c>
      <c r="FK20" s="274">
        <v>0</v>
      </c>
      <c r="FL20" s="274">
        <v>0</v>
      </c>
      <c r="FM20" s="274">
        <v>0</v>
      </c>
      <c r="FN20" s="274">
        <v>0</v>
      </c>
      <c r="FO20" s="274">
        <v>0</v>
      </c>
      <c r="FP20" s="277" t="s">
        <v>835</v>
      </c>
      <c r="FQ20" s="277" t="s">
        <v>835</v>
      </c>
      <c r="FR20" s="277" t="s">
        <v>835</v>
      </c>
      <c r="FS20" s="274">
        <v>0</v>
      </c>
      <c r="FT20" s="274">
        <v>0</v>
      </c>
      <c r="FU20" s="274">
        <v>0</v>
      </c>
      <c r="FV20" s="274">
        <v>0</v>
      </c>
      <c r="FW20" s="274">
        <v>177</v>
      </c>
    </row>
    <row r="21" spans="1:179" ht="13.5" customHeight="1" x14ac:dyDescent="0.15">
      <c r="A21" s="272" t="s">
        <v>710</v>
      </c>
      <c r="B21" s="273" t="s">
        <v>752</v>
      </c>
      <c r="C21" s="272" t="s">
        <v>753</v>
      </c>
      <c r="D21" s="274">
        <f t="shared" si="20"/>
        <v>8597</v>
      </c>
      <c r="E21" s="274">
        <f t="shared" si="21"/>
        <v>2179</v>
      </c>
      <c r="F21" s="274">
        <f t="shared" si="22"/>
        <v>25</v>
      </c>
      <c r="G21" s="274">
        <f t="shared" si="23"/>
        <v>0</v>
      </c>
      <c r="H21" s="274">
        <f t="shared" si="24"/>
        <v>939</v>
      </c>
      <c r="I21" s="274">
        <f t="shared" si="25"/>
        <v>791</v>
      </c>
      <c r="J21" s="274">
        <f t="shared" si="26"/>
        <v>423</v>
      </c>
      <c r="K21" s="274">
        <f t="shared" si="27"/>
        <v>32</v>
      </c>
      <c r="L21" s="274">
        <f t="shared" si="28"/>
        <v>948</v>
      </c>
      <c r="M21" s="274">
        <f t="shared" si="29"/>
        <v>0</v>
      </c>
      <c r="N21" s="274">
        <f t="shared" si="30"/>
        <v>0</v>
      </c>
      <c r="O21" s="274">
        <f t="shared" si="31"/>
        <v>163</v>
      </c>
      <c r="P21" s="274">
        <f t="shared" si="32"/>
        <v>0</v>
      </c>
      <c r="Q21" s="274">
        <f t="shared" si="33"/>
        <v>0</v>
      </c>
      <c r="R21" s="274">
        <f t="shared" si="34"/>
        <v>0</v>
      </c>
      <c r="S21" s="274">
        <f t="shared" si="35"/>
        <v>0</v>
      </c>
      <c r="T21" s="274">
        <f t="shared" si="36"/>
        <v>0</v>
      </c>
      <c r="U21" s="274">
        <f t="shared" si="37"/>
        <v>0</v>
      </c>
      <c r="V21" s="274">
        <f t="shared" si="4"/>
        <v>0</v>
      </c>
      <c r="W21" s="274">
        <f t="shared" si="38"/>
        <v>0</v>
      </c>
      <c r="X21" s="274">
        <f t="shared" si="5"/>
        <v>9</v>
      </c>
      <c r="Y21" s="274">
        <f t="shared" si="39"/>
        <v>3088</v>
      </c>
      <c r="Z21" s="274">
        <f t="shared" si="6"/>
        <v>0</v>
      </c>
      <c r="AA21" s="274">
        <v>0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4">
        <v>0</v>
      </c>
      <c r="AL21" s="277" t="s">
        <v>835</v>
      </c>
      <c r="AM21" s="277" t="s">
        <v>835</v>
      </c>
      <c r="AN21" s="274">
        <v>0</v>
      </c>
      <c r="AO21" s="277" t="s">
        <v>835</v>
      </c>
      <c r="AP21" s="277" t="s">
        <v>835</v>
      </c>
      <c r="AQ21" s="274">
        <v>0</v>
      </c>
      <c r="AR21" s="277" t="s">
        <v>835</v>
      </c>
      <c r="AS21" s="274">
        <v>0</v>
      </c>
      <c r="AT21" s="274">
        <v>0</v>
      </c>
      <c r="AU21" s="274">
        <v>0</v>
      </c>
      <c r="AV21" s="274">
        <f t="shared" si="8"/>
        <v>0</v>
      </c>
      <c r="AW21" s="274">
        <v>0</v>
      </c>
      <c r="AX21" s="274">
        <v>0</v>
      </c>
      <c r="AY21" s="274"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v>0</v>
      </c>
      <c r="BG21" s="274">
        <v>0</v>
      </c>
      <c r="BH21" s="277" t="s">
        <v>835</v>
      </c>
      <c r="BI21" s="277" t="s">
        <v>835</v>
      </c>
      <c r="BJ21" s="277" t="s">
        <v>835</v>
      </c>
      <c r="BK21" s="277" t="s">
        <v>835</v>
      </c>
      <c r="BL21" s="277" t="s">
        <v>835</v>
      </c>
      <c r="BM21" s="277" t="s">
        <v>835</v>
      </c>
      <c r="BN21" s="277" t="s">
        <v>835</v>
      </c>
      <c r="BO21" s="277" t="s">
        <v>835</v>
      </c>
      <c r="BP21" s="274">
        <v>0</v>
      </c>
      <c r="BQ21" s="274">
        <v>0</v>
      </c>
      <c r="BR21" s="274">
        <f t="shared" si="10"/>
        <v>0</v>
      </c>
      <c r="BS21" s="277" t="s">
        <v>835</v>
      </c>
      <c r="BT21" s="277" t="s">
        <v>835</v>
      </c>
      <c r="BU21" s="277" t="s">
        <v>835</v>
      </c>
      <c r="BV21" s="277" t="s">
        <v>835</v>
      </c>
      <c r="BW21" s="277" t="s">
        <v>835</v>
      </c>
      <c r="BX21" s="277" t="s">
        <v>835</v>
      </c>
      <c r="BY21" s="277" t="s">
        <v>835</v>
      </c>
      <c r="BZ21" s="277" t="s">
        <v>835</v>
      </c>
      <c r="CA21" s="277" t="s">
        <v>835</v>
      </c>
      <c r="CB21" s="277" t="s">
        <v>835</v>
      </c>
      <c r="CC21" s="277" t="s">
        <v>835</v>
      </c>
      <c r="CD21" s="274">
        <v>0</v>
      </c>
      <c r="CE21" s="277" t="s">
        <v>835</v>
      </c>
      <c r="CF21" s="277" t="s">
        <v>835</v>
      </c>
      <c r="CG21" s="277" t="s">
        <v>835</v>
      </c>
      <c r="CH21" s="277" t="s">
        <v>835</v>
      </c>
      <c r="CI21" s="277" t="s">
        <v>835</v>
      </c>
      <c r="CJ21" s="277" t="s">
        <v>835</v>
      </c>
      <c r="CK21" s="277" t="s">
        <v>835</v>
      </c>
      <c r="CL21" s="274">
        <v>0</v>
      </c>
      <c r="CM21" s="274">
        <v>0</v>
      </c>
      <c r="CN21" s="274">
        <f t="shared" si="12"/>
        <v>0</v>
      </c>
      <c r="CO21" s="277" t="s">
        <v>835</v>
      </c>
      <c r="CP21" s="277" t="s">
        <v>835</v>
      </c>
      <c r="CQ21" s="277" t="s">
        <v>835</v>
      </c>
      <c r="CR21" s="277" t="s">
        <v>835</v>
      </c>
      <c r="CS21" s="277" t="s">
        <v>835</v>
      </c>
      <c r="CT21" s="277" t="s">
        <v>835</v>
      </c>
      <c r="CU21" s="277" t="s">
        <v>835</v>
      </c>
      <c r="CV21" s="277" t="s">
        <v>835</v>
      </c>
      <c r="CW21" s="277" t="s">
        <v>835</v>
      </c>
      <c r="CX21" s="277" t="s">
        <v>835</v>
      </c>
      <c r="CY21" s="277" t="s">
        <v>835</v>
      </c>
      <c r="CZ21" s="277" t="s">
        <v>835</v>
      </c>
      <c r="DA21" s="274">
        <v>0</v>
      </c>
      <c r="DB21" s="277" t="s">
        <v>835</v>
      </c>
      <c r="DC21" s="277" t="s">
        <v>835</v>
      </c>
      <c r="DD21" s="277" t="s">
        <v>835</v>
      </c>
      <c r="DE21" s="277" t="s">
        <v>835</v>
      </c>
      <c r="DF21" s="277" t="s">
        <v>835</v>
      </c>
      <c r="DG21" s="277" t="s">
        <v>835</v>
      </c>
      <c r="DH21" s="274">
        <v>0</v>
      </c>
      <c r="DI21" s="274">
        <v>0</v>
      </c>
      <c r="DJ21" s="274">
        <f t="shared" si="14"/>
        <v>0</v>
      </c>
      <c r="DK21" s="277" t="s">
        <v>835</v>
      </c>
      <c r="DL21" s="277" t="s">
        <v>835</v>
      </c>
      <c r="DM21" s="277" t="s">
        <v>835</v>
      </c>
      <c r="DN21" s="277" t="s">
        <v>835</v>
      </c>
      <c r="DO21" s="277" t="s">
        <v>835</v>
      </c>
      <c r="DP21" s="277" t="s">
        <v>835</v>
      </c>
      <c r="DQ21" s="277" t="s">
        <v>835</v>
      </c>
      <c r="DR21" s="277" t="s">
        <v>835</v>
      </c>
      <c r="DS21" s="277" t="s">
        <v>835</v>
      </c>
      <c r="DT21" s="277" t="s">
        <v>835</v>
      </c>
      <c r="DU21" s="277" t="s">
        <v>835</v>
      </c>
      <c r="DV21" s="274">
        <v>0</v>
      </c>
      <c r="DW21" s="277" t="s">
        <v>835</v>
      </c>
      <c r="DX21" s="277" t="s">
        <v>835</v>
      </c>
      <c r="DY21" s="277" t="s">
        <v>835</v>
      </c>
      <c r="DZ21" s="274">
        <v>0</v>
      </c>
      <c r="EA21" s="277" t="s">
        <v>835</v>
      </c>
      <c r="EB21" s="277" t="s">
        <v>835</v>
      </c>
      <c r="EC21" s="277" t="s">
        <v>835</v>
      </c>
      <c r="ED21" s="274">
        <v>0</v>
      </c>
      <c r="EE21" s="274">
        <v>0</v>
      </c>
      <c r="EF21" s="274">
        <f t="shared" si="16"/>
        <v>0</v>
      </c>
      <c r="EG21" s="274">
        <v>0</v>
      </c>
      <c r="EH21" s="277" t="s">
        <v>835</v>
      </c>
      <c r="EI21" s="277" t="s">
        <v>835</v>
      </c>
      <c r="EJ21" s="274">
        <v>0</v>
      </c>
      <c r="EK21" s="277" t="s">
        <v>835</v>
      </c>
      <c r="EL21" s="277" t="s">
        <v>835</v>
      </c>
      <c r="EM21" s="277" t="s">
        <v>835</v>
      </c>
      <c r="EN21" s="274">
        <v>0</v>
      </c>
      <c r="EO21" s="274">
        <v>0</v>
      </c>
      <c r="EP21" s="274">
        <v>0</v>
      </c>
      <c r="EQ21" s="277" t="s">
        <v>835</v>
      </c>
      <c r="ER21" s="277" t="s">
        <v>835</v>
      </c>
      <c r="ES21" s="277" t="s">
        <v>835</v>
      </c>
      <c r="ET21" s="277" t="s">
        <v>835</v>
      </c>
      <c r="EU21" s="274">
        <v>0</v>
      </c>
      <c r="EV21" s="274">
        <v>0</v>
      </c>
      <c r="EW21" s="277" t="s">
        <v>835</v>
      </c>
      <c r="EX21" s="277" t="s">
        <v>835</v>
      </c>
      <c r="EY21" s="277" t="s">
        <v>835</v>
      </c>
      <c r="EZ21" s="274">
        <v>0</v>
      </c>
      <c r="FA21" s="274">
        <v>0</v>
      </c>
      <c r="FB21" s="274">
        <f t="shared" si="18"/>
        <v>8597</v>
      </c>
      <c r="FC21" s="274">
        <v>2179</v>
      </c>
      <c r="FD21" s="274">
        <v>25</v>
      </c>
      <c r="FE21" s="274">
        <v>0</v>
      </c>
      <c r="FF21" s="274">
        <v>939</v>
      </c>
      <c r="FG21" s="274">
        <v>791</v>
      </c>
      <c r="FH21" s="274">
        <v>423</v>
      </c>
      <c r="FI21" s="274">
        <v>32</v>
      </c>
      <c r="FJ21" s="274">
        <v>948</v>
      </c>
      <c r="FK21" s="274">
        <v>0</v>
      </c>
      <c r="FL21" s="274">
        <v>0</v>
      </c>
      <c r="FM21" s="274">
        <v>163</v>
      </c>
      <c r="FN21" s="274">
        <v>0</v>
      </c>
      <c r="FO21" s="274">
        <v>0</v>
      </c>
      <c r="FP21" s="277" t="s">
        <v>835</v>
      </c>
      <c r="FQ21" s="277" t="s">
        <v>835</v>
      </c>
      <c r="FR21" s="277" t="s">
        <v>835</v>
      </c>
      <c r="FS21" s="274">
        <v>0</v>
      </c>
      <c r="FT21" s="274">
        <v>0</v>
      </c>
      <c r="FU21" s="274">
        <v>0</v>
      </c>
      <c r="FV21" s="274">
        <v>9</v>
      </c>
      <c r="FW21" s="274">
        <v>3088</v>
      </c>
    </row>
    <row r="22" spans="1:179" ht="13.5" customHeight="1" x14ac:dyDescent="0.15">
      <c r="A22" s="272" t="s">
        <v>710</v>
      </c>
      <c r="B22" s="273" t="s">
        <v>754</v>
      </c>
      <c r="C22" s="272" t="s">
        <v>755</v>
      </c>
      <c r="D22" s="274">
        <f t="shared" si="20"/>
        <v>3458</v>
      </c>
      <c r="E22" s="274">
        <f t="shared" si="21"/>
        <v>1236</v>
      </c>
      <c r="F22" s="274">
        <f t="shared" si="22"/>
        <v>16</v>
      </c>
      <c r="G22" s="274">
        <f t="shared" si="23"/>
        <v>0</v>
      </c>
      <c r="H22" s="274">
        <f t="shared" si="24"/>
        <v>528</v>
      </c>
      <c r="I22" s="274">
        <f t="shared" si="25"/>
        <v>368</v>
      </c>
      <c r="J22" s="274">
        <f t="shared" si="26"/>
        <v>170</v>
      </c>
      <c r="K22" s="274">
        <f t="shared" si="27"/>
        <v>0</v>
      </c>
      <c r="L22" s="274">
        <f t="shared" si="28"/>
        <v>305</v>
      </c>
      <c r="M22" s="274">
        <f t="shared" si="29"/>
        <v>0</v>
      </c>
      <c r="N22" s="274">
        <f t="shared" si="30"/>
        <v>0</v>
      </c>
      <c r="O22" s="274">
        <f t="shared" si="31"/>
        <v>196</v>
      </c>
      <c r="P22" s="274">
        <f t="shared" si="32"/>
        <v>423</v>
      </c>
      <c r="Q22" s="274">
        <f t="shared" si="33"/>
        <v>0</v>
      </c>
      <c r="R22" s="274">
        <f t="shared" si="34"/>
        <v>0</v>
      </c>
      <c r="S22" s="274">
        <f t="shared" si="35"/>
        <v>0</v>
      </c>
      <c r="T22" s="274">
        <f t="shared" si="36"/>
        <v>0</v>
      </c>
      <c r="U22" s="274">
        <f t="shared" si="37"/>
        <v>0</v>
      </c>
      <c r="V22" s="274">
        <f t="shared" si="4"/>
        <v>0</v>
      </c>
      <c r="W22" s="274">
        <f t="shared" si="38"/>
        <v>0</v>
      </c>
      <c r="X22" s="274">
        <f t="shared" si="5"/>
        <v>0</v>
      </c>
      <c r="Y22" s="274">
        <f t="shared" si="39"/>
        <v>216</v>
      </c>
      <c r="Z22" s="274">
        <f t="shared" si="6"/>
        <v>48</v>
      </c>
      <c r="AA22" s="274">
        <v>0</v>
      </c>
      <c r="AB22" s="274">
        <v>0</v>
      </c>
      <c r="AC22" s="274">
        <v>0</v>
      </c>
      <c r="AD22" s="274">
        <v>48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4">
        <v>0</v>
      </c>
      <c r="AL22" s="277" t="s">
        <v>835</v>
      </c>
      <c r="AM22" s="277" t="s">
        <v>835</v>
      </c>
      <c r="AN22" s="274">
        <v>0</v>
      </c>
      <c r="AO22" s="277" t="s">
        <v>835</v>
      </c>
      <c r="AP22" s="277" t="s">
        <v>835</v>
      </c>
      <c r="AQ22" s="274">
        <v>0</v>
      </c>
      <c r="AR22" s="277" t="s">
        <v>835</v>
      </c>
      <c r="AS22" s="274">
        <v>0</v>
      </c>
      <c r="AT22" s="274">
        <v>0</v>
      </c>
      <c r="AU22" s="274">
        <v>0</v>
      </c>
      <c r="AV22" s="274">
        <f t="shared" si="8"/>
        <v>0</v>
      </c>
      <c r="AW22" s="274">
        <v>0</v>
      </c>
      <c r="AX22" s="274">
        <v>0</v>
      </c>
      <c r="AY22" s="274"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v>0</v>
      </c>
      <c r="BG22" s="274">
        <v>0</v>
      </c>
      <c r="BH22" s="277" t="s">
        <v>835</v>
      </c>
      <c r="BI22" s="277" t="s">
        <v>835</v>
      </c>
      <c r="BJ22" s="277" t="s">
        <v>835</v>
      </c>
      <c r="BK22" s="277" t="s">
        <v>835</v>
      </c>
      <c r="BL22" s="277" t="s">
        <v>835</v>
      </c>
      <c r="BM22" s="277" t="s">
        <v>835</v>
      </c>
      <c r="BN22" s="277" t="s">
        <v>835</v>
      </c>
      <c r="BO22" s="277" t="s">
        <v>835</v>
      </c>
      <c r="BP22" s="274">
        <v>0</v>
      </c>
      <c r="BQ22" s="274">
        <v>0</v>
      </c>
      <c r="BR22" s="274">
        <f t="shared" si="10"/>
        <v>0</v>
      </c>
      <c r="BS22" s="277" t="s">
        <v>835</v>
      </c>
      <c r="BT22" s="277" t="s">
        <v>835</v>
      </c>
      <c r="BU22" s="277" t="s">
        <v>835</v>
      </c>
      <c r="BV22" s="277" t="s">
        <v>835</v>
      </c>
      <c r="BW22" s="277" t="s">
        <v>835</v>
      </c>
      <c r="BX22" s="277" t="s">
        <v>835</v>
      </c>
      <c r="BY22" s="277" t="s">
        <v>835</v>
      </c>
      <c r="BZ22" s="277" t="s">
        <v>835</v>
      </c>
      <c r="CA22" s="277" t="s">
        <v>835</v>
      </c>
      <c r="CB22" s="277" t="s">
        <v>835</v>
      </c>
      <c r="CC22" s="277" t="s">
        <v>835</v>
      </c>
      <c r="CD22" s="274">
        <v>0</v>
      </c>
      <c r="CE22" s="277" t="s">
        <v>835</v>
      </c>
      <c r="CF22" s="277" t="s">
        <v>835</v>
      </c>
      <c r="CG22" s="277" t="s">
        <v>835</v>
      </c>
      <c r="CH22" s="277" t="s">
        <v>835</v>
      </c>
      <c r="CI22" s="277" t="s">
        <v>835</v>
      </c>
      <c r="CJ22" s="277" t="s">
        <v>835</v>
      </c>
      <c r="CK22" s="277" t="s">
        <v>835</v>
      </c>
      <c r="CL22" s="274">
        <v>0</v>
      </c>
      <c r="CM22" s="274">
        <v>0</v>
      </c>
      <c r="CN22" s="274">
        <f t="shared" si="12"/>
        <v>0</v>
      </c>
      <c r="CO22" s="277" t="s">
        <v>835</v>
      </c>
      <c r="CP22" s="277" t="s">
        <v>835</v>
      </c>
      <c r="CQ22" s="277" t="s">
        <v>835</v>
      </c>
      <c r="CR22" s="277" t="s">
        <v>835</v>
      </c>
      <c r="CS22" s="277" t="s">
        <v>835</v>
      </c>
      <c r="CT22" s="277" t="s">
        <v>835</v>
      </c>
      <c r="CU22" s="277" t="s">
        <v>835</v>
      </c>
      <c r="CV22" s="277" t="s">
        <v>835</v>
      </c>
      <c r="CW22" s="277" t="s">
        <v>835</v>
      </c>
      <c r="CX22" s="277" t="s">
        <v>835</v>
      </c>
      <c r="CY22" s="277" t="s">
        <v>835</v>
      </c>
      <c r="CZ22" s="277" t="s">
        <v>835</v>
      </c>
      <c r="DA22" s="274">
        <v>0</v>
      </c>
      <c r="DB22" s="277" t="s">
        <v>835</v>
      </c>
      <c r="DC22" s="277" t="s">
        <v>835</v>
      </c>
      <c r="DD22" s="277" t="s">
        <v>835</v>
      </c>
      <c r="DE22" s="277" t="s">
        <v>835</v>
      </c>
      <c r="DF22" s="277" t="s">
        <v>835</v>
      </c>
      <c r="DG22" s="277" t="s">
        <v>835</v>
      </c>
      <c r="DH22" s="274">
        <v>0</v>
      </c>
      <c r="DI22" s="274">
        <v>0</v>
      </c>
      <c r="DJ22" s="274">
        <f t="shared" si="14"/>
        <v>0</v>
      </c>
      <c r="DK22" s="277" t="s">
        <v>835</v>
      </c>
      <c r="DL22" s="277" t="s">
        <v>835</v>
      </c>
      <c r="DM22" s="277" t="s">
        <v>835</v>
      </c>
      <c r="DN22" s="277" t="s">
        <v>835</v>
      </c>
      <c r="DO22" s="277" t="s">
        <v>835</v>
      </c>
      <c r="DP22" s="277" t="s">
        <v>835</v>
      </c>
      <c r="DQ22" s="277" t="s">
        <v>835</v>
      </c>
      <c r="DR22" s="277" t="s">
        <v>835</v>
      </c>
      <c r="DS22" s="277" t="s">
        <v>835</v>
      </c>
      <c r="DT22" s="277" t="s">
        <v>835</v>
      </c>
      <c r="DU22" s="277" t="s">
        <v>835</v>
      </c>
      <c r="DV22" s="274">
        <v>0</v>
      </c>
      <c r="DW22" s="277" t="s">
        <v>835</v>
      </c>
      <c r="DX22" s="277" t="s">
        <v>835</v>
      </c>
      <c r="DY22" s="277" t="s">
        <v>835</v>
      </c>
      <c r="DZ22" s="274">
        <v>0</v>
      </c>
      <c r="EA22" s="277" t="s">
        <v>835</v>
      </c>
      <c r="EB22" s="277" t="s">
        <v>835</v>
      </c>
      <c r="EC22" s="277" t="s">
        <v>835</v>
      </c>
      <c r="ED22" s="274">
        <v>0</v>
      </c>
      <c r="EE22" s="274">
        <v>0</v>
      </c>
      <c r="EF22" s="274">
        <f t="shared" si="16"/>
        <v>0</v>
      </c>
      <c r="EG22" s="274">
        <v>0</v>
      </c>
      <c r="EH22" s="277" t="s">
        <v>835</v>
      </c>
      <c r="EI22" s="277" t="s">
        <v>835</v>
      </c>
      <c r="EJ22" s="274">
        <v>0</v>
      </c>
      <c r="EK22" s="277" t="s">
        <v>835</v>
      </c>
      <c r="EL22" s="277" t="s">
        <v>835</v>
      </c>
      <c r="EM22" s="277" t="s">
        <v>835</v>
      </c>
      <c r="EN22" s="274">
        <v>0</v>
      </c>
      <c r="EO22" s="274">
        <v>0</v>
      </c>
      <c r="EP22" s="274">
        <v>0</v>
      </c>
      <c r="EQ22" s="277" t="s">
        <v>835</v>
      </c>
      <c r="ER22" s="277" t="s">
        <v>835</v>
      </c>
      <c r="ES22" s="277" t="s">
        <v>835</v>
      </c>
      <c r="ET22" s="277" t="s">
        <v>835</v>
      </c>
      <c r="EU22" s="274">
        <v>0</v>
      </c>
      <c r="EV22" s="274">
        <v>0</v>
      </c>
      <c r="EW22" s="277" t="s">
        <v>835</v>
      </c>
      <c r="EX22" s="277" t="s">
        <v>835</v>
      </c>
      <c r="EY22" s="277" t="s">
        <v>835</v>
      </c>
      <c r="EZ22" s="274">
        <v>0</v>
      </c>
      <c r="FA22" s="274">
        <v>0</v>
      </c>
      <c r="FB22" s="274">
        <f t="shared" si="18"/>
        <v>3410</v>
      </c>
      <c r="FC22" s="274">
        <v>1236</v>
      </c>
      <c r="FD22" s="274">
        <v>16</v>
      </c>
      <c r="FE22" s="274">
        <v>0</v>
      </c>
      <c r="FF22" s="274">
        <v>480</v>
      </c>
      <c r="FG22" s="274">
        <v>368</v>
      </c>
      <c r="FH22" s="274">
        <v>170</v>
      </c>
      <c r="FI22" s="274">
        <v>0</v>
      </c>
      <c r="FJ22" s="274">
        <v>305</v>
      </c>
      <c r="FK22" s="274">
        <v>0</v>
      </c>
      <c r="FL22" s="274">
        <v>0</v>
      </c>
      <c r="FM22" s="274">
        <v>196</v>
      </c>
      <c r="FN22" s="274">
        <v>423</v>
      </c>
      <c r="FO22" s="274">
        <v>0</v>
      </c>
      <c r="FP22" s="277" t="s">
        <v>835</v>
      </c>
      <c r="FQ22" s="277" t="s">
        <v>835</v>
      </c>
      <c r="FR22" s="277" t="s">
        <v>835</v>
      </c>
      <c r="FS22" s="274">
        <v>0</v>
      </c>
      <c r="FT22" s="274">
        <v>0</v>
      </c>
      <c r="FU22" s="274">
        <v>0</v>
      </c>
      <c r="FV22" s="274">
        <v>0</v>
      </c>
      <c r="FW22" s="274">
        <v>216</v>
      </c>
    </row>
    <row r="23" spans="1:179" ht="13.5" customHeight="1" x14ac:dyDescent="0.15">
      <c r="A23" s="272" t="s">
        <v>710</v>
      </c>
      <c r="B23" s="273" t="s">
        <v>756</v>
      </c>
      <c r="C23" s="272" t="s">
        <v>757</v>
      </c>
      <c r="D23" s="274">
        <f t="shared" si="20"/>
        <v>862</v>
      </c>
      <c r="E23" s="274">
        <f t="shared" si="21"/>
        <v>0</v>
      </c>
      <c r="F23" s="274">
        <f t="shared" si="22"/>
        <v>0</v>
      </c>
      <c r="G23" s="274">
        <f t="shared" si="23"/>
        <v>0</v>
      </c>
      <c r="H23" s="274">
        <f t="shared" si="24"/>
        <v>239</v>
      </c>
      <c r="I23" s="274">
        <f t="shared" si="25"/>
        <v>0</v>
      </c>
      <c r="J23" s="274">
        <f t="shared" si="26"/>
        <v>0</v>
      </c>
      <c r="K23" s="274">
        <f t="shared" si="27"/>
        <v>0</v>
      </c>
      <c r="L23" s="274">
        <f t="shared" si="28"/>
        <v>0</v>
      </c>
      <c r="M23" s="274">
        <f t="shared" si="29"/>
        <v>0</v>
      </c>
      <c r="N23" s="274">
        <f t="shared" si="30"/>
        <v>0</v>
      </c>
      <c r="O23" s="274">
        <f t="shared" si="31"/>
        <v>0</v>
      </c>
      <c r="P23" s="274">
        <f t="shared" si="32"/>
        <v>0</v>
      </c>
      <c r="Q23" s="274">
        <f t="shared" si="33"/>
        <v>0</v>
      </c>
      <c r="R23" s="274">
        <f t="shared" si="34"/>
        <v>0</v>
      </c>
      <c r="S23" s="274">
        <f t="shared" si="35"/>
        <v>0</v>
      </c>
      <c r="T23" s="274">
        <f t="shared" si="36"/>
        <v>0</v>
      </c>
      <c r="U23" s="274">
        <f t="shared" si="37"/>
        <v>0</v>
      </c>
      <c r="V23" s="274">
        <f t="shared" si="4"/>
        <v>0</v>
      </c>
      <c r="W23" s="274">
        <f t="shared" si="38"/>
        <v>0</v>
      </c>
      <c r="X23" s="274">
        <f t="shared" si="5"/>
        <v>8</v>
      </c>
      <c r="Y23" s="274">
        <f t="shared" si="39"/>
        <v>615</v>
      </c>
      <c r="Z23" s="274">
        <f t="shared" si="6"/>
        <v>0</v>
      </c>
      <c r="AA23" s="274">
        <v>0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4">
        <v>0</v>
      </c>
      <c r="AL23" s="277" t="s">
        <v>835</v>
      </c>
      <c r="AM23" s="277" t="s">
        <v>835</v>
      </c>
      <c r="AN23" s="274">
        <v>0</v>
      </c>
      <c r="AO23" s="277" t="s">
        <v>835</v>
      </c>
      <c r="AP23" s="277" t="s">
        <v>835</v>
      </c>
      <c r="AQ23" s="274">
        <v>0</v>
      </c>
      <c r="AR23" s="277" t="s">
        <v>835</v>
      </c>
      <c r="AS23" s="274">
        <v>0</v>
      </c>
      <c r="AT23" s="274">
        <v>0</v>
      </c>
      <c r="AU23" s="274">
        <v>0</v>
      </c>
      <c r="AV23" s="274">
        <f t="shared" si="8"/>
        <v>239</v>
      </c>
      <c r="AW23" s="274">
        <v>0</v>
      </c>
      <c r="AX23" s="274">
        <v>0</v>
      </c>
      <c r="AY23" s="274">
        <v>0</v>
      </c>
      <c r="AZ23" s="274">
        <v>239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v>0</v>
      </c>
      <c r="BG23" s="274">
        <v>0</v>
      </c>
      <c r="BH23" s="277" t="s">
        <v>835</v>
      </c>
      <c r="BI23" s="277" t="s">
        <v>835</v>
      </c>
      <c r="BJ23" s="277" t="s">
        <v>835</v>
      </c>
      <c r="BK23" s="277" t="s">
        <v>835</v>
      </c>
      <c r="BL23" s="277" t="s">
        <v>835</v>
      </c>
      <c r="BM23" s="277" t="s">
        <v>835</v>
      </c>
      <c r="BN23" s="277" t="s">
        <v>835</v>
      </c>
      <c r="BO23" s="277" t="s">
        <v>835</v>
      </c>
      <c r="BP23" s="274">
        <v>0</v>
      </c>
      <c r="BQ23" s="274">
        <v>0</v>
      </c>
      <c r="BR23" s="274">
        <f t="shared" si="10"/>
        <v>0</v>
      </c>
      <c r="BS23" s="277" t="s">
        <v>835</v>
      </c>
      <c r="BT23" s="277" t="s">
        <v>835</v>
      </c>
      <c r="BU23" s="277" t="s">
        <v>835</v>
      </c>
      <c r="BV23" s="277" t="s">
        <v>835</v>
      </c>
      <c r="BW23" s="277" t="s">
        <v>835</v>
      </c>
      <c r="BX23" s="277" t="s">
        <v>835</v>
      </c>
      <c r="BY23" s="277" t="s">
        <v>835</v>
      </c>
      <c r="BZ23" s="277" t="s">
        <v>835</v>
      </c>
      <c r="CA23" s="277" t="s">
        <v>835</v>
      </c>
      <c r="CB23" s="277" t="s">
        <v>835</v>
      </c>
      <c r="CC23" s="277" t="s">
        <v>835</v>
      </c>
      <c r="CD23" s="274">
        <v>0</v>
      </c>
      <c r="CE23" s="277" t="s">
        <v>835</v>
      </c>
      <c r="CF23" s="277" t="s">
        <v>835</v>
      </c>
      <c r="CG23" s="277" t="s">
        <v>835</v>
      </c>
      <c r="CH23" s="277" t="s">
        <v>835</v>
      </c>
      <c r="CI23" s="277" t="s">
        <v>835</v>
      </c>
      <c r="CJ23" s="277" t="s">
        <v>835</v>
      </c>
      <c r="CK23" s="277" t="s">
        <v>835</v>
      </c>
      <c r="CL23" s="274">
        <v>0</v>
      </c>
      <c r="CM23" s="274">
        <v>0</v>
      </c>
      <c r="CN23" s="274">
        <f t="shared" si="12"/>
        <v>0</v>
      </c>
      <c r="CO23" s="277" t="s">
        <v>835</v>
      </c>
      <c r="CP23" s="277" t="s">
        <v>835</v>
      </c>
      <c r="CQ23" s="277" t="s">
        <v>835</v>
      </c>
      <c r="CR23" s="277" t="s">
        <v>835</v>
      </c>
      <c r="CS23" s="277" t="s">
        <v>835</v>
      </c>
      <c r="CT23" s="277" t="s">
        <v>835</v>
      </c>
      <c r="CU23" s="277" t="s">
        <v>835</v>
      </c>
      <c r="CV23" s="277" t="s">
        <v>835</v>
      </c>
      <c r="CW23" s="277" t="s">
        <v>835</v>
      </c>
      <c r="CX23" s="277" t="s">
        <v>835</v>
      </c>
      <c r="CY23" s="277" t="s">
        <v>835</v>
      </c>
      <c r="CZ23" s="277" t="s">
        <v>835</v>
      </c>
      <c r="DA23" s="274">
        <v>0</v>
      </c>
      <c r="DB23" s="277" t="s">
        <v>835</v>
      </c>
      <c r="DC23" s="277" t="s">
        <v>835</v>
      </c>
      <c r="DD23" s="277" t="s">
        <v>835</v>
      </c>
      <c r="DE23" s="277" t="s">
        <v>835</v>
      </c>
      <c r="DF23" s="277" t="s">
        <v>835</v>
      </c>
      <c r="DG23" s="277" t="s">
        <v>835</v>
      </c>
      <c r="DH23" s="274">
        <v>0</v>
      </c>
      <c r="DI23" s="274">
        <v>0</v>
      </c>
      <c r="DJ23" s="274">
        <f t="shared" si="14"/>
        <v>0</v>
      </c>
      <c r="DK23" s="277" t="s">
        <v>835</v>
      </c>
      <c r="DL23" s="277" t="s">
        <v>835</v>
      </c>
      <c r="DM23" s="277" t="s">
        <v>835</v>
      </c>
      <c r="DN23" s="277" t="s">
        <v>835</v>
      </c>
      <c r="DO23" s="277" t="s">
        <v>835</v>
      </c>
      <c r="DP23" s="277" t="s">
        <v>835</v>
      </c>
      <c r="DQ23" s="277" t="s">
        <v>835</v>
      </c>
      <c r="DR23" s="277" t="s">
        <v>835</v>
      </c>
      <c r="DS23" s="277" t="s">
        <v>835</v>
      </c>
      <c r="DT23" s="277" t="s">
        <v>835</v>
      </c>
      <c r="DU23" s="277" t="s">
        <v>835</v>
      </c>
      <c r="DV23" s="274">
        <v>0</v>
      </c>
      <c r="DW23" s="277" t="s">
        <v>835</v>
      </c>
      <c r="DX23" s="277" t="s">
        <v>835</v>
      </c>
      <c r="DY23" s="277" t="s">
        <v>835</v>
      </c>
      <c r="DZ23" s="274">
        <v>0</v>
      </c>
      <c r="EA23" s="277" t="s">
        <v>835</v>
      </c>
      <c r="EB23" s="277" t="s">
        <v>835</v>
      </c>
      <c r="EC23" s="277" t="s">
        <v>835</v>
      </c>
      <c r="ED23" s="274">
        <v>0</v>
      </c>
      <c r="EE23" s="274">
        <v>0</v>
      </c>
      <c r="EF23" s="274">
        <f t="shared" si="16"/>
        <v>0</v>
      </c>
      <c r="EG23" s="274">
        <v>0</v>
      </c>
      <c r="EH23" s="277" t="s">
        <v>835</v>
      </c>
      <c r="EI23" s="277" t="s">
        <v>835</v>
      </c>
      <c r="EJ23" s="274">
        <v>0</v>
      </c>
      <c r="EK23" s="277" t="s">
        <v>835</v>
      </c>
      <c r="EL23" s="277" t="s">
        <v>835</v>
      </c>
      <c r="EM23" s="277" t="s">
        <v>835</v>
      </c>
      <c r="EN23" s="274">
        <v>0</v>
      </c>
      <c r="EO23" s="274">
        <v>0</v>
      </c>
      <c r="EP23" s="274">
        <v>0</v>
      </c>
      <c r="EQ23" s="277" t="s">
        <v>835</v>
      </c>
      <c r="ER23" s="277" t="s">
        <v>835</v>
      </c>
      <c r="ES23" s="277" t="s">
        <v>835</v>
      </c>
      <c r="ET23" s="277" t="s">
        <v>835</v>
      </c>
      <c r="EU23" s="274">
        <v>0</v>
      </c>
      <c r="EV23" s="274">
        <v>0</v>
      </c>
      <c r="EW23" s="277" t="s">
        <v>835</v>
      </c>
      <c r="EX23" s="277" t="s">
        <v>835</v>
      </c>
      <c r="EY23" s="277" t="s">
        <v>835</v>
      </c>
      <c r="EZ23" s="274">
        <v>0</v>
      </c>
      <c r="FA23" s="274">
        <v>0</v>
      </c>
      <c r="FB23" s="274">
        <f t="shared" si="18"/>
        <v>623</v>
      </c>
      <c r="FC23" s="274">
        <v>0</v>
      </c>
      <c r="FD23" s="274">
        <v>0</v>
      </c>
      <c r="FE23" s="274">
        <v>0</v>
      </c>
      <c r="FF23" s="274">
        <v>0</v>
      </c>
      <c r="FG23" s="274">
        <v>0</v>
      </c>
      <c r="FH23" s="274">
        <v>0</v>
      </c>
      <c r="FI23" s="274">
        <v>0</v>
      </c>
      <c r="FJ23" s="274">
        <v>0</v>
      </c>
      <c r="FK23" s="274">
        <v>0</v>
      </c>
      <c r="FL23" s="274">
        <v>0</v>
      </c>
      <c r="FM23" s="274">
        <v>0</v>
      </c>
      <c r="FN23" s="274">
        <v>0</v>
      </c>
      <c r="FO23" s="274">
        <v>0</v>
      </c>
      <c r="FP23" s="277" t="s">
        <v>835</v>
      </c>
      <c r="FQ23" s="277" t="s">
        <v>835</v>
      </c>
      <c r="FR23" s="277" t="s">
        <v>835</v>
      </c>
      <c r="FS23" s="274">
        <v>0</v>
      </c>
      <c r="FT23" s="274">
        <v>0</v>
      </c>
      <c r="FU23" s="274">
        <v>0</v>
      </c>
      <c r="FV23" s="274">
        <v>8</v>
      </c>
      <c r="FW23" s="274">
        <v>615</v>
      </c>
    </row>
    <row r="24" spans="1:179" ht="13.5" customHeight="1" x14ac:dyDescent="0.15">
      <c r="A24" s="272" t="s">
        <v>710</v>
      </c>
      <c r="B24" s="273" t="s">
        <v>758</v>
      </c>
      <c r="C24" s="272" t="s">
        <v>759</v>
      </c>
      <c r="D24" s="274">
        <f t="shared" si="20"/>
        <v>5443</v>
      </c>
      <c r="E24" s="274">
        <f t="shared" si="21"/>
        <v>685</v>
      </c>
      <c r="F24" s="274">
        <f t="shared" si="22"/>
        <v>11</v>
      </c>
      <c r="G24" s="274">
        <f t="shared" si="23"/>
        <v>203</v>
      </c>
      <c r="H24" s="274">
        <f t="shared" si="24"/>
        <v>378</v>
      </c>
      <c r="I24" s="274">
        <f t="shared" si="25"/>
        <v>450</v>
      </c>
      <c r="J24" s="274">
        <f t="shared" si="26"/>
        <v>109</v>
      </c>
      <c r="K24" s="274">
        <f t="shared" si="27"/>
        <v>0</v>
      </c>
      <c r="L24" s="274">
        <f t="shared" si="28"/>
        <v>427</v>
      </c>
      <c r="M24" s="274">
        <f t="shared" si="29"/>
        <v>0</v>
      </c>
      <c r="N24" s="274">
        <f t="shared" si="30"/>
        <v>0</v>
      </c>
      <c r="O24" s="274">
        <f t="shared" si="31"/>
        <v>99</v>
      </c>
      <c r="P24" s="274">
        <f t="shared" si="32"/>
        <v>0</v>
      </c>
      <c r="Q24" s="274">
        <f t="shared" si="33"/>
        <v>0</v>
      </c>
      <c r="R24" s="274">
        <f t="shared" si="34"/>
        <v>0</v>
      </c>
      <c r="S24" s="274">
        <f t="shared" si="35"/>
        <v>0</v>
      </c>
      <c r="T24" s="274">
        <f t="shared" si="36"/>
        <v>0</v>
      </c>
      <c r="U24" s="274">
        <f t="shared" si="37"/>
        <v>0</v>
      </c>
      <c r="V24" s="274">
        <f t="shared" si="4"/>
        <v>0</v>
      </c>
      <c r="W24" s="274">
        <f t="shared" si="38"/>
        <v>0</v>
      </c>
      <c r="X24" s="274">
        <f t="shared" si="5"/>
        <v>1</v>
      </c>
      <c r="Y24" s="274">
        <f t="shared" si="39"/>
        <v>3080</v>
      </c>
      <c r="Z24" s="274">
        <f t="shared" si="6"/>
        <v>0</v>
      </c>
      <c r="AA24" s="274">
        <v>0</v>
      </c>
      <c r="AB24" s="274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4">
        <v>0</v>
      </c>
      <c r="AL24" s="277" t="s">
        <v>835</v>
      </c>
      <c r="AM24" s="277" t="s">
        <v>835</v>
      </c>
      <c r="AN24" s="274">
        <v>0</v>
      </c>
      <c r="AO24" s="277" t="s">
        <v>835</v>
      </c>
      <c r="AP24" s="277" t="s">
        <v>835</v>
      </c>
      <c r="AQ24" s="274">
        <v>0</v>
      </c>
      <c r="AR24" s="277" t="s">
        <v>835</v>
      </c>
      <c r="AS24" s="274">
        <v>0</v>
      </c>
      <c r="AT24" s="274">
        <v>0</v>
      </c>
      <c r="AU24" s="274">
        <v>0</v>
      </c>
      <c r="AV24" s="274">
        <f t="shared" si="8"/>
        <v>0</v>
      </c>
      <c r="AW24" s="274">
        <v>0</v>
      </c>
      <c r="AX24" s="274">
        <v>0</v>
      </c>
      <c r="AY24" s="274"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v>0</v>
      </c>
      <c r="BG24" s="274">
        <v>0</v>
      </c>
      <c r="BH24" s="277" t="s">
        <v>835</v>
      </c>
      <c r="BI24" s="277" t="s">
        <v>835</v>
      </c>
      <c r="BJ24" s="277" t="s">
        <v>835</v>
      </c>
      <c r="BK24" s="277" t="s">
        <v>835</v>
      </c>
      <c r="BL24" s="277" t="s">
        <v>835</v>
      </c>
      <c r="BM24" s="277" t="s">
        <v>835</v>
      </c>
      <c r="BN24" s="277" t="s">
        <v>835</v>
      </c>
      <c r="BO24" s="277" t="s">
        <v>835</v>
      </c>
      <c r="BP24" s="274">
        <v>0</v>
      </c>
      <c r="BQ24" s="274">
        <v>0</v>
      </c>
      <c r="BR24" s="274">
        <f t="shared" si="10"/>
        <v>1391</v>
      </c>
      <c r="BS24" s="277" t="s">
        <v>835</v>
      </c>
      <c r="BT24" s="277" t="s">
        <v>835</v>
      </c>
      <c r="BU24" s="277" t="s">
        <v>835</v>
      </c>
      <c r="BV24" s="277" t="s">
        <v>835</v>
      </c>
      <c r="BW24" s="277" t="s">
        <v>835</v>
      </c>
      <c r="BX24" s="277" t="s">
        <v>835</v>
      </c>
      <c r="BY24" s="277" t="s">
        <v>835</v>
      </c>
      <c r="BZ24" s="277" t="s">
        <v>835</v>
      </c>
      <c r="CA24" s="277" t="s">
        <v>835</v>
      </c>
      <c r="CB24" s="277" t="s">
        <v>835</v>
      </c>
      <c r="CC24" s="277" t="s">
        <v>835</v>
      </c>
      <c r="CD24" s="274">
        <v>0</v>
      </c>
      <c r="CE24" s="277" t="s">
        <v>835</v>
      </c>
      <c r="CF24" s="277" t="s">
        <v>835</v>
      </c>
      <c r="CG24" s="277" t="s">
        <v>835</v>
      </c>
      <c r="CH24" s="277" t="s">
        <v>835</v>
      </c>
      <c r="CI24" s="277" t="s">
        <v>835</v>
      </c>
      <c r="CJ24" s="277" t="s">
        <v>835</v>
      </c>
      <c r="CK24" s="277" t="s">
        <v>835</v>
      </c>
      <c r="CL24" s="274">
        <v>0</v>
      </c>
      <c r="CM24" s="274">
        <v>1391</v>
      </c>
      <c r="CN24" s="274">
        <f t="shared" si="12"/>
        <v>0</v>
      </c>
      <c r="CO24" s="277" t="s">
        <v>835</v>
      </c>
      <c r="CP24" s="277" t="s">
        <v>835</v>
      </c>
      <c r="CQ24" s="277" t="s">
        <v>835</v>
      </c>
      <c r="CR24" s="277" t="s">
        <v>835</v>
      </c>
      <c r="CS24" s="277" t="s">
        <v>835</v>
      </c>
      <c r="CT24" s="277" t="s">
        <v>835</v>
      </c>
      <c r="CU24" s="277" t="s">
        <v>835</v>
      </c>
      <c r="CV24" s="277" t="s">
        <v>835</v>
      </c>
      <c r="CW24" s="277" t="s">
        <v>835</v>
      </c>
      <c r="CX24" s="277" t="s">
        <v>835</v>
      </c>
      <c r="CY24" s="277" t="s">
        <v>835</v>
      </c>
      <c r="CZ24" s="277" t="s">
        <v>835</v>
      </c>
      <c r="DA24" s="274">
        <v>0</v>
      </c>
      <c r="DB24" s="277" t="s">
        <v>835</v>
      </c>
      <c r="DC24" s="277" t="s">
        <v>835</v>
      </c>
      <c r="DD24" s="277" t="s">
        <v>835</v>
      </c>
      <c r="DE24" s="277" t="s">
        <v>835</v>
      </c>
      <c r="DF24" s="277" t="s">
        <v>835</v>
      </c>
      <c r="DG24" s="277" t="s">
        <v>835</v>
      </c>
      <c r="DH24" s="274">
        <v>0</v>
      </c>
      <c r="DI24" s="274">
        <v>0</v>
      </c>
      <c r="DJ24" s="274">
        <f t="shared" si="14"/>
        <v>0</v>
      </c>
      <c r="DK24" s="277" t="s">
        <v>835</v>
      </c>
      <c r="DL24" s="277" t="s">
        <v>835</v>
      </c>
      <c r="DM24" s="277" t="s">
        <v>835</v>
      </c>
      <c r="DN24" s="277" t="s">
        <v>835</v>
      </c>
      <c r="DO24" s="277" t="s">
        <v>835</v>
      </c>
      <c r="DP24" s="277" t="s">
        <v>835</v>
      </c>
      <c r="DQ24" s="277" t="s">
        <v>835</v>
      </c>
      <c r="DR24" s="277" t="s">
        <v>835</v>
      </c>
      <c r="DS24" s="277" t="s">
        <v>835</v>
      </c>
      <c r="DT24" s="277" t="s">
        <v>835</v>
      </c>
      <c r="DU24" s="277" t="s">
        <v>835</v>
      </c>
      <c r="DV24" s="274">
        <v>0</v>
      </c>
      <c r="DW24" s="277" t="s">
        <v>835</v>
      </c>
      <c r="DX24" s="277" t="s">
        <v>835</v>
      </c>
      <c r="DY24" s="277" t="s">
        <v>835</v>
      </c>
      <c r="DZ24" s="274">
        <v>0</v>
      </c>
      <c r="EA24" s="277" t="s">
        <v>835</v>
      </c>
      <c r="EB24" s="277" t="s">
        <v>835</v>
      </c>
      <c r="EC24" s="277" t="s">
        <v>835</v>
      </c>
      <c r="ED24" s="274">
        <v>0</v>
      </c>
      <c r="EE24" s="274">
        <v>0</v>
      </c>
      <c r="EF24" s="274">
        <f t="shared" si="16"/>
        <v>0</v>
      </c>
      <c r="EG24" s="274">
        <v>0</v>
      </c>
      <c r="EH24" s="277" t="s">
        <v>835</v>
      </c>
      <c r="EI24" s="277" t="s">
        <v>835</v>
      </c>
      <c r="EJ24" s="274">
        <v>0</v>
      </c>
      <c r="EK24" s="277" t="s">
        <v>835</v>
      </c>
      <c r="EL24" s="277" t="s">
        <v>835</v>
      </c>
      <c r="EM24" s="277" t="s">
        <v>835</v>
      </c>
      <c r="EN24" s="274">
        <v>0</v>
      </c>
      <c r="EO24" s="274">
        <v>0</v>
      </c>
      <c r="EP24" s="274">
        <v>0</v>
      </c>
      <c r="EQ24" s="277" t="s">
        <v>835</v>
      </c>
      <c r="ER24" s="277" t="s">
        <v>835</v>
      </c>
      <c r="ES24" s="277" t="s">
        <v>835</v>
      </c>
      <c r="ET24" s="277" t="s">
        <v>835</v>
      </c>
      <c r="EU24" s="274">
        <v>0</v>
      </c>
      <c r="EV24" s="274">
        <v>0</v>
      </c>
      <c r="EW24" s="277" t="s">
        <v>835</v>
      </c>
      <c r="EX24" s="277" t="s">
        <v>835</v>
      </c>
      <c r="EY24" s="277" t="s">
        <v>835</v>
      </c>
      <c r="EZ24" s="274">
        <v>0</v>
      </c>
      <c r="FA24" s="274">
        <v>0</v>
      </c>
      <c r="FB24" s="274">
        <f t="shared" si="18"/>
        <v>4052</v>
      </c>
      <c r="FC24" s="274">
        <v>685</v>
      </c>
      <c r="FD24" s="274">
        <v>11</v>
      </c>
      <c r="FE24" s="274">
        <v>203</v>
      </c>
      <c r="FF24" s="274">
        <v>378</v>
      </c>
      <c r="FG24" s="274">
        <v>450</v>
      </c>
      <c r="FH24" s="274">
        <v>109</v>
      </c>
      <c r="FI24" s="274">
        <v>0</v>
      </c>
      <c r="FJ24" s="274">
        <v>427</v>
      </c>
      <c r="FK24" s="274">
        <v>0</v>
      </c>
      <c r="FL24" s="274">
        <v>0</v>
      </c>
      <c r="FM24" s="274">
        <v>99</v>
      </c>
      <c r="FN24" s="274">
        <v>0</v>
      </c>
      <c r="FO24" s="274">
        <v>0</v>
      </c>
      <c r="FP24" s="277" t="s">
        <v>835</v>
      </c>
      <c r="FQ24" s="277" t="s">
        <v>835</v>
      </c>
      <c r="FR24" s="277" t="s">
        <v>835</v>
      </c>
      <c r="FS24" s="274">
        <v>0</v>
      </c>
      <c r="FT24" s="274">
        <v>0</v>
      </c>
      <c r="FU24" s="274">
        <v>0</v>
      </c>
      <c r="FV24" s="274">
        <v>1</v>
      </c>
      <c r="FW24" s="274">
        <v>1689</v>
      </c>
    </row>
    <row r="25" spans="1:179" ht="13.5" customHeight="1" x14ac:dyDescent="0.15">
      <c r="A25" s="272" t="s">
        <v>710</v>
      </c>
      <c r="B25" s="273" t="s">
        <v>760</v>
      </c>
      <c r="C25" s="272" t="s">
        <v>761</v>
      </c>
      <c r="D25" s="274">
        <f t="shared" si="20"/>
        <v>5260</v>
      </c>
      <c r="E25" s="274">
        <f t="shared" si="21"/>
        <v>768</v>
      </c>
      <c r="F25" s="274">
        <f t="shared" si="22"/>
        <v>25</v>
      </c>
      <c r="G25" s="274">
        <f t="shared" si="23"/>
        <v>0</v>
      </c>
      <c r="H25" s="274">
        <f t="shared" si="24"/>
        <v>259</v>
      </c>
      <c r="I25" s="274">
        <f t="shared" si="25"/>
        <v>397</v>
      </c>
      <c r="J25" s="274">
        <f t="shared" si="26"/>
        <v>140</v>
      </c>
      <c r="K25" s="274">
        <f t="shared" si="27"/>
        <v>22</v>
      </c>
      <c r="L25" s="274">
        <f t="shared" si="28"/>
        <v>475</v>
      </c>
      <c r="M25" s="274">
        <f t="shared" si="29"/>
        <v>0</v>
      </c>
      <c r="N25" s="274">
        <f t="shared" si="30"/>
        <v>726</v>
      </c>
      <c r="O25" s="274">
        <f t="shared" si="31"/>
        <v>76</v>
      </c>
      <c r="P25" s="274">
        <f t="shared" si="32"/>
        <v>0</v>
      </c>
      <c r="Q25" s="274">
        <f t="shared" si="33"/>
        <v>0</v>
      </c>
      <c r="R25" s="274">
        <f t="shared" si="34"/>
        <v>0</v>
      </c>
      <c r="S25" s="274">
        <f t="shared" si="35"/>
        <v>256</v>
      </c>
      <c r="T25" s="274">
        <f t="shared" si="36"/>
        <v>0</v>
      </c>
      <c r="U25" s="274">
        <f t="shared" si="37"/>
        <v>0</v>
      </c>
      <c r="V25" s="274">
        <f t="shared" si="4"/>
        <v>0</v>
      </c>
      <c r="W25" s="274">
        <f t="shared" si="38"/>
        <v>0</v>
      </c>
      <c r="X25" s="274">
        <f t="shared" si="5"/>
        <v>1</v>
      </c>
      <c r="Y25" s="274">
        <f t="shared" si="39"/>
        <v>2115</v>
      </c>
      <c r="Z25" s="274">
        <f t="shared" si="6"/>
        <v>23</v>
      </c>
      <c r="AA25" s="274">
        <v>0</v>
      </c>
      <c r="AB25" s="274">
        <v>0</v>
      </c>
      <c r="AC25" s="274">
        <v>0</v>
      </c>
      <c r="AD25" s="274">
        <v>23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4">
        <v>0</v>
      </c>
      <c r="AL25" s="277" t="s">
        <v>835</v>
      </c>
      <c r="AM25" s="277" t="s">
        <v>835</v>
      </c>
      <c r="AN25" s="274">
        <v>0</v>
      </c>
      <c r="AO25" s="277" t="s">
        <v>835</v>
      </c>
      <c r="AP25" s="277" t="s">
        <v>835</v>
      </c>
      <c r="AQ25" s="274">
        <v>0</v>
      </c>
      <c r="AR25" s="277" t="s">
        <v>835</v>
      </c>
      <c r="AS25" s="274">
        <v>0</v>
      </c>
      <c r="AT25" s="274">
        <v>0</v>
      </c>
      <c r="AU25" s="274">
        <v>0</v>
      </c>
      <c r="AV25" s="274">
        <f t="shared" si="8"/>
        <v>758</v>
      </c>
      <c r="AW25" s="274">
        <v>0</v>
      </c>
      <c r="AX25" s="274">
        <v>0</v>
      </c>
      <c r="AY25" s="274">
        <v>0</v>
      </c>
      <c r="AZ25" s="274">
        <v>32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v>726</v>
      </c>
      <c r="BG25" s="274">
        <v>0</v>
      </c>
      <c r="BH25" s="277" t="s">
        <v>835</v>
      </c>
      <c r="BI25" s="277" t="s">
        <v>835</v>
      </c>
      <c r="BJ25" s="277" t="s">
        <v>835</v>
      </c>
      <c r="BK25" s="277" t="s">
        <v>835</v>
      </c>
      <c r="BL25" s="277" t="s">
        <v>835</v>
      </c>
      <c r="BM25" s="277" t="s">
        <v>835</v>
      </c>
      <c r="BN25" s="277" t="s">
        <v>835</v>
      </c>
      <c r="BO25" s="277" t="s">
        <v>835</v>
      </c>
      <c r="BP25" s="274">
        <v>0</v>
      </c>
      <c r="BQ25" s="274">
        <v>0</v>
      </c>
      <c r="BR25" s="274">
        <f t="shared" si="10"/>
        <v>0</v>
      </c>
      <c r="BS25" s="277" t="s">
        <v>835</v>
      </c>
      <c r="BT25" s="277" t="s">
        <v>835</v>
      </c>
      <c r="BU25" s="277" t="s">
        <v>835</v>
      </c>
      <c r="BV25" s="277" t="s">
        <v>835</v>
      </c>
      <c r="BW25" s="277" t="s">
        <v>835</v>
      </c>
      <c r="BX25" s="277" t="s">
        <v>835</v>
      </c>
      <c r="BY25" s="277" t="s">
        <v>835</v>
      </c>
      <c r="BZ25" s="277" t="s">
        <v>835</v>
      </c>
      <c r="CA25" s="277" t="s">
        <v>835</v>
      </c>
      <c r="CB25" s="277" t="s">
        <v>835</v>
      </c>
      <c r="CC25" s="277" t="s">
        <v>835</v>
      </c>
      <c r="CD25" s="274">
        <v>0</v>
      </c>
      <c r="CE25" s="277" t="s">
        <v>835</v>
      </c>
      <c r="CF25" s="277" t="s">
        <v>835</v>
      </c>
      <c r="CG25" s="277" t="s">
        <v>835</v>
      </c>
      <c r="CH25" s="277" t="s">
        <v>835</v>
      </c>
      <c r="CI25" s="277" t="s">
        <v>835</v>
      </c>
      <c r="CJ25" s="277" t="s">
        <v>835</v>
      </c>
      <c r="CK25" s="277" t="s">
        <v>835</v>
      </c>
      <c r="CL25" s="274">
        <v>0</v>
      </c>
      <c r="CM25" s="274">
        <v>0</v>
      </c>
      <c r="CN25" s="274">
        <f t="shared" si="12"/>
        <v>0</v>
      </c>
      <c r="CO25" s="277" t="s">
        <v>835</v>
      </c>
      <c r="CP25" s="277" t="s">
        <v>835</v>
      </c>
      <c r="CQ25" s="277" t="s">
        <v>835</v>
      </c>
      <c r="CR25" s="277" t="s">
        <v>835</v>
      </c>
      <c r="CS25" s="277" t="s">
        <v>835</v>
      </c>
      <c r="CT25" s="277" t="s">
        <v>835</v>
      </c>
      <c r="CU25" s="277" t="s">
        <v>835</v>
      </c>
      <c r="CV25" s="277" t="s">
        <v>835</v>
      </c>
      <c r="CW25" s="277" t="s">
        <v>835</v>
      </c>
      <c r="CX25" s="277" t="s">
        <v>835</v>
      </c>
      <c r="CY25" s="277" t="s">
        <v>835</v>
      </c>
      <c r="CZ25" s="277" t="s">
        <v>835</v>
      </c>
      <c r="DA25" s="274">
        <v>0</v>
      </c>
      <c r="DB25" s="277" t="s">
        <v>835</v>
      </c>
      <c r="DC25" s="277" t="s">
        <v>835</v>
      </c>
      <c r="DD25" s="277" t="s">
        <v>835</v>
      </c>
      <c r="DE25" s="277" t="s">
        <v>835</v>
      </c>
      <c r="DF25" s="277" t="s">
        <v>835</v>
      </c>
      <c r="DG25" s="277" t="s">
        <v>835</v>
      </c>
      <c r="DH25" s="274">
        <v>0</v>
      </c>
      <c r="DI25" s="274">
        <v>0</v>
      </c>
      <c r="DJ25" s="274">
        <f t="shared" si="14"/>
        <v>0</v>
      </c>
      <c r="DK25" s="277" t="s">
        <v>835</v>
      </c>
      <c r="DL25" s="277" t="s">
        <v>835</v>
      </c>
      <c r="DM25" s="277" t="s">
        <v>835</v>
      </c>
      <c r="DN25" s="277" t="s">
        <v>835</v>
      </c>
      <c r="DO25" s="277" t="s">
        <v>835</v>
      </c>
      <c r="DP25" s="277" t="s">
        <v>835</v>
      </c>
      <c r="DQ25" s="277" t="s">
        <v>835</v>
      </c>
      <c r="DR25" s="277" t="s">
        <v>835</v>
      </c>
      <c r="DS25" s="277" t="s">
        <v>835</v>
      </c>
      <c r="DT25" s="277" t="s">
        <v>835</v>
      </c>
      <c r="DU25" s="277" t="s">
        <v>835</v>
      </c>
      <c r="DV25" s="274">
        <v>0</v>
      </c>
      <c r="DW25" s="277" t="s">
        <v>835</v>
      </c>
      <c r="DX25" s="277" t="s">
        <v>835</v>
      </c>
      <c r="DY25" s="277" t="s">
        <v>835</v>
      </c>
      <c r="DZ25" s="274">
        <v>0</v>
      </c>
      <c r="EA25" s="277" t="s">
        <v>835</v>
      </c>
      <c r="EB25" s="277" t="s">
        <v>835</v>
      </c>
      <c r="EC25" s="277" t="s">
        <v>835</v>
      </c>
      <c r="ED25" s="274">
        <v>0</v>
      </c>
      <c r="EE25" s="274">
        <v>0</v>
      </c>
      <c r="EF25" s="274">
        <f t="shared" si="16"/>
        <v>256</v>
      </c>
      <c r="EG25" s="274">
        <v>0</v>
      </c>
      <c r="EH25" s="277" t="s">
        <v>835</v>
      </c>
      <c r="EI25" s="277" t="s">
        <v>835</v>
      </c>
      <c r="EJ25" s="274">
        <v>0</v>
      </c>
      <c r="EK25" s="277" t="s">
        <v>835</v>
      </c>
      <c r="EL25" s="277" t="s">
        <v>835</v>
      </c>
      <c r="EM25" s="277" t="s">
        <v>835</v>
      </c>
      <c r="EN25" s="274">
        <v>0</v>
      </c>
      <c r="EO25" s="274">
        <v>0</v>
      </c>
      <c r="EP25" s="274">
        <v>0</v>
      </c>
      <c r="EQ25" s="277" t="s">
        <v>835</v>
      </c>
      <c r="ER25" s="277" t="s">
        <v>835</v>
      </c>
      <c r="ES25" s="277" t="s">
        <v>835</v>
      </c>
      <c r="ET25" s="277" t="s">
        <v>835</v>
      </c>
      <c r="EU25" s="274">
        <v>256</v>
      </c>
      <c r="EV25" s="274">
        <v>0</v>
      </c>
      <c r="EW25" s="277" t="s">
        <v>835</v>
      </c>
      <c r="EX25" s="277" t="s">
        <v>835</v>
      </c>
      <c r="EY25" s="277" t="s">
        <v>835</v>
      </c>
      <c r="EZ25" s="274">
        <v>0</v>
      </c>
      <c r="FA25" s="274">
        <v>0</v>
      </c>
      <c r="FB25" s="274">
        <f t="shared" si="18"/>
        <v>4223</v>
      </c>
      <c r="FC25" s="274">
        <v>768</v>
      </c>
      <c r="FD25" s="274">
        <v>25</v>
      </c>
      <c r="FE25" s="274">
        <v>0</v>
      </c>
      <c r="FF25" s="274">
        <v>204</v>
      </c>
      <c r="FG25" s="274">
        <v>397</v>
      </c>
      <c r="FH25" s="274">
        <v>140</v>
      </c>
      <c r="FI25" s="274">
        <v>22</v>
      </c>
      <c r="FJ25" s="274">
        <v>475</v>
      </c>
      <c r="FK25" s="274">
        <v>0</v>
      </c>
      <c r="FL25" s="274">
        <v>0</v>
      </c>
      <c r="FM25" s="274">
        <v>76</v>
      </c>
      <c r="FN25" s="274">
        <v>0</v>
      </c>
      <c r="FO25" s="274">
        <v>0</v>
      </c>
      <c r="FP25" s="277" t="s">
        <v>835</v>
      </c>
      <c r="FQ25" s="277" t="s">
        <v>835</v>
      </c>
      <c r="FR25" s="277" t="s">
        <v>835</v>
      </c>
      <c r="FS25" s="274">
        <v>0</v>
      </c>
      <c r="FT25" s="274">
        <v>0</v>
      </c>
      <c r="FU25" s="274">
        <v>0</v>
      </c>
      <c r="FV25" s="274">
        <v>1</v>
      </c>
      <c r="FW25" s="274">
        <v>2115</v>
      </c>
    </row>
    <row r="26" spans="1:179" ht="13.5" customHeight="1" x14ac:dyDescent="0.15">
      <c r="A26" s="272" t="s">
        <v>710</v>
      </c>
      <c r="B26" s="273" t="s">
        <v>762</v>
      </c>
      <c r="C26" s="272" t="s">
        <v>763</v>
      </c>
      <c r="D26" s="274">
        <f t="shared" si="20"/>
        <v>14314</v>
      </c>
      <c r="E26" s="274">
        <f t="shared" si="21"/>
        <v>672</v>
      </c>
      <c r="F26" s="274">
        <f t="shared" si="22"/>
        <v>0</v>
      </c>
      <c r="G26" s="274">
        <f t="shared" si="23"/>
        <v>0</v>
      </c>
      <c r="H26" s="274">
        <f t="shared" si="24"/>
        <v>887</v>
      </c>
      <c r="I26" s="274">
        <f t="shared" si="25"/>
        <v>549</v>
      </c>
      <c r="J26" s="274">
        <f t="shared" si="26"/>
        <v>402</v>
      </c>
      <c r="K26" s="274">
        <f t="shared" si="27"/>
        <v>0</v>
      </c>
      <c r="L26" s="274">
        <f t="shared" si="28"/>
        <v>1914</v>
      </c>
      <c r="M26" s="274">
        <f t="shared" si="29"/>
        <v>0</v>
      </c>
      <c r="N26" s="274">
        <f t="shared" si="30"/>
        <v>0</v>
      </c>
      <c r="O26" s="274">
        <f t="shared" si="31"/>
        <v>0</v>
      </c>
      <c r="P26" s="274">
        <f t="shared" si="32"/>
        <v>1884</v>
      </c>
      <c r="Q26" s="274">
        <f t="shared" si="33"/>
        <v>0</v>
      </c>
      <c r="R26" s="274">
        <f t="shared" si="34"/>
        <v>3104</v>
      </c>
      <c r="S26" s="274">
        <f t="shared" si="35"/>
        <v>0</v>
      </c>
      <c r="T26" s="274">
        <f t="shared" si="36"/>
        <v>0</v>
      </c>
      <c r="U26" s="274">
        <f t="shared" si="37"/>
        <v>0</v>
      </c>
      <c r="V26" s="274">
        <f t="shared" si="4"/>
        <v>0</v>
      </c>
      <c r="W26" s="274">
        <f t="shared" si="38"/>
        <v>218</v>
      </c>
      <c r="X26" s="274">
        <f t="shared" si="5"/>
        <v>0</v>
      </c>
      <c r="Y26" s="274">
        <f t="shared" si="39"/>
        <v>4684</v>
      </c>
      <c r="Z26" s="274">
        <f t="shared" si="6"/>
        <v>3683</v>
      </c>
      <c r="AA26" s="274">
        <v>0</v>
      </c>
      <c r="AB26" s="274">
        <v>0</v>
      </c>
      <c r="AC26" s="274">
        <v>0</v>
      </c>
      <c r="AD26" s="274">
        <v>361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4">
        <v>0</v>
      </c>
      <c r="AL26" s="277" t="s">
        <v>835</v>
      </c>
      <c r="AM26" s="277" t="s">
        <v>835</v>
      </c>
      <c r="AN26" s="274">
        <v>3104</v>
      </c>
      <c r="AO26" s="277" t="s">
        <v>835</v>
      </c>
      <c r="AP26" s="277" t="s">
        <v>835</v>
      </c>
      <c r="AQ26" s="274">
        <v>0</v>
      </c>
      <c r="AR26" s="277" t="s">
        <v>835</v>
      </c>
      <c r="AS26" s="274">
        <v>218</v>
      </c>
      <c r="AT26" s="274">
        <v>0</v>
      </c>
      <c r="AU26" s="274">
        <v>0</v>
      </c>
      <c r="AV26" s="274">
        <f t="shared" si="8"/>
        <v>361</v>
      </c>
      <c r="AW26" s="274">
        <v>0</v>
      </c>
      <c r="AX26" s="274">
        <v>0</v>
      </c>
      <c r="AY26" s="274">
        <v>0</v>
      </c>
      <c r="AZ26" s="274">
        <v>361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v>0</v>
      </c>
      <c r="BG26" s="274">
        <v>0</v>
      </c>
      <c r="BH26" s="277" t="s">
        <v>835</v>
      </c>
      <c r="BI26" s="277" t="s">
        <v>835</v>
      </c>
      <c r="BJ26" s="277" t="s">
        <v>835</v>
      </c>
      <c r="BK26" s="277" t="s">
        <v>835</v>
      </c>
      <c r="BL26" s="277" t="s">
        <v>835</v>
      </c>
      <c r="BM26" s="277" t="s">
        <v>835</v>
      </c>
      <c r="BN26" s="277" t="s">
        <v>835</v>
      </c>
      <c r="BO26" s="277" t="s">
        <v>835</v>
      </c>
      <c r="BP26" s="274">
        <v>0</v>
      </c>
      <c r="BQ26" s="274">
        <v>0</v>
      </c>
      <c r="BR26" s="274">
        <f t="shared" si="10"/>
        <v>1969</v>
      </c>
      <c r="BS26" s="277" t="s">
        <v>835</v>
      </c>
      <c r="BT26" s="277" t="s">
        <v>835</v>
      </c>
      <c r="BU26" s="277" t="s">
        <v>835</v>
      </c>
      <c r="BV26" s="277" t="s">
        <v>835</v>
      </c>
      <c r="BW26" s="277" t="s">
        <v>835</v>
      </c>
      <c r="BX26" s="277" t="s">
        <v>835</v>
      </c>
      <c r="BY26" s="277" t="s">
        <v>835</v>
      </c>
      <c r="BZ26" s="277" t="s">
        <v>835</v>
      </c>
      <c r="CA26" s="277" t="s">
        <v>835</v>
      </c>
      <c r="CB26" s="277" t="s">
        <v>835</v>
      </c>
      <c r="CC26" s="277" t="s">
        <v>835</v>
      </c>
      <c r="CD26" s="274">
        <v>1884</v>
      </c>
      <c r="CE26" s="277" t="s">
        <v>835</v>
      </c>
      <c r="CF26" s="277" t="s">
        <v>835</v>
      </c>
      <c r="CG26" s="277" t="s">
        <v>835</v>
      </c>
      <c r="CH26" s="277" t="s">
        <v>835</v>
      </c>
      <c r="CI26" s="277" t="s">
        <v>835</v>
      </c>
      <c r="CJ26" s="277" t="s">
        <v>835</v>
      </c>
      <c r="CK26" s="277" t="s">
        <v>835</v>
      </c>
      <c r="CL26" s="274">
        <v>0</v>
      </c>
      <c r="CM26" s="274">
        <v>85</v>
      </c>
      <c r="CN26" s="274">
        <f t="shared" si="12"/>
        <v>64</v>
      </c>
      <c r="CO26" s="277" t="s">
        <v>835</v>
      </c>
      <c r="CP26" s="277" t="s">
        <v>835</v>
      </c>
      <c r="CQ26" s="277" t="s">
        <v>835</v>
      </c>
      <c r="CR26" s="277" t="s">
        <v>835</v>
      </c>
      <c r="CS26" s="277" t="s">
        <v>835</v>
      </c>
      <c r="CT26" s="277" t="s">
        <v>835</v>
      </c>
      <c r="CU26" s="277" t="s">
        <v>835</v>
      </c>
      <c r="CV26" s="277" t="s">
        <v>835</v>
      </c>
      <c r="CW26" s="277" t="s">
        <v>835</v>
      </c>
      <c r="CX26" s="277" t="s">
        <v>835</v>
      </c>
      <c r="CY26" s="277" t="s">
        <v>835</v>
      </c>
      <c r="CZ26" s="277" t="s">
        <v>835</v>
      </c>
      <c r="DA26" s="274">
        <v>0</v>
      </c>
      <c r="DB26" s="277" t="s">
        <v>835</v>
      </c>
      <c r="DC26" s="277" t="s">
        <v>835</v>
      </c>
      <c r="DD26" s="277" t="s">
        <v>835</v>
      </c>
      <c r="DE26" s="277" t="s">
        <v>835</v>
      </c>
      <c r="DF26" s="277" t="s">
        <v>835</v>
      </c>
      <c r="DG26" s="277" t="s">
        <v>835</v>
      </c>
      <c r="DH26" s="274">
        <v>0</v>
      </c>
      <c r="DI26" s="274">
        <v>64</v>
      </c>
      <c r="DJ26" s="274">
        <f t="shared" si="14"/>
        <v>252</v>
      </c>
      <c r="DK26" s="277" t="s">
        <v>835</v>
      </c>
      <c r="DL26" s="277" t="s">
        <v>835</v>
      </c>
      <c r="DM26" s="277" t="s">
        <v>835</v>
      </c>
      <c r="DN26" s="277" t="s">
        <v>835</v>
      </c>
      <c r="DO26" s="277" t="s">
        <v>835</v>
      </c>
      <c r="DP26" s="277" t="s">
        <v>835</v>
      </c>
      <c r="DQ26" s="277" t="s">
        <v>835</v>
      </c>
      <c r="DR26" s="277" t="s">
        <v>835</v>
      </c>
      <c r="DS26" s="277" t="s">
        <v>835</v>
      </c>
      <c r="DT26" s="277" t="s">
        <v>835</v>
      </c>
      <c r="DU26" s="277" t="s">
        <v>835</v>
      </c>
      <c r="DV26" s="274">
        <v>0</v>
      </c>
      <c r="DW26" s="277" t="s">
        <v>835</v>
      </c>
      <c r="DX26" s="277" t="s">
        <v>835</v>
      </c>
      <c r="DY26" s="277" t="s">
        <v>835</v>
      </c>
      <c r="DZ26" s="274">
        <v>0</v>
      </c>
      <c r="EA26" s="277" t="s">
        <v>835</v>
      </c>
      <c r="EB26" s="277" t="s">
        <v>835</v>
      </c>
      <c r="EC26" s="277" t="s">
        <v>835</v>
      </c>
      <c r="ED26" s="274">
        <v>0</v>
      </c>
      <c r="EE26" s="274">
        <v>252</v>
      </c>
      <c r="EF26" s="274">
        <f t="shared" si="16"/>
        <v>4272</v>
      </c>
      <c r="EG26" s="274">
        <v>0</v>
      </c>
      <c r="EH26" s="277" t="s">
        <v>835</v>
      </c>
      <c r="EI26" s="277" t="s">
        <v>835</v>
      </c>
      <c r="EJ26" s="274">
        <v>0</v>
      </c>
      <c r="EK26" s="277" t="s">
        <v>835</v>
      </c>
      <c r="EL26" s="277" t="s">
        <v>835</v>
      </c>
      <c r="EM26" s="277" t="s">
        <v>835</v>
      </c>
      <c r="EN26" s="274">
        <v>0</v>
      </c>
      <c r="EO26" s="274">
        <v>0</v>
      </c>
      <c r="EP26" s="274">
        <v>0</v>
      </c>
      <c r="EQ26" s="277" t="s">
        <v>835</v>
      </c>
      <c r="ER26" s="277" t="s">
        <v>835</v>
      </c>
      <c r="ES26" s="277" t="s">
        <v>835</v>
      </c>
      <c r="ET26" s="277" t="s">
        <v>835</v>
      </c>
      <c r="EU26" s="274">
        <v>0</v>
      </c>
      <c r="EV26" s="274">
        <v>0</v>
      </c>
      <c r="EW26" s="277" t="s">
        <v>835</v>
      </c>
      <c r="EX26" s="277" t="s">
        <v>835</v>
      </c>
      <c r="EY26" s="277" t="s">
        <v>835</v>
      </c>
      <c r="EZ26" s="274">
        <v>0</v>
      </c>
      <c r="FA26" s="274">
        <v>4272</v>
      </c>
      <c r="FB26" s="274">
        <f t="shared" si="18"/>
        <v>3713</v>
      </c>
      <c r="FC26" s="274">
        <v>672</v>
      </c>
      <c r="FD26" s="274">
        <v>0</v>
      </c>
      <c r="FE26" s="274">
        <v>0</v>
      </c>
      <c r="FF26" s="274">
        <v>165</v>
      </c>
      <c r="FG26" s="274">
        <v>549</v>
      </c>
      <c r="FH26" s="274">
        <v>402</v>
      </c>
      <c r="FI26" s="274">
        <v>0</v>
      </c>
      <c r="FJ26" s="274">
        <v>1914</v>
      </c>
      <c r="FK26" s="274">
        <v>0</v>
      </c>
      <c r="FL26" s="274">
        <v>0</v>
      </c>
      <c r="FM26" s="274">
        <v>0</v>
      </c>
      <c r="FN26" s="274">
        <v>0</v>
      </c>
      <c r="FO26" s="274">
        <v>0</v>
      </c>
      <c r="FP26" s="277" t="s">
        <v>835</v>
      </c>
      <c r="FQ26" s="277" t="s">
        <v>835</v>
      </c>
      <c r="FR26" s="277" t="s">
        <v>835</v>
      </c>
      <c r="FS26" s="274">
        <v>0</v>
      </c>
      <c r="FT26" s="274">
        <v>0</v>
      </c>
      <c r="FU26" s="274">
        <v>0</v>
      </c>
      <c r="FV26" s="274">
        <v>0</v>
      </c>
      <c r="FW26" s="274">
        <v>11</v>
      </c>
    </row>
    <row r="27" spans="1:179" ht="13.5" customHeight="1" x14ac:dyDescent="0.15">
      <c r="A27" s="272" t="s">
        <v>710</v>
      </c>
      <c r="B27" s="273" t="s">
        <v>764</v>
      </c>
      <c r="C27" s="272" t="s">
        <v>765</v>
      </c>
      <c r="D27" s="274">
        <f t="shared" si="20"/>
        <v>1096</v>
      </c>
      <c r="E27" s="274">
        <f t="shared" si="21"/>
        <v>0</v>
      </c>
      <c r="F27" s="274">
        <f t="shared" si="22"/>
        <v>0</v>
      </c>
      <c r="G27" s="274">
        <f t="shared" si="23"/>
        <v>0</v>
      </c>
      <c r="H27" s="274">
        <f t="shared" si="24"/>
        <v>370</v>
      </c>
      <c r="I27" s="274">
        <f t="shared" si="25"/>
        <v>0</v>
      </c>
      <c r="J27" s="274">
        <f t="shared" si="26"/>
        <v>0</v>
      </c>
      <c r="K27" s="274">
        <f t="shared" si="27"/>
        <v>0</v>
      </c>
      <c r="L27" s="274">
        <f t="shared" si="28"/>
        <v>0</v>
      </c>
      <c r="M27" s="274">
        <f t="shared" si="29"/>
        <v>0</v>
      </c>
      <c r="N27" s="274">
        <f t="shared" si="30"/>
        <v>0</v>
      </c>
      <c r="O27" s="274">
        <f t="shared" si="31"/>
        <v>0</v>
      </c>
      <c r="P27" s="274">
        <f t="shared" si="32"/>
        <v>0</v>
      </c>
      <c r="Q27" s="274">
        <f t="shared" si="33"/>
        <v>0</v>
      </c>
      <c r="R27" s="274">
        <f t="shared" si="34"/>
        <v>0</v>
      </c>
      <c r="S27" s="274">
        <f t="shared" si="35"/>
        <v>0</v>
      </c>
      <c r="T27" s="274">
        <f t="shared" si="36"/>
        <v>0</v>
      </c>
      <c r="U27" s="274">
        <f t="shared" si="37"/>
        <v>393</v>
      </c>
      <c r="V27" s="274">
        <f t="shared" si="4"/>
        <v>0</v>
      </c>
      <c r="W27" s="274">
        <f t="shared" si="38"/>
        <v>0</v>
      </c>
      <c r="X27" s="274">
        <f t="shared" si="5"/>
        <v>0</v>
      </c>
      <c r="Y27" s="274">
        <f t="shared" si="39"/>
        <v>333</v>
      </c>
      <c r="Z27" s="274">
        <f t="shared" si="6"/>
        <v>691</v>
      </c>
      <c r="AA27" s="274">
        <v>0</v>
      </c>
      <c r="AB27" s="274">
        <v>0</v>
      </c>
      <c r="AC27" s="274">
        <v>0</v>
      </c>
      <c r="AD27" s="274">
        <v>0</v>
      </c>
      <c r="AE27" s="274">
        <v>0</v>
      </c>
      <c r="AF27" s="274">
        <v>0</v>
      </c>
      <c r="AG27" s="274">
        <v>0</v>
      </c>
      <c r="AH27" s="274">
        <v>0</v>
      </c>
      <c r="AI27" s="274">
        <v>0</v>
      </c>
      <c r="AJ27" s="274">
        <v>0</v>
      </c>
      <c r="AK27" s="274">
        <v>0</v>
      </c>
      <c r="AL27" s="277" t="s">
        <v>835</v>
      </c>
      <c r="AM27" s="277" t="s">
        <v>835</v>
      </c>
      <c r="AN27" s="274">
        <v>0</v>
      </c>
      <c r="AO27" s="277" t="s">
        <v>835</v>
      </c>
      <c r="AP27" s="277" t="s">
        <v>835</v>
      </c>
      <c r="AQ27" s="274">
        <v>393</v>
      </c>
      <c r="AR27" s="277" t="s">
        <v>835</v>
      </c>
      <c r="AS27" s="274">
        <v>0</v>
      </c>
      <c r="AT27" s="274">
        <v>0</v>
      </c>
      <c r="AU27" s="274">
        <v>298</v>
      </c>
      <c r="AV27" s="274">
        <f t="shared" si="8"/>
        <v>405</v>
      </c>
      <c r="AW27" s="274">
        <v>0</v>
      </c>
      <c r="AX27" s="274">
        <v>0</v>
      </c>
      <c r="AY27" s="274">
        <v>0</v>
      </c>
      <c r="AZ27" s="274">
        <v>370</v>
      </c>
      <c r="BA27" s="274">
        <v>0</v>
      </c>
      <c r="BB27" s="274">
        <v>0</v>
      </c>
      <c r="BC27" s="274">
        <v>0</v>
      </c>
      <c r="BD27" s="274">
        <v>0</v>
      </c>
      <c r="BE27" s="274">
        <v>0</v>
      </c>
      <c r="BF27" s="274">
        <v>0</v>
      </c>
      <c r="BG27" s="274">
        <v>0</v>
      </c>
      <c r="BH27" s="277" t="s">
        <v>835</v>
      </c>
      <c r="BI27" s="277" t="s">
        <v>835</v>
      </c>
      <c r="BJ27" s="277" t="s">
        <v>835</v>
      </c>
      <c r="BK27" s="277" t="s">
        <v>835</v>
      </c>
      <c r="BL27" s="277" t="s">
        <v>835</v>
      </c>
      <c r="BM27" s="277" t="s">
        <v>835</v>
      </c>
      <c r="BN27" s="277" t="s">
        <v>835</v>
      </c>
      <c r="BO27" s="277" t="s">
        <v>835</v>
      </c>
      <c r="BP27" s="274">
        <v>0</v>
      </c>
      <c r="BQ27" s="274">
        <v>35</v>
      </c>
      <c r="BR27" s="274">
        <f t="shared" si="10"/>
        <v>0</v>
      </c>
      <c r="BS27" s="277" t="s">
        <v>835</v>
      </c>
      <c r="BT27" s="277" t="s">
        <v>835</v>
      </c>
      <c r="BU27" s="277" t="s">
        <v>835</v>
      </c>
      <c r="BV27" s="277" t="s">
        <v>835</v>
      </c>
      <c r="BW27" s="277" t="s">
        <v>835</v>
      </c>
      <c r="BX27" s="277" t="s">
        <v>835</v>
      </c>
      <c r="BY27" s="277" t="s">
        <v>835</v>
      </c>
      <c r="BZ27" s="277" t="s">
        <v>835</v>
      </c>
      <c r="CA27" s="277" t="s">
        <v>835</v>
      </c>
      <c r="CB27" s="277" t="s">
        <v>835</v>
      </c>
      <c r="CC27" s="277" t="s">
        <v>835</v>
      </c>
      <c r="CD27" s="274">
        <v>0</v>
      </c>
      <c r="CE27" s="277" t="s">
        <v>835</v>
      </c>
      <c r="CF27" s="277" t="s">
        <v>835</v>
      </c>
      <c r="CG27" s="277" t="s">
        <v>835</v>
      </c>
      <c r="CH27" s="277" t="s">
        <v>835</v>
      </c>
      <c r="CI27" s="277" t="s">
        <v>835</v>
      </c>
      <c r="CJ27" s="277" t="s">
        <v>835</v>
      </c>
      <c r="CK27" s="277" t="s">
        <v>835</v>
      </c>
      <c r="CL27" s="274">
        <v>0</v>
      </c>
      <c r="CM27" s="274">
        <v>0</v>
      </c>
      <c r="CN27" s="274">
        <f t="shared" si="12"/>
        <v>0</v>
      </c>
      <c r="CO27" s="277" t="s">
        <v>835</v>
      </c>
      <c r="CP27" s="277" t="s">
        <v>835</v>
      </c>
      <c r="CQ27" s="277" t="s">
        <v>835</v>
      </c>
      <c r="CR27" s="277" t="s">
        <v>835</v>
      </c>
      <c r="CS27" s="277" t="s">
        <v>835</v>
      </c>
      <c r="CT27" s="277" t="s">
        <v>835</v>
      </c>
      <c r="CU27" s="277" t="s">
        <v>835</v>
      </c>
      <c r="CV27" s="277" t="s">
        <v>835</v>
      </c>
      <c r="CW27" s="277" t="s">
        <v>835</v>
      </c>
      <c r="CX27" s="277" t="s">
        <v>835</v>
      </c>
      <c r="CY27" s="277" t="s">
        <v>835</v>
      </c>
      <c r="CZ27" s="277" t="s">
        <v>835</v>
      </c>
      <c r="DA27" s="274">
        <v>0</v>
      </c>
      <c r="DB27" s="277" t="s">
        <v>835</v>
      </c>
      <c r="DC27" s="277" t="s">
        <v>835</v>
      </c>
      <c r="DD27" s="277" t="s">
        <v>835</v>
      </c>
      <c r="DE27" s="277" t="s">
        <v>835</v>
      </c>
      <c r="DF27" s="277" t="s">
        <v>835</v>
      </c>
      <c r="DG27" s="277" t="s">
        <v>835</v>
      </c>
      <c r="DH27" s="274">
        <v>0</v>
      </c>
      <c r="DI27" s="274">
        <v>0</v>
      </c>
      <c r="DJ27" s="274">
        <f t="shared" si="14"/>
        <v>0</v>
      </c>
      <c r="DK27" s="277" t="s">
        <v>835</v>
      </c>
      <c r="DL27" s="277" t="s">
        <v>835</v>
      </c>
      <c r="DM27" s="277" t="s">
        <v>835</v>
      </c>
      <c r="DN27" s="277" t="s">
        <v>835</v>
      </c>
      <c r="DO27" s="277" t="s">
        <v>835</v>
      </c>
      <c r="DP27" s="277" t="s">
        <v>835</v>
      </c>
      <c r="DQ27" s="277" t="s">
        <v>835</v>
      </c>
      <c r="DR27" s="277" t="s">
        <v>835</v>
      </c>
      <c r="DS27" s="277" t="s">
        <v>835</v>
      </c>
      <c r="DT27" s="277" t="s">
        <v>835</v>
      </c>
      <c r="DU27" s="277" t="s">
        <v>835</v>
      </c>
      <c r="DV27" s="274">
        <v>0</v>
      </c>
      <c r="DW27" s="277" t="s">
        <v>835</v>
      </c>
      <c r="DX27" s="277" t="s">
        <v>835</v>
      </c>
      <c r="DY27" s="277" t="s">
        <v>835</v>
      </c>
      <c r="DZ27" s="274">
        <v>0</v>
      </c>
      <c r="EA27" s="277" t="s">
        <v>835</v>
      </c>
      <c r="EB27" s="277" t="s">
        <v>835</v>
      </c>
      <c r="EC27" s="277" t="s">
        <v>835</v>
      </c>
      <c r="ED27" s="274">
        <v>0</v>
      </c>
      <c r="EE27" s="274">
        <v>0</v>
      </c>
      <c r="EF27" s="274">
        <f t="shared" si="16"/>
        <v>0</v>
      </c>
      <c r="EG27" s="274">
        <v>0</v>
      </c>
      <c r="EH27" s="277" t="s">
        <v>835</v>
      </c>
      <c r="EI27" s="277" t="s">
        <v>835</v>
      </c>
      <c r="EJ27" s="274">
        <v>0</v>
      </c>
      <c r="EK27" s="277" t="s">
        <v>835</v>
      </c>
      <c r="EL27" s="277" t="s">
        <v>835</v>
      </c>
      <c r="EM27" s="277" t="s">
        <v>835</v>
      </c>
      <c r="EN27" s="274">
        <v>0</v>
      </c>
      <c r="EO27" s="274">
        <v>0</v>
      </c>
      <c r="EP27" s="274">
        <v>0</v>
      </c>
      <c r="EQ27" s="277" t="s">
        <v>835</v>
      </c>
      <c r="ER27" s="277" t="s">
        <v>835</v>
      </c>
      <c r="ES27" s="277" t="s">
        <v>835</v>
      </c>
      <c r="ET27" s="277" t="s">
        <v>835</v>
      </c>
      <c r="EU27" s="274">
        <v>0</v>
      </c>
      <c r="EV27" s="274">
        <v>0</v>
      </c>
      <c r="EW27" s="277" t="s">
        <v>835</v>
      </c>
      <c r="EX27" s="277" t="s">
        <v>835</v>
      </c>
      <c r="EY27" s="277" t="s">
        <v>835</v>
      </c>
      <c r="EZ27" s="274">
        <v>0</v>
      </c>
      <c r="FA27" s="274">
        <v>0</v>
      </c>
      <c r="FB27" s="274">
        <f t="shared" si="18"/>
        <v>0</v>
      </c>
      <c r="FC27" s="274">
        <v>0</v>
      </c>
      <c r="FD27" s="274">
        <v>0</v>
      </c>
      <c r="FE27" s="274">
        <v>0</v>
      </c>
      <c r="FF27" s="274">
        <v>0</v>
      </c>
      <c r="FG27" s="274">
        <v>0</v>
      </c>
      <c r="FH27" s="274">
        <v>0</v>
      </c>
      <c r="FI27" s="274">
        <v>0</v>
      </c>
      <c r="FJ27" s="274">
        <v>0</v>
      </c>
      <c r="FK27" s="274">
        <v>0</v>
      </c>
      <c r="FL27" s="274">
        <v>0</v>
      </c>
      <c r="FM27" s="274">
        <v>0</v>
      </c>
      <c r="FN27" s="274">
        <v>0</v>
      </c>
      <c r="FO27" s="274">
        <v>0</v>
      </c>
      <c r="FP27" s="277" t="s">
        <v>835</v>
      </c>
      <c r="FQ27" s="277" t="s">
        <v>835</v>
      </c>
      <c r="FR27" s="277" t="s">
        <v>835</v>
      </c>
      <c r="FS27" s="274">
        <v>0</v>
      </c>
      <c r="FT27" s="274">
        <v>0</v>
      </c>
      <c r="FU27" s="274">
        <v>0</v>
      </c>
      <c r="FV27" s="274">
        <v>0</v>
      </c>
      <c r="FW27" s="274">
        <v>0</v>
      </c>
    </row>
    <row r="28" spans="1:179" ht="13.5" customHeight="1" x14ac:dyDescent="0.15">
      <c r="A28" s="272" t="s">
        <v>710</v>
      </c>
      <c r="B28" s="273" t="s">
        <v>767</v>
      </c>
      <c r="C28" s="272" t="s">
        <v>768</v>
      </c>
      <c r="D28" s="274">
        <f t="shared" si="20"/>
        <v>23</v>
      </c>
      <c r="E28" s="274">
        <f t="shared" si="21"/>
        <v>0</v>
      </c>
      <c r="F28" s="274">
        <f t="shared" si="22"/>
        <v>0</v>
      </c>
      <c r="G28" s="274">
        <f t="shared" si="23"/>
        <v>0</v>
      </c>
      <c r="H28" s="274">
        <f t="shared" si="24"/>
        <v>0</v>
      </c>
      <c r="I28" s="274">
        <f t="shared" si="25"/>
        <v>0</v>
      </c>
      <c r="J28" s="274">
        <f t="shared" si="26"/>
        <v>0</v>
      </c>
      <c r="K28" s="274">
        <f t="shared" si="27"/>
        <v>0</v>
      </c>
      <c r="L28" s="274">
        <f t="shared" si="28"/>
        <v>0</v>
      </c>
      <c r="M28" s="274">
        <f t="shared" si="29"/>
        <v>0</v>
      </c>
      <c r="N28" s="274">
        <f t="shared" si="30"/>
        <v>0</v>
      </c>
      <c r="O28" s="274">
        <f t="shared" si="31"/>
        <v>0</v>
      </c>
      <c r="P28" s="274">
        <f t="shared" si="32"/>
        <v>0</v>
      </c>
      <c r="Q28" s="274">
        <f t="shared" si="33"/>
        <v>0</v>
      </c>
      <c r="R28" s="274">
        <f t="shared" si="34"/>
        <v>0</v>
      </c>
      <c r="S28" s="274">
        <f t="shared" si="35"/>
        <v>0</v>
      </c>
      <c r="T28" s="274">
        <f t="shared" si="36"/>
        <v>0</v>
      </c>
      <c r="U28" s="274">
        <f t="shared" si="37"/>
        <v>0</v>
      </c>
      <c r="V28" s="274">
        <f t="shared" si="4"/>
        <v>0</v>
      </c>
      <c r="W28" s="274">
        <f t="shared" si="38"/>
        <v>0</v>
      </c>
      <c r="X28" s="274">
        <f t="shared" si="5"/>
        <v>0</v>
      </c>
      <c r="Y28" s="274">
        <f t="shared" si="39"/>
        <v>23</v>
      </c>
      <c r="Z28" s="274">
        <f t="shared" si="6"/>
        <v>0</v>
      </c>
      <c r="AA28" s="274">
        <v>0</v>
      </c>
      <c r="AB28" s="274">
        <v>0</v>
      </c>
      <c r="AC28" s="274">
        <v>0</v>
      </c>
      <c r="AD28" s="274">
        <v>0</v>
      </c>
      <c r="AE28" s="274">
        <v>0</v>
      </c>
      <c r="AF28" s="274">
        <v>0</v>
      </c>
      <c r="AG28" s="274">
        <v>0</v>
      </c>
      <c r="AH28" s="274">
        <v>0</v>
      </c>
      <c r="AI28" s="274">
        <v>0</v>
      </c>
      <c r="AJ28" s="274">
        <v>0</v>
      </c>
      <c r="AK28" s="274">
        <v>0</v>
      </c>
      <c r="AL28" s="277" t="s">
        <v>835</v>
      </c>
      <c r="AM28" s="277" t="s">
        <v>835</v>
      </c>
      <c r="AN28" s="274">
        <v>0</v>
      </c>
      <c r="AO28" s="277" t="s">
        <v>835</v>
      </c>
      <c r="AP28" s="277" t="s">
        <v>835</v>
      </c>
      <c r="AQ28" s="274">
        <v>0</v>
      </c>
      <c r="AR28" s="277" t="s">
        <v>835</v>
      </c>
      <c r="AS28" s="274">
        <v>0</v>
      </c>
      <c r="AT28" s="274">
        <v>0</v>
      </c>
      <c r="AU28" s="274">
        <v>0</v>
      </c>
      <c r="AV28" s="274">
        <f t="shared" si="8"/>
        <v>0</v>
      </c>
      <c r="AW28" s="274">
        <v>0</v>
      </c>
      <c r="AX28" s="274">
        <v>0</v>
      </c>
      <c r="AY28" s="274">
        <v>0</v>
      </c>
      <c r="AZ28" s="274">
        <v>0</v>
      </c>
      <c r="BA28" s="274">
        <v>0</v>
      </c>
      <c r="BB28" s="274">
        <v>0</v>
      </c>
      <c r="BC28" s="274">
        <v>0</v>
      </c>
      <c r="BD28" s="274">
        <v>0</v>
      </c>
      <c r="BE28" s="274">
        <v>0</v>
      </c>
      <c r="BF28" s="274">
        <v>0</v>
      </c>
      <c r="BG28" s="274">
        <v>0</v>
      </c>
      <c r="BH28" s="277" t="s">
        <v>835</v>
      </c>
      <c r="BI28" s="277" t="s">
        <v>835</v>
      </c>
      <c r="BJ28" s="277" t="s">
        <v>835</v>
      </c>
      <c r="BK28" s="277" t="s">
        <v>835</v>
      </c>
      <c r="BL28" s="277" t="s">
        <v>835</v>
      </c>
      <c r="BM28" s="277" t="s">
        <v>835</v>
      </c>
      <c r="BN28" s="277" t="s">
        <v>835</v>
      </c>
      <c r="BO28" s="277" t="s">
        <v>835</v>
      </c>
      <c r="BP28" s="274">
        <v>0</v>
      </c>
      <c r="BQ28" s="274">
        <v>0</v>
      </c>
      <c r="BR28" s="274">
        <f t="shared" si="10"/>
        <v>0</v>
      </c>
      <c r="BS28" s="277" t="s">
        <v>835</v>
      </c>
      <c r="BT28" s="277" t="s">
        <v>835</v>
      </c>
      <c r="BU28" s="277" t="s">
        <v>835</v>
      </c>
      <c r="BV28" s="277" t="s">
        <v>835</v>
      </c>
      <c r="BW28" s="277" t="s">
        <v>835</v>
      </c>
      <c r="BX28" s="277" t="s">
        <v>835</v>
      </c>
      <c r="BY28" s="277" t="s">
        <v>835</v>
      </c>
      <c r="BZ28" s="277" t="s">
        <v>835</v>
      </c>
      <c r="CA28" s="277" t="s">
        <v>835</v>
      </c>
      <c r="CB28" s="277" t="s">
        <v>835</v>
      </c>
      <c r="CC28" s="277" t="s">
        <v>835</v>
      </c>
      <c r="CD28" s="274">
        <v>0</v>
      </c>
      <c r="CE28" s="277" t="s">
        <v>835</v>
      </c>
      <c r="CF28" s="277" t="s">
        <v>835</v>
      </c>
      <c r="CG28" s="277" t="s">
        <v>835</v>
      </c>
      <c r="CH28" s="277" t="s">
        <v>835</v>
      </c>
      <c r="CI28" s="277" t="s">
        <v>835</v>
      </c>
      <c r="CJ28" s="277" t="s">
        <v>835</v>
      </c>
      <c r="CK28" s="277" t="s">
        <v>835</v>
      </c>
      <c r="CL28" s="274">
        <v>0</v>
      </c>
      <c r="CM28" s="274">
        <v>0</v>
      </c>
      <c r="CN28" s="274">
        <f t="shared" si="12"/>
        <v>0</v>
      </c>
      <c r="CO28" s="277" t="s">
        <v>835</v>
      </c>
      <c r="CP28" s="277" t="s">
        <v>835</v>
      </c>
      <c r="CQ28" s="277" t="s">
        <v>835</v>
      </c>
      <c r="CR28" s="277" t="s">
        <v>835</v>
      </c>
      <c r="CS28" s="277" t="s">
        <v>835</v>
      </c>
      <c r="CT28" s="277" t="s">
        <v>835</v>
      </c>
      <c r="CU28" s="277" t="s">
        <v>835</v>
      </c>
      <c r="CV28" s="277" t="s">
        <v>835</v>
      </c>
      <c r="CW28" s="277" t="s">
        <v>835</v>
      </c>
      <c r="CX28" s="277" t="s">
        <v>835</v>
      </c>
      <c r="CY28" s="277" t="s">
        <v>835</v>
      </c>
      <c r="CZ28" s="277" t="s">
        <v>835</v>
      </c>
      <c r="DA28" s="274">
        <v>0</v>
      </c>
      <c r="DB28" s="277" t="s">
        <v>835</v>
      </c>
      <c r="DC28" s="277" t="s">
        <v>835</v>
      </c>
      <c r="DD28" s="277" t="s">
        <v>835</v>
      </c>
      <c r="DE28" s="277" t="s">
        <v>835</v>
      </c>
      <c r="DF28" s="277" t="s">
        <v>835</v>
      </c>
      <c r="DG28" s="277" t="s">
        <v>835</v>
      </c>
      <c r="DH28" s="274">
        <v>0</v>
      </c>
      <c r="DI28" s="274">
        <v>0</v>
      </c>
      <c r="DJ28" s="274">
        <f t="shared" si="14"/>
        <v>0</v>
      </c>
      <c r="DK28" s="277" t="s">
        <v>835</v>
      </c>
      <c r="DL28" s="277" t="s">
        <v>835</v>
      </c>
      <c r="DM28" s="277" t="s">
        <v>835</v>
      </c>
      <c r="DN28" s="277" t="s">
        <v>835</v>
      </c>
      <c r="DO28" s="277" t="s">
        <v>835</v>
      </c>
      <c r="DP28" s="277" t="s">
        <v>835</v>
      </c>
      <c r="DQ28" s="277" t="s">
        <v>835</v>
      </c>
      <c r="DR28" s="277" t="s">
        <v>835</v>
      </c>
      <c r="DS28" s="277" t="s">
        <v>835</v>
      </c>
      <c r="DT28" s="277" t="s">
        <v>835</v>
      </c>
      <c r="DU28" s="277" t="s">
        <v>835</v>
      </c>
      <c r="DV28" s="274">
        <v>0</v>
      </c>
      <c r="DW28" s="277" t="s">
        <v>835</v>
      </c>
      <c r="DX28" s="277" t="s">
        <v>835</v>
      </c>
      <c r="DY28" s="277" t="s">
        <v>835</v>
      </c>
      <c r="DZ28" s="274">
        <v>0</v>
      </c>
      <c r="EA28" s="277" t="s">
        <v>835</v>
      </c>
      <c r="EB28" s="277" t="s">
        <v>835</v>
      </c>
      <c r="EC28" s="277" t="s">
        <v>835</v>
      </c>
      <c r="ED28" s="274">
        <v>0</v>
      </c>
      <c r="EE28" s="274">
        <v>0</v>
      </c>
      <c r="EF28" s="274">
        <f t="shared" si="16"/>
        <v>0</v>
      </c>
      <c r="EG28" s="274">
        <v>0</v>
      </c>
      <c r="EH28" s="277" t="s">
        <v>835</v>
      </c>
      <c r="EI28" s="277" t="s">
        <v>835</v>
      </c>
      <c r="EJ28" s="274">
        <v>0</v>
      </c>
      <c r="EK28" s="277" t="s">
        <v>835</v>
      </c>
      <c r="EL28" s="277" t="s">
        <v>835</v>
      </c>
      <c r="EM28" s="277" t="s">
        <v>835</v>
      </c>
      <c r="EN28" s="274">
        <v>0</v>
      </c>
      <c r="EO28" s="274">
        <v>0</v>
      </c>
      <c r="EP28" s="274">
        <v>0</v>
      </c>
      <c r="EQ28" s="277" t="s">
        <v>835</v>
      </c>
      <c r="ER28" s="277" t="s">
        <v>835</v>
      </c>
      <c r="ES28" s="277" t="s">
        <v>835</v>
      </c>
      <c r="ET28" s="277" t="s">
        <v>835</v>
      </c>
      <c r="EU28" s="274">
        <v>0</v>
      </c>
      <c r="EV28" s="274">
        <v>0</v>
      </c>
      <c r="EW28" s="277" t="s">
        <v>835</v>
      </c>
      <c r="EX28" s="277" t="s">
        <v>835</v>
      </c>
      <c r="EY28" s="277" t="s">
        <v>835</v>
      </c>
      <c r="EZ28" s="274">
        <v>0</v>
      </c>
      <c r="FA28" s="274">
        <v>0</v>
      </c>
      <c r="FB28" s="274">
        <f t="shared" si="18"/>
        <v>23</v>
      </c>
      <c r="FC28" s="274">
        <v>0</v>
      </c>
      <c r="FD28" s="274">
        <v>0</v>
      </c>
      <c r="FE28" s="274">
        <v>0</v>
      </c>
      <c r="FF28" s="274">
        <v>0</v>
      </c>
      <c r="FG28" s="274">
        <v>0</v>
      </c>
      <c r="FH28" s="274">
        <v>0</v>
      </c>
      <c r="FI28" s="274">
        <v>0</v>
      </c>
      <c r="FJ28" s="274">
        <v>0</v>
      </c>
      <c r="FK28" s="274">
        <v>0</v>
      </c>
      <c r="FL28" s="274">
        <v>0</v>
      </c>
      <c r="FM28" s="274">
        <v>0</v>
      </c>
      <c r="FN28" s="274">
        <v>0</v>
      </c>
      <c r="FO28" s="274">
        <v>0</v>
      </c>
      <c r="FP28" s="277" t="s">
        <v>835</v>
      </c>
      <c r="FQ28" s="277" t="s">
        <v>835</v>
      </c>
      <c r="FR28" s="277" t="s">
        <v>835</v>
      </c>
      <c r="FS28" s="274">
        <v>0</v>
      </c>
      <c r="FT28" s="274">
        <v>0</v>
      </c>
      <c r="FU28" s="274">
        <v>0</v>
      </c>
      <c r="FV28" s="274">
        <v>0</v>
      </c>
      <c r="FW28" s="274">
        <v>23</v>
      </c>
    </row>
    <row r="29" spans="1:179" ht="13.5" customHeight="1" x14ac:dyDescent="0.15">
      <c r="A29" s="272" t="s">
        <v>710</v>
      </c>
      <c r="B29" s="273" t="s">
        <v>769</v>
      </c>
      <c r="C29" s="272" t="s">
        <v>770</v>
      </c>
      <c r="D29" s="274">
        <f t="shared" si="20"/>
        <v>1581</v>
      </c>
      <c r="E29" s="274">
        <f t="shared" si="21"/>
        <v>0</v>
      </c>
      <c r="F29" s="274">
        <f t="shared" si="22"/>
        <v>0</v>
      </c>
      <c r="G29" s="274">
        <f t="shared" si="23"/>
        <v>0</v>
      </c>
      <c r="H29" s="274">
        <f t="shared" si="24"/>
        <v>272</v>
      </c>
      <c r="I29" s="274">
        <f t="shared" si="25"/>
        <v>79</v>
      </c>
      <c r="J29" s="274">
        <f t="shared" si="26"/>
        <v>323</v>
      </c>
      <c r="K29" s="274">
        <f t="shared" si="27"/>
        <v>0</v>
      </c>
      <c r="L29" s="274">
        <f t="shared" si="28"/>
        <v>0</v>
      </c>
      <c r="M29" s="274">
        <f t="shared" si="29"/>
        <v>0</v>
      </c>
      <c r="N29" s="274">
        <f t="shared" si="30"/>
        <v>0</v>
      </c>
      <c r="O29" s="274">
        <f t="shared" si="31"/>
        <v>0</v>
      </c>
      <c r="P29" s="274">
        <f t="shared" si="32"/>
        <v>0</v>
      </c>
      <c r="Q29" s="274">
        <f t="shared" si="33"/>
        <v>0</v>
      </c>
      <c r="R29" s="274">
        <f t="shared" si="34"/>
        <v>0</v>
      </c>
      <c r="S29" s="274">
        <f t="shared" si="35"/>
        <v>0</v>
      </c>
      <c r="T29" s="274">
        <f t="shared" si="36"/>
        <v>0</v>
      </c>
      <c r="U29" s="274">
        <f t="shared" si="37"/>
        <v>603</v>
      </c>
      <c r="V29" s="274">
        <f t="shared" si="4"/>
        <v>0</v>
      </c>
      <c r="W29" s="274">
        <f t="shared" si="38"/>
        <v>304</v>
      </c>
      <c r="X29" s="274">
        <f t="shared" si="5"/>
        <v>0</v>
      </c>
      <c r="Y29" s="274">
        <f t="shared" si="39"/>
        <v>0</v>
      </c>
      <c r="Z29" s="274">
        <f t="shared" si="6"/>
        <v>907</v>
      </c>
      <c r="AA29" s="274">
        <v>0</v>
      </c>
      <c r="AB29" s="274">
        <v>0</v>
      </c>
      <c r="AC29" s="274">
        <v>0</v>
      </c>
      <c r="AD29" s="274">
        <v>0</v>
      </c>
      <c r="AE29" s="274">
        <v>0</v>
      </c>
      <c r="AF29" s="274">
        <v>0</v>
      </c>
      <c r="AG29" s="274">
        <v>0</v>
      </c>
      <c r="AH29" s="274">
        <v>0</v>
      </c>
      <c r="AI29" s="274">
        <v>0</v>
      </c>
      <c r="AJ29" s="274">
        <v>0</v>
      </c>
      <c r="AK29" s="274">
        <v>0</v>
      </c>
      <c r="AL29" s="277" t="s">
        <v>835</v>
      </c>
      <c r="AM29" s="277" t="s">
        <v>835</v>
      </c>
      <c r="AN29" s="274">
        <v>0</v>
      </c>
      <c r="AO29" s="277" t="s">
        <v>835</v>
      </c>
      <c r="AP29" s="277" t="s">
        <v>835</v>
      </c>
      <c r="AQ29" s="274">
        <v>603</v>
      </c>
      <c r="AR29" s="277" t="s">
        <v>835</v>
      </c>
      <c r="AS29" s="274">
        <v>304</v>
      </c>
      <c r="AT29" s="274">
        <v>0</v>
      </c>
      <c r="AU29" s="274">
        <v>0</v>
      </c>
      <c r="AV29" s="274">
        <f t="shared" si="8"/>
        <v>272</v>
      </c>
      <c r="AW29" s="274">
        <v>0</v>
      </c>
      <c r="AX29" s="274">
        <v>0</v>
      </c>
      <c r="AY29" s="274">
        <v>0</v>
      </c>
      <c r="AZ29" s="274">
        <v>272</v>
      </c>
      <c r="BA29" s="274">
        <v>0</v>
      </c>
      <c r="BB29" s="274">
        <v>0</v>
      </c>
      <c r="BC29" s="274">
        <v>0</v>
      </c>
      <c r="BD29" s="274">
        <v>0</v>
      </c>
      <c r="BE29" s="274">
        <v>0</v>
      </c>
      <c r="BF29" s="274">
        <v>0</v>
      </c>
      <c r="BG29" s="274">
        <v>0</v>
      </c>
      <c r="BH29" s="277" t="s">
        <v>835</v>
      </c>
      <c r="BI29" s="277" t="s">
        <v>835</v>
      </c>
      <c r="BJ29" s="277" t="s">
        <v>835</v>
      </c>
      <c r="BK29" s="277" t="s">
        <v>835</v>
      </c>
      <c r="BL29" s="277" t="s">
        <v>835</v>
      </c>
      <c r="BM29" s="277" t="s">
        <v>835</v>
      </c>
      <c r="BN29" s="277" t="s">
        <v>835</v>
      </c>
      <c r="BO29" s="277" t="s">
        <v>835</v>
      </c>
      <c r="BP29" s="274">
        <v>0</v>
      </c>
      <c r="BQ29" s="274">
        <v>0</v>
      </c>
      <c r="BR29" s="274">
        <f t="shared" si="10"/>
        <v>0</v>
      </c>
      <c r="BS29" s="277" t="s">
        <v>835</v>
      </c>
      <c r="BT29" s="277" t="s">
        <v>835</v>
      </c>
      <c r="BU29" s="277" t="s">
        <v>835</v>
      </c>
      <c r="BV29" s="277" t="s">
        <v>835</v>
      </c>
      <c r="BW29" s="277" t="s">
        <v>835</v>
      </c>
      <c r="BX29" s="277" t="s">
        <v>835</v>
      </c>
      <c r="BY29" s="277" t="s">
        <v>835</v>
      </c>
      <c r="BZ29" s="277" t="s">
        <v>835</v>
      </c>
      <c r="CA29" s="277" t="s">
        <v>835</v>
      </c>
      <c r="CB29" s="277" t="s">
        <v>835</v>
      </c>
      <c r="CC29" s="277" t="s">
        <v>835</v>
      </c>
      <c r="CD29" s="274">
        <v>0</v>
      </c>
      <c r="CE29" s="277" t="s">
        <v>835</v>
      </c>
      <c r="CF29" s="277" t="s">
        <v>835</v>
      </c>
      <c r="CG29" s="277" t="s">
        <v>835</v>
      </c>
      <c r="CH29" s="277" t="s">
        <v>835</v>
      </c>
      <c r="CI29" s="277" t="s">
        <v>835</v>
      </c>
      <c r="CJ29" s="277" t="s">
        <v>835</v>
      </c>
      <c r="CK29" s="277" t="s">
        <v>835</v>
      </c>
      <c r="CL29" s="274">
        <v>0</v>
      </c>
      <c r="CM29" s="274">
        <v>0</v>
      </c>
      <c r="CN29" s="274">
        <f t="shared" si="12"/>
        <v>0</v>
      </c>
      <c r="CO29" s="277" t="s">
        <v>835</v>
      </c>
      <c r="CP29" s="277" t="s">
        <v>835</v>
      </c>
      <c r="CQ29" s="277" t="s">
        <v>835</v>
      </c>
      <c r="CR29" s="277" t="s">
        <v>835</v>
      </c>
      <c r="CS29" s="277" t="s">
        <v>835</v>
      </c>
      <c r="CT29" s="277" t="s">
        <v>835</v>
      </c>
      <c r="CU29" s="277" t="s">
        <v>835</v>
      </c>
      <c r="CV29" s="277" t="s">
        <v>835</v>
      </c>
      <c r="CW29" s="277" t="s">
        <v>835</v>
      </c>
      <c r="CX29" s="277" t="s">
        <v>835</v>
      </c>
      <c r="CY29" s="277" t="s">
        <v>835</v>
      </c>
      <c r="CZ29" s="277" t="s">
        <v>835</v>
      </c>
      <c r="DA29" s="274">
        <v>0</v>
      </c>
      <c r="DB29" s="277" t="s">
        <v>835</v>
      </c>
      <c r="DC29" s="277" t="s">
        <v>835</v>
      </c>
      <c r="DD29" s="277" t="s">
        <v>835</v>
      </c>
      <c r="DE29" s="277" t="s">
        <v>835</v>
      </c>
      <c r="DF29" s="277" t="s">
        <v>835</v>
      </c>
      <c r="DG29" s="277" t="s">
        <v>835</v>
      </c>
      <c r="DH29" s="274">
        <v>0</v>
      </c>
      <c r="DI29" s="274">
        <v>0</v>
      </c>
      <c r="DJ29" s="274">
        <f t="shared" si="14"/>
        <v>0</v>
      </c>
      <c r="DK29" s="277" t="s">
        <v>835</v>
      </c>
      <c r="DL29" s="277" t="s">
        <v>835</v>
      </c>
      <c r="DM29" s="277" t="s">
        <v>835</v>
      </c>
      <c r="DN29" s="277" t="s">
        <v>835</v>
      </c>
      <c r="DO29" s="277" t="s">
        <v>835</v>
      </c>
      <c r="DP29" s="277" t="s">
        <v>835</v>
      </c>
      <c r="DQ29" s="277" t="s">
        <v>835</v>
      </c>
      <c r="DR29" s="277" t="s">
        <v>835</v>
      </c>
      <c r="DS29" s="277" t="s">
        <v>835</v>
      </c>
      <c r="DT29" s="277" t="s">
        <v>835</v>
      </c>
      <c r="DU29" s="277" t="s">
        <v>835</v>
      </c>
      <c r="DV29" s="274">
        <v>0</v>
      </c>
      <c r="DW29" s="277" t="s">
        <v>835</v>
      </c>
      <c r="DX29" s="277" t="s">
        <v>835</v>
      </c>
      <c r="DY29" s="277" t="s">
        <v>835</v>
      </c>
      <c r="DZ29" s="274">
        <v>0</v>
      </c>
      <c r="EA29" s="277" t="s">
        <v>835</v>
      </c>
      <c r="EB29" s="277" t="s">
        <v>835</v>
      </c>
      <c r="EC29" s="277" t="s">
        <v>835</v>
      </c>
      <c r="ED29" s="274">
        <v>0</v>
      </c>
      <c r="EE29" s="274">
        <v>0</v>
      </c>
      <c r="EF29" s="274">
        <f t="shared" si="16"/>
        <v>0</v>
      </c>
      <c r="EG29" s="274">
        <v>0</v>
      </c>
      <c r="EH29" s="277" t="s">
        <v>835</v>
      </c>
      <c r="EI29" s="277" t="s">
        <v>835</v>
      </c>
      <c r="EJ29" s="274">
        <v>0</v>
      </c>
      <c r="EK29" s="277" t="s">
        <v>835</v>
      </c>
      <c r="EL29" s="277" t="s">
        <v>835</v>
      </c>
      <c r="EM29" s="277" t="s">
        <v>835</v>
      </c>
      <c r="EN29" s="274">
        <v>0</v>
      </c>
      <c r="EO29" s="274">
        <v>0</v>
      </c>
      <c r="EP29" s="274">
        <v>0</v>
      </c>
      <c r="EQ29" s="277" t="s">
        <v>835</v>
      </c>
      <c r="ER29" s="277" t="s">
        <v>835</v>
      </c>
      <c r="ES29" s="277" t="s">
        <v>835</v>
      </c>
      <c r="ET29" s="277" t="s">
        <v>835</v>
      </c>
      <c r="EU29" s="274">
        <v>0</v>
      </c>
      <c r="EV29" s="274">
        <v>0</v>
      </c>
      <c r="EW29" s="277" t="s">
        <v>835</v>
      </c>
      <c r="EX29" s="277" t="s">
        <v>835</v>
      </c>
      <c r="EY29" s="277" t="s">
        <v>835</v>
      </c>
      <c r="EZ29" s="274">
        <v>0</v>
      </c>
      <c r="FA29" s="274">
        <v>0</v>
      </c>
      <c r="FB29" s="274">
        <f t="shared" si="18"/>
        <v>402</v>
      </c>
      <c r="FC29" s="274">
        <v>0</v>
      </c>
      <c r="FD29" s="274">
        <v>0</v>
      </c>
      <c r="FE29" s="274">
        <v>0</v>
      </c>
      <c r="FF29" s="274">
        <v>0</v>
      </c>
      <c r="FG29" s="274">
        <v>79</v>
      </c>
      <c r="FH29" s="274">
        <v>323</v>
      </c>
      <c r="FI29" s="274">
        <v>0</v>
      </c>
      <c r="FJ29" s="274">
        <v>0</v>
      </c>
      <c r="FK29" s="274">
        <v>0</v>
      </c>
      <c r="FL29" s="274">
        <v>0</v>
      </c>
      <c r="FM29" s="274">
        <v>0</v>
      </c>
      <c r="FN29" s="274">
        <v>0</v>
      </c>
      <c r="FO29" s="274">
        <v>0</v>
      </c>
      <c r="FP29" s="277" t="s">
        <v>835</v>
      </c>
      <c r="FQ29" s="277" t="s">
        <v>835</v>
      </c>
      <c r="FR29" s="277" t="s">
        <v>835</v>
      </c>
      <c r="FS29" s="274">
        <v>0</v>
      </c>
      <c r="FT29" s="274">
        <v>0</v>
      </c>
      <c r="FU29" s="274">
        <v>0</v>
      </c>
      <c r="FV29" s="274">
        <v>0</v>
      </c>
      <c r="FW29" s="274">
        <v>0</v>
      </c>
    </row>
    <row r="30" spans="1:179" ht="13.5" customHeight="1" x14ac:dyDescent="0.15">
      <c r="A30" s="272" t="s">
        <v>710</v>
      </c>
      <c r="B30" s="273" t="s">
        <v>771</v>
      </c>
      <c r="C30" s="272" t="s">
        <v>772</v>
      </c>
      <c r="D30" s="274">
        <f t="shared" si="20"/>
        <v>3562</v>
      </c>
      <c r="E30" s="274">
        <f t="shared" si="21"/>
        <v>0</v>
      </c>
      <c r="F30" s="274">
        <f t="shared" si="22"/>
        <v>0</v>
      </c>
      <c r="G30" s="274">
        <f t="shared" si="23"/>
        <v>0</v>
      </c>
      <c r="H30" s="274">
        <f t="shared" si="24"/>
        <v>425</v>
      </c>
      <c r="I30" s="274">
        <f t="shared" si="25"/>
        <v>0</v>
      </c>
      <c r="J30" s="274">
        <f t="shared" si="26"/>
        <v>0</v>
      </c>
      <c r="K30" s="274">
        <f t="shared" si="27"/>
        <v>0</v>
      </c>
      <c r="L30" s="274">
        <f t="shared" si="28"/>
        <v>0</v>
      </c>
      <c r="M30" s="274">
        <f t="shared" si="29"/>
        <v>0</v>
      </c>
      <c r="N30" s="274">
        <f t="shared" si="30"/>
        <v>0</v>
      </c>
      <c r="O30" s="274">
        <f t="shared" si="31"/>
        <v>0</v>
      </c>
      <c r="P30" s="274">
        <f t="shared" si="32"/>
        <v>0</v>
      </c>
      <c r="Q30" s="274">
        <f t="shared" si="33"/>
        <v>0</v>
      </c>
      <c r="R30" s="274">
        <f t="shared" si="34"/>
        <v>1457</v>
      </c>
      <c r="S30" s="274">
        <f t="shared" si="35"/>
        <v>0</v>
      </c>
      <c r="T30" s="274">
        <f t="shared" si="36"/>
        <v>0</v>
      </c>
      <c r="U30" s="274">
        <f t="shared" si="37"/>
        <v>0</v>
      </c>
      <c r="V30" s="274">
        <f t="shared" si="4"/>
        <v>0</v>
      </c>
      <c r="W30" s="274">
        <f t="shared" si="38"/>
        <v>0</v>
      </c>
      <c r="X30" s="274">
        <f t="shared" si="5"/>
        <v>0</v>
      </c>
      <c r="Y30" s="274">
        <f t="shared" si="39"/>
        <v>1680</v>
      </c>
      <c r="Z30" s="274">
        <f t="shared" si="6"/>
        <v>1643</v>
      </c>
      <c r="AA30" s="274">
        <v>0</v>
      </c>
      <c r="AB30" s="274">
        <v>0</v>
      </c>
      <c r="AC30" s="274">
        <v>0</v>
      </c>
      <c r="AD30" s="274">
        <v>186</v>
      </c>
      <c r="AE30" s="274">
        <v>0</v>
      </c>
      <c r="AF30" s="274">
        <v>0</v>
      </c>
      <c r="AG30" s="274">
        <v>0</v>
      </c>
      <c r="AH30" s="274">
        <v>0</v>
      </c>
      <c r="AI30" s="274">
        <v>0</v>
      </c>
      <c r="AJ30" s="274">
        <v>0</v>
      </c>
      <c r="AK30" s="274">
        <v>0</v>
      </c>
      <c r="AL30" s="277" t="s">
        <v>835</v>
      </c>
      <c r="AM30" s="277" t="s">
        <v>835</v>
      </c>
      <c r="AN30" s="274">
        <v>1457</v>
      </c>
      <c r="AO30" s="277" t="s">
        <v>835</v>
      </c>
      <c r="AP30" s="277" t="s">
        <v>835</v>
      </c>
      <c r="AQ30" s="274">
        <v>0</v>
      </c>
      <c r="AR30" s="277" t="s">
        <v>835</v>
      </c>
      <c r="AS30" s="274">
        <v>0</v>
      </c>
      <c r="AT30" s="274">
        <v>0</v>
      </c>
      <c r="AU30" s="274">
        <v>0</v>
      </c>
      <c r="AV30" s="274">
        <f t="shared" si="8"/>
        <v>239</v>
      </c>
      <c r="AW30" s="274">
        <v>0</v>
      </c>
      <c r="AX30" s="274">
        <v>0</v>
      </c>
      <c r="AY30" s="274">
        <v>0</v>
      </c>
      <c r="AZ30" s="274">
        <v>239</v>
      </c>
      <c r="BA30" s="274">
        <v>0</v>
      </c>
      <c r="BB30" s="274">
        <v>0</v>
      </c>
      <c r="BC30" s="274">
        <v>0</v>
      </c>
      <c r="BD30" s="274">
        <v>0</v>
      </c>
      <c r="BE30" s="274">
        <v>0</v>
      </c>
      <c r="BF30" s="274">
        <v>0</v>
      </c>
      <c r="BG30" s="274">
        <v>0</v>
      </c>
      <c r="BH30" s="277" t="s">
        <v>835</v>
      </c>
      <c r="BI30" s="277" t="s">
        <v>835</v>
      </c>
      <c r="BJ30" s="277" t="s">
        <v>835</v>
      </c>
      <c r="BK30" s="277" t="s">
        <v>835</v>
      </c>
      <c r="BL30" s="277" t="s">
        <v>835</v>
      </c>
      <c r="BM30" s="277" t="s">
        <v>835</v>
      </c>
      <c r="BN30" s="277" t="s">
        <v>835</v>
      </c>
      <c r="BO30" s="277" t="s">
        <v>835</v>
      </c>
      <c r="BP30" s="274">
        <v>0</v>
      </c>
      <c r="BQ30" s="274">
        <v>0</v>
      </c>
      <c r="BR30" s="274">
        <f t="shared" si="10"/>
        <v>0</v>
      </c>
      <c r="BS30" s="277" t="s">
        <v>835</v>
      </c>
      <c r="BT30" s="277" t="s">
        <v>835</v>
      </c>
      <c r="BU30" s="277" t="s">
        <v>835</v>
      </c>
      <c r="BV30" s="277" t="s">
        <v>835</v>
      </c>
      <c r="BW30" s="277" t="s">
        <v>835</v>
      </c>
      <c r="BX30" s="277" t="s">
        <v>835</v>
      </c>
      <c r="BY30" s="277" t="s">
        <v>835</v>
      </c>
      <c r="BZ30" s="277" t="s">
        <v>835</v>
      </c>
      <c r="CA30" s="277" t="s">
        <v>835</v>
      </c>
      <c r="CB30" s="277" t="s">
        <v>835</v>
      </c>
      <c r="CC30" s="277" t="s">
        <v>835</v>
      </c>
      <c r="CD30" s="274">
        <v>0</v>
      </c>
      <c r="CE30" s="277" t="s">
        <v>835</v>
      </c>
      <c r="CF30" s="277" t="s">
        <v>835</v>
      </c>
      <c r="CG30" s="277" t="s">
        <v>835</v>
      </c>
      <c r="CH30" s="277" t="s">
        <v>835</v>
      </c>
      <c r="CI30" s="277" t="s">
        <v>835</v>
      </c>
      <c r="CJ30" s="277" t="s">
        <v>835</v>
      </c>
      <c r="CK30" s="277" t="s">
        <v>835</v>
      </c>
      <c r="CL30" s="274">
        <v>0</v>
      </c>
      <c r="CM30" s="274">
        <v>0</v>
      </c>
      <c r="CN30" s="274">
        <f t="shared" si="12"/>
        <v>0</v>
      </c>
      <c r="CO30" s="277" t="s">
        <v>835</v>
      </c>
      <c r="CP30" s="277" t="s">
        <v>835</v>
      </c>
      <c r="CQ30" s="277" t="s">
        <v>835</v>
      </c>
      <c r="CR30" s="277" t="s">
        <v>835</v>
      </c>
      <c r="CS30" s="277" t="s">
        <v>835</v>
      </c>
      <c r="CT30" s="277" t="s">
        <v>835</v>
      </c>
      <c r="CU30" s="277" t="s">
        <v>835</v>
      </c>
      <c r="CV30" s="277" t="s">
        <v>835</v>
      </c>
      <c r="CW30" s="277" t="s">
        <v>835</v>
      </c>
      <c r="CX30" s="277" t="s">
        <v>835</v>
      </c>
      <c r="CY30" s="277" t="s">
        <v>835</v>
      </c>
      <c r="CZ30" s="277" t="s">
        <v>835</v>
      </c>
      <c r="DA30" s="274">
        <v>0</v>
      </c>
      <c r="DB30" s="277" t="s">
        <v>835</v>
      </c>
      <c r="DC30" s="277" t="s">
        <v>835</v>
      </c>
      <c r="DD30" s="277" t="s">
        <v>835</v>
      </c>
      <c r="DE30" s="277" t="s">
        <v>835</v>
      </c>
      <c r="DF30" s="277" t="s">
        <v>835</v>
      </c>
      <c r="DG30" s="277" t="s">
        <v>835</v>
      </c>
      <c r="DH30" s="274">
        <v>0</v>
      </c>
      <c r="DI30" s="274">
        <v>0</v>
      </c>
      <c r="DJ30" s="274">
        <f t="shared" si="14"/>
        <v>1680</v>
      </c>
      <c r="DK30" s="277" t="s">
        <v>835</v>
      </c>
      <c r="DL30" s="277" t="s">
        <v>835</v>
      </c>
      <c r="DM30" s="277" t="s">
        <v>835</v>
      </c>
      <c r="DN30" s="277" t="s">
        <v>835</v>
      </c>
      <c r="DO30" s="277" t="s">
        <v>835</v>
      </c>
      <c r="DP30" s="277" t="s">
        <v>835</v>
      </c>
      <c r="DQ30" s="277" t="s">
        <v>835</v>
      </c>
      <c r="DR30" s="277" t="s">
        <v>835</v>
      </c>
      <c r="DS30" s="277" t="s">
        <v>835</v>
      </c>
      <c r="DT30" s="277" t="s">
        <v>835</v>
      </c>
      <c r="DU30" s="277" t="s">
        <v>835</v>
      </c>
      <c r="DV30" s="274">
        <v>0</v>
      </c>
      <c r="DW30" s="277" t="s">
        <v>835</v>
      </c>
      <c r="DX30" s="277" t="s">
        <v>835</v>
      </c>
      <c r="DY30" s="277" t="s">
        <v>835</v>
      </c>
      <c r="DZ30" s="274">
        <v>0</v>
      </c>
      <c r="EA30" s="277" t="s">
        <v>835</v>
      </c>
      <c r="EB30" s="277" t="s">
        <v>835</v>
      </c>
      <c r="EC30" s="277" t="s">
        <v>835</v>
      </c>
      <c r="ED30" s="274">
        <v>0</v>
      </c>
      <c r="EE30" s="274">
        <v>1680</v>
      </c>
      <c r="EF30" s="274">
        <f t="shared" si="16"/>
        <v>0</v>
      </c>
      <c r="EG30" s="274">
        <v>0</v>
      </c>
      <c r="EH30" s="277" t="s">
        <v>835</v>
      </c>
      <c r="EI30" s="277" t="s">
        <v>835</v>
      </c>
      <c r="EJ30" s="274">
        <v>0</v>
      </c>
      <c r="EK30" s="277" t="s">
        <v>835</v>
      </c>
      <c r="EL30" s="277" t="s">
        <v>835</v>
      </c>
      <c r="EM30" s="277" t="s">
        <v>835</v>
      </c>
      <c r="EN30" s="274">
        <v>0</v>
      </c>
      <c r="EO30" s="274">
        <v>0</v>
      </c>
      <c r="EP30" s="274">
        <v>0</v>
      </c>
      <c r="EQ30" s="277" t="s">
        <v>835</v>
      </c>
      <c r="ER30" s="277" t="s">
        <v>835</v>
      </c>
      <c r="ES30" s="277" t="s">
        <v>835</v>
      </c>
      <c r="ET30" s="277" t="s">
        <v>835</v>
      </c>
      <c r="EU30" s="274">
        <v>0</v>
      </c>
      <c r="EV30" s="274">
        <v>0</v>
      </c>
      <c r="EW30" s="277" t="s">
        <v>835</v>
      </c>
      <c r="EX30" s="277" t="s">
        <v>835</v>
      </c>
      <c r="EY30" s="277" t="s">
        <v>835</v>
      </c>
      <c r="EZ30" s="274">
        <v>0</v>
      </c>
      <c r="FA30" s="274">
        <v>0</v>
      </c>
      <c r="FB30" s="274">
        <f t="shared" si="18"/>
        <v>0</v>
      </c>
      <c r="FC30" s="274">
        <v>0</v>
      </c>
      <c r="FD30" s="274">
        <v>0</v>
      </c>
      <c r="FE30" s="274">
        <v>0</v>
      </c>
      <c r="FF30" s="274">
        <v>0</v>
      </c>
      <c r="FG30" s="274">
        <v>0</v>
      </c>
      <c r="FH30" s="274">
        <v>0</v>
      </c>
      <c r="FI30" s="274">
        <v>0</v>
      </c>
      <c r="FJ30" s="274">
        <v>0</v>
      </c>
      <c r="FK30" s="274">
        <v>0</v>
      </c>
      <c r="FL30" s="274">
        <v>0</v>
      </c>
      <c r="FM30" s="274">
        <v>0</v>
      </c>
      <c r="FN30" s="274">
        <v>0</v>
      </c>
      <c r="FO30" s="274">
        <v>0</v>
      </c>
      <c r="FP30" s="277" t="s">
        <v>835</v>
      </c>
      <c r="FQ30" s="277" t="s">
        <v>835</v>
      </c>
      <c r="FR30" s="277" t="s">
        <v>835</v>
      </c>
      <c r="FS30" s="274">
        <v>0</v>
      </c>
      <c r="FT30" s="274">
        <v>0</v>
      </c>
      <c r="FU30" s="274">
        <v>0</v>
      </c>
      <c r="FV30" s="274">
        <v>0</v>
      </c>
      <c r="FW30" s="274">
        <v>0</v>
      </c>
    </row>
    <row r="31" spans="1:179" ht="13.5" customHeight="1" x14ac:dyDescent="0.15">
      <c r="A31" s="272" t="s">
        <v>710</v>
      </c>
      <c r="B31" s="273" t="s">
        <v>773</v>
      </c>
      <c r="C31" s="272" t="s">
        <v>774</v>
      </c>
      <c r="D31" s="274">
        <f t="shared" si="20"/>
        <v>927</v>
      </c>
      <c r="E31" s="274">
        <f t="shared" si="21"/>
        <v>0</v>
      </c>
      <c r="F31" s="274">
        <f t="shared" si="22"/>
        <v>18</v>
      </c>
      <c r="G31" s="274">
        <f t="shared" si="23"/>
        <v>0</v>
      </c>
      <c r="H31" s="274">
        <f t="shared" si="24"/>
        <v>419</v>
      </c>
      <c r="I31" s="274">
        <f t="shared" si="25"/>
        <v>0</v>
      </c>
      <c r="J31" s="274">
        <f t="shared" si="26"/>
        <v>71</v>
      </c>
      <c r="K31" s="274">
        <f t="shared" si="27"/>
        <v>0</v>
      </c>
      <c r="L31" s="274">
        <f t="shared" si="28"/>
        <v>0</v>
      </c>
      <c r="M31" s="274">
        <f t="shared" si="29"/>
        <v>0</v>
      </c>
      <c r="N31" s="274">
        <f t="shared" si="30"/>
        <v>0</v>
      </c>
      <c r="O31" s="274">
        <f t="shared" si="31"/>
        <v>0</v>
      </c>
      <c r="P31" s="274">
        <f t="shared" si="32"/>
        <v>0</v>
      </c>
      <c r="Q31" s="274">
        <f t="shared" si="33"/>
        <v>0</v>
      </c>
      <c r="R31" s="274">
        <f t="shared" si="34"/>
        <v>0</v>
      </c>
      <c r="S31" s="274">
        <f t="shared" si="35"/>
        <v>0</v>
      </c>
      <c r="T31" s="274">
        <f t="shared" si="36"/>
        <v>0</v>
      </c>
      <c r="U31" s="274">
        <f t="shared" si="37"/>
        <v>0</v>
      </c>
      <c r="V31" s="274">
        <f t="shared" si="4"/>
        <v>0</v>
      </c>
      <c r="W31" s="274">
        <f t="shared" si="38"/>
        <v>0</v>
      </c>
      <c r="X31" s="274">
        <f t="shared" si="5"/>
        <v>11</v>
      </c>
      <c r="Y31" s="274">
        <f t="shared" si="39"/>
        <v>408</v>
      </c>
      <c r="Z31" s="274">
        <f t="shared" si="6"/>
        <v>233</v>
      </c>
      <c r="AA31" s="274">
        <v>0</v>
      </c>
      <c r="AB31" s="274">
        <v>0</v>
      </c>
      <c r="AC31" s="274">
        <v>0</v>
      </c>
      <c r="AD31" s="274">
        <v>34</v>
      </c>
      <c r="AE31" s="274">
        <v>0</v>
      </c>
      <c r="AF31" s="274">
        <v>0</v>
      </c>
      <c r="AG31" s="274">
        <v>0</v>
      </c>
      <c r="AH31" s="274">
        <v>0</v>
      </c>
      <c r="AI31" s="274">
        <v>0</v>
      </c>
      <c r="AJ31" s="274">
        <v>0</v>
      </c>
      <c r="AK31" s="274">
        <v>0</v>
      </c>
      <c r="AL31" s="277" t="s">
        <v>835</v>
      </c>
      <c r="AM31" s="277" t="s">
        <v>835</v>
      </c>
      <c r="AN31" s="274">
        <v>0</v>
      </c>
      <c r="AO31" s="277" t="s">
        <v>835</v>
      </c>
      <c r="AP31" s="277" t="s">
        <v>835</v>
      </c>
      <c r="AQ31" s="274">
        <v>0</v>
      </c>
      <c r="AR31" s="277" t="s">
        <v>835</v>
      </c>
      <c r="AS31" s="274">
        <v>0</v>
      </c>
      <c r="AT31" s="274">
        <v>0</v>
      </c>
      <c r="AU31" s="274">
        <v>199</v>
      </c>
      <c r="AV31" s="274">
        <f t="shared" si="8"/>
        <v>333</v>
      </c>
      <c r="AW31" s="274">
        <v>0</v>
      </c>
      <c r="AX31" s="274">
        <v>0</v>
      </c>
      <c r="AY31" s="274">
        <v>0</v>
      </c>
      <c r="AZ31" s="274">
        <v>333</v>
      </c>
      <c r="BA31" s="274">
        <v>0</v>
      </c>
      <c r="BB31" s="274">
        <v>0</v>
      </c>
      <c r="BC31" s="274">
        <v>0</v>
      </c>
      <c r="BD31" s="274">
        <v>0</v>
      </c>
      <c r="BE31" s="274">
        <v>0</v>
      </c>
      <c r="BF31" s="274">
        <v>0</v>
      </c>
      <c r="BG31" s="274">
        <v>0</v>
      </c>
      <c r="BH31" s="277" t="s">
        <v>835</v>
      </c>
      <c r="BI31" s="277" t="s">
        <v>835</v>
      </c>
      <c r="BJ31" s="277" t="s">
        <v>835</v>
      </c>
      <c r="BK31" s="277" t="s">
        <v>835</v>
      </c>
      <c r="BL31" s="277" t="s">
        <v>835</v>
      </c>
      <c r="BM31" s="277" t="s">
        <v>835</v>
      </c>
      <c r="BN31" s="277" t="s">
        <v>835</v>
      </c>
      <c r="BO31" s="277" t="s">
        <v>835</v>
      </c>
      <c r="BP31" s="274">
        <v>0</v>
      </c>
      <c r="BQ31" s="274">
        <v>0</v>
      </c>
      <c r="BR31" s="274">
        <f t="shared" si="10"/>
        <v>0</v>
      </c>
      <c r="BS31" s="277" t="s">
        <v>835</v>
      </c>
      <c r="BT31" s="277" t="s">
        <v>835</v>
      </c>
      <c r="BU31" s="277" t="s">
        <v>835</v>
      </c>
      <c r="BV31" s="277" t="s">
        <v>835</v>
      </c>
      <c r="BW31" s="277" t="s">
        <v>835</v>
      </c>
      <c r="BX31" s="277" t="s">
        <v>835</v>
      </c>
      <c r="BY31" s="277" t="s">
        <v>835</v>
      </c>
      <c r="BZ31" s="277" t="s">
        <v>835</v>
      </c>
      <c r="CA31" s="277" t="s">
        <v>835</v>
      </c>
      <c r="CB31" s="277" t="s">
        <v>835</v>
      </c>
      <c r="CC31" s="277" t="s">
        <v>835</v>
      </c>
      <c r="CD31" s="274">
        <v>0</v>
      </c>
      <c r="CE31" s="277" t="s">
        <v>835</v>
      </c>
      <c r="CF31" s="277" t="s">
        <v>835</v>
      </c>
      <c r="CG31" s="277" t="s">
        <v>835</v>
      </c>
      <c r="CH31" s="277" t="s">
        <v>835</v>
      </c>
      <c r="CI31" s="277" t="s">
        <v>835</v>
      </c>
      <c r="CJ31" s="277" t="s">
        <v>835</v>
      </c>
      <c r="CK31" s="277" t="s">
        <v>835</v>
      </c>
      <c r="CL31" s="274">
        <v>0</v>
      </c>
      <c r="CM31" s="274">
        <v>0</v>
      </c>
      <c r="CN31" s="274">
        <f t="shared" si="12"/>
        <v>0</v>
      </c>
      <c r="CO31" s="277" t="s">
        <v>835</v>
      </c>
      <c r="CP31" s="277" t="s">
        <v>835</v>
      </c>
      <c r="CQ31" s="277" t="s">
        <v>835</v>
      </c>
      <c r="CR31" s="277" t="s">
        <v>835</v>
      </c>
      <c r="CS31" s="277" t="s">
        <v>835</v>
      </c>
      <c r="CT31" s="277" t="s">
        <v>835</v>
      </c>
      <c r="CU31" s="277" t="s">
        <v>835</v>
      </c>
      <c r="CV31" s="277" t="s">
        <v>835</v>
      </c>
      <c r="CW31" s="277" t="s">
        <v>835</v>
      </c>
      <c r="CX31" s="277" t="s">
        <v>835</v>
      </c>
      <c r="CY31" s="277" t="s">
        <v>835</v>
      </c>
      <c r="CZ31" s="277" t="s">
        <v>835</v>
      </c>
      <c r="DA31" s="274">
        <v>0</v>
      </c>
      <c r="DB31" s="277" t="s">
        <v>835</v>
      </c>
      <c r="DC31" s="277" t="s">
        <v>835</v>
      </c>
      <c r="DD31" s="277" t="s">
        <v>835</v>
      </c>
      <c r="DE31" s="277" t="s">
        <v>835</v>
      </c>
      <c r="DF31" s="277" t="s">
        <v>835</v>
      </c>
      <c r="DG31" s="277" t="s">
        <v>835</v>
      </c>
      <c r="DH31" s="274">
        <v>0</v>
      </c>
      <c r="DI31" s="274">
        <v>0</v>
      </c>
      <c r="DJ31" s="274">
        <f t="shared" si="14"/>
        <v>0</v>
      </c>
      <c r="DK31" s="277" t="s">
        <v>835</v>
      </c>
      <c r="DL31" s="277" t="s">
        <v>835</v>
      </c>
      <c r="DM31" s="277" t="s">
        <v>835</v>
      </c>
      <c r="DN31" s="277" t="s">
        <v>835</v>
      </c>
      <c r="DO31" s="277" t="s">
        <v>835</v>
      </c>
      <c r="DP31" s="277" t="s">
        <v>835</v>
      </c>
      <c r="DQ31" s="277" t="s">
        <v>835</v>
      </c>
      <c r="DR31" s="277" t="s">
        <v>835</v>
      </c>
      <c r="DS31" s="277" t="s">
        <v>835</v>
      </c>
      <c r="DT31" s="277" t="s">
        <v>835</v>
      </c>
      <c r="DU31" s="277" t="s">
        <v>835</v>
      </c>
      <c r="DV31" s="274">
        <v>0</v>
      </c>
      <c r="DW31" s="277" t="s">
        <v>835</v>
      </c>
      <c r="DX31" s="277" t="s">
        <v>835</v>
      </c>
      <c r="DY31" s="277" t="s">
        <v>835</v>
      </c>
      <c r="DZ31" s="274">
        <v>0</v>
      </c>
      <c r="EA31" s="277" t="s">
        <v>835</v>
      </c>
      <c r="EB31" s="277" t="s">
        <v>835</v>
      </c>
      <c r="EC31" s="277" t="s">
        <v>835</v>
      </c>
      <c r="ED31" s="274">
        <v>0</v>
      </c>
      <c r="EE31" s="274">
        <v>0</v>
      </c>
      <c r="EF31" s="274">
        <f t="shared" si="16"/>
        <v>0</v>
      </c>
      <c r="EG31" s="274">
        <v>0</v>
      </c>
      <c r="EH31" s="277" t="s">
        <v>835</v>
      </c>
      <c r="EI31" s="277" t="s">
        <v>835</v>
      </c>
      <c r="EJ31" s="274">
        <v>0</v>
      </c>
      <c r="EK31" s="277" t="s">
        <v>835</v>
      </c>
      <c r="EL31" s="277" t="s">
        <v>835</v>
      </c>
      <c r="EM31" s="277" t="s">
        <v>835</v>
      </c>
      <c r="EN31" s="274">
        <v>0</v>
      </c>
      <c r="EO31" s="274">
        <v>0</v>
      </c>
      <c r="EP31" s="274">
        <v>0</v>
      </c>
      <c r="EQ31" s="277" t="s">
        <v>835</v>
      </c>
      <c r="ER31" s="277" t="s">
        <v>835</v>
      </c>
      <c r="ES31" s="277" t="s">
        <v>835</v>
      </c>
      <c r="ET31" s="277" t="s">
        <v>835</v>
      </c>
      <c r="EU31" s="274">
        <v>0</v>
      </c>
      <c r="EV31" s="274">
        <v>0</v>
      </c>
      <c r="EW31" s="277" t="s">
        <v>835</v>
      </c>
      <c r="EX31" s="277" t="s">
        <v>835</v>
      </c>
      <c r="EY31" s="277" t="s">
        <v>835</v>
      </c>
      <c r="EZ31" s="274">
        <v>0</v>
      </c>
      <c r="FA31" s="274">
        <v>0</v>
      </c>
      <c r="FB31" s="274">
        <f t="shared" si="18"/>
        <v>361</v>
      </c>
      <c r="FC31" s="274">
        <v>0</v>
      </c>
      <c r="FD31" s="274">
        <v>18</v>
      </c>
      <c r="FE31" s="274">
        <v>0</v>
      </c>
      <c r="FF31" s="274">
        <v>52</v>
      </c>
      <c r="FG31" s="274">
        <v>0</v>
      </c>
      <c r="FH31" s="274">
        <v>71</v>
      </c>
      <c r="FI31" s="274">
        <v>0</v>
      </c>
      <c r="FJ31" s="274">
        <v>0</v>
      </c>
      <c r="FK31" s="274">
        <v>0</v>
      </c>
      <c r="FL31" s="274">
        <v>0</v>
      </c>
      <c r="FM31" s="274">
        <v>0</v>
      </c>
      <c r="FN31" s="274">
        <v>0</v>
      </c>
      <c r="FO31" s="274">
        <v>0</v>
      </c>
      <c r="FP31" s="277" t="s">
        <v>835</v>
      </c>
      <c r="FQ31" s="277" t="s">
        <v>835</v>
      </c>
      <c r="FR31" s="277" t="s">
        <v>835</v>
      </c>
      <c r="FS31" s="274">
        <v>0</v>
      </c>
      <c r="FT31" s="274">
        <v>0</v>
      </c>
      <c r="FU31" s="274">
        <v>0</v>
      </c>
      <c r="FV31" s="274">
        <v>11</v>
      </c>
      <c r="FW31" s="274">
        <v>209</v>
      </c>
    </row>
    <row r="32" spans="1:179" ht="13.5" customHeight="1" x14ac:dyDescent="0.15">
      <c r="A32" s="272" t="s">
        <v>710</v>
      </c>
      <c r="B32" s="273" t="s">
        <v>775</v>
      </c>
      <c r="C32" s="272" t="s">
        <v>776</v>
      </c>
      <c r="D32" s="274">
        <f t="shared" si="20"/>
        <v>1221</v>
      </c>
      <c r="E32" s="274">
        <f t="shared" si="21"/>
        <v>0</v>
      </c>
      <c r="F32" s="274">
        <f t="shared" si="22"/>
        <v>0</v>
      </c>
      <c r="G32" s="274">
        <f t="shared" si="23"/>
        <v>0</v>
      </c>
      <c r="H32" s="274">
        <f t="shared" si="24"/>
        <v>277</v>
      </c>
      <c r="I32" s="274">
        <f t="shared" si="25"/>
        <v>0</v>
      </c>
      <c r="J32" s="274">
        <f t="shared" si="26"/>
        <v>182</v>
      </c>
      <c r="K32" s="274">
        <f t="shared" si="27"/>
        <v>0</v>
      </c>
      <c r="L32" s="274">
        <f t="shared" si="28"/>
        <v>370</v>
      </c>
      <c r="M32" s="274">
        <f t="shared" si="29"/>
        <v>0</v>
      </c>
      <c r="N32" s="274">
        <f t="shared" si="30"/>
        <v>0</v>
      </c>
      <c r="O32" s="274">
        <f t="shared" si="31"/>
        <v>0</v>
      </c>
      <c r="P32" s="274">
        <f t="shared" si="32"/>
        <v>0</v>
      </c>
      <c r="Q32" s="274">
        <f t="shared" si="33"/>
        <v>0</v>
      </c>
      <c r="R32" s="274">
        <f t="shared" si="34"/>
        <v>0</v>
      </c>
      <c r="S32" s="274">
        <f t="shared" si="35"/>
        <v>0</v>
      </c>
      <c r="T32" s="274">
        <f t="shared" si="36"/>
        <v>0</v>
      </c>
      <c r="U32" s="274">
        <f t="shared" si="37"/>
        <v>0</v>
      </c>
      <c r="V32" s="274">
        <f t="shared" si="4"/>
        <v>0</v>
      </c>
      <c r="W32" s="274">
        <f t="shared" si="38"/>
        <v>0</v>
      </c>
      <c r="X32" s="274">
        <f t="shared" si="5"/>
        <v>0</v>
      </c>
      <c r="Y32" s="274">
        <f t="shared" si="39"/>
        <v>392</v>
      </c>
      <c r="Z32" s="274">
        <f t="shared" si="6"/>
        <v>293</v>
      </c>
      <c r="AA32" s="274">
        <v>0</v>
      </c>
      <c r="AB32" s="274">
        <v>0</v>
      </c>
      <c r="AC32" s="274">
        <v>0</v>
      </c>
      <c r="AD32" s="274">
        <v>0</v>
      </c>
      <c r="AE32" s="274">
        <v>0</v>
      </c>
      <c r="AF32" s="274">
        <v>0</v>
      </c>
      <c r="AG32" s="274">
        <v>0</v>
      </c>
      <c r="AH32" s="274">
        <v>0</v>
      </c>
      <c r="AI32" s="274">
        <v>0</v>
      </c>
      <c r="AJ32" s="274">
        <v>0</v>
      </c>
      <c r="AK32" s="274">
        <v>0</v>
      </c>
      <c r="AL32" s="277" t="s">
        <v>835</v>
      </c>
      <c r="AM32" s="277" t="s">
        <v>835</v>
      </c>
      <c r="AN32" s="274">
        <v>0</v>
      </c>
      <c r="AO32" s="277" t="s">
        <v>835</v>
      </c>
      <c r="AP32" s="277" t="s">
        <v>835</v>
      </c>
      <c r="AQ32" s="274">
        <v>0</v>
      </c>
      <c r="AR32" s="277" t="s">
        <v>835</v>
      </c>
      <c r="AS32" s="274">
        <v>0</v>
      </c>
      <c r="AT32" s="274">
        <v>0</v>
      </c>
      <c r="AU32" s="274">
        <v>293</v>
      </c>
      <c r="AV32" s="274">
        <f t="shared" si="8"/>
        <v>271</v>
      </c>
      <c r="AW32" s="274">
        <v>0</v>
      </c>
      <c r="AX32" s="274">
        <v>0</v>
      </c>
      <c r="AY32" s="274">
        <v>0</v>
      </c>
      <c r="AZ32" s="274">
        <v>181</v>
      </c>
      <c r="BA32" s="274">
        <v>0</v>
      </c>
      <c r="BB32" s="274">
        <v>0</v>
      </c>
      <c r="BC32" s="274">
        <v>0</v>
      </c>
      <c r="BD32" s="274">
        <v>0</v>
      </c>
      <c r="BE32" s="274">
        <v>0</v>
      </c>
      <c r="BF32" s="274">
        <v>0</v>
      </c>
      <c r="BG32" s="274">
        <v>0</v>
      </c>
      <c r="BH32" s="277" t="s">
        <v>835</v>
      </c>
      <c r="BI32" s="277" t="s">
        <v>835</v>
      </c>
      <c r="BJ32" s="277" t="s">
        <v>835</v>
      </c>
      <c r="BK32" s="277" t="s">
        <v>835</v>
      </c>
      <c r="BL32" s="277" t="s">
        <v>835</v>
      </c>
      <c r="BM32" s="277" t="s">
        <v>835</v>
      </c>
      <c r="BN32" s="277" t="s">
        <v>835</v>
      </c>
      <c r="BO32" s="277" t="s">
        <v>835</v>
      </c>
      <c r="BP32" s="274">
        <v>0</v>
      </c>
      <c r="BQ32" s="274">
        <v>90</v>
      </c>
      <c r="BR32" s="274">
        <f t="shared" si="10"/>
        <v>0</v>
      </c>
      <c r="BS32" s="277" t="s">
        <v>835</v>
      </c>
      <c r="BT32" s="277" t="s">
        <v>835</v>
      </c>
      <c r="BU32" s="277" t="s">
        <v>835</v>
      </c>
      <c r="BV32" s="277" t="s">
        <v>835</v>
      </c>
      <c r="BW32" s="277" t="s">
        <v>835</v>
      </c>
      <c r="BX32" s="277" t="s">
        <v>835</v>
      </c>
      <c r="BY32" s="277" t="s">
        <v>835</v>
      </c>
      <c r="BZ32" s="277" t="s">
        <v>835</v>
      </c>
      <c r="CA32" s="277" t="s">
        <v>835</v>
      </c>
      <c r="CB32" s="277" t="s">
        <v>835</v>
      </c>
      <c r="CC32" s="277" t="s">
        <v>835</v>
      </c>
      <c r="CD32" s="274">
        <v>0</v>
      </c>
      <c r="CE32" s="277" t="s">
        <v>835</v>
      </c>
      <c r="CF32" s="277" t="s">
        <v>835</v>
      </c>
      <c r="CG32" s="277" t="s">
        <v>835</v>
      </c>
      <c r="CH32" s="277" t="s">
        <v>835</v>
      </c>
      <c r="CI32" s="277" t="s">
        <v>835</v>
      </c>
      <c r="CJ32" s="277" t="s">
        <v>835</v>
      </c>
      <c r="CK32" s="277" t="s">
        <v>835</v>
      </c>
      <c r="CL32" s="274">
        <v>0</v>
      </c>
      <c r="CM32" s="274">
        <v>0</v>
      </c>
      <c r="CN32" s="274">
        <f t="shared" si="12"/>
        <v>0</v>
      </c>
      <c r="CO32" s="277" t="s">
        <v>835</v>
      </c>
      <c r="CP32" s="277" t="s">
        <v>835</v>
      </c>
      <c r="CQ32" s="277" t="s">
        <v>835</v>
      </c>
      <c r="CR32" s="277" t="s">
        <v>835</v>
      </c>
      <c r="CS32" s="277" t="s">
        <v>835</v>
      </c>
      <c r="CT32" s="277" t="s">
        <v>835</v>
      </c>
      <c r="CU32" s="277" t="s">
        <v>835</v>
      </c>
      <c r="CV32" s="277" t="s">
        <v>835</v>
      </c>
      <c r="CW32" s="277" t="s">
        <v>835</v>
      </c>
      <c r="CX32" s="277" t="s">
        <v>835</v>
      </c>
      <c r="CY32" s="277" t="s">
        <v>835</v>
      </c>
      <c r="CZ32" s="277" t="s">
        <v>835</v>
      </c>
      <c r="DA32" s="274">
        <v>0</v>
      </c>
      <c r="DB32" s="277" t="s">
        <v>835</v>
      </c>
      <c r="DC32" s="277" t="s">
        <v>835</v>
      </c>
      <c r="DD32" s="277" t="s">
        <v>835</v>
      </c>
      <c r="DE32" s="277" t="s">
        <v>835</v>
      </c>
      <c r="DF32" s="277" t="s">
        <v>835</v>
      </c>
      <c r="DG32" s="277" t="s">
        <v>835</v>
      </c>
      <c r="DH32" s="274">
        <v>0</v>
      </c>
      <c r="DI32" s="274">
        <v>0</v>
      </c>
      <c r="DJ32" s="274">
        <f t="shared" si="14"/>
        <v>0</v>
      </c>
      <c r="DK32" s="277" t="s">
        <v>835</v>
      </c>
      <c r="DL32" s="277" t="s">
        <v>835</v>
      </c>
      <c r="DM32" s="277" t="s">
        <v>835</v>
      </c>
      <c r="DN32" s="277" t="s">
        <v>835</v>
      </c>
      <c r="DO32" s="277" t="s">
        <v>835</v>
      </c>
      <c r="DP32" s="277" t="s">
        <v>835</v>
      </c>
      <c r="DQ32" s="277" t="s">
        <v>835</v>
      </c>
      <c r="DR32" s="277" t="s">
        <v>835</v>
      </c>
      <c r="DS32" s="277" t="s">
        <v>835</v>
      </c>
      <c r="DT32" s="277" t="s">
        <v>835</v>
      </c>
      <c r="DU32" s="277" t="s">
        <v>835</v>
      </c>
      <c r="DV32" s="274">
        <v>0</v>
      </c>
      <c r="DW32" s="277" t="s">
        <v>835</v>
      </c>
      <c r="DX32" s="277" t="s">
        <v>835</v>
      </c>
      <c r="DY32" s="277" t="s">
        <v>835</v>
      </c>
      <c r="DZ32" s="274">
        <v>0</v>
      </c>
      <c r="EA32" s="277" t="s">
        <v>835</v>
      </c>
      <c r="EB32" s="277" t="s">
        <v>835</v>
      </c>
      <c r="EC32" s="277" t="s">
        <v>835</v>
      </c>
      <c r="ED32" s="274">
        <v>0</v>
      </c>
      <c r="EE32" s="274">
        <v>0</v>
      </c>
      <c r="EF32" s="274">
        <f t="shared" si="16"/>
        <v>0</v>
      </c>
      <c r="EG32" s="274">
        <v>0</v>
      </c>
      <c r="EH32" s="277" t="s">
        <v>835</v>
      </c>
      <c r="EI32" s="277" t="s">
        <v>835</v>
      </c>
      <c r="EJ32" s="274">
        <v>0</v>
      </c>
      <c r="EK32" s="277" t="s">
        <v>835</v>
      </c>
      <c r="EL32" s="277" t="s">
        <v>835</v>
      </c>
      <c r="EM32" s="277" t="s">
        <v>835</v>
      </c>
      <c r="EN32" s="274">
        <v>0</v>
      </c>
      <c r="EO32" s="274">
        <v>0</v>
      </c>
      <c r="EP32" s="274">
        <v>0</v>
      </c>
      <c r="EQ32" s="277" t="s">
        <v>835</v>
      </c>
      <c r="ER32" s="277" t="s">
        <v>835</v>
      </c>
      <c r="ES32" s="277" t="s">
        <v>835</v>
      </c>
      <c r="ET32" s="277" t="s">
        <v>835</v>
      </c>
      <c r="EU32" s="274">
        <v>0</v>
      </c>
      <c r="EV32" s="274">
        <v>0</v>
      </c>
      <c r="EW32" s="277" t="s">
        <v>835</v>
      </c>
      <c r="EX32" s="277" t="s">
        <v>835</v>
      </c>
      <c r="EY32" s="277" t="s">
        <v>835</v>
      </c>
      <c r="EZ32" s="274">
        <v>0</v>
      </c>
      <c r="FA32" s="274">
        <v>0</v>
      </c>
      <c r="FB32" s="274">
        <f t="shared" si="18"/>
        <v>657</v>
      </c>
      <c r="FC32" s="274">
        <v>0</v>
      </c>
      <c r="FD32" s="274">
        <v>0</v>
      </c>
      <c r="FE32" s="274">
        <v>0</v>
      </c>
      <c r="FF32" s="274">
        <v>96</v>
      </c>
      <c r="FG32" s="274">
        <v>0</v>
      </c>
      <c r="FH32" s="274">
        <v>182</v>
      </c>
      <c r="FI32" s="274">
        <v>0</v>
      </c>
      <c r="FJ32" s="274">
        <v>370</v>
      </c>
      <c r="FK32" s="274">
        <v>0</v>
      </c>
      <c r="FL32" s="274">
        <v>0</v>
      </c>
      <c r="FM32" s="274">
        <v>0</v>
      </c>
      <c r="FN32" s="274">
        <v>0</v>
      </c>
      <c r="FO32" s="274">
        <v>0</v>
      </c>
      <c r="FP32" s="277" t="s">
        <v>835</v>
      </c>
      <c r="FQ32" s="277" t="s">
        <v>835</v>
      </c>
      <c r="FR32" s="277" t="s">
        <v>835</v>
      </c>
      <c r="FS32" s="274">
        <v>0</v>
      </c>
      <c r="FT32" s="274">
        <v>0</v>
      </c>
      <c r="FU32" s="274">
        <v>0</v>
      </c>
      <c r="FV32" s="274">
        <v>0</v>
      </c>
      <c r="FW32" s="274">
        <v>9</v>
      </c>
    </row>
    <row r="33" spans="1:179" ht="13.5" customHeight="1" x14ac:dyDescent="0.15">
      <c r="A33" s="272" t="s">
        <v>710</v>
      </c>
      <c r="B33" s="273" t="s">
        <v>777</v>
      </c>
      <c r="C33" s="272" t="s">
        <v>778</v>
      </c>
      <c r="D33" s="274">
        <f t="shared" si="20"/>
        <v>2770</v>
      </c>
      <c r="E33" s="274">
        <f t="shared" si="21"/>
        <v>964</v>
      </c>
      <c r="F33" s="274">
        <f t="shared" si="22"/>
        <v>0</v>
      </c>
      <c r="G33" s="274">
        <f t="shared" si="23"/>
        <v>0</v>
      </c>
      <c r="H33" s="274">
        <f t="shared" si="24"/>
        <v>385</v>
      </c>
      <c r="I33" s="274">
        <f t="shared" si="25"/>
        <v>422</v>
      </c>
      <c r="J33" s="274">
        <f t="shared" si="26"/>
        <v>205</v>
      </c>
      <c r="K33" s="274">
        <f t="shared" si="27"/>
        <v>0</v>
      </c>
      <c r="L33" s="274">
        <f t="shared" si="28"/>
        <v>583</v>
      </c>
      <c r="M33" s="274">
        <f t="shared" si="29"/>
        <v>0</v>
      </c>
      <c r="N33" s="274">
        <f t="shared" si="30"/>
        <v>0</v>
      </c>
      <c r="O33" s="274">
        <f t="shared" si="31"/>
        <v>136</v>
      </c>
      <c r="P33" s="274">
        <f t="shared" si="32"/>
        <v>0</v>
      </c>
      <c r="Q33" s="274">
        <f t="shared" si="33"/>
        <v>0</v>
      </c>
      <c r="R33" s="274">
        <f t="shared" si="34"/>
        <v>0</v>
      </c>
      <c r="S33" s="274">
        <f t="shared" si="35"/>
        <v>0</v>
      </c>
      <c r="T33" s="274">
        <f t="shared" si="36"/>
        <v>0</v>
      </c>
      <c r="U33" s="274">
        <f t="shared" si="37"/>
        <v>0</v>
      </c>
      <c r="V33" s="274">
        <f t="shared" si="4"/>
        <v>0</v>
      </c>
      <c r="W33" s="274">
        <f t="shared" si="38"/>
        <v>0</v>
      </c>
      <c r="X33" s="274">
        <f t="shared" si="5"/>
        <v>0</v>
      </c>
      <c r="Y33" s="274">
        <f t="shared" si="39"/>
        <v>75</v>
      </c>
      <c r="Z33" s="274">
        <f t="shared" si="6"/>
        <v>33</v>
      </c>
      <c r="AA33" s="274">
        <v>14</v>
      </c>
      <c r="AB33" s="274">
        <v>0</v>
      </c>
      <c r="AC33" s="274">
        <v>0</v>
      </c>
      <c r="AD33" s="274">
        <v>19</v>
      </c>
      <c r="AE33" s="274">
        <v>0</v>
      </c>
      <c r="AF33" s="274">
        <v>0</v>
      </c>
      <c r="AG33" s="274">
        <v>0</v>
      </c>
      <c r="AH33" s="274">
        <v>0</v>
      </c>
      <c r="AI33" s="274">
        <v>0</v>
      </c>
      <c r="AJ33" s="274">
        <v>0</v>
      </c>
      <c r="AK33" s="274">
        <v>0</v>
      </c>
      <c r="AL33" s="277" t="s">
        <v>835</v>
      </c>
      <c r="AM33" s="277" t="s">
        <v>835</v>
      </c>
      <c r="AN33" s="274">
        <v>0</v>
      </c>
      <c r="AO33" s="277" t="s">
        <v>835</v>
      </c>
      <c r="AP33" s="277" t="s">
        <v>835</v>
      </c>
      <c r="AQ33" s="274">
        <v>0</v>
      </c>
      <c r="AR33" s="277" t="s">
        <v>835</v>
      </c>
      <c r="AS33" s="274">
        <v>0</v>
      </c>
      <c r="AT33" s="274">
        <v>0</v>
      </c>
      <c r="AU33" s="274">
        <v>0</v>
      </c>
      <c r="AV33" s="274">
        <f t="shared" si="8"/>
        <v>232</v>
      </c>
      <c r="AW33" s="274">
        <v>0</v>
      </c>
      <c r="AX33" s="274">
        <v>0</v>
      </c>
      <c r="AY33" s="274">
        <v>0</v>
      </c>
      <c r="AZ33" s="274">
        <v>232</v>
      </c>
      <c r="BA33" s="274">
        <v>0</v>
      </c>
      <c r="BB33" s="274">
        <v>0</v>
      </c>
      <c r="BC33" s="274">
        <v>0</v>
      </c>
      <c r="BD33" s="274">
        <v>0</v>
      </c>
      <c r="BE33" s="274">
        <v>0</v>
      </c>
      <c r="BF33" s="274">
        <v>0</v>
      </c>
      <c r="BG33" s="274">
        <v>0</v>
      </c>
      <c r="BH33" s="277" t="s">
        <v>835</v>
      </c>
      <c r="BI33" s="277" t="s">
        <v>835</v>
      </c>
      <c r="BJ33" s="277" t="s">
        <v>835</v>
      </c>
      <c r="BK33" s="277" t="s">
        <v>835</v>
      </c>
      <c r="BL33" s="277" t="s">
        <v>835</v>
      </c>
      <c r="BM33" s="277" t="s">
        <v>835</v>
      </c>
      <c r="BN33" s="277" t="s">
        <v>835</v>
      </c>
      <c r="BO33" s="277" t="s">
        <v>835</v>
      </c>
      <c r="BP33" s="274">
        <v>0</v>
      </c>
      <c r="BQ33" s="274">
        <v>0</v>
      </c>
      <c r="BR33" s="274">
        <f t="shared" si="10"/>
        <v>0</v>
      </c>
      <c r="BS33" s="277" t="s">
        <v>835</v>
      </c>
      <c r="BT33" s="277" t="s">
        <v>835</v>
      </c>
      <c r="BU33" s="277" t="s">
        <v>835</v>
      </c>
      <c r="BV33" s="277" t="s">
        <v>835</v>
      </c>
      <c r="BW33" s="277" t="s">
        <v>835</v>
      </c>
      <c r="BX33" s="277" t="s">
        <v>835</v>
      </c>
      <c r="BY33" s="277" t="s">
        <v>835</v>
      </c>
      <c r="BZ33" s="277" t="s">
        <v>835</v>
      </c>
      <c r="CA33" s="277" t="s">
        <v>835</v>
      </c>
      <c r="CB33" s="277" t="s">
        <v>835</v>
      </c>
      <c r="CC33" s="277" t="s">
        <v>835</v>
      </c>
      <c r="CD33" s="274">
        <v>0</v>
      </c>
      <c r="CE33" s="277" t="s">
        <v>835</v>
      </c>
      <c r="CF33" s="277" t="s">
        <v>835</v>
      </c>
      <c r="CG33" s="277" t="s">
        <v>835</v>
      </c>
      <c r="CH33" s="277" t="s">
        <v>835</v>
      </c>
      <c r="CI33" s="277" t="s">
        <v>835</v>
      </c>
      <c r="CJ33" s="277" t="s">
        <v>835</v>
      </c>
      <c r="CK33" s="277" t="s">
        <v>835</v>
      </c>
      <c r="CL33" s="274">
        <v>0</v>
      </c>
      <c r="CM33" s="274">
        <v>0</v>
      </c>
      <c r="CN33" s="274">
        <f t="shared" si="12"/>
        <v>0</v>
      </c>
      <c r="CO33" s="277" t="s">
        <v>835</v>
      </c>
      <c r="CP33" s="277" t="s">
        <v>835</v>
      </c>
      <c r="CQ33" s="277" t="s">
        <v>835</v>
      </c>
      <c r="CR33" s="277" t="s">
        <v>835</v>
      </c>
      <c r="CS33" s="277" t="s">
        <v>835</v>
      </c>
      <c r="CT33" s="277" t="s">
        <v>835</v>
      </c>
      <c r="CU33" s="277" t="s">
        <v>835</v>
      </c>
      <c r="CV33" s="277" t="s">
        <v>835</v>
      </c>
      <c r="CW33" s="277" t="s">
        <v>835</v>
      </c>
      <c r="CX33" s="277" t="s">
        <v>835</v>
      </c>
      <c r="CY33" s="277" t="s">
        <v>835</v>
      </c>
      <c r="CZ33" s="277" t="s">
        <v>835</v>
      </c>
      <c r="DA33" s="274">
        <v>0</v>
      </c>
      <c r="DB33" s="277" t="s">
        <v>835</v>
      </c>
      <c r="DC33" s="277" t="s">
        <v>835</v>
      </c>
      <c r="DD33" s="277" t="s">
        <v>835</v>
      </c>
      <c r="DE33" s="277" t="s">
        <v>835</v>
      </c>
      <c r="DF33" s="277" t="s">
        <v>835</v>
      </c>
      <c r="DG33" s="277" t="s">
        <v>835</v>
      </c>
      <c r="DH33" s="274">
        <v>0</v>
      </c>
      <c r="DI33" s="274">
        <v>0</v>
      </c>
      <c r="DJ33" s="274">
        <f t="shared" si="14"/>
        <v>0</v>
      </c>
      <c r="DK33" s="277" t="s">
        <v>835</v>
      </c>
      <c r="DL33" s="277" t="s">
        <v>835</v>
      </c>
      <c r="DM33" s="277" t="s">
        <v>835</v>
      </c>
      <c r="DN33" s="277" t="s">
        <v>835</v>
      </c>
      <c r="DO33" s="277" t="s">
        <v>835</v>
      </c>
      <c r="DP33" s="277" t="s">
        <v>835</v>
      </c>
      <c r="DQ33" s="277" t="s">
        <v>835</v>
      </c>
      <c r="DR33" s="277" t="s">
        <v>835</v>
      </c>
      <c r="DS33" s="277" t="s">
        <v>835</v>
      </c>
      <c r="DT33" s="277" t="s">
        <v>835</v>
      </c>
      <c r="DU33" s="277" t="s">
        <v>835</v>
      </c>
      <c r="DV33" s="274">
        <v>0</v>
      </c>
      <c r="DW33" s="277" t="s">
        <v>835</v>
      </c>
      <c r="DX33" s="277" t="s">
        <v>835</v>
      </c>
      <c r="DY33" s="277" t="s">
        <v>835</v>
      </c>
      <c r="DZ33" s="274">
        <v>0</v>
      </c>
      <c r="EA33" s="277" t="s">
        <v>835</v>
      </c>
      <c r="EB33" s="277" t="s">
        <v>835</v>
      </c>
      <c r="EC33" s="277" t="s">
        <v>835</v>
      </c>
      <c r="ED33" s="274">
        <v>0</v>
      </c>
      <c r="EE33" s="274">
        <v>0</v>
      </c>
      <c r="EF33" s="274">
        <f t="shared" si="16"/>
        <v>0</v>
      </c>
      <c r="EG33" s="274">
        <v>0</v>
      </c>
      <c r="EH33" s="277" t="s">
        <v>835</v>
      </c>
      <c r="EI33" s="277" t="s">
        <v>835</v>
      </c>
      <c r="EJ33" s="274">
        <v>0</v>
      </c>
      <c r="EK33" s="277" t="s">
        <v>835</v>
      </c>
      <c r="EL33" s="277" t="s">
        <v>835</v>
      </c>
      <c r="EM33" s="277" t="s">
        <v>835</v>
      </c>
      <c r="EN33" s="274">
        <v>0</v>
      </c>
      <c r="EO33" s="274">
        <v>0</v>
      </c>
      <c r="EP33" s="274">
        <v>0</v>
      </c>
      <c r="EQ33" s="277" t="s">
        <v>835</v>
      </c>
      <c r="ER33" s="277" t="s">
        <v>835</v>
      </c>
      <c r="ES33" s="277" t="s">
        <v>835</v>
      </c>
      <c r="ET33" s="277" t="s">
        <v>835</v>
      </c>
      <c r="EU33" s="274">
        <v>0</v>
      </c>
      <c r="EV33" s="274">
        <v>0</v>
      </c>
      <c r="EW33" s="277" t="s">
        <v>835</v>
      </c>
      <c r="EX33" s="277" t="s">
        <v>835</v>
      </c>
      <c r="EY33" s="277" t="s">
        <v>835</v>
      </c>
      <c r="EZ33" s="274">
        <v>0</v>
      </c>
      <c r="FA33" s="274">
        <v>0</v>
      </c>
      <c r="FB33" s="274">
        <f t="shared" si="18"/>
        <v>2505</v>
      </c>
      <c r="FC33" s="274">
        <v>950</v>
      </c>
      <c r="FD33" s="274">
        <v>0</v>
      </c>
      <c r="FE33" s="274">
        <v>0</v>
      </c>
      <c r="FF33" s="274">
        <v>134</v>
      </c>
      <c r="FG33" s="274">
        <v>422</v>
      </c>
      <c r="FH33" s="274">
        <v>205</v>
      </c>
      <c r="FI33" s="274">
        <v>0</v>
      </c>
      <c r="FJ33" s="274">
        <v>583</v>
      </c>
      <c r="FK33" s="274">
        <v>0</v>
      </c>
      <c r="FL33" s="274">
        <v>0</v>
      </c>
      <c r="FM33" s="274">
        <v>136</v>
      </c>
      <c r="FN33" s="274">
        <v>0</v>
      </c>
      <c r="FO33" s="274">
        <v>0</v>
      </c>
      <c r="FP33" s="277" t="s">
        <v>835</v>
      </c>
      <c r="FQ33" s="277" t="s">
        <v>835</v>
      </c>
      <c r="FR33" s="277" t="s">
        <v>835</v>
      </c>
      <c r="FS33" s="274">
        <v>0</v>
      </c>
      <c r="FT33" s="274">
        <v>0</v>
      </c>
      <c r="FU33" s="274">
        <v>0</v>
      </c>
      <c r="FV33" s="274">
        <v>0</v>
      </c>
      <c r="FW33" s="274">
        <v>75</v>
      </c>
    </row>
    <row r="34" spans="1:179" ht="13.5" customHeight="1" x14ac:dyDescent="0.15">
      <c r="A34" s="272" t="s">
        <v>710</v>
      </c>
      <c r="B34" s="273" t="s">
        <v>779</v>
      </c>
      <c r="C34" s="272" t="s">
        <v>780</v>
      </c>
      <c r="D34" s="274">
        <f t="shared" si="20"/>
        <v>652</v>
      </c>
      <c r="E34" s="274">
        <f t="shared" si="21"/>
        <v>0</v>
      </c>
      <c r="F34" s="274">
        <f t="shared" si="22"/>
        <v>0</v>
      </c>
      <c r="G34" s="274">
        <f t="shared" si="23"/>
        <v>0</v>
      </c>
      <c r="H34" s="274">
        <f t="shared" si="24"/>
        <v>221</v>
      </c>
      <c r="I34" s="274">
        <f t="shared" si="25"/>
        <v>0</v>
      </c>
      <c r="J34" s="274">
        <f t="shared" si="26"/>
        <v>0</v>
      </c>
      <c r="K34" s="274">
        <f t="shared" si="27"/>
        <v>0</v>
      </c>
      <c r="L34" s="274">
        <f t="shared" si="28"/>
        <v>0</v>
      </c>
      <c r="M34" s="274">
        <f t="shared" si="29"/>
        <v>0</v>
      </c>
      <c r="N34" s="274">
        <f t="shared" si="30"/>
        <v>0</v>
      </c>
      <c r="O34" s="274">
        <f t="shared" si="31"/>
        <v>0</v>
      </c>
      <c r="P34" s="274">
        <f t="shared" si="32"/>
        <v>0</v>
      </c>
      <c r="Q34" s="274">
        <f t="shared" si="33"/>
        <v>0</v>
      </c>
      <c r="R34" s="274">
        <f t="shared" si="34"/>
        <v>0</v>
      </c>
      <c r="S34" s="274">
        <f t="shared" si="35"/>
        <v>0</v>
      </c>
      <c r="T34" s="274">
        <f t="shared" si="36"/>
        <v>0</v>
      </c>
      <c r="U34" s="274">
        <f t="shared" si="37"/>
        <v>0</v>
      </c>
      <c r="V34" s="274">
        <f t="shared" si="4"/>
        <v>0</v>
      </c>
      <c r="W34" s="274">
        <f t="shared" si="38"/>
        <v>0</v>
      </c>
      <c r="X34" s="274">
        <f t="shared" si="5"/>
        <v>0</v>
      </c>
      <c r="Y34" s="274">
        <f t="shared" si="39"/>
        <v>431</v>
      </c>
      <c r="Z34" s="274">
        <f t="shared" si="6"/>
        <v>431</v>
      </c>
      <c r="AA34" s="274">
        <v>0</v>
      </c>
      <c r="AB34" s="274">
        <v>0</v>
      </c>
      <c r="AC34" s="274">
        <v>0</v>
      </c>
      <c r="AD34" s="274">
        <v>0</v>
      </c>
      <c r="AE34" s="274">
        <v>0</v>
      </c>
      <c r="AF34" s="274">
        <v>0</v>
      </c>
      <c r="AG34" s="274">
        <v>0</v>
      </c>
      <c r="AH34" s="274">
        <v>0</v>
      </c>
      <c r="AI34" s="274">
        <v>0</v>
      </c>
      <c r="AJ34" s="274">
        <v>0</v>
      </c>
      <c r="AK34" s="274">
        <v>0</v>
      </c>
      <c r="AL34" s="277" t="s">
        <v>835</v>
      </c>
      <c r="AM34" s="277" t="s">
        <v>835</v>
      </c>
      <c r="AN34" s="274">
        <v>0</v>
      </c>
      <c r="AO34" s="277" t="s">
        <v>835</v>
      </c>
      <c r="AP34" s="277" t="s">
        <v>835</v>
      </c>
      <c r="AQ34" s="274">
        <v>0</v>
      </c>
      <c r="AR34" s="277" t="s">
        <v>835</v>
      </c>
      <c r="AS34" s="274">
        <v>0</v>
      </c>
      <c r="AT34" s="274">
        <v>0</v>
      </c>
      <c r="AU34" s="274">
        <v>431</v>
      </c>
      <c r="AV34" s="274">
        <f t="shared" si="8"/>
        <v>221</v>
      </c>
      <c r="AW34" s="274">
        <v>0</v>
      </c>
      <c r="AX34" s="274">
        <v>0</v>
      </c>
      <c r="AY34" s="274">
        <v>0</v>
      </c>
      <c r="AZ34" s="274">
        <v>221</v>
      </c>
      <c r="BA34" s="274">
        <v>0</v>
      </c>
      <c r="BB34" s="274">
        <v>0</v>
      </c>
      <c r="BC34" s="274">
        <v>0</v>
      </c>
      <c r="BD34" s="274">
        <v>0</v>
      </c>
      <c r="BE34" s="274">
        <v>0</v>
      </c>
      <c r="BF34" s="274">
        <v>0</v>
      </c>
      <c r="BG34" s="274">
        <v>0</v>
      </c>
      <c r="BH34" s="277" t="s">
        <v>835</v>
      </c>
      <c r="BI34" s="277" t="s">
        <v>835</v>
      </c>
      <c r="BJ34" s="277" t="s">
        <v>835</v>
      </c>
      <c r="BK34" s="277" t="s">
        <v>835</v>
      </c>
      <c r="BL34" s="277" t="s">
        <v>835</v>
      </c>
      <c r="BM34" s="277" t="s">
        <v>835</v>
      </c>
      <c r="BN34" s="277" t="s">
        <v>835</v>
      </c>
      <c r="BO34" s="277" t="s">
        <v>835</v>
      </c>
      <c r="BP34" s="274">
        <v>0</v>
      </c>
      <c r="BQ34" s="274">
        <v>0</v>
      </c>
      <c r="BR34" s="274">
        <f t="shared" si="10"/>
        <v>0</v>
      </c>
      <c r="BS34" s="277" t="s">
        <v>835</v>
      </c>
      <c r="BT34" s="277" t="s">
        <v>835</v>
      </c>
      <c r="BU34" s="277" t="s">
        <v>835</v>
      </c>
      <c r="BV34" s="277" t="s">
        <v>835</v>
      </c>
      <c r="BW34" s="277" t="s">
        <v>835</v>
      </c>
      <c r="BX34" s="277" t="s">
        <v>835</v>
      </c>
      <c r="BY34" s="277" t="s">
        <v>835</v>
      </c>
      <c r="BZ34" s="277" t="s">
        <v>835</v>
      </c>
      <c r="CA34" s="277" t="s">
        <v>835</v>
      </c>
      <c r="CB34" s="277" t="s">
        <v>835</v>
      </c>
      <c r="CC34" s="277" t="s">
        <v>835</v>
      </c>
      <c r="CD34" s="274">
        <v>0</v>
      </c>
      <c r="CE34" s="277" t="s">
        <v>835</v>
      </c>
      <c r="CF34" s="277" t="s">
        <v>835</v>
      </c>
      <c r="CG34" s="277" t="s">
        <v>835</v>
      </c>
      <c r="CH34" s="277" t="s">
        <v>835</v>
      </c>
      <c r="CI34" s="277" t="s">
        <v>835</v>
      </c>
      <c r="CJ34" s="277" t="s">
        <v>835</v>
      </c>
      <c r="CK34" s="277" t="s">
        <v>835</v>
      </c>
      <c r="CL34" s="274">
        <v>0</v>
      </c>
      <c r="CM34" s="274">
        <v>0</v>
      </c>
      <c r="CN34" s="274">
        <f t="shared" si="12"/>
        <v>0</v>
      </c>
      <c r="CO34" s="277" t="s">
        <v>835</v>
      </c>
      <c r="CP34" s="277" t="s">
        <v>835</v>
      </c>
      <c r="CQ34" s="277" t="s">
        <v>835</v>
      </c>
      <c r="CR34" s="277" t="s">
        <v>835</v>
      </c>
      <c r="CS34" s="277" t="s">
        <v>835</v>
      </c>
      <c r="CT34" s="277" t="s">
        <v>835</v>
      </c>
      <c r="CU34" s="277" t="s">
        <v>835</v>
      </c>
      <c r="CV34" s="277" t="s">
        <v>835</v>
      </c>
      <c r="CW34" s="277" t="s">
        <v>835</v>
      </c>
      <c r="CX34" s="277" t="s">
        <v>835</v>
      </c>
      <c r="CY34" s="277" t="s">
        <v>835</v>
      </c>
      <c r="CZ34" s="277" t="s">
        <v>835</v>
      </c>
      <c r="DA34" s="274">
        <v>0</v>
      </c>
      <c r="DB34" s="277" t="s">
        <v>835</v>
      </c>
      <c r="DC34" s="277" t="s">
        <v>835</v>
      </c>
      <c r="DD34" s="277" t="s">
        <v>835</v>
      </c>
      <c r="DE34" s="277" t="s">
        <v>835</v>
      </c>
      <c r="DF34" s="277" t="s">
        <v>835</v>
      </c>
      <c r="DG34" s="277" t="s">
        <v>835</v>
      </c>
      <c r="DH34" s="274">
        <v>0</v>
      </c>
      <c r="DI34" s="274">
        <v>0</v>
      </c>
      <c r="DJ34" s="274">
        <f t="shared" si="14"/>
        <v>0</v>
      </c>
      <c r="DK34" s="277" t="s">
        <v>835</v>
      </c>
      <c r="DL34" s="277" t="s">
        <v>835</v>
      </c>
      <c r="DM34" s="277" t="s">
        <v>835</v>
      </c>
      <c r="DN34" s="277" t="s">
        <v>835</v>
      </c>
      <c r="DO34" s="277" t="s">
        <v>835</v>
      </c>
      <c r="DP34" s="277" t="s">
        <v>835</v>
      </c>
      <c r="DQ34" s="277" t="s">
        <v>835</v>
      </c>
      <c r="DR34" s="277" t="s">
        <v>835</v>
      </c>
      <c r="DS34" s="277" t="s">
        <v>835</v>
      </c>
      <c r="DT34" s="277" t="s">
        <v>835</v>
      </c>
      <c r="DU34" s="277" t="s">
        <v>835</v>
      </c>
      <c r="DV34" s="274">
        <v>0</v>
      </c>
      <c r="DW34" s="277" t="s">
        <v>835</v>
      </c>
      <c r="DX34" s="277" t="s">
        <v>835</v>
      </c>
      <c r="DY34" s="277" t="s">
        <v>835</v>
      </c>
      <c r="DZ34" s="274">
        <v>0</v>
      </c>
      <c r="EA34" s="277" t="s">
        <v>835</v>
      </c>
      <c r="EB34" s="277" t="s">
        <v>835</v>
      </c>
      <c r="EC34" s="277" t="s">
        <v>835</v>
      </c>
      <c r="ED34" s="274">
        <v>0</v>
      </c>
      <c r="EE34" s="274">
        <v>0</v>
      </c>
      <c r="EF34" s="274">
        <f t="shared" si="16"/>
        <v>0</v>
      </c>
      <c r="EG34" s="274">
        <v>0</v>
      </c>
      <c r="EH34" s="277" t="s">
        <v>835</v>
      </c>
      <c r="EI34" s="277" t="s">
        <v>835</v>
      </c>
      <c r="EJ34" s="274">
        <v>0</v>
      </c>
      <c r="EK34" s="277" t="s">
        <v>835</v>
      </c>
      <c r="EL34" s="277" t="s">
        <v>835</v>
      </c>
      <c r="EM34" s="277" t="s">
        <v>835</v>
      </c>
      <c r="EN34" s="274">
        <v>0</v>
      </c>
      <c r="EO34" s="274">
        <v>0</v>
      </c>
      <c r="EP34" s="274">
        <v>0</v>
      </c>
      <c r="EQ34" s="277" t="s">
        <v>835</v>
      </c>
      <c r="ER34" s="277" t="s">
        <v>835</v>
      </c>
      <c r="ES34" s="277" t="s">
        <v>835</v>
      </c>
      <c r="ET34" s="277" t="s">
        <v>835</v>
      </c>
      <c r="EU34" s="274">
        <v>0</v>
      </c>
      <c r="EV34" s="274">
        <v>0</v>
      </c>
      <c r="EW34" s="277" t="s">
        <v>835</v>
      </c>
      <c r="EX34" s="277" t="s">
        <v>835</v>
      </c>
      <c r="EY34" s="277" t="s">
        <v>835</v>
      </c>
      <c r="EZ34" s="274">
        <v>0</v>
      </c>
      <c r="FA34" s="274">
        <v>0</v>
      </c>
      <c r="FB34" s="274">
        <f t="shared" si="18"/>
        <v>0</v>
      </c>
      <c r="FC34" s="274">
        <v>0</v>
      </c>
      <c r="FD34" s="274">
        <v>0</v>
      </c>
      <c r="FE34" s="274">
        <v>0</v>
      </c>
      <c r="FF34" s="274">
        <v>0</v>
      </c>
      <c r="FG34" s="274">
        <v>0</v>
      </c>
      <c r="FH34" s="274">
        <v>0</v>
      </c>
      <c r="FI34" s="274">
        <v>0</v>
      </c>
      <c r="FJ34" s="274">
        <v>0</v>
      </c>
      <c r="FK34" s="274">
        <v>0</v>
      </c>
      <c r="FL34" s="274">
        <v>0</v>
      </c>
      <c r="FM34" s="274">
        <v>0</v>
      </c>
      <c r="FN34" s="274">
        <v>0</v>
      </c>
      <c r="FO34" s="274">
        <v>0</v>
      </c>
      <c r="FP34" s="277" t="s">
        <v>835</v>
      </c>
      <c r="FQ34" s="277" t="s">
        <v>835</v>
      </c>
      <c r="FR34" s="277" t="s">
        <v>835</v>
      </c>
      <c r="FS34" s="274">
        <v>0</v>
      </c>
      <c r="FT34" s="274">
        <v>0</v>
      </c>
      <c r="FU34" s="274">
        <v>0</v>
      </c>
      <c r="FV34" s="274">
        <v>0</v>
      </c>
      <c r="FW34" s="274">
        <v>0</v>
      </c>
    </row>
    <row r="35" spans="1:179" ht="13.5" customHeight="1" x14ac:dyDescent="0.15">
      <c r="A35" s="272" t="s">
        <v>710</v>
      </c>
      <c r="B35" s="273" t="s">
        <v>781</v>
      </c>
      <c r="C35" s="272" t="s">
        <v>782</v>
      </c>
      <c r="D35" s="274">
        <f t="shared" si="20"/>
        <v>1685</v>
      </c>
      <c r="E35" s="274">
        <f t="shared" si="21"/>
        <v>0</v>
      </c>
      <c r="F35" s="274">
        <f t="shared" si="22"/>
        <v>0</v>
      </c>
      <c r="G35" s="274">
        <f t="shared" si="23"/>
        <v>0</v>
      </c>
      <c r="H35" s="274">
        <f t="shared" si="24"/>
        <v>202</v>
      </c>
      <c r="I35" s="274">
        <f t="shared" si="25"/>
        <v>23</v>
      </c>
      <c r="J35" s="274">
        <f t="shared" si="26"/>
        <v>54</v>
      </c>
      <c r="K35" s="274">
        <f t="shared" si="27"/>
        <v>0</v>
      </c>
      <c r="L35" s="274">
        <f t="shared" si="28"/>
        <v>607</v>
      </c>
      <c r="M35" s="274">
        <f t="shared" si="29"/>
        <v>0</v>
      </c>
      <c r="N35" s="274">
        <f t="shared" si="30"/>
        <v>0</v>
      </c>
      <c r="O35" s="274">
        <f t="shared" si="31"/>
        <v>0</v>
      </c>
      <c r="P35" s="274">
        <f t="shared" si="32"/>
        <v>0</v>
      </c>
      <c r="Q35" s="274">
        <f t="shared" si="33"/>
        <v>0</v>
      </c>
      <c r="R35" s="274">
        <f t="shared" si="34"/>
        <v>747</v>
      </c>
      <c r="S35" s="274">
        <f t="shared" si="35"/>
        <v>0</v>
      </c>
      <c r="T35" s="274">
        <f t="shared" si="36"/>
        <v>0</v>
      </c>
      <c r="U35" s="274">
        <f t="shared" si="37"/>
        <v>0</v>
      </c>
      <c r="V35" s="274">
        <f t="shared" si="4"/>
        <v>0</v>
      </c>
      <c r="W35" s="274">
        <f t="shared" si="38"/>
        <v>52</v>
      </c>
      <c r="X35" s="274">
        <f t="shared" si="5"/>
        <v>0</v>
      </c>
      <c r="Y35" s="274">
        <f t="shared" si="39"/>
        <v>0</v>
      </c>
      <c r="Z35" s="274">
        <f t="shared" si="6"/>
        <v>886</v>
      </c>
      <c r="AA35" s="274">
        <v>0</v>
      </c>
      <c r="AB35" s="274">
        <v>0</v>
      </c>
      <c r="AC35" s="274">
        <v>0</v>
      </c>
      <c r="AD35" s="274">
        <v>87</v>
      </c>
      <c r="AE35" s="274">
        <v>0</v>
      </c>
      <c r="AF35" s="274">
        <v>0</v>
      </c>
      <c r="AG35" s="274">
        <v>0</v>
      </c>
      <c r="AH35" s="274">
        <v>0</v>
      </c>
      <c r="AI35" s="274">
        <v>0</v>
      </c>
      <c r="AJ35" s="274">
        <v>0</v>
      </c>
      <c r="AK35" s="274">
        <v>0</v>
      </c>
      <c r="AL35" s="277" t="s">
        <v>835</v>
      </c>
      <c r="AM35" s="277" t="s">
        <v>835</v>
      </c>
      <c r="AN35" s="274">
        <v>747</v>
      </c>
      <c r="AO35" s="277" t="s">
        <v>835</v>
      </c>
      <c r="AP35" s="277" t="s">
        <v>835</v>
      </c>
      <c r="AQ35" s="274">
        <v>0</v>
      </c>
      <c r="AR35" s="277" t="s">
        <v>835</v>
      </c>
      <c r="AS35" s="274">
        <v>52</v>
      </c>
      <c r="AT35" s="274">
        <v>0</v>
      </c>
      <c r="AU35" s="274">
        <v>0</v>
      </c>
      <c r="AV35" s="274">
        <f t="shared" si="8"/>
        <v>92</v>
      </c>
      <c r="AW35" s="274">
        <v>0</v>
      </c>
      <c r="AX35" s="274">
        <v>0</v>
      </c>
      <c r="AY35" s="274">
        <v>0</v>
      </c>
      <c r="AZ35" s="274">
        <v>92</v>
      </c>
      <c r="BA35" s="274">
        <v>0</v>
      </c>
      <c r="BB35" s="274">
        <v>0</v>
      </c>
      <c r="BC35" s="274">
        <v>0</v>
      </c>
      <c r="BD35" s="274">
        <v>0</v>
      </c>
      <c r="BE35" s="274">
        <v>0</v>
      </c>
      <c r="BF35" s="274">
        <v>0</v>
      </c>
      <c r="BG35" s="274">
        <v>0</v>
      </c>
      <c r="BH35" s="277" t="s">
        <v>835</v>
      </c>
      <c r="BI35" s="277" t="s">
        <v>835</v>
      </c>
      <c r="BJ35" s="277" t="s">
        <v>835</v>
      </c>
      <c r="BK35" s="277" t="s">
        <v>835</v>
      </c>
      <c r="BL35" s="277" t="s">
        <v>835</v>
      </c>
      <c r="BM35" s="277" t="s">
        <v>835</v>
      </c>
      <c r="BN35" s="277" t="s">
        <v>835</v>
      </c>
      <c r="BO35" s="277" t="s">
        <v>835</v>
      </c>
      <c r="BP35" s="274">
        <v>0</v>
      </c>
      <c r="BQ35" s="274">
        <v>0</v>
      </c>
      <c r="BR35" s="274">
        <f t="shared" si="10"/>
        <v>0</v>
      </c>
      <c r="BS35" s="277" t="s">
        <v>835</v>
      </c>
      <c r="BT35" s="277" t="s">
        <v>835</v>
      </c>
      <c r="BU35" s="277" t="s">
        <v>835</v>
      </c>
      <c r="BV35" s="277" t="s">
        <v>835</v>
      </c>
      <c r="BW35" s="277" t="s">
        <v>835</v>
      </c>
      <c r="BX35" s="277" t="s">
        <v>835</v>
      </c>
      <c r="BY35" s="277" t="s">
        <v>835</v>
      </c>
      <c r="BZ35" s="277" t="s">
        <v>835</v>
      </c>
      <c r="CA35" s="277" t="s">
        <v>835</v>
      </c>
      <c r="CB35" s="277" t="s">
        <v>835</v>
      </c>
      <c r="CC35" s="277" t="s">
        <v>835</v>
      </c>
      <c r="CD35" s="274">
        <v>0</v>
      </c>
      <c r="CE35" s="277" t="s">
        <v>835</v>
      </c>
      <c r="CF35" s="277" t="s">
        <v>835</v>
      </c>
      <c r="CG35" s="277" t="s">
        <v>835</v>
      </c>
      <c r="CH35" s="277" t="s">
        <v>835</v>
      </c>
      <c r="CI35" s="277" t="s">
        <v>835</v>
      </c>
      <c r="CJ35" s="277" t="s">
        <v>835</v>
      </c>
      <c r="CK35" s="277" t="s">
        <v>835</v>
      </c>
      <c r="CL35" s="274">
        <v>0</v>
      </c>
      <c r="CM35" s="274">
        <v>0</v>
      </c>
      <c r="CN35" s="274">
        <f t="shared" si="12"/>
        <v>0</v>
      </c>
      <c r="CO35" s="277" t="s">
        <v>835</v>
      </c>
      <c r="CP35" s="277" t="s">
        <v>835</v>
      </c>
      <c r="CQ35" s="277" t="s">
        <v>835</v>
      </c>
      <c r="CR35" s="277" t="s">
        <v>835</v>
      </c>
      <c r="CS35" s="277" t="s">
        <v>835</v>
      </c>
      <c r="CT35" s="277" t="s">
        <v>835</v>
      </c>
      <c r="CU35" s="277" t="s">
        <v>835</v>
      </c>
      <c r="CV35" s="277" t="s">
        <v>835</v>
      </c>
      <c r="CW35" s="277" t="s">
        <v>835</v>
      </c>
      <c r="CX35" s="277" t="s">
        <v>835</v>
      </c>
      <c r="CY35" s="277" t="s">
        <v>835</v>
      </c>
      <c r="CZ35" s="277" t="s">
        <v>835</v>
      </c>
      <c r="DA35" s="274">
        <v>0</v>
      </c>
      <c r="DB35" s="277" t="s">
        <v>835</v>
      </c>
      <c r="DC35" s="277" t="s">
        <v>835</v>
      </c>
      <c r="DD35" s="277" t="s">
        <v>835</v>
      </c>
      <c r="DE35" s="277" t="s">
        <v>835</v>
      </c>
      <c r="DF35" s="277" t="s">
        <v>835</v>
      </c>
      <c r="DG35" s="277" t="s">
        <v>835</v>
      </c>
      <c r="DH35" s="274">
        <v>0</v>
      </c>
      <c r="DI35" s="274">
        <v>0</v>
      </c>
      <c r="DJ35" s="274">
        <f t="shared" si="14"/>
        <v>0</v>
      </c>
      <c r="DK35" s="277" t="s">
        <v>835</v>
      </c>
      <c r="DL35" s="277" t="s">
        <v>835</v>
      </c>
      <c r="DM35" s="277" t="s">
        <v>835</v>
      </c>
      <c r="DN35" s="277" t="s">
        <v>835</v>
      </c>
      <c r="DO35" s="277" t="s">
        <v>835</v>
      </c>
      <c r="DP35" s="277" t="s">
        <v>835</v>
      </c>
      <c r="DQ35" s="277" t="s">
        <v>835</v>
      </c>
      <c r="DR35" s="277" t="s">
        <v>835</v>
      </c>
      <c r="DS35" s="277" t="s">
        <v>835</v>
      </c>
      <c r="DT35" s="277" t="s">
        <v>835</v>
      </c>
      <c r="DU35" s="277" t="s">
        <v>835</v>
      </c>
      <c r="DV35" s="274">
        <v>0</v>
      </c>
      <c r="DW35" s="277" t="s">
        <v>835</v>
      </c>
      <c r="DX35" s="277" t="s">
        <v>835</v>
      </c>
      <c r="DY35" s="277" t="s">
        <v>835</v>
      </c>
      <c r="DZ35" s="274">
        <v>0</v>
      </c>
      <c r="EA35" s="277" t="s">
        <v>835</v>
      </c>
      <c r="EB35" s="277" t="s">
        <v>835</v>
      </c>
      <c r="EC35" s="277" t="s">
        <v>835</v>
      </c>
      <c r="ED35" s="274">
        <v>0</v>
      </c>
      <c r="EE35" s="274">
        <v>0</v>
      </c>
      <c r="EF35" s="274">
        <f t="shared" si="16"/>
        <v>0</v>
      </c>
      <c r="EG35" s="274">
        <v>0</v>
      </c>
      <c r="EH35" s="277" t="s">
        <v>835</v>
      </c>
      <c r="EI35" s="277" t="s">
        <v>835</v>
      </c>
      <c r="EJ35" s="274">
        <v>0</v>
      </c>
      <c r="EK35" s="277" t="s">
        <v>835</v>
      </c>
      <c r="EL35" s="277" t="s">
        <v>835</v>
      </c>
      <c r="EM35" s="277" t="s">
        <v>835</v>
      </c>
      <c r="EN35" s="274">
        <v>0</v>
      </c>
      <c r="EO35" s="274">
        <v>0</v>
      </c>
      <c r="EP35" s="274">
        <v>0</v>
      </c>
      <c r="EQ35" s="277" t="s">
        <v>835</v>
      </c>
      <c r="ER35" s="277" t="s">
        <v>835</v>
      </c>
      <c r="ES35" s="277" t="s">
        <v>835</v>
      </c>
      <c r="ET35" s="277" t="s">
        <v>835</v>
      </c>
      <c r="EU35" s="274">
        <v>0</v>
      </c>
      <c r="EV35" s="274">
        <v>0</v>
      </c>
      <c r="EW35" s="277" t="s">
        <v>835</v>
      </c>
      <c r="EX35" s="277" t="s">
        <v>835</v>
      </c>
      <c r="EY35" s="277" t="s">
        <v>835</v>
      </c>
      <c r="EZ35" s="274">
        <v>0</v>
      </c>
      <c r="FA35" s="274">
        <v>0</v>
      </c>
      <c r="FB35" s="274">
        <f t="shared" si="18"/>
        <v>707</v>
      </c>
      <c r="FC35" s="274">
        <v>0</v>
      </c>
      <c r="FD35" s="274">
        <v>0</v>
      </c>
      <c r="FE35" s="274">
        <v>0</v>
      </c>
      <c r="FF35" s="274">
        <v>23</v>
      </c>
      <c r="FG35" s="274">
        <v>23</v>
      </c>
      <c r="FH35" s="274">
        <v>54</v>
      </c>
      <c r="FI35" s="274">
        <v>0</v>
      </c>
      <c r="FJ35" s="274">
        <v>607</v>
      </c>
      <c r="FK35" s="274">
        <v>0</v>
      </c>
      <c r="FL35" s="274">
        <v>0</v>
      </c>
      <c r="FM35" s="274">
        <v>0</v>
      </c>
      <c r="FN35" s="274">
        <v>0</v>
      </c>
      <c r="FO35" s="274">
        <v>0</v>
      </c>
      <c r="FP35" s="277" t="s">
        <v>835</v>
      </c>
      <c r="FQ35" s="277" t="s">
        <v>835</v>
      </c>
      <c r="FR35" s="277" t="s">
        <v>835</v>
      </c>
      <c r="FS35" s="274">
        <v>0</v>
      </c>
      <c r="FT35" s="274">
        <v>0</v>
      </c>
      <c r="FU35" s="274">
        <v>0</v>
      </c>
      <c r="FV35" s="274">
        <v>0</v>
      </c>
      <c r="FW35" s="274">
        <v>0</v>
      </c>
    </row>
    <row r="36" spans="1:179" ht="13.5" customHeight="1" x14ac:dyDescent="0.15">
      <c r="A36" s="272" t="s">
        <v>710</v>
      </c>
      <c r="B36" s="273" t="s">
        <v>783</v>
      </c>
      <c r="C36" s="272" t="s">
        <v>784</v>
      </c>
      <c r="D36" s="274">
        <f t="shared" si="20"/>
        <v>3522</v>
      </c>
      <c r="E36" s="274">
        <f t="shared" si="21"/>
        <v>0</v>
      </c>
      <c r="F36" s="274">
        <f t="shared" si="22"/>
        <v>10</v>
      </c>
      <c r="G36" s="274">
        <f t="shared" si="23"/>
        <v>108</v>
      </c>
      <c r="H36" s="274">
        <f t="shared" si="24"/>
        <v>248</v>
      </c>
      <c r="I36" s="274">
        <f t="shared" si="25"/>
        <v>296</v>
      </c>
      <c r="J36" s="274">
        <f t="shared" si="26"/>
        <v>121</v>
      </c>
      <c r="K36" s="274">
        <f t="shared" si="27"/>
        <v>0</v>
      </c>
      <c r="L36" s="274">
        <f t="shared" si="28"/>
        <v>651</v>
      </c>
      <c r="M36" s="274">
        <f t="shared" si="29"/>
        <v>81</v>
      </c>
      <c r="N36" s="274">
        <f t="shared" si="30"/>
        <v>0</v>
      </c>
      <c r="O36" s="274">
        <f t="shared" si="31"/>
        <v>125</v>
      </c>
      <c r="P36" s="274">
        <f t="shared" si="32"/>
        <v>471</v>
      </c>
      <c r="Q36" s="274">
        <f t="shared" si="33"/>
        <v>0</v>
      </c>
      <c r="R36" s="274">
        <f t="shared" si="34"/>
        <v>1068</v>
      </c>
      <c r="S36" s="274">
        <f t="shared" si="35"/>
        <v>0</v>
      </c>
      <c r="T36" s="274">
        <f t="shared" si="36"/>
        <v>0</v>
      </c>
      <c r="U36" s="274">
        <f t="shared" si="37"/>
        <v>0</v>
      </c>
      <c r="V36" s="274">
        <f t="shared" si="4"/>
        <v>0</v>
      </c>
      <c r="W36" s="274">
        <f t="shared" si="38"/>
        <v>0</v>
      </c>
      <c r="X36" s="274">
        <f t="shared" si="5"/>
        <v>0</v>
      </c>
      <c r="Y36" s="274">
        <f t="shared" si="39"/>
        <v>343</v>
      </c>
      <c r="Z36" s="274">
        <f t="shared" si="6"/>
        <v>1068</v>
      </c>
      <c r="AA36" s="274">
        <v>0</v>
      </c>
      <c r="AB36" s="274">
        <v>0</v>
      </c>
      <c r="AC36" s="274">
        <v>0</v>
      </c>
      <c r="AD36" s="274">
        <v>0</v>
      </c>
      <c r="AE36" s="274">
        <v>0</v>
      </c>
      <c r="AF36" s="274">
        <v>0</v>
      </c>
      <c r="AG36" s="274">
        <v>0</v>
      </c>
      <c r="AH36" s="274">
        <v>0</v>
      </c>
      <c r="AI36" s="274">
        <v>0</v>
      </c>
      <c r="AJ36" s="274">
        <v>0</v>
      </c>
      <c r="AK36" s="274">
        <v>0</v>
      </c>
      <c r="AL36" s="277" t="s">
        <v>835</v>
      </c>
      <c r="AM36" s="277" t="s">
        <v>835</v>
      </c>
      <c r="AN36" s="274">
        <v>1068</v>
      </c>
      <c r="AO36" s="277" t="s">
        <v>835</v>
      </c>
      <c r="AP36" s="277" t="s">
        <v>835</v>
      </c>
      <c r="AQ36" s="274">
        <v>0</v>
      </c>
      <c r="AR36" s="277" t="s">
        <v>835</v>
      </c>
      <c r="AS36" s="274">
        <v>0</v>
      </c>
      <c r="AT36" s="274">
        <v>0</v>
      </c>
      <c r="AU36" s="274">
        <v>0</v>
      </c>
      <c r="AV36" s="274">
        <f t="shared" si="8"/>
        <v>135</v>
      </c>
      <c r="AW36" s="274">
        <v>0</v>
      </c>
      <c r="AX36" s="274">
        <v>0</v>
      </c>
      <c r="AY36" s="274">
        <v>0</v>
      </c>
      <c r="AZ36" s="274">
        <v>119</v>
      </c>
      <c r="BA36" s="274">
        <v>0</v>
      </c>
      <c r="BB36" s="274">
        <v>0</v>
      </c>
      <c r="BC36" s="274">
        <v>0</v>
      </c>
      <c r="BD36" s="274">
        <v>0</v>
      </c>
      <c r="BE36" s="274">
        <v>0</v>
      </c>
      <c r="BF36" s="274">
        <v>0</v>
      </c>
      <c r="BG36" s="274">
        <v>0</v>
      </c>
      <c r="BH36" s="277" t="s">
        <v>835</v>
      </c>
      <c r="BI36" s="277" t="s">
        <v>835</v>
      </c>
      <c r="BJ36" s="277" t="s">
        <v>835</v>
      </c>
      <c r="BK36" s="277" t="s">
        <v>835</v>
      </c>
      <c r="BL36" s="277" t="s">
        <v>835</v>
      </c>
      <c r="BM36" s="277" t="s">
        <v>835</v>
      </c>
      <c r="BN36" s="277" t="s">
        <v>835</v>
      </c>
      <c r="BO36" s="277" t="s">
        <v>835</v>
      </c>
      <c r="BP36" s="274">
        <v>0</v>
      </c>
      <c r="BQ36" s="274">
        <v>16</v>
      </c>
      <c r="BR36" s="274">
        <f t="shared" si="10"/>
        <v>399</v>
      </c>
      <c r="BS36" s="277" t="s">
        <v>835</v>
      </c>
      <c r="BT36" s="277" t="s">
        <v>835</v>
      </c>
      <c r="BU36" s="277" t="s">
        <v>835</v>
      </c>
      <c r="BV36" s="277" t="s">
        <v>835</v>
      </c>
      <c r="BW36" s="277" t="s">
        <v>835</v>
      </c>
      <c r="BX36" s="277" t="s">
        <v>835</v>
      </c>
      <c r="BY36" s="277" t="s">
        <v>835</v>
      </c>
      <c r="BZ36" s="277" t="s">
        <v>835</v>
      </c>
      <c r="CA36" s="277" t="s">
        <v>835</v>
      </c>
      <c r="CB36" s="277" t="s">
        <v>835</v>
      </c>
      <c r="CC36" s="277" t="s">
        <v>835</v>
      </c>
      <c r="CD36" s="274">
        <v>399</v>
      </c>
      <c r="CE36" s="277" t="s">
        <v>835</v>
      </c>
      <c r="CF36" s="277" t="s">
        <v>835</v>
      </c>
      <c r="CG36" s="277" t="s">
        <v>835</v>
      </c>
      <c r="CH36" s="277" t="s">
        <v>835</v>
      </c>
      <c r="CI36" s="277" t="s">
        <v>835</v>
      </c>
      <c r="CJ36" s="277" t="s">
        <v>835</v>
      </c>
      <c r="CK36" s="277" t="s">
        <v>835</v>
      </c>
      <c r="CL36" s="274">
        <v>0</v>
      </c>
      <c r="CM36" s="274">
        <v>0</v>
      </c>
      <c r="CN36" s="274">
        <f t="shared" si="12"/>
        <v>0</v>
      </c>
      <c r="CO36" s="277" t="s">
        <v>835</v>
      </c>
      <c r="CP36" s="277" t="s">
        <v>835</v>
      </c>
      <c r="CQ36" s="277" t="s">
        <v>835</v>
      </c>
      <c r="CR36" s="277" t="s">
        <v>835</v>
      </c>
      <c r="CS36" s="277" t="s">
        <v>835</v>
      </c>
      <c r="CT36" s="277" t="s">
        <v>835</v>
      </c>
      <c r="CU36" s="277" t="s">
        <v>835</v>
      </c>
      <c r="CV36" s="277" t="s">
        <v>835</v>
      </c>
      <c r="CW36" s="277" t="s">
        <v>835</v>
      </c>
      <c r="CX36" s="277" t="s">
        <v>835</v>
      </c>
      <c r="CY36" s="277" t="s">
        <v>835</v>
      </c>
      <c r="CZ36" s="277" t="s">
        <v>835</v>
      </c>
      <c r="DA36" s="274">
        <v>0</v>
      </c>
      <c r="DB36" s="277" t="s">
        <v>835</v>
      </c>
      <c r="DC36" s="277" t="s">
        <v>835</v>
      </c>
      <c r="DD36" s="277" t="s">
        <v>835</v>
      </c>
      <c r="DE36" s="277" t="s">
        <v>835</v>
      </c>
      <c r="DF36" s="277" t="s">
        <v>835</v>
      </c>
      <c r="DG36" s="277" t="s">
        <v>835</v>
      </c>
      <c r="DH36" s="274">
        <v>0</v>
      </c>
      <c r="DI36" s="274">
        <v>0</v>
      </c>
      <c r="DJ36" s="274">
        <f t="shared" si="14"/>
        <v>264</v>
      </c>
      <c r="DK36" s="277" t="s">
        <v>835</v>
      </c>
      <c r="DL36" s="277" t="s">
        <v>835</v>
      </c>
      <c r="DM36" s="277" t="s">
        <v>835</v>
      </c>
      <c r="DN36" s="277" t="s">
        <v>835</v>
      </c>
      <c r="DO36" s="277" t="s">
        <v>835</v>
      </c>
      <c r="DP36" s="277" t="s">
        <v>835</v>
      </c>
      <c r="DQ36" s="277" t="s">
        <v>835</v>
      </c>
      <c r="DR36" s="277" t="s">
        <v>835</v>
      </c>
      <c r="DS36" s="277" t="s">
        <v>835</v>
      </c>
      <c r="DT36" s="277" t="s">
        <v>835</v>
      </c>
      <c r="DU36" s="277" t="s">
        <v>835</v>
      </c>
      <c r="DV36" s="274">
        <v>0</v>
      </c>
      <c r="DW36" s="277" t="s">
        <v>835</v>
      </c>
      <c r="DX36" s="277" t="s">
        <v>835</v>
      </c>
      <c r="DY36" s="277" t="s">
        <v>835</v>
      </c>
      <c r="DZ36" s="274">
        <v>0</v>
      </c>
      <c r="EA36" s="277" t="s">
        <v>835</v>
      </c>
      <c r="EB36" s="277" t="s">
        <v>835</v>
      </c>
      <c r="EC36" s="277" t="s">
        <v>835</v>
      </c>
      <c r="ED36" s="274">
        <v>0</v>
      </c>
      <c r="EE36" s="274">
        <v>264</v>
      </c>
      <c r="EF36" s="274">
        <f t="shared" si="16"/>
        <v>0</v>
      </c>
      <c r="EG36" s="274">
        <v>0</v>
      </c>
      <c r="EH36" s="277" t="s">
        <v>835</v>
      </c>
      <c r="EI36" s="277" t="s">
        <v>835</v>
      </c>
      <c r="EJ36" s="274">
        <v>0</v>
      </c>
      <c r="EK36" s="277" t="s">
        <v>835</v>
      </c>
      <c r="EL36" s="277" t="s">
        <v>835</v>
      </c>
      <c r="EM36" s="277" t="s">
        <v>835</v>
      </c>
      <c r="EN36" s="274">
        <v>0</v>
      </c>
      <c r="EO36" s="274">
        <v>0</v>
      </c>
      <c r="EP36" s="274">
        <v>0</v>
      </c>
      <c r="EQ36" s="277" t="s">
        <v>835</v>
      </c>
      <c r="ER36" s="277" t="s">
        <v>835</v>
      </c>
      <c r="ES36" s="277" t="s">
        <v>835</v>
      </c>
      <c r="ET36" s="277" t="s">
        <v>835</v>
      </c>
      <c r="EU36" s="274">
        <v>0</v>
      </c>
      <c r="EV36" s="274">
        <v>0</v>
      </c>
      <c r="EW36" s="277" t="s">
        <v>835</v>
      </c>
      <c r="EX36" s="277" t="s">
        <v>835</v>
      </c>
      <c r="EY36" s="277" t="s">
        <v>835</v>
      </c>
      <c r="EZ36" s="274">
        <v>0</v>
      </c>
      <c r="FA36" s="274">
        <v>0</v>
      </c>
      <c r="FB36" s="274">
        <f t="shared" si="18"/>
        <v>1656</v>
      </c>
      <c r="FC36" s="274">
        <v>0</v>
      </c>
      <c r="FD36" s="274">
        <v>10</v>
      </c>
      <c r="FE36" s="274">
        <v>108</v>
      </c>
      <c r="FF36" s="274">
        <v>129</v>
      </c>
      <c r="FG36" s="274">
        <v>296</v>
      </c>
      <c r="FH36" s="274">
        <v>121</v>
      </c>
      <c r="FI36" s="274">
        <v>0</v>
      </c>
      <c r="FJ36" s="274">
        <v>651</v>
      </c>
      <c r="FK36" s="274">
        <v>81</v>
      </c>
      <c r="FL36" s="274">
        <v>0</v>
      </c>
      <c r="FM36" s="274">
        <v>125</v>
      </c>
      <c r="FN36" s="274">
        <v>72</v>
      </c>
      <c r="FO36" s="274">
        <v>0</v>
      </c>
      <c r="FP36" s="277" t="s">
        <v>835</v>
      </c>
      <c r="FQ36" s="277" t="s">
        <v>835</v>
      </c>
      <c r="FR36" s="277" t="s">
        <v>835</v>
      </c>
      <c r="FS36" s="274">
        <v>0</v>
      </c>
      <c r="FT36" s="274">
        <v>0</v>
      </c>
      <c r="FU36" s="274">
        <v>0</v>
      </c>
      <c r="FV36" s="274">
        <v>0</v>
      </c>
      <c r="FW36" s="274">
        <v>63</v>
      </c>
    </row>
    <row r="37" spans="1:179" ht="13.5" customHeight="1" x14ac:dyDescent="0.15">
      <c r="A37" s="272" t="s">
        <v>710</v>
      </c>
      <c r="B37" s="273" t="s">
        <v>785</v>
      </c>
      <c r="C37" s="272" t="s">
        <v>786</v>
      </c>
      <c r="D37" s="274">
        <f t="shared" si="20"/>
        <v>1667</v>
      </c>
      <c r="E37" s="274">
        <f t="shared" si="21"/>
        <v>0</v>
      </c>
      <c r="F37" s="274">
        <f t="shared" si="22"/>
        <v>0</v>
      </c>
      <c r="G37" s="274">
        <f t="shared" si="23"/>
        <v>0</v>
      </c>
      <c r="H37" s="274">
        <f t="shared" si="24"/>
        <v>250</v>
      </c>
      <c r="I37" s="274">
        <f t="shared" si="25"/>
        <v>0</v>
      </c>
      <c r="J37" s="274">
        <f t="shared" si="26"/>
        <v>0</v>
      </c>
      <c r="K37" s="274">
        <f t="shared" si="27"/>
        <v>0</v>
      </c>
      <c r="L37" s="274">
        <f t="shared" si="28"/>
        <v>0</v>
      </c>
      <c r="M37" s="274">
        <f t="shared" si="29"/>
        <v>0</v>
      </c>
      <c r="N37" s="274">
        <f t="shared" si="30"/>
        <v>0</v>
      </c>
      <c r="O37" s="274">
        <f t="shared" si="31"/>
        <v>0</v>
      </c>
      <c r="P37" s="274">
        <f t="shared" si="32"/>
        <v>0</v>
      </c>
      <c r="Q37" s="274">
        <f t="shared" si="33"/>
        <v>0</v>
      </c>
      <c r="R37" s="274">
        <f t="shared" si="34"/>
        <v>0</v>
      </c>
      <c r="S37" s="274">
        <f t="shared" si="35"/>
        <v>0</v>
      </c>
      <c r="T37" s="274">
        <f t="shared" si="36"/>
        <v>0</v>
      </c>
      <c r="U37" s="274">
        <f t="shared" si="37"/>
        <v>256</v>
      </c>
      <c r="V37" s="274">
        <f t="shared" si="4"/>
        <v>0</v>
      </c>
      <c r="W37" s="274">
        <f t="shared" si="38"/>
        <v>0</v>
      </c>
      <c r="X37" s="274">
        <f t="shared" si="5"/>
        <v>0</v>
      </c>
      <c r="Y37" s="274">
        <f t="shared" si="39"/>
        <v>1161</v>
      </c>
      <c r="Z37" s="274">
        <f t="shared" si="6"/>
        <v>1400</v>
      </c>
      <c r="AA37" s="274">
        <v>0</v>
      </c>
      <c r="AB37" s="274">
        <v>0</v>
      </c>
      <c r="AC37" s="274">
        <v>0</v>
      </c>
      <c r="AD37" s="274">
        <v>33</v>
      </c>
      <c r="AE37" s="274">
        <v>0</v>
      </c>
      <c r="AF37" s="274">
        <v>0</v>
      </c>
      <c r="AG37" s="274">
        <v>0</v>
      </c>
      <c r="AH37" s="274">
        <v>0</v>
      </c>
      <c r="AI37" s="274">
        <v>0</v>
      </c>
      <c r="AJ37" s="274">
        <v>0</v>
      </c>
      <c r="AK37" s="274">
        <v>0</v>
      </c>
      <c r="AL37" s="277" t="s">
        <v>835</v>
      </c>
      <c r="AM37" s="277" t="s">
        <v>835</v>
      </c>
      <c r="AN37" s="274">
        <v>0</v>
      </c>
      <c r="AO37" s="277" t="s">
        <v>835</v>
      </c>
      <c r="AP37" s="277" t="s">
        <v>835</v>
      </c>
      <c r="AQ37" s="274">
        <v>256</v>
      </c>
      <c r="AR37" s="277" t="s">
        <v>835</v>
      </c>
      <c r="AS37" s="274">
        <v>0</v>
      </c>
      <c r="AT37" s="274">
        <v>0</v>
      </c>
      <c r="AU37" s="274">
        <v>1111</v>
      </c>
      <c r="AV37" s="274">
        <f t="shared" si="8"/>
        <v>267</v>
      </c>
      <c r="AW37" s="274">
        <v>0</v>
      </c>
      <c r="AX37" s="274">
        <v>0</v>
      </c>
      <c r="AY37" s="274">
        <v>0</v>
      </c>
      <c r="AZ37" s="274">
        <v>217</v>
      </c>
      <c r="BA37" s="274">
        <v>0</v>
      </c>
      <c r="BB37" s="274">
        <v>0</v>
      </c>
      <c r="BC37" s="274">
        <v>0</v>
      </c>
      <c r="BD37" s="274">
        <v>0</v>
      </c>
      <c r="BE37" s="274">
        <v>0</v>
      </c>
      <c r="BF37" s="274">
        <v>0</v>
      </c>
      <c r="BG37" s="274">
        <v>0</v>
      </c>
      <c r="BH37" s="277" t="s">
        <v>835</v>
      </c>
      <c r="BI37" s="277" t="s">
        <v>835</v>
      </c>
      <c r="BJ37" s="277" t="s">
        <v>835</v>
      </c>
      <c r="BK37" s="277" t="s">
        <v>835</v>
      </c>
      <c r="BL37" s="277" t="s">
        <v>835</v>
      </c>
      <c r="BM37" s="277" t="s">
        <v>835</v>
      </c>
      <c r="BN37" s="277" t="s">
        <v>835</v>
      </c>
      <c r="BO37" s="277" t="s">
        <v>835</v>
      </c>
      <c r="BP37" s="274">
        <v>0</v>
      </c>
      <c r="BQ37" s="274">
        <v>50</v>
      </c>
      <c r="BR37" s="274">
        <f t="shared" si="10"/>
        <v>0</v>
      </c>
      <c r="BS37" s="277" t="s">
        <v>835</v>
      </c>
      <c r="BT37" s="277" t="s">
        <v>835</v>
      </c>
      <c r="BU37" s="277" t="s">
        <v>835</v>
      </c>
      <c r="BV37" s="277" t="s">
        <v>835</v>
      </c>
      <c r="BW37" s="277" t="s">
        <v>835</v>
      </c>
      <c r="BX37" s="277" t="s">
        <v>835</v>
      </c>
      <c r="BY37" s="277" t="s">
        <v>835</v>
      </c>
      <c r="BZ37" s="277" t="s">
        <v>835</v>
      </c>
      <c r="CA37" s="277" t="s">
        <v>835</v>
      </c>
      <c r="CB37" s="277" t="s">
        <v>835</v>
      </c>
      <c r="CC37" s="277" t="s">
        <v>835</v>
      </c>
      <c r="CD37" s="274">
        <v>0</v>
      </c>
      <c r="CE37" s="277" t="s">
        <v>835</v>
      </c>
      <c r="CF37" s="277" t="s">
        <v>835</v>
      </c>
      <c r="CG37" s="277" t="s">
        <v>835</v>
      </c>
      <c r="CH37" s="277" t="s">
        <v>835</v>
      </c>
      <c r="CI37" s="277" t="s">
        <v>835</v>
      </c>
      <c r="CJ37" s="277" t="s">
        <v>835</v>
      </c>
      <c r="CK37" s="277" t="s">
        <v>835</v>
      </c>
      <c r="CL37" s="274">
        <v>0</v>
      </c>
      <c r="CM37" s="274">
        <v>0</v>
      </c>
      <c r="CN37" s="274">
        <f t="shared" si="12"/>
        <v>0</v>
      </c>
      <c r="CO37" s="277" t="s">
        <v>835</v>
      </c>
      <c r="CP37" s="277" t="s">
        <v>835</v>
      </c>
      <c r="CQ37" s="277" t="s">
        <v>835</v>
      </c>
      <c r="CR37" s="277" t="s">
        <v>835</v>
      </c>
      <c r="CS37" s="277" t="s">
        <v>835</v>
      </c>
      <c r="CT37" s="277" t="s">
        <v>835</v>
      </c>
      <c r="CU37" s="277" t="s">
        <v>835</v>
      </c>
      <c r="CV37" s="277" t="s">
        <v>835</v>
      </c>
      <c r="CW37" s="277" t="s">
        <v>835</v>
      </c>
      <c r="CX37" s="277" t="s">
        <v>835</v>
      </c>
      <c r="CY37" s="277" t="s">
        <v>835</v>
      </c>
      <c r="CZ37" s="277" t="s">
        <v>835</v>
      </c>
      <c r="DA37" s="274">
        <v>0</v>
      </c>
      <c r="DB37" s="277" t="s">
        <v>835</v>
      </c>
      <c r="DC37" s="277" t="s">
        <v>835</v>
      </c>
      <c r="DD37" s="277" t="s">
        <v>835</v>
      </c>
      <c r="DE37" s="277" t="s">
        <v>835</v>
      </c>
      <c r="DF37" s="277" t="s">
        <v>835</v>
      </c>
      <c r="DG37" s="277" t="s">
        <v>835</v>
      </c>
      <c r="DH37" s="274">
        <v>0</v>
      </c>
      <c r="DI37" s="274">
        <v>0</v>
      </c>
      <c r="DJ37" s="274">
        <f t="shared" si="14"/>
        <v>0</v>
      </c>
      <c r="DK37" s="277" t="s">
        <v>835</v>
      </c>
      <c r="DL37" s="277" t="s">
        <v>835</v>
      </c>
      <c r="DM37" s="277" t="s">
        <v>835</v>
      </c>
      <c r="DN37" s="277" t="s">
        <v>835</v>
      </c>
      <c r="DO37" s="277" t="s">
        <v>835</v>
      </c>
      <c r="DP37" s="277" t="s">
        <v>835</v>
      </c>
      <c r="DQ37" s="277" t="s">
        <v>835</v>
      </c>
      <c r="DR37" s="277" t="s">
        <v>835</v>
      </c>
      <c r="DS37" s="277" t="s">
        <v>835</v>
      </c>
      <c r="DT37" s="277" t="s">
        <v>835</v>
      </c>
      <c r="DU37" s="277" t="s">
        <v>835</v>
      </c>
      <c r="DV37" s="274">
        <v>0</v>
      </c>
      <c r="DW37" s="277" t="s">
        <v>835</v>
      </c>
      <c r="DX37" s="277" t="s">
        <v>835</v>
      </c>
      <c r="DY37" s="277" t="s">
        <v>835</v>
      </c>
      <c r="DZ37" s="274">
        <v>0</v>
      </c>
      <c r="EA37" s="277" t="s">
        <v>835</v>
      </c>
      <c r="EB37" s="277" t="s">
        <v>835</v>
      </c>
      <c r="EC37" s="277" t="s">
        <v>835</v>
      </c>
      <c r="ED37" s="274">
        <v>0</v>
      </c>
      <c r="EE37" s="274">
        <v>0</v>
      </c>
      <c r="EF37" s="274">
        <f t="shared" si="16"/>
        <v>0</v>
      </c>
      <c r="EG37" s="274">
        <v>0</v>
      </c>
      <c r="EH37" s="277" t="s">
        <v>835</v>
      </c>
      <c r="EI37" s="277" t="s">
        <v>835</v>
      </c>
      <c r="EJ37" s="274">
        <v>0</v>
      </c>
      <c r="EK37" s="277" t="s">
        <v>835</v>
      </c>
      <c r="EL37" s="277" t="s">
        <v>835</v>
      </c>
      <c r="EM37" s="277" t="s">
        <v>835</v>
      </c>
      <c r="EN37" s="274">
        <v>0</v>
      </c>
      <c r="EO37" s="274">
        <v>0</v>
      </c>
      <c r="EP37" s="274">
        <v>0</v>
      </c>
      <c r="EQ37" s="277" t="s">
        <v>835</v>
      </c>
      <c r="ER37" s="277" t="s">
        <v>835</v>
      </c>
      <c r="ES37" s="277" t="s">
        <v>835</v>
      </c>
      <c r="ET37" s="277" t="s">
        <v>835</v>
      </c>
      <c r="EU37" s="274">
        <v>0</v>
      </c>
      <c r="EV37" s="274">
        <v>0</v>
      </c>
      <c r="EW37" s="277" t="s">
        <v>835</v>
      </c>
      <c r="EX37" s="277" t="s">
        <v>835</v>
      </c>
      <c r="EY37" s="277" t="s">
        <v>835</v>
      </c>
      <c r="EZ37" s="274">
        <v>0</v>
      </c>
      <c r="FA37" s="274">
        <v>0</v>
      </c>
      <c r="FB37" s="274">
        <f t="shared" si="18"/>
        <v>0</v>
      </c>
      <c r="FC37" s="274">
        <v>0</v>
      </c>
      <c r="FD37" s="274">
        <v>0</v>
      </c>
      <c r="FE37" s="274">
        <v>0</v>
      </c>
      <c r="FF37" s="274">
        <v>0</v>
      </c>
      <c r="FG37" s="274">
        <v>0</v>
      </c>
      <c r="FH37" s="274">
        <v>0</v>
      </c>
      <c r="FI37" s="274">
        <v>0</v>
      </c>
      <c r="FJ37" s="274">
        <v>0</v>
      </c>
      <c r="FK37" s="274">
        <v>0</v>
      </c>
      <c r="FL37" s="274">
        <v>0</v>
      </c>
      <c r="FM37" s="274">
        <v>0</v>
      </c>
      <c r="FN37" s="274">
        <v>0</v>
      </c>
      <c r="FO37" s="274">
        <v>0</v>
      </c>
      <c r="FP37" s="277" t="s">
        <v>835</v>
      </c>
      <c r="FQ37" s="277" t="s">
        <v>835</v>
      </c>
      <c r="FR37" s="277" t="s">
        <v>835</v>
      </c>
      <c r="FS37" s="274">
        <v>0</v>
      </c>
      <c r="FT37" s="274">
        <v>0</v>
      </c>
      <c r="FU37" s="274">
        <v>0</v>
      </c>
      <c r="FV37" s="274">
        <v>0</v>
      </c>
      <c r="FW37" s="274">
        <v>0</v>
      </c>
    </row>
    <row r="38" spans="1:179" ht="13.5" customHeight="1" x14ac:dyDescent="0.15">
      <c r="A38" s="272" t="s">
        <v>710</v>
      </c>
      <c r="B38" s="273" t="s">
        <v>787</v>
      </c>
      <c r="C38" s="272" t="s">
        <v>788</v>
      </c>
      <c r="D38" s="274">
        <f t="shared" si="20"/>
        <v>26</v>
      </c>
      <c r="E38" s="274">
        <f t="shared" si="21"/>
        <v>0</v>
      </c>
      <c r="F38" s="274">
        <f t="shared" si="22"/>
        <v>0</v>
      </c>
      <c r="G38" s="274">
        <f t="shared" si="23"/>
        <v>0</v>
      </c>
      <c r="H38" s="274">
        <f t="shared" si="24"/>
        <v>26</v>
      </c>
      <c r="I38" s="274">
        <f t="shared" si="25"/>
        <v>0</v>
      </c>
      <c r="J38" s="274">
        <f t="shared" si="26"/>
        <v>0</v>
      </c>
      <c r="K38" s="274">
        <f t="shared" si="27"/>
        <v>0</v>
      </c>
      <c r="L38" s="274">
        <f t="shared" si="28"/>
        <v>0</v>
      </c>
      <c r="M38" s="274">
        <f t="shared" si="29"/>
        <v>0</v>
      </c>
      <c r="N38" s="274">
        <f t="shared" si="30"/>
        <v>0</v>
      </c>
      <c r="O38" s="274">
        <f t="shared" si="31"/>
        <v>0</v>
      </c>
      <c r="P38" s="274">
        <f t="shared" si="32"/>
        <v>0</v>
      </c>
      <c r="Q38" s="274">
        <f t="shared" si="33"/>
        <v>0</v>
      </c>
      <c r="R38" s="274">
        <f t="shared" si="34"/>
        <v>0</v>
      </c>
      <c r="S38" s="274">
        <f t="shared" si="35"/>
        <v>0</v>
      </c>
      <c r="T38" s="274">
        <f t="shared" si="36"/>
        <v>0</v>
      </c>
      <c r="U38" s="274">
        <f t="shared" si="37"/>
        <v>0</v>
      </c>
      <c r="V38" s="274">
        <f t="shared" si="4"/>
        <v>0</v>
      </c>
      <c r="W38" s="274">
        <f t="shared" si="38"/>
        <v>0</v>
      </c>
      <c r="X38" s="274">
        <f t="shared" si="5"/>
        <v>0</v>
      </c>
      <c r="Y38" s="274">
        <f t="shared" si="39"/>
        <v>0</v>
      </c>
      <c r="Z38" s="274">
        <f t="shared" si="6"/>
        <v>26</v>
      </c>
      <c r="AA38" s="274">
        <v>0</v>
      </c>
      <c r="AB38" s="274">
        <v>0</v>
      </c>
      <c r="AC38" s="274">
        <v>0</v>
      </c>
      <c r="AD38" s="274">
        <v>26</v>
      </c>
      <c r="AE38" s="274">
        <v>0</v>
      </c>
      <c r="AF38" s="274">
        <v>0</v>
      </c>
      <c r="AG38" s="274">
        <v>0</v>
      </c>
      <c r="AH38" s="274">
        <v>0</v>
      </c>
      <c r="AI38" s="274">
        <v>0</v>
      </c>
      <c r="AJ38" s="274">
        <v>0</v>
      </c>
      <c r="AK38" s="274">
        <v>0</v>
      </c>
      <c r="AL38" s="277" t="s">
        <v>835</v>
      </c>
      <c r="AM38" s="277" t="s">
        <v>835</v>
      </c>
      <c r="AN38" s="274">
        <v>0</v>
      </c>
      <c r="AO38" s="277" t="s">
        <v>835</v>
      </c>
      <c r="AP38" s="277" t="s">
        <v>835</v>
      </c>
      <c r="AQ38" s="274">
        <v>0</v>
      </c>
      <c r="AR38" s="277" t="s">
        <v>835</v>
      </c>
      <c r="AS38" s="274">
        <v>0</v>
      </c>
      <c r="AT38" s="274">
        <v>0</v>
      </c>
      <c r="AU38" s="274">
        <v>0</v>
      </c>
      <c r="AV38" s="274">
        <f t="shared" si="8"/>
        <v>0</v>
      </c>
      <c r="AW38" s="274">
        <v>0</v>
      </c>
      <c r="AX38" s="274">
        <v>0</v>
      </c>
      <c r="AY38" s="274">
        <v>0</v>
      </c>
      <c r="AZ38" s="274">
        <v>0</v>
      </c>
      <c r="BA38" s="274">
        <v>0</v>
      </c>
      <c r="BB38" s="274">
        <v>0</v>
      </c>
      <c r="BC38" s="274">
        <v>0</v>
      </c>
      <c r="BD38" s="274">
        <v>0</v>
      </c>
      <c r="BE38" s="274">
        <v>0</v>
      </c>
      <c r="BF38" s="274">
        <v>0</v>
      </c>
      <c r="BG38" s="274">
        <v>0</v>
      </c>
      <c r="BH38" s="277" t="s">
        <v>835</v>
      </c>
      <c r="BI38" s="277" t="s">
        <v>835</v>
      </c>
      <c r="BJ38" s="277" t="s">
        <v>835</v>
      </c>
      <c r="BK38" s="277" t="s">
        <v>835</v>
      </c>
      <c r="BL38" s="277" t="s">
        <v>835</v>
      </c>
      <c r="BM38" s="277" t="s">
        <v>835</v>
      </c>
      <c r="BN38" s="277" t="s">
        <v>835</v>
      </c>
      <c r="BO38" s="277" t="s">
        <v>835</v>
      </c>
      <c r="BP38" s="274">
        <v>0</v>
      </c>
      <c r="BQ38" s="274">
        <v>0</v>
      </c>
      <c r="BR38" s="274">
        <f t="shared" si="10"/>
        <v>0</v>
      </c>
      <c r="BS38" s="277" t="s">
        <v>835</v>
      </c>
      <c r="BT38" s="277" t="s">
        <v>835</v>
      </c>
      <c r="BU38" s="277" t="s">
        <v>835</v>
      </c>
      <c r="BV38" s="277" t="s">
        <v>835</v>
      </c>
      <c r="BW38" s="277" t="s">
        <v>835</v>
      </c>
      <c r="BX38" s="277" t="s">
        <v>835</v>
      </c>
      <c r="BY38" s="277" t="s">
        <v>835</v>
      </c>
      <c r="BZ38" s="277" t="s">
        <v>835</v>
      </c>
      <c r="CA38" s="277" t="s">
        <v>835</v>
      </c>
      <c r="CB38" s="277" t="s">
        <v>835</v>
      </c>
      <c r="CC38" s="277" t="s">
        <v>835</v>
      </c>
      <c r="CD38" s="274">
        <v>0</v>
      </c>
      <c r="CE38" s="277" t="s">
        <v>835</v>
      </c>
      <c r="CF38" s="277" t="s">
        <v>835</v>
      </c>
      <c r="CG38" s="277" t="s">
        <v>835</v>
      </c>
      <c r="CH38" s="277" t="s">
        <v>835</v>
      </c>
      <c r="CI38" s="277" t="s">
        <v>835</v>
      </c>
      <c r="CJ38" s="277" t="s">
        <v>835</v>
      </c>
      <c r="CK38" s="277" t="s">
        <v>835</v>
      </c>
      <c r="CL38" s="274">
        <v>0</v>
      </c>
      <c r="CM38" s="274">
        <v>0</v>
      </c>
      <c r="CN38" s="274">
        <f t="shared" si="12"/>
        <v>0</v>
      </c>
      <c r="CO38" s="277" t="s">
        <v>835</v>
      </c>
      <c r="CP38" s="277" t="s">
        <v>835</v>
      </c>
      <c r="CQ38" s="277" t="s">
        <v>835</v>
      </c>
      <c r="CR38" s="277" t="s">
        <v>835</v>
      </c>
      <c r="CS38" s="277" t="s">
        <v>835</v>
      </c>
      <c r="CT38" s="277" t="s">
        <v>835</v>
      </c>
      <c r="CU38" s="277" t="s">
        <v>835</v>
      </c>
      <c r="CV38" s="277" t="s">
        <v>835</v>
      </c>
      <c r="CW38" s="277" t="s">
        <v>835</v>
      </c>
      <c r="CX38" s="277" t="s">
        <v>835</v>
      </c>
      <c r="CY38" s="277" t="s">
        <v>835</v>
      </c>
      <c r="CZ38" s="277" t="s">
        <v>835</v>
      </c>
      <c r="DA38" s="274">
        <v>0</v>
      </c>
      <c r="DB38" s="277" t="s">
        <v>835</v>
      </c>
      <c r="DC38" s="277" t="s">
        <v>835</v>
      </c>
      <c r="DD38" s="277" t="s">
        <v>835</v>
      </c>
      <c r="DE38" s="277" t="s">
        <v>835</v>
      </c>
      <c r="DF38" s="277" t="s">
        <v>835</v>
      </c>
      <c r="DG38" s="277" t="s">
        <v>835</v>
      </c>
      <c r="DH38" s="274">
        <v>0</v>
      </c>
      <c r="DI38" s="274">
        <v>0</v>
      </c>
      <c r="DJ38" s="274">
        <f t="shared" si="14"/>
        <v>0</v>
      </c>
      <c r="DK38" s="277" t="s">
        <v>835</v>
      </c>
      <c r="DL38" s="277" t="s">
        <v>835</v>
      </c>
      <c r="DM38" s="277" t="s">
        <v>835</v>
      </c>
      <c r="DN38" s="277" t="s">
        <v>835</v>
      </c>
      <c r="DO38" s="277" t="s">
        <v>835</v>
      </c>
      <c r="DP38" s="277" t="s">
        <v>835</v>
      </c>
      <c r="DQ38" s="277" t="s">
        <v>835</v>
      </c>
      <c r="DR38" s="277" t="s">
        <v>835</v>
      </c>
      <c r="DS38" s="277" t="s">
        <v>835</v>
      </c>
      <c r="DT38" s="277" t="s">
        <v>835</v>
      </c>
      <c r="DU38" s="277" t="s">
        <v>835</v>
      </c>
      <c r="DV38" s="274">
        <v>0</v>
      </c>
      <c r="DW38" s="277" t="s">
        <v>835</v>
      </c>
      <c r="DX38" s="277" t="s">
        <v>835</v>
      </c>
      <c r="DY38" s="277" t="s">
        <v>835</v>
      </c>
      <c r="DZ38" s="274">
        <v>0</v>
      </c>
      <c r="EA38" s="277" t="s">
        <v>835</v>
      </c>
      <c r="EB38" s="277" t="s">
        <v>835</v>
      </c>
      <c r="EC38" s="277" t="s">
        <v>835</v>
      </c>
      <c r="ED38" s="274">
        <v>0</v>
      </c>
      <c r="EE38" s="274">
        <v>0</v>
      </c>
      <c r="EF38" s="274">
        <f t="shared" si="16"/>
        <v>0</v>
      </c>
      <c r="EG38" s="274">
        <v>0</v>
      </c>
      <c r="EH38" s="277" t="s">
        <v>835</v>
      </c>
      <c r="EI38" s="277" t="s">
        <v>835</v>
      </c>
      <c r="EJ38" s="274">
        <v>0</v>
      </c>
      <c r="EK38" s="277" t="s">
        <v>835</v>
      </c>
      <c r="EL38" s="277" t="s">
        <v>835</v>
      </c>
      <c r="EM38" s="277" t="s">
        <v>835</v>
      </c>
      <c r="EN38" s="274">
        <v>0</v>
      </c>
      <c r="EO38" s="274">
        <v>0</v>
      </c>
      <c r="EP38" s="274">
        <v>0</v>
      </c>
      <c r="EQ38" s="277" t="s">
        <v>835</v>
      </c>
      <c r="ER38" s="277" t="s">
        <v>835</v>
      </c>
      <c r="ES38" s="277" t="s">
        <v>835</v>
      </c>
      <c r="ET38" s="277" t="s">
        <v>835</v>
      </c>
      <c r="EU38" s="274">
        <v>0</v>
      </c>
      <c r="EV38" s="274">
        <v>0</v>
      </c>
      <c r="EW38" s="277" t="s">
        <v>835</v>
      </c>
      <c r="EX38" s="277" t="s">
        <v>835</v>
      </c>
      <c r="EY38" s="277" t="s">
        <v>835</v>
      </c>
      <c r="EZ38" s="274">
        <v>0</v>
      </c>
      <c r="FA38" s="274">
        <v>0</v>
      </c>
      <c r="FB38" s="274">
        <f t="shared" si="18"/>
        <v>0</v>
      </c>
      <c r="FC38" s="274">
        <v>0</v>
      </c>
      <c r="FD38" s="274">
        <v>0</v>
      </c>
      <c r="FE38" s="274">
        <v>0</v>
      </c>
      <c r="FF38" s="274">
        <v>0</v>
      </c>
      <c r="FG38" s="274">
        <v>0</v>
      </c>
      <c r="FH38" s="274">
        <v>0</v>
      </c>
      <c r="FI38" s="274">
        <v>0</v>
      </c>
      <c r="FJ38" s="274">
        <v>0</v>
      </c>
      <c r="FK38" s="274">
        <v>0</v>
      </c>
      <c r="FL38" s="274">
        <v>0</v>
      </c>
      <c r="FM38" s="274">
        <v>0</v>
      </c>
      <c r="FN38" s="274">
        <v>0</v>
      </c>
      <c r="FO38" s="274">
        <v>0</v>
      </c>
      <c r="FP38" s="277" t="s">
        <v>835</v>
      </c>
      <c r="FQ38" s="277" t="s">
        <v>835</v>
      </c>
      <c r="FR38" s="277" t="s">
        <v>835</v>
      </c>
      <c r="FS38" s="274">
        <v>0</v>
      </c>
      <c r="FT38" s="274">
        <v>0</v>
      </c>
      <c r="FU38" s="274">
        <v>0</v>
      </c>
      <c r="FV38" s="274">
        <v>0</v>
      </c>
      <c r="FW38" s="274">
        <v>0</v>
      </c>
    </row>
    <row r="39" spans="1:179" ht="13.5" customHeight="1" x14ac:dyDescent="0.15">
      <c r="A39" s="272" t="s">
        <v>710</v>
      </c>
      <c r="B39" s="273" t="s">
        <v>789</v>
      </c>
      <c r="C39" s="272" t="s">
        <v>790</v>
      </c>
      <c r="D39" s="274">
        <f t="shared" si="20"/>
        <v>1364</v>
      </c>
      <c r="E39" s="274">
        <f t="shared" si="21"/>
        <v>0</v>
      </c>
      <c r="F39" s="274">
        <f t="shared" si="22"/>
        <v>0</v>
      </c>
      <c r="G39" s="274">
        <f t="shared" si="23"/>
        <v>0</v>
      </c>
      <c r="H39" s="274">
        <f t="shared" si="24"/>
        <v>176</v>
      </c>
      <c r="I39" s="274">
        <f t="shared" si="25"/>
        <v>0</v>
      </c>
      <c r="J39" s="274">
        <f t="shared" si="26"/>
        <v>0</v>
      </c>
      <c r="K39" s="274">
        <f t="shared" si="27"/>
        <v>0</v>
      </c>
      <c r="L39" s="274">
        <f t="shared" si="28"/>
        <v>0</v>
      </c>
      <c r="M39" s="274">
        <f t="shared" si="29"/>
        <v>0</v>
      </c>
      <c r="N39" s="274">
        <f t="shared" si="30"/>
        <v>0</v>
      </c>
      <c r="O39" s="274">
        <f t="shared" si="31"/>
        <v>0</v>
      </c>
      <c r="P39" s="274">
        <f t="shared" si="32"/>
        <v>0</v>
      </c>
      <c r="Q39" s="274">
        <f t="shared" si="33"/>
        <v>0</v>
      </c>
      <c r="R39" s="274">
        <f t="shared" si="34"/>
        <v>0</v>
      </c>
      <c r="S39" s="274">
        <f t="shared" si="35"/>
        <v>0</v>
      </c>
      <c r="T39" s="274">
        <f t="shared" si="36"/>
        <v>0</v>
      </c>
      <c r="U39" s="274">
        <f t="shared" si="37"/>
        <v>1162</v>
      </c>
      <c r="V39" s="274">
        <f t="shared" ref="V39:V61" si="40">SUM(AR39,BN39,CJ39,DF39,EB39,EX39,FT39)</f>
        <v>0</v>
      </c>
      <c r="W39" s="274">
        <f t="shared" si="38"/>
        <v>0</v>
      </c>
      <c r="X39" s="274">
        <f t="shared" ref="X39:X61" si="41">SUM(AT39,BP39,CL39,DH39,ED39,EZ39,FV39)</f>
        <v>0</v>
      </c>
      <c r="Y39" s="274">
        <f t="shared" si="39"/>
        <v>26</v>
      </c>
      <c r="Z39" s="274">
        <f t="shared" ref="Z39:Z61" si="42">SUM(AA39:AU39)</f>
        <v>1162</v>
      </c>
      <c r="AA39" s="274">
        <v>0</v>
      </c>
      <c r="AB39" s="274">
        <v>0</v>
      </c>
      <c r="AC39" s="274">
        <v>0</v>
      </c>
      <c r="AD39" s="274">
        <v>0</v>
      </c>
      <c r="AE39" s="274">
        <v>0</v>
      </c>
      <c r="AF39" s="274">
        <v>0</v>
      </c>
      <c r="AG39" s="274">
        <v>0</v>
      </c>
      <c r="AH39" s="274">
        <v>0</v>
      </c>
      <c r="AI39" s="274">
        <v>0</v>
      </c>
      <c r="AJ39" s="274">
        <v>0</v>
      </c>
      <c r="AK39" s="274">
        <v>0</v>
      </c>
      <c r="AL39" s="277" t="s">
        <v>835</v>
      </c>
      <c r="AM39" s="277" t="s">
        <v>835</v>
      </c>
      <c r="AN39" s="274">
        <v>0</v>
      </c>
      <c r="AO39" s="277" t="s">
        <v>835</v>
      </c>
      <c r="AP39" s="277" t="s">
        <v>835</v>
      </c>
      <c r="AQ39" s="274">
        <v>1162</v>
      </c>
      <c r="AR39" s="277" t="s">
        <v>835</v>
      </c>
      <c r="AS39" s="274">
        <v>0</v>
      </c>
      <c r="AT39" s="274">
        <v>0</v>
      </c>
      <c r="AU39" s="274">
        <v>0</v>
      </c>
      <c r="AV39" s="274">
        <f t="shared" ref="AV39:AV61" si="43">SUM(AW39:BQ39)</f>
        <v>202</v>
      </c>
      <c r="AW39" s="274">
        <v>0</v>
      </c>
      <c r="AX39" s="274">
        <v>0</v>
      </c>
      <c r="AY39" s="274">
        <v>0</v>
      </c>
      <c r="AZ39" s="274">
        <v>176</v>
      </c>
      <c r="BA39" s="274">
        <v>0</v>
      </c>
      <c r="BB39" s="274">
        <v>0</v>
      </c>
      <c r="BC39" s="274">
        <v>0</v>
      </c>
      <c r="BD39" s="274">
        <v>0</v>
      </c>
      <c r="BE39" s="274">
        <v>0</v>
      </c>
      <c r="BF39" s="274">
        <v>0</v>
      </c>
      <c r="BG39" s="274">
        <v>0</v>
      </c>
      <c r="BH39" s="277" t="s">
        <v>835</v>
      </c>
      <c r="BI39" s="277" t="s">
        <v>835</v>
      </c>
      <c r="BJ39" s="277" t="s">
        <v>835</v>
      </c>
      <c r="BK39" s="277" t="s">
        <v>835</v>
      </c>
      <c r="BL39" s="277" t="s">
        <v>835</v>
      </c>
      <c r="BM39" s="277" t="s">
        <v>835</v>
      </c>
      <c r="BN39" s="277" t="s">
        <v>835</v>
      </c>
      <c r="BO39" s="277" t="s">
        <v>835</v>
      </c>
      <c r="BP39" s="274">
        <v>0</v>
      </c>
      <c r="BQ39" s="274">
        <v>26</v>
      </c>
      <c r="BR39" s="274">
        <f t="shared" ref="BR39:BR61" si="44">SUM(BS39:CM39)</f>
        <v>0</v>
      </c>
      <c r="BS39" s="277" t="s">
        <v>835</v>
      </c>
      <c r="BT39" s="277" t="s">
        <v>835</v>
      </c>
      <c r="BU39" s="277" t="s">
        <v>835</v>
      </c>
      <c r="BV39" s="277" t="s">
        <v>835</v>
      </c>
      <c r="BW39" s="277" t="s">
        <v>835</v>
      </c>
      <c r="BX39" s="277" t="s">
        <v>835</v>
      </c>
      <c r="BY39" s="277" t="s">
        <v>835</v>
      </c>
      <c r="BZ39" s="277" t="s">
        <v>835</v>
      </c>
      <c r="CA39" s="277" t="s">
        <v>835</v>
      </c>
      <c r="CB39" s="277" t="s">
        <v>835</v>
      </c>
      <c r="CC39" s="277" t="s">
        <v>835</v>
      </c>
      <c r="CD39" s="274">
        <v>0</v>
      </c>
      <c r="CE39" s="277" t="s">
        <v>835</v>
      </c>
      <c r="CF39" s="277" t="s">
        <v>835</v>
      </c>
      <c r="CG39" s="277" t="s">
        <v>835</v>
      </c>
      <c r="CH39" s="277" t="s">
        <v>835</v>
      </c>
      <c r="CI39" s="277" t="s">
        <v>835</v>
      </c>
      <c r="CJ39" s="277" t="s">
        <v>835</v>
      </c>
      <c r="CK39" s="277" t="s">
        <v>835</v>
      </c>
      <c r="CL39" s="274">
        <v>0</v>
      </c>
      <c r="CM39" s="274">
        <v>0</v>
      </c>
      <c r="CN39" s="274">
        <f t="shared" ref="CN39:CN61" si="45">SUM(CO39:DI39)</f>
        <v>0</v>
      </c>
      <c r="CO39" s="277" t="s">
        <v>835</v>
      </c>
      <c r="CP39" s="277" t="s">
        <v>835</v>
      </c>
      <c r="CQ39" s="277" t="s">
        <v>835</v>
      </c>
      <c r="CR39" s="277" t="s">
        <v>835</v>
      </c>
      <c r="CS39" s="277" t="s">
        <v>835</v>
      </c>
      <c r="CT39" s="277" t="s">
        <v>835</v>
      </c>
      <c r="CU39" s="277" t="s">
        <v>835</v>
      </c>
      <c r="CV39" s="277" t="s">
        <v>835</v>
      </c>
      <c r="CW39" s="277" t="s">
        <v>835</v>
      </c>
      <c r="CX39" s="277" t="s">
        <v>835</v>
      </c>
      <c r="CY39" s="277" t="s">
        <v>835</v>
      </c>
      <c r="CZ39" s="277" t="s">
        <v>835</v>
      </c>
      <c r="DA39" s="274">
        <v>0</v>
      </c>
      <c r="DB39" s="277" t="s">
        <v>835</v>
      </c>
      <c r="DC39" s="277" t="s">
        <v>835</v>
      </c>
      <c r="DD39" s="277" t="s">
        <v>835</v>
      </c>
      <c r="DE39" s="277" t="s">
        <v>835</v>
      </c>
      <c r="DF39" s="277" t="s">
        <v>835</v>
      </c>
      <c r="DG39" s="277" t="s">
        <v>835</v>
      </c>
      <c r="DH39" s="274">
        <v>0</v>
      </c>
      <c r="DI39" s="274">
        <v>0</v>
      </c>
      <c r="DJ39" s="274">
        <f t="shared" ref="DJ39:DJ61" si="46">SUM(DK39:EE39)</f>
        <v>0</v>
      </c>
      <c r="DK39" s="277" t="s">
        <v>835</v>
      </c>
      <c r="DL39" s="277" t="s">
        <v>835</v>
      </c>
      <c r="DM39" s="277" t="s">
        <v>835</v>
      </c>
      <c r="DN39" s="277" t="s">
        <v>835</v>
      </c>
      <c r="DO39" s="277" t="s">
        <v>835</v>
      </c>
      <c r="DP39" s="277" t="s">
        <v>835</v>
      </c>
      <c r="DQ39" s="277" t="s">
        <v>835</v>
      </c>
      <c r="DR39" s="277" t="s">
        <v>835</v>
      </c>
      <c r="DS39" s="277" t="s">
        <v>835</v>
      </c>
      <c r="DT39" s="277" t="s">
        <v>835</v>
      </c>
      <c r="DU39" s="277" t="s">
        <v>835</v>
      </c>
      <c r="DV39" s="274">
        <v>0</v>
      </c>
      <c r="DW39" s="277" t="s">
        <v>835</v>
      </c>
      <c r="DX39" s="277" t="s">
        <v>835</v>
      </c>
      <c r="DY39" s="277" t="s">
        <v>835</v>
      </c>
      <c r="DZ39" s="274">
        <v>0</v>
      </c>
      <c r="EA39" s="277" t="s">
        <v>835</v>
      </c>
      <c r="EB39" s="277" t="s">
        <v>835</v>
      </c>
      <c r="EC39" s="277" t="s">
        <v>835</v>
      </c>
      <c r="ED39" s="274">
        <v>0</v>
      </c>
      <c r="EE39" s="274">
        <v>0</v>
      </c>
      <c r="EF39" s="274">
        <f t="shared" ref="EF39:EF61" si="47">SUM(EG39:FA39)</f>
        <v>0</v>
      </c>
      <c r="EG39" s="274">
        <v>0</v>
      </c>
      <c r="EH39" s="277" t="s">
        <v>835</v>
      </c>
      <c r="EI39" s="277" t="s">
        <v>835</v>
      </c>
      <c r="EJ39" s="274">
        <v>0</v>
      </c>
      <c r="EK39" s="277" t="s">
        <v>835</v>
      </c>
      <c r="EL39" s="277" t="s">
        <v>835</v>
      </c>
      <c r="EM39" s="277" t="s">
        <v>835</v>
      </c>
      <c r="EN39" s="274">
        <v>0</v>
      </c>
      <c r="EO39" s="274">
        <v>0</v>
      </c>
      <c r="EP39" s="274">
        <v>0</v>
      </c>
      <c r="EQ39" s="277" t="s">
        <v>835</v>
      </c>
      <c r="ER39" s="277" t="s">
        <v>835</v>
      </c>
      <c r="ES39" s="277" t="s">
        <v>835</v>
      </c>
      <c r="ET39" s="277" t="s">
        <v>835</v>
      </c>
      <c r="EU39" s="274">
        <v>0</v>
      </c>
      <c r="EV39" s="274">
        <v>0</v>
      </c>
      <c r="EW39" s="277" t="s">
        <v>835</v>
      </c>
      <c r="EX39" s="277" t="s">
        <v>835</v>
      </c>
      <c r="EY39" s="277" t="s">
        <v>835</v>
      </c>
      <c r="EZ39" s="274">
        <v>0</v>
      </c>
      <c r="FA39" s="274">
        <v>0</v>
      </c>
      <c r="FB39" s="274">
        <f t="shared" ref="FB39:FB61" si="48">SUM(FC39:FW39)</f>
        <v>0</v>
      </c>
      <c r="FC39" s="274">
        <v>0</v>
      </c>
      <c r="FD39" s="274">
        <v>0</v>
      </c>
      <c r="FE39" s="274">
        <v>0</v>
      </c>
      <c r="FF39" s="274">
        <v>0</v>
      </c>
      <c r="FG39" s="274">
        <v>0</v>
      </c>
      <c r="FH39" s="274">
        <v>0</v>
      </c>
      <c r="FI39" s="274">
        <v>0</v>
      </c>
      <c r="FJ39" s="274">
        <v>0</v>
      </c>
      <c r="FK39" s="274">
        <v>0</v>
      </c>
      <c r="FL39" s="274">
        <v>0</v>
      </c>
      <c r="FM39" s="274">
        <v>0</v>
      </c>
      <c r="FN39" s="274">
        <v>0</v>
      </c>
      <c r="FO39" s="274">
        <v>0</v>
      </c>
      <c r="FP39" s="277" t="s">
        <v>835</v>
      </c>
      <c r="FQ39" s="277" t="s">
        <v>835</v>
      </c>
      <c r="FR39" s="277" t="s">
        <v>835</v>
      </c>
      <c r="FS39" s="274">
        <v>0</v>
      </c>
      <c r="FT39" s="274">
        <v>0</v>
      </c>
      <c r="FU39" s="274">
        <v>0</v>
      </c>
      <c r="FV39" s="274">
        <v>0</v>
      </c>
      <c r="FW39" s="274">
        <v>0</v>
      </c>
    </row>
    <row r="40" spans="1:179" ht="13.5" customHeight="1" x14ac:dyDescent="0.15">
      <c r="A40" s="272" t="s">
        <v>710</v>
      </c>
      <c r="B40" s="273" t="s">
        <v>791</v>
      </c>
      <c r="C40" s="272" t="s">
        <v>792</v>
      </c>
      <c r="D40" s="274">
        <f t="shared" ref="D40:D61" si="49">SUM(Z40,AV40,BR40,CN40,DJ40,EF40,FB40)</f>
        <v>517</v>
      </c>
      <c r="E40" s="274">
        <f t="shared" ref="E40:E61" si="50">SUM(AA40,AW40,BS40,CO40,DK40,EG40,FC40)</f>
        <v>0</v>
      </c>
      <c r="F40" s="274">
        <f t="shared" ref="F40:F61" si="51">SUM(AB40,AX40,BT40,CP40,DL40,EH40,FD40)</f>
        <v>0</v>
      </c>
      <c r="G40" s="274">
        <f t="shared" ref="G40:G61" si="52">SUM(AC40,AY40,BU40,CQ40,DM40,EI40,FE40)</f>
        <v>0</v>
      </c>
      <c r="H40" s="274">
        <f t="shared" ref="H40:H61" si="53">SUM(AD40,AZ40,BV40,CR40,DN40,EJ40,FF40)</f>
        <v>72</v>
      </c>
      <c r="I40" s="274">
        <f t="shared" ref="I40:I61" si="54">SUM(AE40,BA40,BW40,CS40,DO40,EK40,FG40)</f>
        <v>0</v>
      </c>
      <c r="J40" s="274">
        <f t="shared" ref="J40:J61" si="55">SUM(AF40,BB40,BX40,CT40,DP40,EL40,FH40)</f>
        <v>0</v>
      </c>
      <c r="K40" s="274">
        <f t="shared" ref="K40:K61" si="56">SUM(AG40,BC40,BY40,CU40,DQ40,EM40,FI40)</f>
        <v>0</v>
      </c>
      <c r="L40" s="274">
        <f t="shared" ref="L40:L61" si="57">SUM(AH40,BD40,BZ40,CV40,DR40,EN40,FJ40)</f>
        <v>445</v>
      </c>
      <c r="M40" s="274">
        <f t="shared" ref="M40:M61" si="58">SUM(AI40,BE40,CA40,CW40,DS40,EO40,FK40)</f>
        <v>0</v>
      </c>
      <c r="N40" s="274">
        <f t="shared" ref="N40:N61" si="59">SUM(AJ40,BF40,CB40,CX40,DT40,EP40,FL40)</f>
        <v>0</v>
      </c>
      <c r="O40" s="274">
        <f t="shared" ref="O40:O61" si="60">SUM(AK40,BG40,CC40,CY40,DU40,EQ40,FM40)</f>
        <v>0</v>
      </c>
      <c r="P40" s="274">
        <f t="shared" ref="P40:P61" si="61">SUM(AL40,BH40,CD40,CZ40,DV40,ER40,FN40)</f>
        <v>0</v>
      </c>
      <c r="Q40" s="274">
        <f t="shared" ref="Q40:Q61" si="62">SUM(AM40,BI40,CE40,DA40,DW40,ES40,FO40)</f>
        <v>0</v>
      </c>
      <c r="R40" s="274">
        <f t="shared" ref="R40:R61" si="63">SUM(AN40,BJ40,CF40,DB40,DX40,ET40,FP40)</f>
        <v>0</v>
      </c>
      <c r="S40" s="274">
        <f t="shared" ref="S40:S61" si="64">SUM(AO40,BK40,CG40,DC40,DY40,EU40,FQ40)</f>
        <v>0</v>
      </c>
      <c r="T40" s="274">
        <f t="shared" ref="T40:T61" si="65">SUM(AP40,BL40,CH40,DD40,DZ40,EV40,FR40)</f>
        <v>0</v>
      </c>
      <c r="U40" s="274">
        <f t="shared" ref="U40:U61" si="66">SUM(AQ40,BM40,CI40,DE40,EA40,EW40,FS40)</f>
        <v>0</v>
      </c>
      <c r="V40" s="274">
        <f t="shared" si="40"/>
        <v>0</v>
      </c>
      <c r="W40" s="274">
        <f t="shared" ref="W40:W61" si="67">SUM(AS40,BO40,CK40,DG40,EC40,EY40,FU40)</f>
        <v>0</v>
      </c>
      <c r="X40" s="274">
        <f t="shared" si="41"/>
        <v>0</v>
      </c>
      <c r="Y40" s="274">
        <f t="shared" ref="Y40:Y61" si="68">SUM(AU40,BQ40,CM40,DI40,EE40,FA40,FW40)</f>
        <v>0</v>
      </c>
      <c r="Z40" s="274">
        <f t="shared" si="42"/>
        <v>0</v>
      </c>
      <c r="AA40" s="274">
        <v>0</v>
      </c>
      <c r="AB40" s="274">
        <v>0</v>
      </c>
      <c r="AC40" s="274">
        <v>0</v>
      </c>
      <c r="AD40" s="274">
        <v>0</v>
      </c>
      <c r="AE40" s="274">
        <v>0</v>
      </c>
      <c r="AF40" s="274">
        <v>0</v>
      </c>
      <c r="AG40" s="274">
        <v>0</v>
      </c>
      <c r="AH40" s="274">
        <v>0</v>
      </c>
      <c r="AI40" s="274">
        <v>0</v>
      </c>
      <c r="AJ40" s="274">
        <v>0</v>
      </c>
      <c r="AK40" s="274">
        <v>0</v>
      </c>
      <c r="AL40" s="277" t="s">
        <v>835</v>
      </c>
      <c r="AM40" s="277" t="s">
        <v>835</v>
      </c>
      <c r="AN40" s="274">
        <v>0</v>
      </c>
      <c r="AO40" s="277" t="s">
        <v>835</v>
      </c>
      <c r="AP40" s="277" t="s">
        <v>835</v>
      </c>
      <c r="AQ40" s="274">
        <v>0</v>
      </c>
      <c r="AR40" s="277" t="s">
        <v>835</v>
      </c>
      <c r="AS40" s="274">
        <v>0</v>
      </c>
      <c r="AT40" s="274">
        <v>0</v>
      </c>
      <c r="AU40" s="274">
        <v>0</v>
      </c>
      <c r="AV40" s="274">
        <f t="shared" si="43"/>
        <v>0</v>
      </c>
      <c r="AW40" s="274">
        <v>0</v>
      </c>
      <c r="AX40" s="274">
        <v>0</v>
      </c>
      <c r="AY40" s="274">
        <v>0</v>
      </c>
      <c r="AZ40" s="274">
        <v>0</v>
      </c>
      <c r="BA40" s="274">
        <v>0</v>
      </c>
      <c r="BB40" s="274">
        <v>0</v>
      </c>
      <c r="BC40" s="274">
        <v>0</v>
      </c>
      <c r="BD40" s="274">
        <v>0</v>
      </c>
      <c r="BE40" s="274">
        <v>0</v>
      </c>
      <c r="BF40" s="274">
        <v>0</v>
      </c>
      <c r="BG40" s="274">
        <v>0</v>
      </c>
      <c r="BH40" s="277" t="s">
        <v>835</v>
      </c>
      <c r="BI40" s="277" t="s">
        <v>835</v>
      </c>
      <c r="BJ40" s="277" t="s">
        <v>835</v>
      </c>
      <c r="BK40" s="277" t="s">
        <v>835</v>
      </c>
      <c r="BL40" s="277" t="s">
        <v>835</v>
      </c>
      <c r="BM40" s="277" t="s">
        <v>835</v>
      </c>
      <c r="BN40" s="277" t="s">
        <v>835</v>
      </c>
      <c r="BO40" s="277" t="s">
        <v>835</v>
      </c>
      <c r="BP40" s="274">
        <v>0</v>
      </c>
      <c r="BQ40" s="274">
        <v>0</v>
      </c>
      <c r="BR40" s="274">
        <f t="shared" si="44"/>
        <v>0</v>
      </c>
      <c r="BS40" s="277" t="s">
        <v>835</v>
      </c>
      <c r="BT40" s="277" t="s">
        <v>835</v>
      </c>
      <c r="BU40" s="277" t="s">
        <v>835</v>
      </c>
      <c r="BV40" s="277" t="s">
        <v>835</v>
      </c>
      <c r="BW40" s="277" t="s">
        <v>835</v>
      </c>
      <c r="BX40" s="277" t="s">
        <v>835</v>
      </c>
      <c r="BY40" s="277" t="s">
        <v>835</v>
      </c>
      <c r="BZ40" s="277" t="s">
        <v>835</v>
      </c>
      <c r="CA40" s="277" t="s">
        <v>835</v>
      </c>
      <c r="CB40" s="277" t="s">
        <v>835</v>
      </c>
      <c r="CC40" s="277" t="s">
        <v>835</v>
      </c>
      <c r="CD40" s="274">
        <v>0</v>
      </c>
      <c r="CE40" s="277" t="s">
        <v>835</v>
      </c>
      <c r="CF40" s="277" t="s">
        <v>835</v>
      </c>
      <c r="CG40" s="277" t="s">
        <v>835</v>
      </c>
      <c r="CH40" s="277" t="s">
        <v>835</v>
      </c>
      <c r="CI40" s="277" t="s">
        <v>835</v>
      </c>
      <c r="CJ40" s="277" t="s">
        <v>835</v>
      </c>
      <c r="CK40" s="277" t="s">
        <v>835</v>
      </c>
      <c r="CL40" s="274">
        <v>0</v>
      </c>
      <c r="CM40" s="274">
        <v>0</v>
      </c>
      <c r="CN40" s="274">
        <f t="shared" si="45"/>
        <v>0</v>
      </c>
      <c r="CO40" s="277" t="s">
        <v>835</v>
      </c>
      <c r="CP40" s="277" t="s">
        <v>835</v>
      </c>
      <c r="CQ40" s="277" t="s">
        <v>835</v>
      </c>
      <c r="CR40" s="277" t="s">
        <v>835</v>
      </c>
      <c r="CS40" s="277" t="s">
        <v>835</v>
      </c>
      <c r="CT40" s="277" t="s">
        <v>835</v>
      </c>
      <c r="CU40" s="277" t="s">
        <v>835</v>
      </c>
      <c r="CV40" s="277" t="s">
        <v>835</v>
      </c>
      <c r="CW40" s="277" t="s">
        <v>835</v>
      </c>
      <c r="CX40" s="277" t="s">
        <v>835</v>
      </c>
      <c r="CY40" s="277" t="s">
        <v>835</v>
      </c>
      <c r="CZ40" s="277" t="s">
        <v>835</v>
      </c>
      <c r="DA40" s="274">
        <v>0</v>
      </c>
      <c r="DB40" s="277" t="s">
        <v>835</v>
      </c>
      <c r="DC40" s="277" t="s">
        <v>835</v>
      </c>
      <c r="DD40" s="277" t="s">
        <v>835</v>
      </c>
      <c r="DE40" s="277" t="s">
        <v>835</v>
      </c>
      <c r="DF40" s="277" t="s">
        <v>835</v>
      </c>
      <c r="DG40" s="277" t="s">
        <v>835</v>
      </c>
      <c r="DH40" s="274">
        <v>0</v>
      </c>
      <c r="DI40" s="274">
        <v>0</v>
      </c>
      <c r="DJ40" s="274">
        <f t="shared" si="46"/>
        <v>0</v>
      </c>
      <c r="DK40" s="277" t="s">
        <v>835</v>
      </c>
      <c r="DL40" s="277" t="s">
        <v>835</v>
      </c>
      <c r="DM40" s="277" t="s">
        <v>835</v>
      </c>
      <c r="DN40" s="277" t="s">
        <v>835</v>
      </c>
      <c r="DO40" s="277" t="s">
        <v>835</v>
      </c>
      <c r="DP40" s="277" t="s">
        <v>835</v>
      </c>
      <c r="DQ40" s="277" t="s">
        <v>835</v>
      </c>
      <c r="DR40" s="277" t="s">
        <v>835</v>
      </c>
      <c r="DS40" s="277" t="s">
        <v>835</v>
      </c>
      <c r="DT40" s="277" t="s">
        <v>835</v>
      </c>
      <c r="DU40" s="277" t="s">
        <v>835</v>
      </c>
      <c r="DV40" s="274">
        <v>0</v>
      </c>
      <c r="DW40" s="277" t="s">
        <v>835</v>
      </c>
      <c r="DX40" s="277" t="s">
        <v>835</v>
      </c>
      <c r="DY40" s="277" t="s">
        <v>835</v>
      </c>
      <c r="DZ40" s="274">
        <v>0</v>
      </c>
      <c r="EA40" s="277" t="s">
        <v>835</v>
      </c>
      <c r="EB40" s="277" t="s">
        <v>835</v>
      </c>
      <c r="EC40" s="277" t="s">
        <v>835</v>
      </c>
      <c r="ED40" s="274">
        <v>0</v>
      </c>
      <c r="EE40" s="274">
        <v>0</v>
      </c>
      <c r="EF40" s="274">
        <f t="shared" si="47"/>
        <v>0</v>
      </c>
      <c r="EG40" s="274">
        <v>0</v>
      </c>
      <c r="EH40" s="277" t="s">
        <v>835</v>
      </c>
      <c r="EI40" s="277" t="s">
        <v>835</v>
      </c>
      <c r="EJ40" s="274">
        <v>0</v>
      </c>
      <c r="EK40" s="277" t="s">
        <v>835</v>
      </c>
      <c r="EL40" s="277" t="s">
        <v>835</v>
      </c>
      <c r="EM40" s="277" t="s">
        <v>835</v>
      </c>
      <c r="EN40" s="274">
        <v>0</v>
      </c>
      <c r="EO40" s="274">
        <v>0</v>
      </c>
      <c r="EP40" s="274">
        <v>0</v>
      </c>
      <c r="EQ40" s="277" t="s">
        <v>835</v>
      </c>
      <c r="ER40" s="277" t="s">
        <v>835</v>
      </c>
      <c r="ES40" s="277" t="s">
        <v>835</v>
      </c>
      <c r="ET40" s="277" t="s">
        <v>835</v>
      </c>
      <c r="EU40" s="274">
        <v>0</v>
      </c>
      <c r="EV40" s="274">
        <v>0</v>
      </c>
      <c r="EW40" s="277" t="s">
        <v>835</v>
      </c>
      <c r="EX40" s="277" t="s">
        <v>835</v>
      </c>
      <c r="EY40" s="277" t="s">
        <v>835</v>
      </c>
      <c r="EZ40" s="274">
        <v>0</v>
      </c>
      <c r="FA40" s="274">
        <v>0</v>
      </c>
      <c r="FB40" s="274">
        <f t="shared" si="48"/>
        <v>517</v>
      </c>
      <c r="FC40" s="274">
        <v>0</v>
      </c>
      <c r="FD40" s="274">
        <v>0</v>
      </c>
      <c r="FE40" s="274">
        <v>0</v>
      </c>
      <c r="FF40" s="274">
        <v>72</v>
      </c>
      <c r="FG40" s="274">
        <v>0</v>
      </c>
      <c r="FH40" s="274">
        <v>0</v>
      </c>
      <c r="FI40" s="274">
        <v>0</v>
      </c>
      <c r="FJ40" s="274">
        <v>445</v>
      </c>
      <c r="FK40" s="274">
        <v>0</v>
      </c>
      <c r="FL40" s="274">
        <v>0</v>
      </c>
      <c r="FM40" s="274">
        <v>0</v>
      </c>
      <c r="FN40" s="274">
        <v>0</v>
      </c>
      <c r="FO40" s="274">
        <v>0</v>
      </c>
      <c r="FP40" s="277" t="s">
        <v>835</v>
      </c>
      <c r="FQ40" s="277" t="s">
        <v>835</v>
      </c>
      <c r="FR40" s="277" t="s">
        <v>835</v>
      </c>
      <c r="FS40" s="274">
        <v>0</v>
      </c>
      <c r="FT40" s="274">
        <v>0</v>
      </c>
      <c r="FU40" s="274">
        <v>0</v>
      </c>
      <c r="FV40" s="274">
        <v>0</v>
      </c>
      <c r="FW40" s="274">
        <v>0</v>
      </c>
    </row>
    <row r="41" spans="1:179" ht="13.5" customHeight="1" x14ac:dyDescent="0.15">
      <c r="A41" s="272" t="s">
        <v>710</v>
      </c>
      <c r="B41" s="273" t="s">
        <v>793</v>
      </c>
      <c r="C41" s="272" t="s">
        <v>794</v>
      </c>
      <c r="D41" s="274">
        <f t="shared" si="49"/>
        <v>2412</v>
      </c>
      <c r="E41" s="274">
        <f t="shared" si="50"/>
        <v>895</v>
      </c>
      <c r="F41" s="274">
        <f t="shared" si="51"/>
        <v>27</v>
      </c>
      <c r="G41" s="274">
        <f t="shared" si="52"/>
        <v>442</v>
      </c>
      <c r="H41" s="274">
        <f t="shared" si="53"/>
        <v>33</v>
      </c>
      <c r="I41" s="274">
        <f t="shared" si="54"/>
        <v>0</v>
      </c>
      <c r="J41" s="274">
        <f t="shared" si="55"/>
        <v>246</v>
      </c>
      <c r="K41" s="274">
        <f t="shared" si="56"/>
        <v>14</v>
      </c>
      <c r="L41" s="274">
        <f t="shared" si="57"/>
        <v>582</v>
      </c>
      <c r="M41" s="274">
        <f t="shared" si="58"/>
        <v>0</v>
      </c>
      <c r="N41" s="274">
        <f t="shared" si="59"/>
        <v>0</v>
      </c>
      <c r="O41" s="274">
        <f t="shared" si="60"/>
        <v>140</v>
      </c>
      <c r="P41" s="274">
        <f t="shared" si="61"/>
        <v>0</v>
      </c>
      <c r="Q41" s="274">
        <f t="shared" si="62"/>
        <v>0</v>
      </c>
      <c r="R41" s="274">
        <f t="shared" si="63"/>
        <v>0</v>
      </c>
      <c r="S41" s="274">
        <f t="shared" si="64"/>
        <v>0</v>
      </c>
      <c r="T41" s="274">
        <f t="shared" si="65"/>
        <v>0</v>
      </c>
      <c r="U41" s="274">
        <f t="shared" si="66"/>
        <v>0</v>
      </c>
      <c r="V41" s="274">
        <f t="shared" si="40"/>
        <v>0</v>
      </c>
      <c r="W41" s="274">
        <f t="shared" si="67"/>
        <v>0</v>
      </c>
      <c r="X41" s="274">
        <f t="shared" si="41"/>
        <v>14</v>
      </c>
      <c r="Y41" s="274">
        <f t="shared" si="68"/>
        <v>19</v>
      </c>
      <c r="Z41" s="274">
        <f t="shared" si="42"/>
        <v>0</v>
      </c>
      <c r="AA41" s="274">
        <v>0</v>
      </c>
      <c r="AB41" s="274">
        <v>0</v>
      </c>
      <c r="AC41" s="274">
        <v>0</v>
      </c>
      <c r="AD41" s="274">
        <v>0</v>
      </c>
      <c r="AE41" s="274">
        <v>0</v>
      </c>
      <c r="AF41" s="274">
        <v>0</v>
      </c>
      <c r="AG41" s="274">
        <v>0</v>
      </c>
      <c r="AH41" s="274">
        <v>0</v>
      </c>
      <c r="AI41" s="274">
        <v>0</v>
      </c>
      <c r="AJ41" s="274">
        <v>0</v>
      </c>
      <c r="AK41" s="274">
        <v>0</v>
      </c>
      <c r="AL41" s="277" t="s">
        <v>835</v>
      </c>
      <c r="AM41" s="277" t="s">
        <v>835</v>
      </c>
      <c r="AN41" s="274">
        <v>0</v>
      </c>
      <c r="AO41" s="277" t="s">
        <v>835</v>
      </c>
      <c r="AP41" s="277" t="s">
        <v>835</v>
      </c>
      <c r="AQ41" s="274">
        <v>0</v>
      </c>
      <c r="AR41" s="277" t="s">
        <v>835</v>
      </c>
      <c r="AS41" s="274">
        <v>0</v>
      </c>
      <c r="AT41" s="274">
        <v>0</v>
      </c>
      <c r="AU41" s="274">
        <v>0</v>
      </c>
      <c r="AV41" s="274">
        <f t="shared" si="43"/>
        <v>0</v>
      </c>
      <c r="AW41" s="274">
        <v>0</v>
      </c>
      <c r="AX41" s="274">
        <v>0</v>
      </c>
      <c r="AY41" s="274">
        <v>0</v>
      </c>
      <c r="AZ41" s="274">
        <v>0</v>
      </c>
      <c r="BA41" s="274">
        <v>0</v>
      </c>
      <c r="BB41" s="274">
        <v>0</v>
      </c>
      <c r="BC41" s="274">
        <v>0</v>
      </c>
      <c r="BD41" s="274">
        <v>0</v>
      </c>
      <c r="BE41" s="274">
        <v>0</v>
      </c>
      <c r="BF41" s="274">
        <v>0</v>
      </c>
      <c r="BG41" s="274">
        <v>0</v>
      </c>
      <c r="BH41" s="277" t="s">
        <v>835</v>
      </c>
      <c r="BI41" s="277" t="s">
        <v>835</v>
      </c>
      <c r="BJ41" s="277" t="s">
        <v>835</v>
      </c>
      <c r="BK41" s="277" t="s">
        <v>835</v>
      </c>
      <c r="BL41" s="277" t="s">
        <v>835</v>
      </c>
      <c r="BM41" s="277" t="s">
        <v>835</v>
      </c>
      <c r="BN41" s="277" t="s">
        <v>835</v>
      </c>
      <c r="BO41" s="277" t="s">
        <v>835</v>
      </c>
      <c r="BP41" s="274">
        <v>0</v>
      </c>
      <c r="BQ41" s="274">
        <v>0</v>
      </c>
      <c r="BR41" s="274">
        <f t="shared" si="44"/>
        <v>0</v>
      </c>
      <c r="BS41" s="277" t="s">
        <v>835</v>
      </c>
      <c r="BT41" s="277" t="s">
        <v>835</v>
      </c>
      <c r="BU41" s="277" t="s">
        <v>835</v>
      </c>
      <c r="BV41" s="277" t="s">
        <v>835</v>
      </c>
      <c r="BW41" s="277" t="s">
        <v>835</v>
      </c>
      <c r="BX41" s="277" t="s">
        <v>835</v>
      </c>
      <c r="BY41" s="277" t="s">
        <v>835</v>
      </c>
      <c r="BZ41" s="277" t="s">
        <v>835</v>
      </c>
      <c r="CA41" s="277" t="s">
        <v>835</v>
      </c>
      <c r="CB41" s="277" t="s">
        <v>835</v>
      </c>
      <c r="CC41" s="277" t="s">
        <v>835</v>
      </c>
      <c r="CD41" s="274">
        <v>0</v>
      </c>
      <c r="CE41" s="277" t="s">
        <v>835</v>
      </c>
      <c r="CF41" s="277" t="s">
        <v>835</v>
      </c>
      <c r="CG41" s="277" t="s">
        <v>835</v>
      </c>
      <c r="CH41" s="277" t="s">
        <v>835</v>
      </c>
      <c r="CI41" s="277" t="s">
        <v>835</v>
      </c>
      <c r="CJ41" s="277" t="s">
        <v>835</v>
      </c>
      <c r="CK41" s="277" t="s">
        <v>835</v>
      </c>
      <c r="CL41" s="274">
        <v>0</v>
      </c>
      <c r="CM41" s="274">
        <v>0</v>
      </c>
      <c r="CN41" s="274">
        <f t="shared" si="45"/>
        <v>0</v>
      </c>
      <c r="CO41" s="277" t="s">
        <v>835</v>
      </c>
      <c r="CP41" s="277" t="s">
        <v>835</v>
      </c>
      <c r="CQ41" s="277" t="s">
        <v>835</v>
      </c>
      <c r="CR41" s="277" t="s">
        <v>835</v>
      </c>
      <c r="CS41" s="277" t="s">
        <v>835</v>
      </c>
      <c r="CT41" s="277" t="s">
        <v>835</v>
      </c>
      <c r="CU41" s="277" t="s">
        <v>835</v>
      </c>
      <c r="CV41" s="277" t="s">
        <v>835</v>
      </c>
      <c r="CW41" s="277" t="s">
        <v>835</v>
      </c>
      <c r="CX41" s="277" t="s">
        <v>835</v>
      </c>
      <c r="CY41" s="277" t="s">
        <v>835</v>
      </c>
      <c r="CZ41" s="277" t="s">
        <v>835</v>
      </c>
      <c r="DA41" s="274">
        <v>0</v>
      </c>
      <c r="DB41" s="277" t="s">
        <v>835</v>
      </c>
      <c r="DC41" s="277" t="s">
        <v>835</v>
      </c>
      <c r="DD41" s="277" t="s">
        <v>835</v>
      </c>
      <c r="DE41" s="277" t="s">
        <v>835</v>
      </c>
      <c r="DF41" s="277" t="s">
        <v>835</v>
      </c>
      <c r="DG41" s="277" t="s">
        <v>835</v>
      </c>
      <c r="DH41" s="274">
        <v>0</v>
      </c>
      <c r="DI41" s="274">
        <v>0</v>
      </c>
      <c r="DJ41" s="274">
        <f t="shared" si="46"/>
        <v>0</v>
      </c>
      <c r="DK41" s="277" t="s">
        <v>835</v>
      </c>
      <c r="DL41" s="277" t="s">
        <v>835</v>
      </c>
      <c r="DM41" s="277" t="s">
        <v>835</v>
      </c>
      <c r="DN41" s="277" t="s">
        <v>835</v>
      </c>
      <c r="DO41" s="277" t="s">
        <v>835</v>
      </c>
      <c r="DP41" s="277" t="s">
        <v>835</v>
      </c>
      <c r="DQ41" s="277" t="s">
        <v>835</v>
      </c>
      <c r="DR41" s="277" t="s">
        <v>835</v>
      </c>
      <c r="DS41" s="277" t="s">
        <v>835</v>
      </c>
      <c r="DT41" s="277" t="s">
        <v>835</v>
      </c>
      <c r="DU41" s="277" t="s">
        <v>835</v>
      </c>
      <c r="DV41" s="274">
        <v>0</v>
      </c>
      <c r="DW41" s="277" t="s">
        <v>835</v>
      </c>
      <c r="DX41" s="277" t="s">
        <v>835</v>
      </c>
      <c r="DY41" s="277" t="s">
        <v>835</v>
      </c>
      <c r="DZ41" s="274">
        <v>0</v>
      </c>
      <c r="EA41" s="277" t="s">
        <v>835</v>
      </c>
      <c r="EB41" s="277" t="s">
        <v>835</v>
      </c>
      <c r="EC41" s="277" t="s">
        <v>835</v>
      </c>
      <c r="ED41" s="274">
        <v>0</v>
      </c>
      <c r="EE41" s="274">
        <v>0</v>
      </c>
      <c r="EF41" s="274">
        <f t="shared" si="47"/>
        <v>0</v>
      </c>
      <c r="EG41" s="274">
        <v>0</v>
      </c>
      <c r="EH41" s="277" t="s">
        <v>835</v>
      </c>
      <c r="EI41" s="277" t="s">
        <v>835</v>
      </c>
      <c r="EJ41" s="274">
        <v>0</v>
      </c>
      <c r="EK41" s="277" t="s">
        <v>835</v>
      </c>
      <c r="EL41" s="277" t="s">
        <v>835</v>
      </c>
      <c r="EM41" s="277" t="s">
        <v>835</v>
      </c>
      <c r="EN41" s="274">
        <v>0</v>
      </c>
      <c r="EO41" s="274">
        <v>0</v>
      </c>
      <c r="EP41" s="274">
        <v>0</v>
      </c>
      <c r="EQ41" s="277" t="s">
        <v>835</v>
      </c>
      <c r="ER41" s="277" t="s">
        <v>835</v>
      </c>
      <c r="ES41" s="277" t="s">
        <v>835</v>
      </c>
      <c r="ET41" s="277" t="s">
        <v>835</v>
      </c>
      <c r="EU41" s="274">
        <v>0</v>
      </c>
      <c r="EV41" s="274">
        <v>0</v>
      </c>
      <c r="EW41" s="277" t="s">
        <v>835</v>
      </c>
      <c r="EX41" s="277" t="s">
        <v>835</v>
      </c>
      <c r="EY41" s="277" t="s">
        <v>835</v>
      </c>
      <c r="EZ41" s="274">
        <v>0</v>
      </c>
      <c r="FA41" s="274">
        <v>0</v>
      </c>
      <c r="FB41" s="274">
        <f t="shared" si="48"/>
        <v>2412</v>
      </c>
      <c r="FC41" s="274">
        <v>895</v>
      </c>
      <c r="FD41" s="274">
        <v>27</v>
      </c>
      <c r="FE41" s="274">
        <v>442</v>
      </c>
      <c r="FF41" s="274">
        <v>33</v>
      </c>
      <c r="FG41" s="274">
        <v>0</v>
      </c>
      <c r="FH41" s="274">
        <v>246</v>
      </c>
      <c r="FI41" s="274">
        <v>14</v>
      </c>
      <c r="FJ41" s="274">
        <v>582</v>
      </c>
      <c r="FK41" s="274">
        <v>0</v>
      </c>
      <c r="FL41" s="274">
        <v>0</v>
      </c>
      <c r="FM41" s="274">
        <v>140</v>
      </c>
      <c r="FN41" s="274">
        <v>0</v>
      </c>
      <c r="FO41" s="274">
        <v>0</v>
      </c>
      <c r="FP41" s="277" t="s">
        <v>835</v>
      </c>
      <c r="FQ41" s="277" t="s">
        <v>835</v>
      </c>
      <c r="FR41" s="277" t="s">
        <v>835</v>
      </c>
      <c r="FS41" s="274">
        <v>0</v>
      </c>
      <c r="FT41" s="274">
        <v>0</v>
      </c>
      <c r="FU41" s="274">
        <v>0</v>
      </c>
      <c r="FV41" s="274">
        <v>14</v>
      </c>
      <c r="FW41" s="274">
        <v>19</v>
      </c>
    </row>
    <row r="42" spans="1:179" ht="13.5" customHeight="1" x14ac:dyDescent="0.15">
      <c r="A42" s="272" t="s">
        <v>710</v>
      </c>
      <c r="B42" s="273" t="s">
        <v>795</v>
      </c>
      <c r="C42" s="272" t="s">
        <v>796</v>
      </c>
      <c r="D42" s="274">
        <f t="shared" si="49"/>
        <v>1074</v>
      </c>
      <c r="E42" s="274">
        <f t="shared" si="50"/>
        <v>0</v>
      </c>
      <c r="F42" s="274">
        <f t="shared" si="51"/>
        <v>0</v>
      </c>
      <c r="G42" s="274">
        <f t="shared" si="52"/>
        <v>0</v>
      </c>
      <c r="H42" s="274">
        <f t="shared" si="53"/>
        <v>120</v>
      </c>
      <c r="I42" s="274">
        <f t="shared" si="54"/>
        <v>0</v>
      </c>
      <c r="J42" s="274">
        <f t="shared" si="55"/>
        <v>34</v>
      </c>
      <c r="K42" s="274">
        <f t="shared" si="56"/>
        <v>0</v>
      </c>
      <c r="L42" s="274">
        <f t="shared" si="57"/>
        <v>1</v>
      </c>
      <c r="M42" s="274">
        <f t="shared" si="58"/>
        <v>0</v>
      </c>
      <c r="N42" s="274">
        <f t="shared" si="59"/>
        <v>0</v>
      </c>
      <c r="O42" s="274">
        <f t="shared" si="60"/>
        <v>0</v>
      </c>
      <c r="P42" s="274">
        <f t="shared" si="61"/>
        <v>0</v>
      </c>
      <c r="Q42" s="274">
        <f t="shared" si="62"/>
        <v>0</v>
      </c>
      <c r="R42" s="274">
        <f t="shared" si="63"/>
        <v>0</v>
      </c>
      <c r="S42" s="274">
        <f t="shared" si="64"/>
        <v>0</v>
      </c>
      <c r="T42" s="274">
        <f t="shared" si="65"/>
        <v>0</v>
      </c>
      <c r="U42" s="274">
        <f t="shared" si="66"/>
        <v>909</v>
      </c>
      <c r="V42" s="274">
        <f t="shared" si="40"/>
        <v>0</v>
      </c>
      <c r="W42" s="274">
        <f t="shared" si="67"/>
        <v>0</v>
      </c>
      <c r="X42" s="274">
        <f t="shared" si="41"/>
        <v>0</v>
      </c>
      <c r="Y42" s="274">
        <f t="shared" si="68"/>
        <v>10</v>
      </c>
      <c r="Z42" s="274">
        <f t="shared" si="42"/>
        <v>919</v>
      </c>
      <c r="AA42" s="274">
        <v>0</v>
      </c>
      <c r="AB42" s="274">
        <v>0</v>
      </c>
      <c r="AC42" s="274">
        <v>0</v>
      </c>
      <c r="AD42" s="274">
        <v>0</v>
      </c>
      <c r="AE42" s="274">
        <v>0</v>
      </c>
      <c r="AF42" s="274">
        <v>0</v>
      </c>
      <c r="AG42" s="274">
        <v>0</v>
      </c>
      <c r="AH42" s="274">
        <v>0</v>
      </c>
      <c r="AI42" s="274">
        <v>0</v>
      </c>
      <c r="AJ42" s="274">
        <v>0</v>
      </c>
      <c r="AK42" s="274">
        <v>0</v>
      </c>
      <c r="AL42" s="277" t="s">
        <v>835</v>
      </c>
      <c r="AM42" s="277" t="s">
        <v>835</v>
      </c>
      <c r="AN42" s="274">
        <v>0</v>
      </c>
      <c r="AO42" s="277" t="s">
        <v>835</v>
      </c>
      <c r="AP42" s="277" t="s">
        <v>835</v>
      </c>
      <c r="AQ42" s="274">
        <v>909</v>
      </c>
      <c r="AR42" s="277" t="s">
        <v>835</v>
      </c>
      <c r="AS42" s="274">
        <v>0</v>
      </c>
      <c r="AT42" s="274">
        <v>0</v>
      </c>
      <c r="AU42" s="274">
        <v>10</v>
      </c>
      <c r="AV42" s="274">
        <f t="shared" si="43"/>
        <v>84</v>
      </c>
      <c r="AW42" s="274">
        <v>0</v>
      </c>
      <c r="AX42" s="274">
        <v>0</v>
      </c>
      <c r="AY42" s="274">
        <v>0</v>
      </c>
      <c r="AZ42" s="274">
        <v>84</v>
      </c>
      <c r="BA42" s="274">
        <v>0</v>
      </c>
      <c r="BB42" s="274">
        <v>0</v>
      </c>
      <c r="BC42" s="274">
        <v>0</v>
      </c>
      <c r="BD42" s="274">
        <v>0</v>
      </c>
      <c r="BE42" s="274">
        <v>0</v>
      </c>
      <c r="BF42" s="274">
        <v>0</v>
      </c>
      <c r="BG42" s="274">
        <v>0</v>
      </c>
      <c r="BH42" s="277" t="s">
        <v>835</v>
      </c>
      <c r="BI42" s="277" t="s">
        <v>835</v>
      </c>
      <c r="BJ42" s="277" t="s">
        <v>835</v>
      </c>
      <c r="BK42" s="277" t="s">
        <v>835</v>
      </c>
      <c r="BL42" s="277" t="s">
        <v>835</v>
      </c>
      <c r="BM42" s="277" t="s">
        <v>835</v>
      </c>
      <c r="BN42" s="277" t="s">
        <v>835</v>
      </c>
      <c r="BO42" s="277" t="s">
        <v>835</v>
      </c>
      <c r="BP42" s="274">
        <v>0</v>
      </c>
      <c r="BQ42" s="274">
        <v>0</v>
      </c>
      <c r="BR42" s="274">
        <f t="shared" si="44"/>
        <v>0</v>
      </c>
      <c r="BS42" s="277" t="s">
        <v>835</v>
      </c>
      <c r="BT42" s="277" t="s">
        <v>835</v>
      </c>
      <c r="BU42" s="277" t="s">
        <v>835</v>
      </c>
      <c r="BV42" s="277" t="s">
        <v>835</v>
      </c>
      <c r="BW42" s="277" t="s">
        <v>835</v>
      </c>
      <c r="BX42" s="277" t="s">
        <v>835</v>
      </c>
      <c r="BY42" s="277" t="s">
        <v>835</v>
      </c>
      <c r="BZ42" s="277" t="s">
        <v>835</v>
      </c>
      <c r="CA42" s="277" t="s">
        <v>835</v>
      </c>
      <c r="CB42" s="277" t="s">
        <v>835</v>
      </c>
      <c r="CC42" s="277" t="s">
        <v>835</v>
      </c>
      <c r="CD42" s="274">
        <v>0</v>
      </c>
      <c r="CE42" s="277" t="s">
        <v>835</v>
      </c>
      <c r="CF42" s="277" t="s">
        <v>835</v>
      </c>
      <c r="CG42" s="277" t="s">
        <v>835</v>
      </c>
      <c r="CH42" s="277" t="s">
        <v>835</v>
      </c>
      <c r="CI42" s="277" t="s">
        <v>835</v>
      </c>
      <c r="CJ42" s="277" t="s">
        <v>835</v>
      </c>
      <c r="CK42" s="277" t="s">
        <v>835</v>
      </c>
      <c r="CL42" s="274">
        <v>0</v>
      </c>
      <c r="CM42" s="274">
        <v>0</v>
      </c>
      <c r="CN42" s="274">
        <f t="shared" si="45"/>
        <v>0</v>
      </c>
      <c r="CO42" s="277" t="s">
        <v>835</v>
      </c>
      <c r="CP42" s="277" t="s">
        <v>835</v>
      </c>
      <c r="CQ42" s="277" t="s">
        <v>835</v>
      </c>
      <c r="CR42" s="277" t="s">
        <v>835</v>
      </c>
      <c r="CS42" s="277" t="s">
        <v>835</v>
      </c>
      <c r="CT42" s="277" t="s">
        <v>835</v>
      </c>
      <c r="CU42" s="277" t="s">
        <v>835</v>
      </c>
      <c r="CV42" s="277" t="s">
        <v>835</v>
      </c>
      <c r="CW42" s="277" t="s">
        <v>835</v>
      </c>
      <c r="CX42" s="277" t="s">
        <v>835</v>
      </c>
      <c r="CY42" s="277" t="s">
        <v>835</v>
      </c>
      <c r="CZ42" s="277" t="s">
        <v>835</v>
      </c>
      <c r="DA42" s="274">
        <v>0</v>
      </c>
      <c r="DB42" s="277" t="s">
        <v>835</v>
      </c>
      <c r="DC42" s="277" t="s">
        <v>835</v>
      </c>
      <c r="DD42" s="277" t="s">
        <v>835</v>
      </c>
      <c r="DE42" s="277" t="s">
        <v>835</v>
      </c>
      <c r="DF42" s="277" t="s">
        <v>835</v>
      </c>
      <c r="DG42" s="277" t="s">
        <v>835</v>
      </c>
      <c r="DH42" s="274">
        <v>0</v>
      </c>
      <c r="DI42" s="274">
        <v>0</v>
      </c>
      <c r="DJ42" s="274">
        <f t="shared" si="46"/>
        <v>0</v>
      </c>
      <c r="DK42" s="277" t="s">
        <v>835</v>
      </c>
      <c r="DL42" s="277" t="s">
        <v>835</v>
      </c>
      <c r="DM42" s="277" t="s">
        <v>835</v>
      </c>
      <c r="DN42" s="277" t="s">
        <v>835</v>
      </c>
      <c r="DO42" s="277" t="s">
        <v>835</v>
      </c>
      <c r="DP42" s="277" t="s">
        <v>835</v>
      </c>
      <c r="DQ42" s="277" t="s">
        <v>835</v>
      </c>
      <c r="DR42" s="277" t="s">
        <v>835</v>
      </c>
      <c r="DS42" s="277" t="s">
        <v>835</v>
      </c>
      <c r="DT42" s="277" t="s">
        <v>835</v>
      </c>
      <c r="DU42" s="277" t="s">
        <v>835</v>
      </c>
      <c r="DV42" s="274">
        <v>0</v>
      </c>
      <c r="DW42" s="277" t="s">
        <v>835</v>
      </c>
      <c r="DX42" s="277" t="s">
        <v>835</v>
      </c>
      <c r="DY42" s="277" t="s">
        <v>835</v>
      </c>
      <c r="DZ42" s="274">
        <v>0</v>
      </c>
      <c r="EA42" s="277" t="s">
        <v>835</v>
      </c>
      <c r="EB42" s="277" t="s">
        <v>835</v>
      </c>
      <c r="EC42" s="277" t="s">
        <v>835</v>
      </c>
      <c r="ED42" s="274">
        <v>0</v>
      </c>
      <c r="EE42" s="274">
        <v>0</v>
      </c>
      <c r="EF42" s="274">
        <f t="shared" si="47"/>
        <v>0</v>
      </c>
      <c r="EG42" s="274">
        <v>0</v>
      </c>
      <c r="EH42" s="277" t="s">
        <v>835</v>
      </c>
      <c r="EI42" s="277" t="s">
        <v>835</v>
      </c>
      <c r="EJ42" s="274">
        <v>0</v>
      </c>
      <c r="EK42" s="277" t="s">
        <v>835</v>
      </c>
      <c r="EL42" s="277" t="s">
        <v>835</v>
      </c>
      <c r="EM42" s="277" t="s">
        <v>835</v>
      </c>
      <c r="EN42" s="274">
        <v>0</v>
      </c>
      <c r="EO42" s="274">
        <v>0</v>
      </c>
      <c r="EP42" s="274">
        <v>0</v>
      </c>
      <c r="EQ42" s="277" t="s">
        <v>835</v>
      </c>
      <c r="ER42" s="277" t="s">
        <v>835</v>
      </c>
      <c r="ES42" s="277" t="s">
        <v>835</v>
      </c>
      <c r="ET42" s="277" t="s">
        <v>835</v>
      </c>
      <c r="EU42" s="274">
        <v>0</v>
      </c>
      <c r="EV42" s="274">
        <v>0</v>
      </c>
      <c r="EW42" s="277" t="s">
        <v>835</v>
      </c>
      <c r="EX42" s="277" t="s">
        <v>835</v>
      </c>
      <c r="EY42" s="277" t="s">
        <v>835</v>
      </c>
      <c r="EZ42" s="274">
        <v>0</v>
      </c>
      <c r="FA42" s="274">
        <v>0</v>
      </c>
      <c r="FB42" s="274">
        <f t="shared" si="48"/>
        <v>71</v>
      </c>
      <c r="FC42" s="274">
        <v>0</v>
      </c>
      <c r="FD42" s="274">
        <v>0</v>
      </c>
      <c r="FE42" s="274">
        <v>0</v>
      </c>
      <c r="FF42" s="274">
        <v>36</v>
      </c>
      <c r="FG42" s="274">
        <v>0</v>
      </c>
      <c r="FH42" s="274">
        <v>34</v>
      </c>
      <c r="FI42" s="274">
        <v>0</v>
      </c>
      <c r="FJ42" s="274">
        <v>1</v>
      </c>
      <c r="FK42" s="274">
        <v>0</v>
      </c>
      <c r="FL42" s="274">
        <v>0</v>
      </c>
      <c r="FM42" s="274">
        <v>0</v>
      </c>
      <c r="FN42" s="274">
        <v>0</v>
      </c>
      <c r="FO42" s="274">
        <v>0</v>
      </c>
      <c r="FP42" s="277" t="s">
        <v>835</v>
      </c>
      <c r="FQ42" s="277" t="s">
        <v>835</v>
      </c>
      <c r="FR42" s="277" t="s">
        <v>835</v>
      </c>
      <c r="FS42" s="274">
        <v>0</v>
      </c>
      <c r="FT42" s="274">
        <v>0</v>
      </c>
      <c r="FU42" s="274">
        <v>0</v>
      </c>
      <c r="FV42" s="274">
        <v>0</v>
      </c>
      <c r="FW42" s="274">
        <v>0</v>
      </c>
    </row>
    <row r="43" spans="1:179" ht="13.5" customHeight="1" x14ac:dyDescent="0.15">
      <c r="A43" s="272" t="s">
        <v>710</v>
      </c>
      <c r="B43" s="273" t="s">
        <v>797</v>
      </c>
      <c r="C43" s="272" t="s">
        <v>798</v>
      </c>
      <c r="D43" s="274">
        <f t="shared" si="49"/>
        <v>2782</v>
      </c>
      <c r="E43" s="274">
        <f t="shared" si="50"/>
        <v>878</v>
      </c>
      <c r="F43" s="274">
        <f t="shared" si="51"/>
        <v>17</v>
      </c>
      <c r="G43" s="274">
        <f t="shared" si="52"/>
        <v>0</v>
      </c>
      <c r="H43" s="274">
        <f t="shared" si="53"/>
        <v>256</v>
      </c>
      <c r="I43" s="274">
        <f t="shared" si="54"/>
        <v>240</v>
      </c>
      <c r="J43" s="274">
        <f t="shared" si="55"/>
        <v>121</v>
      </c>
      <c r="K43" s="274">
        <f t="shared" si="56"/>
        <v>3</v>
      </c>
      <c r="L43" s="274">
        <f t="shared" si="57"/>
        <v>236</v>
      </c>
      <c r="M43" s="274">
        <f t="shared" si="58"/>
        <v>0</v>
      </c>
      <c r="N43" s="274">
        <f t="shared" si="59"/>
        <v>0</v>
      </c>
      <c r="O43" s="274">
        <f t="shared" si="60"/>
        <v>75</v>
      </c>
      <c r="P43" s="274">
        <f t="shared" si="61"/>
        <v>12</v>
      </c>
      <c r="Q43" s="274">
        <f t="shared" si="62"/>
        <v>128</v>
      </c>
      <c r="R43" s="274">
        <f t="shared" si="63"/>
        <v>0</v>
      </c>
      <c r="S43" s="274">
        <f t="shared" si="64"/>
        <v>0</v>
      </c>
      <c r="T43" s="274">
        <f t="shared" si="65"/>
        <v>0</v>
      </c>
      <c r="U43" s="274">
        <f t="shared" si="66"/>
        <v>213</v>
      </c>
      <c r="V43" s="274">
        <f t="shared" si="40"/>
        <v>0</v>
      </c>
      <c r="W43" s="274">
        <f t="shared" si="67"/>
        <v>0</v>
      </c>
      <c r="X43" s="274">
        <f t="shared" si="41"/>
        <v>8</v>
      </c>
      <c r="Y43" s="274">
        <f t="shared" si="68"/>
        <v>595</v>
      </c>
      <c r="Z43" s="274">
        <f t="shared" si="42"/>
        <v>297</v>
      </c>
      <c r="AA43" s="274">
        <v>0</v>
      </c>
      <c r="AB43" s="274">
        <v>0</v>
      </c>
      <c r="AC43" s="274">
        <v>0</v>
      </c>
      <c r="AD43" s="274">
        <v>28</v>
      </c>
      <c r="AE43" s="274">
        <v>0</v>
      </c>
      <c r="AF43" s="274">
        <v>0</v>
      </c>
      <c r="AG43" s="274">
        <v>0</v>
      </c>
      <c r="AH43" s="274">
        <v>0</v>
      </c>
      <c r="AI43" s="274">
        <v>0</v>
      </c>
      <c r="AJ43" s="274">
        <v>0</v>
      </c>
      <c r="AK43" s="274">
        <v>0</v>
      </c>
      <c r="AL43" s="277" t="s">
        <v>835</v>
      </c>
      <c r="AM43" s="277" t="s">
        <v>835</v>
      </c>
      <c r="AN43" s="274">
        <v>0</v>
      </c>
      <c r="AO43" s="277" t="s">
        <v>835</v>
      </c>
      <c r="AP43" s="277" t="s">
        <v>835</v>
      </c>
      <c r="AQ43" s="274">
        <v>213</v>
      </c>
      <c r="AR43" s="277" t="s">
        <v>835</v>
      </c>
      <c r="AS43" s="274">
        <v>0</v>
      </c>
      <c r="AT43" s="274">
        <v>0</v>
      </c>
      <c r="AU43" s="274">
        <v>56</v>
      </c>
      <c r="AV43" s="274">
        <f t="shared" si="43"/>
        <v>180</v>
      </c>
      <c r="AW43" s="274">
        <v>0</v>
      </c>
      <c r="AX43" s="274">
        <v>0</v>
      </c>
      <c r="AY43" s="274">
        <v>0</v>
      </c>
      <c r="AZ43" s="274">
        <v>147</v>
      </c>
      <c r="BA43" s="274">
        <v>0</v>
      </c>
      <c r="BB43" s="274">
        <v>0</v>
      </c>
      <c r="BC43" s="274">
        <v>0</v>
      </c>
      <c r="BD43" s="274">
        <v>0</v>
      </c>
      <c r="BE43" s="274">
        <v>0</v>
      </c>
      <c r="BF43" s="274">
        <v>0</v>
      </c>
      <c r="BG43" s="274">
        <v>0</v>
      </c>
      <c r="BH43" s="277" t="s">
        <v>835</v>
      </c>
      <c r="BI43" s="277" t="s">
        <v>835</v>
      </c>
      <c r="BJ43" s="277" t="s">
        <v>835</v>
      </c>
      <c r="BK43" s="277" t="s">
        <v>835</v>
      </c>
      <c r="BL43" s="277" t="s">
        <v>835</v>
      </c>
      <c r="BM43" s="277" t="s">
        <v>835</v>
      </c>
      <c r="BN43" s="277" t="s">
        <v>835</v>
      </c>
      <c r="BO43" s="277" t="s">
        <v>835</v>
      </c>
      <c r="BP43" s="274">
        <v>0</v>
      </c>
      <c r="BQ43" s="274">
        <v>33</v>
      </c>
      <c r="BR43" s="274">
        <f t="shared" si="44"/>
        <v>12</v>
      </c>
      <c r="BS43" s="277" t="s">
        <v>835</v>
      </c>
      <c r="BT43" s="277" t="s">
        <v>835</v>
      </c>
      <c r="BU43" s="277" t="s">
        <v>835</v>
      </c>
      <c r="BV43" s="277" t="s">
        <v>835</v>
      </c>
      <c r="BW43" s="277" t="s">
        <v>835</v>
      </c>
      <c r="BX43" s="277" t="s">
        <v>835</v>
      </c>
      <c r="BY43" s="277" t="s">
        <v>835</v>
      </c>
      <c r="BZ43" s="277" t="s">
        <v>835</v>
      </c>
      <c r="CA43" s="277" t="s">
        <v>835</v>
      </c>
      <c r="CB43" s="277" t="s">
        <v>835</v>
      </c>
      <c r="CC43" s="277" t="s">
        <v>835</v>
      </c>
      <c r="CD43" s="274">
        <v>12</v>
      </c>
      <c r="CE43" s="277" t="s">
        <v>835</v>
      </c>
      <c r="CF43" s="277" t="s">
        <v>835</v>
      </c>
      <c r="CG43" s="277" t="s">
        <v>835</v>
      </c>
      <c r="CH43" s="277" t="s">
        <v>835</v>
      </c>
      <c r="CI43" s="277" t="s">
        <v>835</v>
      </c>
      <c r="CJ43" s="277" t="s">
        <v>835</v>
      </c>
      <c r="CK43" s="277" t="s">
        <v>835</v>
      </c>
      <c r="CL43" s="274">
        <v>0</v>
      </c>
      <c r="CM43" s="274">
        <v>0</v>
      </c>
      <c r="CN43" s="274">
        <f t="shared" si="45"/>
        <v>128</v>
      </c>
      <c r="CO43" s="277" t="s">
        <v>835</v>
      </c>
      <c r="CP43" s="277" t="s">
        <v>835</v>
      </c>
      <c r="CQ43" s="277" t="s">
        <v>835</v>
      </c>
      <c r="CR43" s="277" t="s">
        <v>835</v>
      </c>
      <c r="CS43" s="277" t="s">
        <v>835</v>
      </c>
      <c r="CT43" s="277" t="s">
        <v>835</v>
      </c>
      <c r="CU43" s="277" t="s">
        <v>835</v>
      </c>
      <c r="CV43" s="277" t="s">
        <v>835</v>
      </c>
      <c r="CW43" s="277" t="s">
        <v>835</v>
      </c>
      <c r="CX43" s="277" t="s">
        <v>835</v>
      </c>
      <c r="CY43" s="277" t="s">
        <v>835</v>
      </c>
      <c r="CZ43" s="277" t="s">
        <v>835</v>
      </c>
      <c r="DA43" s="274">
        <v>128</v>
      </c>
      <c r="DB43" s="277" t="s">
        <v>835</v>
      </c>
      <c r="DC43" s="277" t="s">
        <v>835</v>
      </c>
      <c r="DD43" s="277" t="s">
        <v>835</v>
      </c>
      <c r="DE43" s="277" t="s">
        <v>835</v>
      </c>
      <c r="DF43" s="277" t="s">
        <v>835</v>
      </c>
      <c r="DG43" s="277" t="s">
        <v>835</v>
      </c>
      <c r="DH43" s="274">
        <v>0</v>
      </c>
      <c r="DI43" s="274">
        <v>0</v>
      </c>
      <c r="DJ43" s="274">
        <f t="shared" si="46"/>
        <v>0</v>
      </c>
      <c r="DK43" s="277" t="s">
        <v>835</v>
      </c>
      <c r="DL43" s="277" t="s">
        <v>835</v>
      </c>
      <c r="DM43" s="277" t="s">
        <v>835</v>
      </c>
      <c r="DN43" s="277" t="s">
        <v>835</v>
      </c>
      <c r="DO43" s="277" t="s">
        <v>835</v>
      </c>
      <c r="DP43" s="277" t="s">
        <v>835</v>
      </c>
      <c r="DQ43" s="277" t="s">
        <v>835</v>
      </c>
      <c r="DR43" s="277" t="s">
        <v>835</v>
      </c>
      <c r="DS43" s="277" t="s">
        <v>835</v>
      </c>
      <c r="DT43" s="277" t="s">
        <v>835</v>
      </c>
      <c r="DU43" s="277" t="s">
        <v>835</v>
      </c>
      <c r="DV43" s="274">
        <v>0</v>
      </c>
      <c r="DW43" s="277" t="s">
        <v>835</v>
      </c>
      <c r="DX43" s="277" t="s">
        <v>835</v>
      </c>
      <c r="DY43" s="277" t="s">
        <v>835</v>
      </c>
      <c r="DZ43" s="274">
        <v>0</v>
      </c>
      <c r="EA43" s="277" t="s">
        <v>835</v>
      </c>
      <c r="EB43" s="277" t="s">
        <v>835</v>
      </c>
      <c r="EC43" s="277" t="s">
        <v>835</v>
      </c>
      <c r="ED43" s="274">
        <v>0</v>
      </c>
      <c r="EE43" s="274">
        <v>0</v>
      </c>
      <c r="EF43" s="274">
        <f t="shared" si="47"/>
        <v>0</v>
      </c>
      <c r="EG43" s="274">
        <v>0</v>
      </c>
      <c r="EH43" s="277" t="s">
        <v>835</v>
      </c>
      <c r="EI43" s="277" t="s">
        <v>835</v>
      </c>
      <c r="EJ43" s="274">
        <v>0</v>
      </c>
      <c r="EK43" s="277" t="s">
        <v>835</v>
      </c>
      <c r="EL43" s="277" t="s">
        <v>835</v>
      </c>
      <c r="EM43" s="277" t="s">
        <v>835</v>
      </c>
      <c r="EN43" s="274">
        <v>0</v>
      </c>
      <c r="EO43" s="274">
        <v>0</v>
      </c>
      <c r="EP43" s="274">
        <v>0</v>
      </c>
      <c r="EQ43" s="277" t="s">
        <v>835</v>
      </c>
      <c r="ER43" s="277" t="s">
        <v>835</v>
      </c>
      <c r="ES43" s="277" t="s">
        <v>835</v>
      </c>
      <c r="ET43" s="277" t="s">
        <v>835</v>
      </c>
      <c r="EU43" s="274">
        <v>0</v>
      </c>
      <c r="EV43" s="274">
        <v>0</v>
      </c>
      <c r="EW43" s="277" t="s">
        <v>835</v>
      </c>
      <c r="EX43" s="277" t="s">
        <v>835</v>
      </c>
      <c r="EY43" s="277" t="s">
        <v>835</v>
      </c>
      <c r="EZ43" s="274">
        <v>0</v>
      </c>
      <c r="FA43" s="274">
        <v>0</v>
      </c>
      <c r="FB43" s="274">
        <f t="shared" si="48"/>
        <v>2165</v>
      </c>
      <c r="FC43" s="274">
        <v>878</v>
      </c>
      <c r="FD43" s="274">
        <v>17</v>
      </c>
      <c r="FE43" s="274">
        <v>0</v>
      </c>
      <c r="FF43" s="274">
        <v>81</v>
      </c>
      <c r="FG43" s="274">
        <v>240</v>
      </c>
      <c r="FH43" s="274">
        <v>121</v>
      </c>
      <c r="FI43" s="274">
        <v>3</v>
      </c>
      <c r="FJ43" s="274">
        <v>236</v>
      </c>
      <c r="FK43" s="274">
        <v>0</v>
      </c>
      <c r="FL43" s="274">
        <v>0</v>
      </c>
      <c r="FM43" s="274">
        <v>75</v>
      </c>
      <c r="FN43" s="274">
        <v>0</v>
      </c>
      <c r="FO43" s="274">
        <v>0</v>
      </c>
      <c r="FP43" s="277" t="s">
        <v>835</v>
      </c>
      <c r="FQ43" s="277" t="s">
        <v>835</v>
      </c>
      <c r="FR43" s="277" t="s">
        <v>835</v>
      </c>
      <c r="FS43" s="274">
        <v>0</v>
      </c>
      <c r="FT43" s="274">
        <v>0</v>
      </c>
      <c r="FU43" s="274">
        <v>0</v>
      </c>
      <c r="FV43" s="274">
        <v>8</v>
      </c>
      <c r="FW43" s="274">
        <v>506</v>
      </c>
    </row>
    <row r="44" spans="1:179" ht="13.5" customHeight="1" x14ac:dyDescent="0.15">
      <c r="A44" s="272" t="s">
        <v>710</v>
      </c>
      <c r="B44" s="273" t="s">
        <v>799</v>
      </c>
      <c r="C44" s="272" t="s">
        <v>800</v>
      </c>
      <c r="D44" s="274">
        <f t="shared" si="49"/>
        <v>1453</v>
      </c>
      <c r="E44" s="274">
        <f t="shared" si="50"/>
        <v>0</v>
      </c>
      <c r="F44" s="274">
        <f t="shared" si="51"/>
        <v>0</v>
      </c>
      <c r="G44" s="274">
        <f t="shared" si="52"/>
        <v>0</v>
      </c>
      <c r="H44" s="274">
        <f t="shared" si="53"/>
        <v>620</v>
      </c>
      <c r="I44" s="274">
        <f t="shared" si="54"/>
        <v>0</v>
      </c>
      <c r="J44" s="274">
        <f t="shared" si="55"/>
        <v>0</v>
      </c>
      <c r="K44" s="274">
        <f t="shared" si="56"/>
        <v>0</v>
      </c>
      <c r="L44" s="274">
        <f t="shared" si="57"/>
        <v>0</v>
      </c>
      <c r="M44" s="274">
        <f t="shared" si="58"/>
        <v>0</v>
      </c>
      <c r="N44" s="274">
        <f t="shared" si="59"/>
        <v>0</v>
      </c>
      <c r="O44" s="274">
        <f t="shared" si="60"/>
        <v>0</v>
      </c>
      <c r="P44" s="274">
        <f t="shared" si="61"/>
        <v>0</v>
      </c>
      <c r="Q44" s="274">
        <f t="shared" si="62"/>
        <v>0</v>
      </c>
      <c r="R44" s="274">
        <f t="shared" si="63"/>
        <v>0</v>
      </c>
      <c r="S44" s="274">
        <f t="shared" si="64"/>
        <v>0</v>
      </c>
      <c r="T44" s="274">
        <f t="shared" si="65"/>
        <v>0</v>
      </c>
      <c r="U44" s="274">
        <f t="shared" si="66"/>
        <v>833</v>
      </c>
      <c r="V44" s="274">
        <f t="shared" si="40"/>
        <v>0</v>
      </c>
      <c r="W44" s="274">
        <f t="shared" si="67"/>
        <v>0</v>
      </c>
      <c r="X44" s="274">
        <f t="shared" si="41"/>
        <v>0</v>
      </c>
      <c r="Y44" s="274">
        <f t="shared" si="68"/>
        <v>0</v>
      </c>
      <c r="Z44" s="274">
        <f t="shared" si="42"/>
        <v>833</v>
      </c>
      <c r="AA44" s="274">
        <v>0</v>
      </c>
      <c r="AB44" s="274">
        <v>0</v>
      </c>
      <c r="AC44" s="274">
        <v>0</v>
      </c>
      <c r="AD44" s="274">
        <v>0</v>
      </c>
      <c r="AE44" s="274">
        <v>0</v>
      </c>
      <c r="AF44" s="274">
        <v>0</v>
      </c>
      <c r="AG44" s="274">
        <v>0</v>
      </c>
      <c r="AH44" s="274">
        <v>0</v>
      </c>
      <c r="AI44" s="274">
        <v>0</v>
      </c>
      <c r="AJ44" s="274">
        <v>0</v>
      </c>
      <c r="AK44" s="274">
        <v>0</v>
      </c>
      <c r="AL44" s="277" t="s">
        <v>835</v>
      </c>
      <c r="AM44" s="277" t="s">
        <v>835</v>
      </c>
      <c r="AN44" s="274">
        <v>0</v>
      </c>
      <c r="AO44" s="277" t="s">
        <v>835</v>
      </c>
      <c r="AP44" s="277" t="s">
        <v>835</v>
      </c>
      <c r="AQ44" s="274">
        <v>833</v>
      </c>
      <c r="AR44" s="277" t="s">
        <v>835</v>
      </c>
      <c r="AS44" s="274">
        <v>0</v>
      </c>
      <c r="AT44" s="274">
        <v>0</v>
      </c>
      <c r="AU44" s="274">
        <v>0</v>
      </c>
      <c r="AV44" s="274">
        <f t="shared" si="43"/>
        <v>620</v>
      </c>
      <c r="AW44" s="274">
        <v>0</v>
      </c>
      <c r="AX44" s="274">
        <v>0</v>
      </c>
      <c r="AY44" s="274">
        <v>0</v>
      </c>
      <c r="AZ44" s="274">
        <v>620</v>
      </c>
      <c r="BA44" s="274">
        <v>0</v>
      </c>
      <c r="BB44" s="274">
        <v>0</v>
      </c>
      <c r="BC44" s="274">
        <v>0</v>
      </c>
      <c r="BD44" s="274">
        <v>0</v>
      </c>
      <c r="BE44" s="274">
        <v>0</v>
      </c>
      <c r="BF44" s="274">
        <v>0</v>
      </c>
      <c r="BG44" s="274">
        <v>0</v>
      </c>
      <c r="BH44" s="277" t="s">
        <v>835</v>
      </c>
      <c r="BI44" s="277" t="s">
        <v>835</v>
      </c>
      <c r="BJ44" s="277" t="s">
        <v>835</v>
      </c>
      <c r="BK44" s="277" t="s">
        <v>835</v>
      </c>
      <c r="BL44" s="277" t="s">
        <v>835</v>
      </c>
      <c r="BM44" s="277" t="s">
        <v>835</v>
      </c>
      <c r="BN44" s="277" t="s">
        <v>835</v>
      </c>
      <c r="BO44" s="277" t="s">
        <v>835</v>
      </c>
      <c r="BP44" s="274">
        <v>0</v>
      </c>
      <c r="BQ44" s="274">
        <v>0</v>
      </c>
      <c r="BR44" s="274">
        <f t="shared" si="44"/>
        <v>0</v>
      </c>
      <c r="BS44" s="277" t="s">
        <v>835</v>
      </c>
      <c r="BT44" s="277" t="s">
        <v>835</v>
      </c>
      <c r="BU44" s="277" t="s">
        <v>835</v>
      </c>
      <c r="BV44" s="277" t="s">
        <v>835</v>
      </c>
      <c r="BW44" s="277" t="s">
        <v>835</v>
      </c>
      <c r="BX44" s="277" t="s">
        <v>835</v>
      </c>
      <c r="BY44" s="277" t="s">
        <v>835</v>
      </c>
      <c r="BZ44" s="277" t="s">
        <v>835</v>
      </c>
      <c r="CA44" s="277" t="s">
        <v>835</v>
      </c>
      <c r="CB44" s="277" t="s">
        <v>835</v>
      </c>
      <c r="CC44" s="277" t="s">
        <v>835</v>
      </c>
      <c r="CD44" s="274">
        <v>0</v>
      </c>
      <c r="CE44" s="277" t="s">
        <v>835</v>
      </c>
      <c r="CF44" s="277" t="s">
        <v>835</v>
      </c>
      <c r="CG44" s="277" t="s">
        <v>835</v>
      </c>
      <c r="CH44" s="277" t="s">
        <v>835</v>
      </c>
      <c r="CI44" s="277" t="s">
        <v>835</v>
      </c>
      <c r="CJ44" s="277" t="s">
        <v>835</v>
      </c>
      <c r="CK44" s="277" t="s">
        <v>835</v>
      </c>
      <c r="CL44" s="274">
        <v>0</v>
      </c>
      <c r="CM44" s="274">
        <v>0</v>
      </c>
      <c r="CN44" s="274">
        <f t="shared" si="45"/>
        <v>0</v>
      </c>
      <c r="CO44" s="277" t="s">
        <v>835</v>
      </c>
      <c r="CP44" s="277" t="s">
        <v>835</v>
      </c>
      <c r="CQ44" s="277" t="s">
        <v>835</v>
      </c>
      <c r="CR44" s="277" t="s">
        <v>835</v>
      </c>
      <c r="CS44" s="277" t="s">
        <v>835</v>
      </c>
      <c r="CT44" s="277" t="s">
        <v>835</v>
      </c>
      <c r="CU44" s="277" t="s">
        <v>835</v>
      </c>
      <c r="CV44" s="277" t="s">
        <v>835</v>
      </c>
      <c r="CW44" s="277" t="s">
        <v>835</v>
      </c>
      <c r="CX44" s="277" t="s">
        <v>835</v>
      </c>
      <c r="CY44" s="277" t="s">
        <v>835</v>
      </c>
      <c r="CZ44" s="277" t="s">
        <v>835</v>
      </c>
      <c r="DA44" s="274">
        <v>0</v>
      </c>
      <c r="DB44" s="277" t="s">
        <v>835</v>
      </c>
      <c r="DC44" s="277" t="s">
        <v>835</v>
      </c>
      <c r="DD44" s="277" t="s">
        <v>835</v>
      </c>
      <c r="DE44" s="277" t="s">
        <v>835</v>
      </c>
      <c r="DF44" s="277" t="s">
        <v>835</v>
      </c>
      <c r="DG44" s="277" t="s">
        <v>835</v>
      </c>
      <c r="DH44" s="274">
        <v>0</v>
      </c>
      <c r="DI44" s="274">
        <v>0</v>
      </c>
      <c r="DJ44" s="274">
        <f t="shared" si="46"/>
        <v>0</v>
      </c>
      <c r="DK44" s="277" t="s">
        <v>835</v>
      </c>
      <c r="DL44" s="277" t="s">
        <v>835</v>
      </c>
      <c r="DM44" s="277" t="s">
        <v>835</v>
      </c>
      <c r="DN44" s="277" t="s">
        <v>835</v>
      </c>
      <c r="DO44" s="277" t="s">
        <v>835</v>
      </c>
      <c r="DP44" s="277" t="s">
        <v>835</v>
      </c>
      <c r="DQ44" s="277" t="s">
        <v>835</v>
      </c>
      <c r="DR44" s="277" t="s">
        <v>835</v>
      </c>
      <c r="DS44" s="277" t="s">
        <v>835</v>
      </c>
      <c r="DT44" s="277" t="s">
        <v>835</v>
      </c>
      <c r="DU44" s="277" t="s">
        <v>835</v>
      </c>
      <c r="DV44" s="274">
        <v>0</v>
      </c>
      <c r="DW44" s="277" t="s">
        <v>835</v>
      </c>
      <c r="DX44" s="277" t="s">
        <v>835</v>
      </c>
      <c r="DY44" s="277" t="s">
        <v>835</v>
      </c>
      <c r="DZ44" s="274">
        <v>0</v>
      </c>
      <c r="EA44" s="277" t="s">
        <v>835</v>
      </c>
      <c r="EB44" s="277" t="s">
        <v>835</v>
      </c>
      <c r="EC44" s="277" t="s">
        <v>835</v>
      </c>
      <c r="ED44" s="274">
        <v>0</v>
      </c>
      <c r="EE44" s="274">
        <v>0</v>
      </c>
      <c r="EF44" s="274">
        <f t="shared" si="47"/>
        <v>0</v>
      </c>
      <c r="EG44" s="274">
        <v>0</v>
      </c>
      <c r="EH44" s="277" t="s">
        <v>835</v>
      </c>
      <c r="EI44" s="277" t="s">
        <v>835</v>
      </c>
      <c r="EJ44" s="274">
        <v>0</v>
      </c>
      <c r="EK44" s="277" t="s">
        <v>835</v>
      </c>
      <c r="EL44" s="277" t="s">
        <v>835</v>
      </c>
      <c r="EM44" s="277" t="s">
        <v>835</v>
      </c>
      <c r="EN44" s="274">
        <v>0</v>
      </c>
      <c r="EO44" s="274">
        <v>0</v>
      </c>
      <c r="EP44" s="274">
        <v>0</v>
      </c>
      <c r="EQ44" s="277" t="s">
        <v>835</v>
      </c>
      <c r="ER44" s="277" t="s">
        <v>835</v>
      </c>
      <c r="ES44" s="277" t="s">
        <v>835</v>
      </c>
      <c r="ET44" s="277" t="s">
        <v>835</v>
      </c>
      <c r="EU44" s="274">
        <v>0</v>
      </c>
      <c r="EV44" s="274">
        <v>0</v>
      </c>
      <c r="EW44" s="277" t="s">
        <v>835</v>
      </c>
      <c r="EX44" s="277" t="s">
        <v>835</v>
      </c>
      <c r="EY44" s="277" t="s">
        <v>835</v>
      </c>
      <c r="EZ44" s="274">
        <v>0</v>
      </c>
      <c r="FA44" s="274">
        <v>0</v>
      </c>
      <c r="FB44" s="274">
        <f t="shared" si="48"/>
        <v>0</v>
      </c>
      <c r="FC44" s="274">
        <v>0</v>
      </c>
      <c r="FD44" s="274">
        <v>0</v>
      </c>
      <c r="FE44" s="274">
        <v>0</v>
      </c>
      <c r="FF44" s="274">
        <v>0</v>
      </c>
      <c r="FG44" s="274">
        <v>0</v>
      </c>
      <c r="FH44" s="274">
        <v>0</v>
      </c>
      <c r="FI44" s="274">
        <v>0</v>
      </c>
      <c r="FJ44" s="274">
        <v>0</v>
      </c>
      <c r="FK44" s="274">
        <v>0</v>
      </c>
      <c r="FL44" s="274">
        <v>0</v>
      </c>
      <c r="FM44" s="274">
        <v>0</v>
      </c>
      <c r="FN44" s="274">
        <v>0</v>
      </c>
      <c r="FO44" s="274">
        <v>0</v>
      </c>
      <c r="FP44" s="277" t="s">
        <v>835</v>
      </c>
      <c r="FQ44" s="277" t="s">
        <v>835</v>
      </c>
      <c r="FR44" s="277" t="s">
        <v>835</v>
      </c>
      <c r="FS44" s="274">
        <v>0</v>
      </c>
      <c r="FT44" s="274">
        <v>0</v>
      </c>
      <c r="FU44" s="274">
        <v>0</v>
      </c>
      <c r="FV44" s="274">
        <v>0</v>
      </c>
      <c r="FW44" s="274">
        <v>0</v>
      </c>
    </row>
    <row r="45" spans="1:179" ht="13.5" customHeight="1" x14ac:dyDescent="0.15">
      <c r="A45" s="272" t="s">
        <v>710</v>
      </c>
      <c r="B45" s="273" t="s">
        <v>801</v>
      </c>
      <c r="C45" s="272" t="s">
        <v>802</v>
      </c>
      <c r="D45" s="274">
        <f t="shared" si="49"/>
        <v>180</v>
      </c>
      <c r="E45" s="274">
        <f t="shared" si="50"/>
        <v>6</v>
      </c>
      <c r="F45" s="274">
        <f t="shared" si="51"/>
        <v>0</v>
      </c>
      <c r="G45" s="274">
        <f t="shared" si="52"/>
        <v>0</v>
      </c>
      <c r="H45" s="274">
        <f t="shared" si="53"/>
        <v>174</v>
      </c>
      <c r="I45" s="274">
        <f t="shared" si="54"/>
        <v>0</v>
      </c>
      <c r="J45" s="274">
        <f t="shared" si="55"/>
        <v>0</v>
      </c>
      <c r="K45" s="274">
        <f t="shared" si="56"/>
        <v>0</v>
      </c>
      <c r="L45" s="274">
        <f t="shared" si="57"/>
        <v>0</v>
      </c>
      <c r="M45" s="274">
        <f t="shared" si="58"/>
        <v>0</v>
      </c>
      <c r="N45" s="274">
        <f t="shared" si="59"/>
        <v>0</v>
      </c>
      <c r="O45" s="274">
        <f t="shared" si="60"/>
        <v>0</v>
      </c>
      <c r="P45" s="274">
        <f t="shared" si="61"/>
        <v>0</v>
      </c>
      <c r="Q45" s="274">
        <f t="shared" si="62"/>
        <v>0</v>
      </c>
      <c r="R45" s="274">
        <f t="shared" si="63"/>
        <v>0</v>
      </c>
      <c r="S45" s="274">
        <f t="shared" si="64"/>
        <v>0</v>
      </c>
      <c r="T45" s="274">
        <f t="shared" si="65"/>
        <v>0</v>
      </c>
      <c r="U45" s="274">
        <f t="shared" si="66"/>
        <v>0</v>
      </c>
      <c r="V45" s="274">
        <f t="shared" si="40"/>
        <v>0</v>
      </c>
      <c r="W45" s="274">
        <f t="shared" si="67"/>
        <v>0</v>
      </c>
      <c r="X45" s="274">
        <f t="shared" si="41"/>
        <v>0</v>
      </c>
      <c r="Y45" s="274">
        <f t="shared" si="68"/>
        <v>0</v>
      </c>
      <c r="Z45" s="274">
        <f t="shared" si="42"/>
        <v>38</v>
      </c>
      <c r="AA45" s="274">
        <v>6</v>
      </c>
      <c r="AB45" s="274">
        <v>0</v>
      </c>
      <c r="AC45" s="274">
        <v>0</v>
      </c>
      <c r="AD45" s="274">
        <v>32</v>
      </c>
      <c r="AE45" s="274">
        <v>0</v>
      </c>
      <c r="AF45" s="274">
        <v>0</v>
      </c>
      <c r="AG45" s="274">
        <v>0</v>
      </c>
      <c r="AH45" s="274">
        <v>0</v>
      </c>
      <c r="AI45" s="274">
        <v>0</v>
      </c>
      <c r="AJ45" s="274">
        <v>0</v>
      </c>
      <c r="AK45" s="274">
        <v>0</v>
      </c>
      <c r="AL45" s="277" t="s">
        <v>835</v>
      </c>
      <c r="AM45" s="277" t="s">
        <v>835</v>
      </c>
      <c r="AN45" s="274">
        <v>0</v>
      </c>
      <c r="AO45" s="277" t="s">
        <v>835</v>
      </c>
      <c r="AP45" s="277" t="s">
        <v>835</v>
      </c>
      <c r="AQ45" s="274">
        <v>0</v>
      </c>
      <c r="AR45" s="277" t="s">
        <v>835</v>
      </c>
      <c r="AS45" s="274">
        <v>0</v>
      </c>
      <c r="AT45" s="274">
        <v>0</v>
      </c>
      <c r="AU45" s="274">
        <v>0</v>
      </c>
      <c r="AV45" s="274">
        <f t="shared" si="43"/>
        <v>142</v>
      </c>
      <c r="AW45" s="274">
        <v>0</v>
      </c>
      <c r="AX45" s="274">
        <v>0</v>
      </c>
      <c r="AY45" s="274">
        <v>0</v>
      </c>
      <c r="AZ45" s="274">
        <v>142</v>
      </c>
      <c r="BA45" s="274">
        <v>0</v>
      </c>
      <c r="BB45" s="274">
        <v>0</v>
      </c>
      <c r="BC45" s="274">
        <v>0</v>
      </c>
      <c r="BD45" s="274">
        <v>0</v>
      </c>
      <c r="BE45" s="274">
        <v>0</v>
      </c>
      <c r="BF45" s="274">
        <v>0</v>
      </c>
      <c r="BG45" s="274">
        <v>0</v>
      </c>
      <c r="BH45" s="277" t="s">
        <v>835</v>
      </c>
      <c r="BI45" s="277" t="s">
        <v>835</v>
      </c>
      <c r="BJ45" s="277" t="s">
        <v>835</v>
      </c>
      <c r="BK45" s="277" t="s">
        <v>835</v>
      </c>
      <c r="BL45" s="277" t="s">
        <v>835</v>
      </c>
      <c r="BM45" s="277" t="s">
        <v>835</v>
      </c>
      <c r="BN45" s="277" t="s">
        <v>835</v>
      </c>
      <c r="BO45" s="277" t="s">
        <v>835</v>
      </c>
      <c r="BP45" s="274">
        <v>0</v>
      </c>
      <c r="BQ45" s="274">
        <v>0</v>
      </c>
      <c r="BR45" s="274">
        <f t="shared" si="44"/>
        <v>0</v>
      </c>
      <c r="BS45" s="277" t="s">
        <v>835</v>
      </c>
      <c r="BT45" s="277" t="s">
        <v>835</v>
      </c>
      <c r="BU45" s="277" t="s">
        <v>835</v>
      </c>
      <c r="BV45" s="277" t="s">
        <v>835</v>
      </c>
      <c r="BW45" s="277" t="s">
        <v>835</v>
      </c>
      <c r="BX45" s="277" t="s">
        <v>835</v>
      </c>
      <c r="BY45" s="277" t="s">
        <v>835</v>
      </c>
      <c r="BZ45" s="277" t="s">
        <v>835</v>
      </c>
      <c r="CA45" s="277" t="s">
        <v>835</v>
      </c>
      <c r="CB45" s="277" t="s">
        <v>835</v>
      </c>
      <c r="CC45" s="277" t="s">
        <v>835</v>
      </c>
      <c r="CD45" s="274">
        <v>0</v>
      </c>
      <c r="CE45" s="277" t="s">
        <v>835</v>
      </c>
      <c r="CF45" s="277" t="s">
        <v>835</v>
      </c>
      <c r="CG45" s="277" t="s">
        <v>835</v>
      </c>
      <c r="CH45" s="277" t="s">
        <v>835</v>
      </c>
      <c r="CI45" s="277" t="s">
        <v>835</v>
      </c>
      <c r="CJ45" s="277" t="s">
        <v>835</v>
      </c>
      <c r="CK45" s="277" t="s">
        <v>835</v>
      </c>
      <c r="CL45" s="274">
        <v>0</v>
      </c>
      <c r="CM45" s="274">
        <v>0</v>
      </c>
      <c r="CN45" s="274">
        <f t="shared" si="45"/>
        <v>0</v>
      </c>
      <c r="CO45" s="277" t="s">
        <v>835</v>
      </c>
      <c r="CP45" s="277" t="s">
        <v>835</v>
      </c>
      <c r="CQ45" s="277" t="s">
        <v>835</v>
      </c>
      <c r="CR45" s="277" t="s">
        <v>835</v>
      </c>
      <c r="CS45" s="277" t="s">
        <v>835</v>
      </c>
      <c r="CT45" s="277" t="s">
        <v>835</v>
      </c>
      <c r="CU45" s="277" t="s">
        <v>835</v>
      </c>
      <c r="CV45" s="277" t="s">
        <v>835</v>
      </c>
      <c r="CW45" s="277" t="s">
        <v>835</v>
      </c>
      <c r="CX45" s="277" t="s">
        <v>835</v>
      </c>
      <c r="CY45" s="277" t="s">
        <v>835</v>
      </c>
      <c r="CZ45" s="277" t="s">
        <v>835</v>
      </c>
      <c r="DA45" s="274">
        <v>0</v>
      </c>
      <c r="DB45" s="277" t="s">
        <v>835</v>
      </c>
      <c r="DC45" s="277" t="s">
        <v>835</v>
      </c>
      <c r="DD45" s="277" t="s">
        <v>835</v>
      </c>
      <c r="DE45" s="277" t="s">
        <v>835</v>
      </c>
      <c r="DF45" s="277" t="s">
        <v>835</v>
      </c>
      <c r="DG45" s="277" t="s">
        <v>835</v>
      </c>
      <c r="DH45" s="274">
        <v>0</v>
      </c>
      <c r="DI45" s="274">
        <v>0</v>
      </c>
      <c r="DJ45" s="274">
        <f t="shared" si="46"/>
        <v>0</v>
      </c>
      <c r="DK45" s="277" t="s">
        <v>835</v>
      </c>
      <c r="DL45" s="277" t="s">
        <v>835</v>
      </c>
      <c r="DM45" s="277" t="s">
        <v>835</v>
      </c>
      <c r="DN45" s="277" t="s">
        <v>835</v>
      </c>
      <c r="DO45" s="277" t="s">
        <v>835</v>
      </c>
      <c r="DP45" s="277" t="s">
        <v>835</v>
      </c>
      <c r="DQ45" s="277" t="s">
        <v>835</v>
      </c>
      <c r="DR45" s="277" t="s">
        <v>835</v>
      </c>
      <c r="DS45" s="277" t="s">
        <v>835</v>
      </c>
      <c r="DT45" s="277" t="s">
        <v>835</v>
      </c>
      <c r="DU45" s="277" t="s">
        <v>835</v>
      </c>
      <c r="DV45" s="274">
        <v>0</v>
      </c>
      <c r="DW45" s="277" t="s">
        <v>835</v>
      </c>
      <c r="DX45" s="277" t="s">
        <v>835</v>
      </c>
      <c r="DY45" s="277" t="s">
        <v>835</v>
      </c>
      <c r="DZ45" s="274">
        <v>0</v>
      </c>
      <c r="EA45" s="277" t="s">
        <v>835</v>
      </c>
      <c r="EB45" s="277" t="s">
        <v>835</v>
      </c>
      <c r="EC45" s="277" t="s">
        <v>835</v>
      </c>
      <c r="ED45" s="274">
        <v>0</v>
      </c>
      <c r="EE45" s="274">
        <v>0</v>
      </c>
      <c r="EF45" s="274">
        <f t="shared" si="47"/>
        <v>0</v>
      </c>
      <c r="EG45" s="274">
        <v>0</v>
      </c>
      <c r="EH45" s="277" t="s">
        <v>835</v>
      </c>
      <c r="EI45" s="277" t="s">
        <v>835</v>
      </c>
      <c r="EJ45" s="274">
        <v>0</v>
      </c>
      <c r="EK45" s="277" t="s">
        <v>835</v>
      </c>
      <c r="EL45" s="277" t="s">
        <v>835</v>
      </c>
      <c r="EM45" s="277" t="s">
        <v>835</v>
      </c>
      <c r="EN45" s="274">
        <v>0</v>
      </c>
      <c r="EO45" s="274">
        <v>0</v>
      </c>
      <c r="EP45" s="274">
        <v>0</v>
      </c>
      <c r="EQ45" s="277" t="s">
        <v>835</v>
      </c>
      <c r="ER45" s="277" t="s">
        <v>835</v>
      </c>
      <c r="ES45" s="277" t="s">
        <v>835</v>
      </c>
      <c r="ET45" s="277" t="s">
        <v>835</v>
      </c>
      <c r="EU45" s="274">
        <v>0</v>
      </c>
      <c r="EV45" s="274">
        <v>0</v>
      </c>
      <c r="EW45" s="277" t="s">
        <v>835</v>
      </c>
      <c r="EX45" s="277" t="s">
        <v>835</v>
      </c>
      <c r="EY45" s="277" t="s">
        <v>835</v>
      </c>
      <c r="EZ45" s="274">
        <v>0</v>
      </c>
      <c r="FA45" s="274">
        <v>0</v>
      </c>
      <c r="FB45" s="274">
        <f t="shared" si="48"/>
        <v>0</v>
      </c>
      <c r="FC45" s="274">
        <v>0</v>
      </c>
      <c r="FD45" s="274">
        <v>0</v>
      </c>
      <c r="FE45" s="274">
        <v>0</v>
      </c>
      <c r="FF45" s="274">
        <v>0</v>
      </c>
      <c r="FG45" s="274">
        <v>0</v>
      </c>
      <c r="FH45" s="274">
        <v>0</v>
      </c>
      <c r="FI45" s="274">
        <v>0</v>
      </c>
      <c r="FJ45" s="274">
        <v>0</v>
      </c>
      <c r="FK45" s="274">
        <v>0</v>
      </c>
      <c r="FL45" s="274">
        <v>0</v>
      </c>
      <c r="FM45" s="274">
        <v>0</v>
      </c>
      <c r="FN45" s="274">
        <v>0</v>
      </c>
      <c r="FO45" s="274">
        <v>0</v>
      </c>
      <c r="FP45" s="277" t="s">
        <v>835</v>
      </c>
      <c r="FQ45" s="277" t="s">
        <v>835</v>
      </c>
      <c r="FR45" s="277" t="s">
        <v>835</v>
      </c>
      <c r="FS45" s="274">
        <v>0</v>
      </c>
      <c r="FT45" s="274">
        <v>0</v>
      </c>
      <c r="FU45" s="274">
        <v>0</v>
      </c>
      <c r="FV45" s="274">
        <v>0</v>
      </c>
      <c r="FW45" s="274">
        <v>0</v>
      </c>
    </row>
    <row r="46" spans="1:179" ht="13.5" customHeight="1" x14ac:dyDescent="0.15">
      <c r="A46" s="272" t="s">
        <v>710</v>
      </c>
      <c r="B46" s="273" t="s">
        <v>803</v>
      </c>
      <c r="C46" s="272" t="s">
        <v>804</v>
      </c>
      <c r="D46" s="274">
        <f t="shared" si="49"/>
        <v>875</v>
      </c>
      <c r="E46" s="274">
        <f t="shared" si="50"/>
        <v>0</v>
      </c>
      <c r="F46" s="274">
        <f t="shared" si="51"/>
        <v>0</v>
      </c>
      <c r="G46" s="274">
        <f t="shared" si="52"/>
        <v>0</v>
      </c>
      <c r="H46" s="274">
        <f t="shared" si="53"/>
        <v>151</v>
      </c>
      <c r="I46" s="274">
        <f t="shared" si="54"/>
        <v>0</v>
      </c>
      <c r="J46" s="274">
        <f t="shared" si="55"/>
        <v>0</v>
      </c>
      <c r="K46" s="274">
        <f t="shared" si="56"/>
        <v>0</v>
      </c>
      <c r="L46" s="274">
        <f t="shared" si="57"/>
        <v>0</v>
      </c>
      <c r="M46" s="274">
        <f t="shared" si="58"/>
        <v>0</v>
      </c>
      <c r="N46" s="274">
        <f t="shared" si="59"/>
        <v>0</v>
      </c>
      <c r="O46" s="274">
        <f t="shared" si="60"/>
        <v>0</v>
      </c>
      <c r="P46" s="274">
        <f t="shared" si="61"/>
        <v>0</v>
      </c>
      <c r="Q46" s="274">
        <f t="shared" si="62"/>
        <v>0</v>
      </c>
      <c r="R46" s="274">
        <f t="shared" si="63"/>
        <v>0</v>
      </c>
      <c r="S46" s="274">
        <f t="shared" si="64"/>
        <v>0</v>
      </c>
      <c r="T46" s="274">
        <f t="shared" si="65"/>
        <v>0</v>
      </c>
      <c r="U46" s="274">
        <f t="shared" si="66"/>
        <v>130</v>
      </c>
      <c r="V46" s="274">
        <f t="shared" si="40"/>
        <v>0</v>
      </c>
      <c r="W46" s="274">
        <f t="shared" si="67"/>
        <v>0</v>
      </c>
      <c r="X46" s="274">
        <f t="shared" si="41"/>
        <v>0</v>
      </c>
      <c r="Y46" s="274">
        <f t="shared" si="68"/>
        <v>594</v>
      </c>
      <c r="Z46" s="274">
        <f t="shared" si="42"/>
        <v>710</v>
      </c>
      <c r="AA46" s="274">
        <v>0</v>
      </c>
      <c r="AB46" s="274">
        <v>0</v>
      </c>
      <c r="AC46" s="274">
        <v>0</v>
      </c>
      <c r="AD46" s="274">
        <v>17</v>
      </c>
      <c r="AE46" s="274">
        <v>0</v>
      </c>
      <c r="AF46" s="274">
        <v>0</v>
      </c>
      <c r="AG46" s="274">
        <v>0</v>
      </c>
      <c r="AH46" s="274">
        <v>0</v>
      </c>
      <c r="AI46" s="274">
        <v>0</v>
      </c>
      <c r="AJ46" s="274">
        <v>0</v>
      </c>
      <c r="AK46" s="274">
        <v>0</v>
      </c>
      <c r="AL46" s="277" t="s">
        <v>835</v>
      </c>
      <c r="AM46" s="277" t="s">
        <v>835</v>
      </c>
      <c r="AN46" s="274">
        <v>0</v>
      </c>
      <c r="AO46" s="277" t="s">
        <v>835</v>
      </c>
      <c r="AP46" s="277" t="s">
        <v>835</v>
      </c>
      <c r="AQ46" s="274">
        <v>130</v>
      </c>
      <c r="AR46" s="277" t="s">
        <v>835</v>
      </c>
      <c r="AS46" s="274">
        <v>0</v>
      </c>
      <c r="AT46" s="274">
        <v>0</v>
      </c>
      <c r="AU46" s="274">
        <v>563</v>
      </c>
      <c r="AV46" s="274">
        <f t="shared" si="43"/>
        <v>165</v>
      </c>
      <c r="AW46" s="274">
        <v>0</v>
      </c>
      <c r="AX46" s="274">
        <v>0</v>
      </c>
      <c r="AY46" s="274">
        <v>0</v>
      </c>
      <c r="AZ46" s="274">
        <v>134</v>
      </c>
      <c r="BA46" s="274">
        <v>0</v>
      </c>
      <c r="BB46" s="274">
        <v>0</v>
      </c>
      <c r="BC46" s="274">
        <v>0</v>
      </c>
      <c r="BD46" s="274">
        <v>0</v>
      </c>
      <c r="BE46" s="274">
        <v>0</v>
      </c>
      <c r="BF46" s="274">
        <v>0</v>
      </c>
      <c r="BG46" s="274">
        <v>0</v>
      </c>
      <c r="BH46" s="277" t="s">
        <v>835</v>
      </c>
      <c r="BI46" s="277" t="s">
        <v>835</v>
      </c>
      <c r="BJ46" s="277" t="s">
        <v>835</v>
      </c>
      <c r="BK46" s="277" t="s">
        <v>835</v>
      </c>
      <c r="BL46" s="277" t="s">
        <v>835</v>
      </c>
      <c r="BM46" s="277" t="s">
        <v>835</v>
      </c>
      <c r="BN46" s="277" t="s">
        <v>835</v>
      </c>
      <c r="BO46" s="277" t="s">
        <v>835</v>
      </c>
      <c r="BP46" s="274">
        <v>0</v>
      </c>
      <c r="BQ46" s="274">
        <v>31</v>
      </c>
      <c r="BR46" s="274">
        <f t="shared" si="44"/>
        <v>0</v>
      </c>
      <c r="BS46" s="277" t="s">
        <v>835</v>
      </c>
      <c r="BT46" s="277" t="s">
        <v>835</v>
      </c>
      <c r="BU46" s="277" t="s">
        <v>835</v>
      </c>
      <c r="BV46" s="277" t="s">
        <v>835</v>
      </c>
      <c r="BW46" s="277" t="s">
        <v>835</v>
      </c>
      <c r="BX46" s="277" t="s">
        <v>835</v>
      </c>
      <c r="BY46" s="277" t="s">
        <v>835</v>
      </c>
      <c r="BZ46" s="277" t="s">
        <v>835</v>
      </c>
      <c r="CA46" s="277" t="s">
        <v>835</v>
      </c>
      <c r="CB46" s="277" t="s">
        <v>835</v>
      </c>
      <c r="CC46" s="277" t="s">
        <v>835</v>
      </c>
      <c r="CD46" s="274">
        <v>0</v>
      </c>
      <c r="CE46" s="277" t="s">
        <v>835</v>
      </c>
      <c r="CF46" s="277" t="s">
        <v>835</v>
      </c>
      <c r="CG46" s="277" t="s">
        <v>835</v>
      </c>
      <c r="CH46" s="277" t="s">
        <v>835</v>
      </c>
      <c r="CI46" s="277" t="s">
        <v>835</v>
      </c>
      <c r="CJ46" s="277" t="s">
        <v>835</v>
      </c>
      <c r="CK46" s="277" t="s">
        <v>835</v>
      </c>
      <c r="CL46" s="274">
        <v>0</v>
      </c>
      <c r="CM46" s="274">
        <v>0</v>
      </c>
      <c r="CN46" s="274">
        <f t="shared" si="45"/>
        <v>0</v>
      </c>
      <c r="CO46" s="277" t="s">
        <v>835</v>
      </c>
      <c r="CP46" s="277" t="s">
        <v>835</v>
      </c>
      <c r="CQ46" s="277" t="s">
        <v>835</v>
      </c>
      <c r="CR46" s="277" t="s">
        <v>835</v>
      </c>
      <c r="CS46" s="277" t="s">
        <v>835</v>
      </c>
      <c r="CT46" s="277" t="s">
        <v>835</v>
      </c>
      <c r="CU46" s="277" t="s">
        <v>835</v>
      </c>
      <c r="CV46" s="277" t="s">
        <v>835</v>
      </c>
      <c r="CW46" s="277" t="s">
        <v>835</v>
      </c>
      <c r="CX46" s="277" t="s">
        <v>835</v>
      </c>
      <c r="CY46" s="277" t="s">
        <v>835</v>
      </c>
      <c r="CZ46" s="277" t="s">
        <v>835</v>
      </c>
      <c r="DA46" s="274">
        <v>0</v>
      </c>
      <c r="DB46" s="277" t="s">
        <v>835</v>
      </c>
      <c r="DC46" s="277" t="s">
        <v>835</v>
      </c>
      <c r="DD46" s="277" t="s">
        <v>835</v>
      </c>
      <c r="DE46" s="277" t="s">
        <v>835</v>
      </c>
      <c r="DF46" s="277" t="s">
        <v>835</v>
      </c>
      <c r="DG46" s="277" t="s">
        <v>835</v>
      </c>
      <c r="DH46" s="274">
        <v>0</v>
      </c>
      <c r="DI46" s="274">
        <v>0</v>
      </c>
      <c r="DJ46" s="274">
        <f t="shared" si="46"/>
        <v>0</v>
      </c>
      <c r="DK46" s="277" t="s">
        <v>835</v>
      </c>
      <c r="DL46" s="277" t="s">
        <v>835</v>
      </c>
      <c r="DM46" s="277" t="s">
        <v>835</v>
      </c>
      <c r="DN46" s="277" t="s">
        <v>835</v>
      </c>
      <c r="DO46" s="277" t="s">
        <v>835</v>
      </c>
      <c r="DP46" s="277" t="s">
        <v>835</v>
      </c>
      <c r="DQ46" s="277" t="s">
        <v>835</v>
      </c>
      <c r="DR46" s="277" t="s">
        <v>835</v>
      </c>
      <c r="DS46" s="277" t="s">
        <v>835</v>
      </c>
      <c r="DT46" s="277" t="s">
        <v>835</v>
      </c>
      <c r="DU46" s="277" t="s">
        <v>835</v>
      </c>
      <c r="DV46" s="274">
        <v>0</v>
      </c>
      <c r="DW46" s="277" t="s">
        <v>835</v>
      </c>
      <c r="DX46" s="277" t="s">
        <v>835</v>
      </c>
      <c r="DY46" s="277" t="s">
        <v>835</v>
      </c>
      <c r="DZ46" s="274">
        <v>0</v>
      </c>
      <c r="EA46" s="277" t="s">
        <v>835</v>
      </c>
      <c r="EB46" s="277" t="s">
        <v>835</v>
      </c>
      <c r="EC46" s="277" t="s">
        <v>835</v>
      </c>
      <c r="ED46" s="274">
        <v>0</v>
      </c>
      <c r="EE46" s="274">
        <v>0</v>
      </c>
      <c r="EF46" s="274">
        <f t="shared" si="47"/>
        <v>0</v>
      </c>
      <c r="EG46" s="274">
        <v>0</v>
      </c>
      <c r="EH46" s="277" t="s">
        <v>835</v>
      </c>
      <c r="EI46" s="277" t="s">
        <v>835</v>
      </c>
      <c r="EJ46" s="274">
        <v>0</v>
      </c>
      <c r="EK46" s="277" t="s">
        <v>835</v>
      </c>
      <c r="EL46" s="277" t="s">
        <v>835</v>
      </c>
      <c r="EM46" s="277" t="s">
        <v>835</v>
      </c>
      <c r="EN46" s="274">
        <v>0</v>
      </c>
      <c r="EO46" s="274">
        <v>0</v>
      </c>
      <c r="EP46" s="274">
        <v>0</v>
      </c>
      <c r="EQ46" s="277" t="s">
        <v>835</v>
      </c>
      <c r="ER46" s="277" t="s">
        <v>835</v>
      </c>
      <c r="ES46" s="277" t="s">
        <v>835</v>
      </c>
      <c r="ET46" s="277" t="s">
        <v>835</v>
      </c>
      <c r="EU46" s="274">
        <v>0</v>
      </c>
      <c r="EV46" s="274">
        <v>0</v>
      </c>
      <c r="EW46" s="277" t="s">
        <v>835</v>
      </c>
      <c r="EX46" s="277" t="s">
        <v>835</v>
      </c>
      <c r="EY46" s="277" t="s">
        <v>835</v>
      </c>
      <c r="EZ46" s="274">
        <v>0</v>
      </c>
      <c r="FA46" s="274">
        <v>0</v>
      </c>
      <c r="FB46" s="274">
        <f t="shared" si="48"/>
        <v>0</v>
      </c>
      <c r="FC46" s="274">
        <v>0</v>
      </c>
      <c r="FD46" s="274">
        <v>0</v>
      </c>
      <c r="FE46" s="274">
        <v>0</v>
      </c>
      <c r="FF46" s="274">
        <v>0</v>
      </c>
      <c r="FG46" s="274">
        <v>0</v>
      </c>
      <c r="FH46" s="274">
        <v>0</v>
      </c>
      <c r="FI46" s="274">
        <v>0</v>
      </c>
      <c r="FJ46" s="274">
        <v>0</v>
      </c>
      <c r="FK46" s="274">
        <v>0</v>
      </c>
      <c r="FL46" s="274">
        <v>0</v>
      </c>
      <c r="FM46" s="274">
        <v>0</v>
      </c>
      <c r="FN46" s="274">
        <v>0</v>
      </c>
      <c r="FO46" s="274">
        <v>0</v>
      </c>
      <c r="FP46" s="277" t="s">
        <v>835</v>
      </c>
      <c r="FQ46" s="277" t="s">
        <v>835</v>
      </c>
      <c r="FR46" s="277" t="s">
        <v>835</v>
      </c>
      <c r="FS46" s="274">
        <v>0</v>
      </c>
      <c r="FT46" s="274">
        <v>0</v>
      </c>
      <c r="FU46" s="274">
        <v>0</v>
      </c>
      <c r="FV46" s="274">
        <v>0</v>
      </c>
      <c r="FW46" s="274">
        <v>0</v>
      </c>
    </row>
    <row r="47" spans="1:179" ht="13.5" customHeight="1" x14ac:dyDescent="0.15">
      <c r="A47" s="272" t="s">
        <v>710</v>
      </c>
      <c r="B47" s="273" t="s">
        <v>805</v>
      </c>
      <c r="C47" s="272" t="s">
        <v>806</v>
      </c>
      <c r="D47" s="274">
        <f t="shared" si="49"/>
        <v>1369</v>
      </c>
      <c r="E47" s="274">
        <f t="shared" si="50"/>
        <v>0</v>
      </c>
      <c r="F47" s="274">
        <f t="shared" si="51"/>
        <v>0</v>
      </c>
      <c r="G47" s="274">
        <f t="shared" si="52"/>
        <v>0</v>
      </c>
      <c r="H47" s="274">
        <f t="shared" si="53"/>
        <v>0</v>
      </c>
      <c r="I47" s="274">
        <f t="shared" si="54"/>
        <v>0</v>
      </c>
      <c r="J47" s="274">
        <f t="shared" si="55"/>
        <v>0</v>
      </c>
      <c r="K47" s="274">
        <f t="shared" si="56"/>
        <v>0</v>
      </c>
      <c r="L47" s="274">
        <f t="shared" si="57"/>
        <v>0</v>
      </c>
      <c r="M47" s="274">
        <f t="shared" si="58"/>
        <v>0</v>
      </c>
      <c r="N47" s="274">
        <f t="shared" si="59"/>
        <v>0</v>
      </c>
      <c r="O47" s="274">
        <f t="shared" si="60"/>
        <v>0</v>
      </c>
      <c r="P47" s="274">
        <f t="shared" si="61"/>
        <v>535</v>
      </c>
      <c r="Q47" s="274">
        <f t="shared" si="62"/>
        <v>193</v>
      </c>
      <c r="R47" s="274">
        <f t="shared" si="63"/>
        <v>0</v>
      </c>
      <c r="S47" s="274">
        <f t="shared" si="64"/>
        <v>0</v>
      </c>
      <c r="T47" s="274">
        <f t="shared" si="65"/>
        <v>636</v>
      </c>
      <c r="U47" s="274">
        <f t="shared" si="66"/>
        <v>0</v>
      </c>
      <c r="V47" s="274">
        <f t="shared" si="40"/>
        <v>0</v>
      </c>
      <c r="W47" s="274">
        <f t="shared" si="67"/>
        <v>0</v>
      </c>
      <c r="X47" s="274">
        <f t="shared" si="41"/>
        <v>0</v>
      </c>
      <c r="Y47" s="274">
        <f t="shared" si="68"/>
        <v>5</v>
      </c>
      <c r="Z47" s="274">
        <f t="shared" si="42"/>
        <v>0</v>
      </c>
      <c r="AA47" s="274">
        <v>0</v>
      </c>
      <c r="AB47" s="274">
        <v>0</v>
      </c>
      <c r="AC47" s="274">
        <v>0</v>
      </c>
      <c r="AD47" s="274">
        <v>0</v>
      </c>
      <c r="AE47" s="274">
        <v>0</v>
      </c>
      <c r="AF47" s="274">
        <v>0</v>
      </c>
      <c r="AG47" s="274">
        <v>0</v>
      </c>
      <c r="AH47" s="274">
        <v>0</v>
      </c>
      <c r="AI47" s="274">
        <v>0</v>
      </c>
      <c r="AJ47" s="274">
        <v>0</v>
      </c>
      <c r="AK47" s="274">
        <v>0</v>
      </c>
      <c r="AL47" s="277" t="s">
        <v>835</v>
      </c>
      <c r="AM47" s="277" t="s">
        <v>835</v>
      </c>
      <c r="AN47" s="274">
        <v>0</v>
      </c>
      <c r="AO47" s="277" t="s">
        <v>835</v>
      </c>
      <c r="AP47" s="277" t="s">
        <v>835</v>
      </c>
      <c r="AQ47" s="274">
        <v>0</v>
      </c>
      <c r="AR47" s="277" t="s">
        <v>835</v>
      </c>
      <c r="AS47" s="274">
        <v>0</v>
      </c>
      <c r="AT47" s="274">
        <v>0</v>
      </c>
      <c r="AU47" s="274">
        <v>0</v>
      </c>
      <c r="AV47" s="274">
        <f t="shared" si="43"/>
        <v>0</v>
      </c>
      <c r="AW47" s="274">
        <v>0</v>
      </c>
      <c r="AX47" s="274">
        <v>0</v>
      </c>
      <c r="AY47" s="274">
        <v>0</v>
      </c>
      <c r="AZ47" s="274">
        <v>0</v>
      </c>
      <c r="BA47" s="274">
        <v>0</v>
      </c>
      <c r="BB47" s="274">
        <v>0</v>
      </c>
      <c r="BC47" s="274">
        <v>0</v>
      </c>
      <c r="BD47" s="274">
        <v>0</v>
      </c>
      <c r="BE47" s="274">
        <v>0</v>
      </c>
      <c r="BF47" s="274">
        <v>0</v>
      </c>
      <c r="BG47" s="274">
        <v>0</v>
      </c>
      <c r="BH47" s="277" t="s">
        <v>835</v>
      </c>
      <c r="BI47" s="277" t="s">
        <v>835</v>
      </c>
      <c r="BJ47" s="277" t="s">
        <v>835</v>
      </c>
      <c r="BK47" s="277" t="s">
        <v>835</v>
      </c>
      <c r="BL47" s="277" t="s">
        <v>835</v>
      </c>
      <c r="BM47" s="277" t="s">
        <v>835</v>
      </c>
      <c r="BN47" s="277" t="s">
        <v>835</v>
      </c>
      <c r="BO47" s="277" t="s">
        <v>835</v>
      </c>
      <c r="BP47" s="274">
        <v>0</v>
      </c>
      <c r="BQ47" s="274">
        <v>0</v>
      </c>
      <c r="BR47" s="274">
        <f t="shared" si="44"/>
        <v>535</v>
      </c>
      <c r="BS47" s="277" t="s">
        <v>835</v>
      </c>
      <c r="BT47" s="277" t="s">
        <v>835</v>
      </c>
      <c r="BU47" s="277" t="s">
        <v>835</v>
      </c>
      <c r="BV47" s="277" t="s">
        <v>835</v>
      </c>
      <c r="BW47" s="277" t="s">
        <v>835</v>
      </c>
      <c r="BX47" s="277" t="s">
        <v>835</v>
      </c>
      <c r="BY47" s="277" t="s">
        <v>835</v>
      </c>
      <c r="BZ47" s="277" t="s">
        <v>835</v>
      </c>
      <c r="CA47" s="277" t="s">
        <v>835</v>
      </c>
      <c r="CB47" s="277" t="s">
        <v>835</v>
      </c>
      <c r="CC47" s="277" t="s">
        <v>835</v>
      </c>
      <c r="CD47" s="274">
        <v>535</v>
      </c>
      <c r="CE47" s="277" t="s">
        <v>835</v>
      </c>
      <c r="CF47" s="277" t="s">
        <v>835</v>
      </c>
      <c r="CG47" s="277" t="s">
        <v>835</v>
      </c>
      <c r="CH47" s="277" t="s">
        <v>835</v>
      </c>
      <c r="CI47" s="277" t="s">
        <v>835</v>
      </c>
      <c r="CJ47" s="277" t="s">
        <v>835</v>
      </c>
      <c r="CK47" s="277" t="s">
        <v>835</v>
      </c>
      <c r="CL47" s="274">
        <v>0</v>
      </c>
      <c r="CM47" s="274">
        <v>0</v>
      </c>
      <c r="CN47" s="274">
        <f t="shared" si="45"/>
        <v>193</v>
      </c>
      <c r="CO47" s="277" t="s">
        <v>835</v>
      </c>
      <c r="CP47" s="277" t="s">
        <v>835</v>
      </c>
      <c r="CQ47" s="277" t="s">
        <v>835</v>
      </c>
      <c r="CR47" s="277" t="s">
        <v>835</v>
      </c>
      <c r="CS47" s="277" t="s">
        <v>835</v>
      </c>
      <c r="CT47" s="277" t="s">
        <v>835</v>
      </c>
      <c r="CU47" s="277" t="s">
        <v>835</v>
      </c>
      <c r="CV47" s="277" t="s">
        <v>835</v>
      </c>
      <c r="CW47" s="277" t="s">
        <v>835</v>
      </c>
      <c r="CX47" s="277" t="s">
        <v>835</v>
      </c>
      <c r="CY47" s="277" t="s">
        <v>835</v>
      </c>
      <c r="CZ47" s="277" t="s">
        <v>835</v>
      </c>
      <c r="DA47" s="274">
        <v>193</v>
      </c>
      <c r="DB47" s="277" t="s">
        <v>835</v>
      </c>
      <c r="DC47" s="277" t="s">
        <v>835</v>
      </c>
      <c r="DD47" s="277" t="s">
        <v>835</v>
      </c>
      <c r="DE47" s="277" t="s">
        <v>835</v>
      </c>
      <c r="DF47" s="277" t="s">
        <v>835</v>
      </c>
      <c r="DG47" s="277" t="s">
        <v>835</v>
      </c>
      <c r="DH47" s="274">
        <v>0</v>
      </c>
      <c r="DI47" s="274">
        <v>0</v>
      </c>
      <c r="DJ47" s="274">
        <f t="shared" si="46"/>
        <v>0</v>
      </c>
      <c r="DK47" s="277" t="s">
        <v>835</v>
      </c>
      <c r="DL47" s="277" t="s">
        <v>835</v>
      </c>
      <c r="DM47" s="277" t="s">
        <v>835</v>
      </c>
      <c r="DN47" s="277" t="s">
        <v>835</v>
      </c>
      <c r="DO47" s="277" t="s">
        <v>835</v>
      </c>
      <c r="DP47" s="277" t="s">
        <v>835</v>
      </c>
      <c r="DQ47" s="277" t="s">
        <v>835</v>
      </c>
      <c r="DR47" s="277" t="s">
        <v>835</v>
      </c>
      <c r="DS47" s="277" t="s">
        <v>835</v>
      </c>
      <c r="DT47" s="277" t="s">
        <v>835</v>
      </c>
      <c r="DU47" s="277" t="s">
        <v>835</v>
      </c>
      <c r="DV47" s="274">
        <v>0</v>
      </c>
      <c r="DW47" s="277" t="s">
        <v>835</v>
      </c>
      <c r="DX47" s="277" t="s">
        <v>835</v>
      </c>
      <c r="DY47" s="277" t="s">
        <v>835</v>
      </c>
      <c r="DZ47" s="274">
        <v>0</v>
      </c>
      <c r="EA47" s="277" t="s">
        <v>835</v>
      </c>
      <c r="EB47" s="277" t="s">
        <v>835</v>
      </c>
      <c r="EC47" s="277" t="s">
        <v>835</v>
      </c>
      <c r="ED47" s="274">
        <v>0</v>
      </c>
      <c r="EE47" s="274">
        <v>0</v>
      </c>
      <c r="EF47" s="274">
        <f t="shared" si="47"/>
        <v>636</v>
      </c>
      <c r="EG47" s="274">
        <v>0</v>
      </c>
      <c r="EH47" s="277" t="s">
        <v>835</v>
      </c>
      <c r="EI47" s="277" t="s">
        <v>835</v>
      </c>
      <c r="EJ47" s="274">
        <v>0</v>
      </c>
      <c r="EK47" s="277" t="s">
        <v>835</v>
      </c>
      <c r="EL47" s="277" t="s">
        <v>835</v>
      </c>
      <c r="EM47" s="277" t="s">
        <v>835</v>
      </c>
      <c r="EN47" s="274">
        <v>0</v>
      </c>
      <c r="EO47" s="274">
        <v>0</v>
      </c>
      <c r="EP47" s="274">
        <v>0</v>
      </c>
      <c r="EQ47" s="277" t="s">
        <v>835</v>
      </c>
      <c r="ER47" s="277" t="s">
        <v>835</v>
      </c>
      <c r="ES47" s="277" t="s">
        <v>835</v>
      </c>
      <c r="ET47" s="277" t="s">
        <v>835</v>
      </c>
      <c r="EU47" s="274">
        <v>0</v>
      </c>
      <c r="EV47" s="274">
        <v>636</v>
      </c>
      <c r="EW47" s="277" t="s">
        <v>835</v>
      </c>
      <c r="EX47" s="277" t="s">
        <v>835</v>
      </c>
      <c r="EY47" s="277" t="s">
        <v>835</v>
      </c>
      <c r="EZ47" s="274">
        <v>0</v>
      </c>
      <c r="FA47" s="274">
        <v>0</v>
      </c>
      <c r="FB47" s="274">
        <f t="shared" si="48"/>
        <v>5</v>
      </c>
      <c r="FC47" s="274">
        <v>0</v>
      </c>
      <c r="FD47" s="274">
        <v>0</v>
      </c>
      <c r="FE47" s="274">
        <v>0</v>
      </c>
      <c r="FF47" s="274">
        <v>0</v>
      </c>
      <c r="FG47" s="274">
        <v>0</v>
      </c>
      <c r="FH47" s="274">
        <v>0</v>
      </c>
      <c r="FI47" s="274">
        <v>0</v>
      </c>
      <c r="FJ47" s="274">
        <v>0</v>
      </c>
      <c r="FK47" s="274">
        <v>0</v>
      </c>
      <c r="FL47" s="274">
        <v>0</v>
      </c>
      <c r="FM47" s="274">
        <v>0</v>
      </c>
      <c r="FN47" s="274">
        <v>0</v>
      </c>
      <c r="FO47" s="274">
        <v>0</v>
      </c>
      <c r="FP47" s="277" t="s">
        <v>835</v>
      </c>
      <c r="FQ47" s="277" t="s">
        <v>835</v>
      </c>
      <c r="FR47" s="277" t="s">
        <v>835</v>
      </c>
      <c r="FS47" s="274">
        <v>0</v>
      </c>
      <c r="FT47" s="274">
        <v>0</v>
      </c>
      <c r="FU47" s="274">
        <v>0</v>
      </c>
      <c r="FV47" s="274">
        <v>0</v>
      </c>
      <c r="FW47" s="274">
        <v>5</v>
      </c>
    </row>
    <row r="48" spans="1:179" ht="13.5" customHeight="1" x14ac:dyDescent="0.15">
      <c r="A48" s="272" t="s">
        <v>710</v>
      </c>
      <c r="B48" s="273" t="s">
        <v>807</v>
      </c>
      <c r="C48" s="272" t="s">
        <v>808</v>
      </c>
      <c r="D48" s="274">
        <f t="shared" si="49"/>
        <v>1795</v>
      </c>
      <c r="E48" s="274">
        <f t="shared" si="50"/>
        <v>397</v>
      </c>
      <c r="F48" s="274">
        <f t="shared" si="51"/>
        <v>9</v>
      </c>
      <c r="G48" s="274">
        <f t="shared" si="52"/>
        <v>0</v>
      </c>
      <c r="H48" s="274">
        <f t="shared" si="53"/>
        <v>91</v>
      </c>
      <c r="I48" s="274">
        <f t="shared" si="54"/>
        <v>84</v>
      </c>
      <c r="J48" s="274">
        <f t="shared" si="55"/>
        <v>47</v>
      </c>
      <c r="K48" s="274">
        <f t="shared" si="56"/>
        <v>11</v>
      </c>
      <c r="L48" s="274">
        <f t="shared" si="57"/>
        <v>142</v>
      </c>
      <c r="M48" s="274">
        <f t="shared" si="58"/>
        <v>0</v>
      </c>
      <c r="N48" s="274">
        <f t="shared" si="59"/>
        <v>83</v>
      </c>
      <c r="O48" s="274">
        <f t="shared" si="60"/>
        <v>40</v>
      </c>
      <c r="P48" s="274">
        <f t="shared" si="61"/>
        <v>800</v>
      </c>
      <c r="Q48" s="274">
        <f t="shared" si="62"/>
        <v>0</v>
      </c>
      <c r="R48" s="274">
        <f t="shared" si="63"/>
        <v>0</v>
      </c>
      <c r="S48" s="274">
        <f t="shared" si="64"/>
        <v>62</v>
      </c>
      <c r="T48" s="274">
        <f t="shared" si="65"/>
        <v>0</v>
      </c>
      <c r="U48" s="274">
        <f t="shared" si="66"/>
        <v>0</v>
      </c>
      <c r="V48" s="274">
        <f t="shared" si="40"/>
        <v>0</v>
      </c>
      <c r="W48" s="274">
        <f t="shared" si="67"/>
        <v>0</v>
      </c>
      <c r="X48" s="274">
        <f t="shared" si="41"/>
        <v>0</v>
      </c>
      <c r="Y48" s="274">
        <f t="shared" si="68"/>
        <v>29</v>
      </c>
      <c r="Z48" s="274">
        <f t="shared" si="42"/>
        <v>7</v>
      </c>
      <c r="AA48" s="274">
        <v>0</v>
      </c>
      <c r="AB48" s="274">
        <v>0</v>
      </c>
      <c r="AC48" s="274">
        <v>0</v>
      </c>
      <c r="AD48" s="274">
        <v>7</v>
      </c>
      <c r="AE48" s="274">
        <v>0</v>
      </c>
      <c r="AF48" s="274">
        <v>0</v>
      </c>
      <c r="AG48" s="274">
        <v>0</v>
      </c>
      <c r="AH48" s="274">
        <v>0</v>
      </c>
      <c r="AI48" s="274">
        <v>0</v>
      </c>
      <c r="AJ48" s="274">
        <v>0</v>
      </c>
      <c r="AK48" s="274">
        <v>0</v>
      </c>
      <c r="AL48" s="277" t="s">
        <v>835</v>
      </c>
      <c r="AM48" s="277" t="s">
        <v>835</v>
      </c>
      <c r="AN48" s="274">
        <v>0</v>
      </c>
      <c r="AO48" s="277" t="s">
        <v>835</v>
      </c>
      <c r="AP48" s="277" t="s">
        <v>835</v>
      </c>
      <c r="AQ48" s="274">
        <v>0</v>
      </c>
      <c r="AR48" s="277" t="s">
        <v>835</v>
      </c>
      <c r="AS48" s="274">
        <v>0</v>
      </c>
      <c r="AT48" s="274">
        <v>0</v>
      </c>
      <c r="AU48" s="274">
        <v>0</v>
      </c>
      <c r="AV48" s="274">
        <f t="shared" si="43"/>
        <v>94</v>
      </c>
      <c r="AW48" s="274">
        <v>0</v>
      </c>
      <c r="AX48" s="274">
        <v>0</v>
      </c>
      <c r="AY48" s="274">
        <v>0</v>
      </c>
      <c r="AZ48" s="274">
        <v>11</v>
      </c>
      <c r="BA48" s="274">
        <v>0</v>
      </c>
      <c r="BB48" s="274">
        <v>0</v>
      </c>
      <c r="BC48" s="274">
        <v>0</v>
      </c>
      <c r="BD48" s="274">
        <v>0</v>
      </c>
      <c r="BE48" s="274">
        <v>0</v>
      </c>
      <c r="BF48" s="274">
        <v>83</v>
      </c>
      <c r="BG48" s="274">
        <v>0</v>
      </c>
      <c r="BH48" s="277" t="s">
        <v>835</v>
      </c>
      <c r="BI48" s="277" t="s">
        <v>835</v>
      </c>
      <c r="BJ48" s="277" t="s">
        <v>835</v>
      </c>
      <c r="BK48" s="277" t="s">
        <v>835</v>
      </c>
      <c r="BL48" s="277" t="s">
        <v>835</v>
      </c>
      <c r="BM48" s="277" t="s">
        <v>835</v>
      </c>
      <c r="BN48" s="277" t="s">
        <v>835</v>
      </c>
      <c r="BO48" s="277" t="s">
        <v>835</v>
      </c>
      <c r="BP48" s="274">
        <v>0</v>
      </c>
      <c r="BQ48" s="274">
        <v>0</v>
      </c>
      <c r="BR48" s="274">
        <f t="shared" si="44"/>
        <v>2</v>
      </c>
      <c r="BS48" s="277" t="s">
        <v>835</v>
      </c>
      <c r="BT48" s="277" t="s">
        <v>835</v>
      </c>
      <c r="BU48" s="277" t="s">
        <v>835</v>
      </c>
      <c r="BV48" s="277" t="s">
        <v>835</v>
      </c>
      <c r="BW48" s="277" t="s">
        <v>835</v>
      </c>
      <c r="BX48" s="277" t="s">
        <v>835</v>
      </c>
      <c r="BY48" s="277" t="s">
        <v>835</v>
      </c>
      <c r="BZ48" s="277" t="s">
        <v>835</v>
      </c>
      <c r="CA48" s="277" t="s">
        <v>835</v>
      </c>
      <c r="CB48" s="277" t="s">
        <v>835</v>
      </c>
      <c r="CC48" s="277" t="s">
        <v>835</v>
      </c>
      <c r="CD48" s="274">
        <v>2</v>
      </c>
      <c r="CE48" s="277" t="s">
        <v>835</v>
      </c>
      <c r="CF48" s="277" t="s">
        <v>835</v>
      </c>
      <c r="CG48" s="277" t="s">
        <v>835</v>
      </c>
      <c r="CH48" s="277" t="s">
        <v>835</v>
      </c>
      <c r="CI48" s="277" t="s">
        <v>835</v>
      </c>
      <c r="CJ48" s="277" t="s">
        <v>835</v>
      </c>
      <c r="CK48" s="277" t="s">
        <v>835</v>
      </c>
      <c r="CL48" s="274">
        <v>0</v>
      </c>
      <c r="CM48" s="274">
        <v>0</v>
      </c>
      <c r="CN48" s="274">
        <f t="shared" si="45"/>
        <v>0</v>
      </c>
      <c r="CO48" s="277" t="s">
        <v>835</v>
      </c>
      <c r="CP48" s="277" t="s">
        <v>835</v>
      </c>
      <c r="CQ48" s="277" t="s">
        <v>835</v>
      </c>
      <c r="CR48" s="277" t="s">
        <v>835</v>
      </c>
      <c r="CS48" s="277" t="s">
        <v>835</v>
      </c>
      <c r="CT48" s="277" t="s">
        <v>835</v>
      </c>
      <c r="CU48" s="277" t="s">
        <v>835</v>
      </c>
      <c r="CV48" s="277" t="s">
        <v>835</v>
      </c>
      <c r="CW48" s="277" t="s">
        <v>835</v>
      </c>
      <c r="CX48" s="277" t="s">
        <v>835</v>
      </c>
      <c r="CY48" s="277" t="s">
        <v>835</v>
      </c>
      <c r="CZ48" s="277" t="s">
        <v>835</v>
      </c>
      <c r="DA48" s="274">
        <v>0</v>
      </c>
      <c r="DB48" s="277" t="s">
        <v>835</v>
      </c>
      <c r="DC48" s="277" t="s">
        <v>835</v>
      </c>
      <c r="DD48" s="277" t="s">
        <v>835</v>
      </c>
      <c r="DE48" s="277" t="s">
        <v>835</v>
      </c>
      <c r="DF48" s="277" t="s">
        <v>835</v>
      </c>
      <c r="DG48" s="277" t="s">
        <v>835</v>
      </c>
      <c r="DH48" s="274">
        <v>0</v>
      </c>
      <c r="DI48" s="274">
        <v>0</v>
      </c>
      <c r="DJ48" s="274">
        <f t="shared" si="46"/>
        <v>0</v>
      </c>
      <c r="DK48" s="277" t="s">
        <v>835</v>
      </c>
      <c r="DL48" s="277" t="s">
        <v>835</v>
      </c>
      <c r="DM48" s="277" t="s">
        <v>835</v>
      </c>
      <c r="DN48" s="277" t="s">
        <v>835</v>
      </c>
      <c r="DO48" s="277" t="s">
        <v>835</v>
      </c>
      <c r="DP48" s="277" t="s">
        <v>835</v>
      </c>
      <c r="DQ48" s="277" t="s">
        <v>835</v>
      </c>
      <c r="DR48" s="277" t="s">
        <v>835</v>
      </c>
      <c r="DS48" s="277" t="s">
        <v>835</v>
      </c>
      <c r="DT48" s="277" t="s">
        <v>835</v>
      </c>
      <c r="DU48" s="277" t="s">
        <v>835</v>
      </c>
      <c r="DV48" s="274">
        <v>0</v>
      </c>
      <c r="DW48" s="277" t="s">
        <v>835</v>
      </c>
      <c r="DX48" s="277" t="s">
        <v>835</v>
      </c>
      <c r="DY48" s="277" t="s">
        <v>835</v>
      </c>
      <c r="DZ48" s="274">
        <v>0</v>
      </c>
      <c r="EA48" s="277" t="s">
        <v>835</v>
      </c>
      <c r="EB48" s="277" t="s">
        <v>835</v>
      </c>
      <c r="EC48" s="277" t="s">
        <v>835</v>
      </c>
      <c r="ED48" s="274">
        <v>0</v>
      </c>
      <c r="EE48" s="274">
        <v>0</v>
      </c>
      <c r="EF48" s="274">
        <f t="shared" si="47"/>
        <v>91</v>
      </c>
      <c r="EG48" s="274">
        <v>0</v>
      </c>
      <c r="EH48" s="277" t="s">
        <v>835</v>
      </c>
      <c r="EI48" s="277" t="s">
        <v>835</v>
      </c>
      <c r="EJ48" s="274">
        <v>0</v>
      </c>
      <c r="EK48" s="277" t="s">
        <v>835</v>
      </c>
      <c r="EL48" s="277" t="s">
        <v>835</v>
      </c>
      <c r="EM48" s="277" t="s">
        <v>835</v>
      </c>
      <c r="EN48" s="274">
        <v>0</v>
      </c>
      <c r="EO48" s="274">
        <v>0</v>
      </c>
      <c r="EP48" s="274">
        <v>0</v>
      </c>
      <c r="EQ48" s="277" t="s">
        <v>835</v>
      </c>
      <c r="ER48" s="277" t="s">
        <v>835</v>
      </c>
      <c r="ES48" s="277" t="s">
        <v>835</v>
      </c>
      <c r="ET48" s="277" t="s">
        <v>835</v>
      </c>
      <c r="EU48" s="274">
        <v>62</v>
      </c>
      <c r="EV48" s="274">
        <v>0</v>
      </c>
      <c r="EW48" s="277" t="s">
        <v>835</v>
      </c>
      <c r="EX48" s="277" t="s">
        <v>835</v>
      </c>
      <c r="EY48" s="277" t="s">
        <v>835</v>
      </c>
      <c r="EZ48" s="274">
        <v>0</v>
      </c>
      <c r="FA48" s="274">
        <v>29</v>
      </c>
      <c r="FB48" s="274">
        <f t="shared" si="48"/>
        <v>1601</v>
      </c>
      <c r="FC48" s="274">
        <v>397</v>
      </c>
      <c r="FD48" s="274">
        <v>9</v>
      </c>
      <c r="FE48" s="274">
        <v>0</v>
      </c>
      <c r="FF48" s="274">
        <v>73</v>
      </c>
      <c r="FG48" s="274">
        <v>84</v>
      </c>
      <c r="FH48" s="274">
        <v>47</v>
      </c>
      <c r="FI48" s="274">
        <v>11</v>
      </c>
      <c r="FJ48" s="274">
        <v>142</v>
      </c>
      <c r="FK48" s="274">
        <v>0</v>
      </c>
      <c r="FL48" s="274">
        <v>0</v>
      </c>
      <c r="FM48" s="274">
        <v>40</v>
      </c>
      <c r="FN48" s="274">
        <v>798</v>
      </c>
      <c r="FO48" s="274">
        <v>0</v>
      </c>
      <c r="FP48" s="277" t="s">
        <v>835</v>
      </c>
      <c r="FQ48" s="277" t="s">
        <v>835</v>
      </c>
      <c r="FR48" s="277" t="s">
        <v>835</v>
      </c>
      <c r="FS48" s="274">
        <v>0</v>
      </c>
      <c r="FT48" s="274">
        <v>0</v>
      </c>
      <c r="FU48" s="274">
        <v>0</v>
      </c>
      <c r="FV48" s="274">
        <v>0</v>
      </c>
      <c r="FW48" s="274">
        <v>0</v>
      </c>
    </row>
    <row r="49" spans="1:179" ht="13.5" customHeight="1" x14ac:dyDescent="0.15">
      <c r="A49" s="272" t="s">
        <v>710</v>
      </c>
      <c r="B49" s="273" t="s">
        <v>809</v>
      </c>
      <c r="C49" s="272" t="s">
        <v>810</v>
      </c>
      <c r="D49" s="274">
        <f t="shared" si="49"/>
        <v>1159</v>
      </c>
      <c r="E49" s="274">
        <f t="shared" si="50"/>
        <v>178</v>
      </c>
      <c r="F49" s="274">
        <f t="shared" si="51"/>
        <v>0</v>
      </c>
      <c r="G49" s="274">
        <f t="shared" si="52"/>
        <v>16</v>
      </c>
      <c r="H49" s="274">
        <f t="shared" si="53"/>
        <v>94</v>
      </c>
      <c r="I49" s="274">
        <f t="shared" si="54"/>
        <v>125</v>
      </c>
      <c r="J49" s="274">
        <f t="shared" si="55"/>
        <v>29</v>
      </c>
      <c r="K49" s="274">
        <f t="shared" si="56"/>
        <v>4</v>
      </c>
      <c r="L49" s="274">
        <f t="shared" si="57"/>
        <v>129</v>
      </c>
      <c r="M49" s="274">
        <f t="shared" si="58"/>
        <v>0</v>
      </c>
      <c r="N49" s="274">
        <f t="shared" si="59"/>
        <v>252</v>
      </c>
      <c r="O49" s="274">
        <f t="shared" si="60"/>
        <v>0</v>
      </c>
      <c r="P49" s="274">
        <f t="shared" si="61"/>
        <v>261</v>
      </c>
      <c r="Q49" s="274">
        <f t="shared" si="62"/>
        <v>0</v>
      </c>
      <c r="R49" s="274">
        <f t="shared" si="63"/>
        <v>0</v>
      </c>
      <c r="S49" s="274">
        <f t="shared" si="64"/>
        <v>32</v>
      </c>
      <c r="T49" s="274">
        <f t="shared" si="65"/>
        <v>15</v>
      </c>
      <c r="U49" s="274">
        <f t="shared" si="66"/>
        <v>0</v>
      </c>
      <c r="V49" s="274">
        <f t="shared" si="40"/>
        <v>0</v>
      </c>
      <c r="W49" s="274">
        <f t="shared" si="67"/>
        <v>0</v>
      </c>
      <c r="X49" s="274">
        <f t="shared" si="41"/>
        <v>0</v>
      </c>
      <c r="Y49" s="274">
        <f t="shared" si="68"/>
        <v>24</v>
      </c>
      <c r="Z49" s="274">
        <f t="shared" si="42"/>
        <v>9</v>
      </c>
      <c r="AA49" s="274">
        <v>0</v>
      </c>
      <c r="AB49" s="274">
        <v>0</v>
      </c>
      <c r="AC49" s="274">
        <v>9</v>
      </c>
      <c r="AD49" s="274">
        <v>0</v>
      </c>
      <c r="AE49" s="274">
        <v>0</v>
      </c>
      <c r="AF49" s="274">
        <v>0</v>
      </c>
      <c r="AG49" s="274">
        <v>0</v>
      </c>
      <c r="AH49" s="274">
        <v>0</v>
      </c>
      <c r="AI49" s="274">
        <v>0</v>
      </c>
      <c r="AJ49" s="274">
        <v>0</v>
      </c>
      <c r="AK49" s="274">
        <v>0</v>
      </c>
      <c r="AL49" s="277" t="s">
        <v>835</v>
      </c>
      <c r="AM49" s="277" t="s">
        <v>835</v>
      </c>
      <c r="AN49" s="274">
        <v>0</v>
      </c>
      <c r="AO49" s="277" t="s">
        <v>835</v>
      </c>
      <c r="AP49" s="277" t="s">
        <v>835</v>
      </c>
      <c r="AQ49" s="274">
        <v>0</v>
      </c>
      <c r="AR49" s="277" t="s">
        <v>835</v>
      </c>
      <c r="AS49" s="274">
        <v>0</v>
      </c>
      <c r="AT49" s="274">
        <v>0</v>
      </c>
      <c r="AU49" s="274">
        <v>0</v>
      </c>
      <c r="AV49" s="274">
        <f t="shared" si="43"/>
        <v>258</v>
      </c>
      <c r="AW49" s="274">
        <v>0</v>
      </c>
      <c r="AX49" s="274">
        <v>0</v>
      </c>
      <c r="AY49" s="274">
        <v>6</v>
      </c>
      <c r="AZ49" s="274">
        <v>0</v>
      </c>
      <c r="BA49" s="274">
        <v>0</v>
      </c>
      <c r="BB49" s="274">
        <v>0</v>
      </c>
      <c r="BC49" s="274">
        <v>0</v>
      </c>
      <c r="BD49" s="274">
        <v>0</v>
      </c>
      <c r="BE49" s="274">
        <v>0</v>
      </c>
      <c r="BF49" s="274">
        <v>252</v>
      </c>
      <c r="BG49" s="274">
        <v>0</v>
      </c>
      <c r="BH49" s="277" t="s">
        <v>835</v>
      </c>
      <c r="BI49" s="277" t="s">
        <v>835</v>
      </c>
      <c r="BJ49" s="277" t="s">
        <v>835</v>
      </c>
      <c r="BK49" s="277" t="s">
        <v>835</v>
      </c>
      <c r="BL49" s="277" t="s">
        <v>835</v>
      </c>
      <c r="BM49" s="277" t="s">
        <v>835</v>
      </c>
      <c r="BN49" s="277" t="s">
        <v>835</v>
      </c>
      <c r="BO49" s="277" t="s">
        <v>835</v>
      </c>
      <c r="BP49" s="274">
        <v>0</v>
      </c>
      <c r="BQ49" s="274">
        <v>0</v>
      </c>
      <c r="BR49" s="274">
        <f t="shared" si="44"/>
        <v>10</v>
      </c>
      <c r="BS49" s="277" t="s">
        <v>835</v>
      </c>
      <c r="BT49" s="277" t="s">
        <v>835</v>
      </c>
      <c r="BU49" s="277" t="s">
        <v>835</v>
      </c>
      <c r="BV49" s="277" t="s">
        <v>835</v>
      </c>
      <c r="BW49" s="277" t="s">
        <v>835</v>
      </c>
      <c r="BX49" s="277" t="s">
        <v>835</v>
      </c>
      <c r="BY49" s="277" t="s">
        <v>835</v>
      </c>
      <c r="BZ49" s="277" t="s">
        <v>835</v>
      </c>
      <c r="CA49" s="277" t="s">
        <v>835</v>
      </c>
      <c r="CB49" s="277" t="s">
        <v>835</v>
      </c>
      <c r="CC49" s="277" t="s">
        <v>835</v>
      </c>
      <c r="CD49" s="274">
        <v>0</v>
      </c>
      <c r="CE49" s="277" t="s">
        <v>835</v>
      </c>
      <c r="CF49" s="277" t="s">
        <v>835</v>
      </c>
      <c r="CG49" s="277" t="s">
        <v>835</v>
      </c>
      <c r="CH49" s="277" t="s">
        <v>835</v>
      </c>
      <c r="CI49" s="277" t="s">
        <v>835</v>
      </c>
      <c r="CJ49" s="277" t="s">
        <v>835</v>
      </c>
      <c r="CK49" s="277" t="s">
        <v>835</v>
      </c>
      <c r="CL49" s="274">
        <v>0</v>
      </c>
      <c r="CM49" s="274">
        <v>10</v>
      </c>
      <c r="CN49" s="274">
        <f t="shared" si="45"/>
        <v>0</v>
      </c>
      <c r="CO49" s="277" t="s">
        <v>835</v>
      </c>
      <c r="CP49" s="277" t="s">
        <v>835</v>
      </c>
      <c r="CQ49" s="277" t="s">
        <v>835</v>
      </c>
      <c r="CR49" s="277" t="s">
        <v>835</v>
      </c>
      <c r="CS49" s="277" t="s">
        <v>835</v>
      </c>
      <c r="CT49" s="277" t="s">
        <v>835</v>
      </c>
      <c r="CU49" s="277" t="s">
        <v>835</v>
      </c>
      <c r="CV49" s="277" t="s">
        <v>835</v>
      </c>
      <c r="CW49" s="277" t="s">
        <v>835</v>
      </c>
      <c r="CX49" s="277" t="s">
        <v>835</v>
      </c>
      <c r="CY49" s="277" t="s">
        <v>835</v>
      </c>
      <c r="CZ49" s="277" t="s">
        <v>835</v>
      </c>
      <c r="DA49" s="274">
        <v>0</v>
      </c>
      <c r="DB49" s="277" t="s">
        <v>835</v>
      </c>
      <c r="DC49" s="277" t="s">
        <v>835</v>
      </c>
      <c r="DD49" s="277" t="s">
        <v>835</v>
      </c>
      <c r="DE49" s="277" t="s">
        <v>835</v>
      </c>
      <c r="DF49" s="277" t="s">
        <v>835</v>
      </c>
      <c r="DG49" s="277" t="s">
        <v>835</v>
      </c>
      <c r="DH49" s="274">
        <v>0</v>
      </c>
      <c r="DI49" s="274">
        <v>0</v>
      </c>
      <c r="DJ49" s="274">
        <f t="shared" si="46"/>
        <v>0</v>
      </c>
      <c r="DK49" s="277" t="s">
        <v>835</v>
      </c>
      <c r="DL49" s="277" t="s">
        <v>835</v>
      </c>
      <c r="DM49" s="277" t="s">
        <v>835</v>
      </c>
      <c r="DN49" s="277" t="s">
        <v>835</v>
      </c>
      <c r="DO49" s="277" t="s">
        <v>835</v>
      </c>
      <c r="DP49" s="277" t="s">
        <v>835</v>
      </c>
      <c r="DQ49" s="277" t="s">
        <v>835</v>
      </c>
      <c r="DR49" s="277" t="s">
        <v>835</v>
      </c>
      <c r="DS49" s="277" t="s">
        <v>835</v>
      </c>
      <c r="DT49" s="277" t="s">
        <v>835</v>
      </c>
      <c r="DU49" s="277" t="s">
        <v>835</v>
      </c>
      <c r="DV49" s="274">
        <v>0</v>
      </c>
      <c r="DW49" s="277" t="s">
        <v>835</v>
      </c>
      <c r="DX49" s="277" t="s">
        <v>835</v>
      </c>
      <c r="DY49" s="277" t="s">
        <v>835</v>
      </c>
      <c r="DZ49" s="274">
        <v>0</v>
      </c>
      <c r="EA49" s="277" t="s">
        <v>835</v>
      </c>
      <c r="EB49" s="277" t="s">
        <v>835</v>
      </c>
      <c r="EC49" s="277" t="s">
        <v>835</v>
      </c>
      <c r="ED49" s="274">
        <v>0</v>
      </c>
      <c r="EE49" s="274">
        <v>0</v>
      </c>
      <c r="EF49" s="274">
        <f t="shared" si="47"/>
        <v>47</v>
      </c>
      <c r="EG49" s="274">
        <v>0</v>
      </c>
      <c r="EH49" s="277" t="s">
        <v>835</v>
      </c>
      <c r="EI49" s="277" t="s">
        <v>835</v>
      </c>
      <c r="EJ49" s="274">
        <v>0</v>
      </c>
      <c r="EK49" s="277" t="s">
        <v>835</v>
      </c>
      <c r="EL49" s="277" t="s">
        <v>835</v>
      </c>
      <c r="EM49" s="277" t="s">
        <v>835</v>
      </c>
      <c r="EN49" s="274">
        <v>0</v>
      </c>
      <c r="EO49" s="274">
        <v>0</v>
      </c>
      <c r="EP49" s="274">
        <v>0</v>
      </c>
      <c r="EQ49" s="277" t="s">
        <v>835</v>
      </c>
      <c r="ER49" s="277" t="s">
        <v>835</v>
      </c>
      <c r="ES49" s="277" t="s">
        <v>835</v>
      </c>
      <c r="ET49" s="277" t="s">
        <v>835</v>
      </c>
      <c r="EU49" s="274">
        <v>32</v>
      </c>
      <c r="EV49" s="274">
        <v>15</v>
      </c>
      <c r="EW49" s="277" t="s">
        <v>835</v>
      </c>
      <c r="EX49" s="277" t="s">
        <v>835</v>
      </c>
      <c r="EY49" s="277" t="s">
        <v>835</v>
      </c>
      <c r="EZ49" s="274">
        <v>0</v>
      </c>
      <c r="FA49" s="274">
        <v>0</v>
      </c>
      <c r="FB49" s="274">
        <f t="shared" si="48"/>
        <v>835</v>
      </c>
      <c r="FC49" s="274">
        <v>178</v>
      </c>
      <c r="FD49" s="274">
        <v>0</v>
      </c>
      <c r="FE49" s="274">
        <v>1</v>
      </c>
      <c r="FF49" s="274">
        <v>94</v>
      </c>
      <c r="FG49" s="274">
        <v>125</v>
      </c>
      <c r="FH49" s="274">
        <v>29</v>
      </c>
      <c r="FI49" s="274">
        <v>4</v>
      </c>
      <c r="FJ49" s="274">
        <v>129</v>
      </c>
      <c r="FK49" s="274">
        <v>0</v>
      </c>
      <c r="FL49" s="274">
        <v>0</v>
      </c>
      <c r="FM49" s="274">
        <v>0</v>
      </c>
      <c r="FN49" s="274">
        <v>261</v>
      </c>
      <c r="FO49" s="274">
        <v>0</v>
      </c>
      <c r="FP49" s="277" t="s">
        <v>835</v>
      </c>
      <c r="FQ49" s="277" t="s">
        <v>835</v>
      </c>
      <c r="FR49" s="277" t="s">
        <v>835</v>
      </c>
      <c r="FS49" s="274">
        <v>0</v>
      </c>
      <c r="FT49" s="274">
        <v>0</v>
      </c>
      <c r="FU49" s="274">
        <v>0</v>
      </c>
      <c r="FV49" s="274">
        <v>0</v>
      </c>
      <c r="FW49" s="274">
        <v>14</v>
      </c>
    </row>
    <row r="50" spans="1:179" ht="13.5" customHeight="1" x14ac:dyDescent="0.15">
      <c r="A50" s="272" t="s">
        <v>710</v>
      </c>
      <c r="B50" s="273" t="s">
        <v>811</v>
      </c>
      <c r="C50" s="272" t="s">
        <v>812</v>
      </c>
      <c r="D50" s="274">
        <f t="shared" si="49"/>
        <v>647</v>
      </c>
      <c r="E50" s="274">
        <f t="shared" si="50"/>
        <v>0</v>
      </c>
      <c r="F50" s="274">
        <f t="shared" si="51"/>
        <v>0</v>
      </c>
      <c r="G50" s="274">
        <f t="shared" si="52"/>
        <v>0</v>
      </c>
      <c r="H50" s="274">
        <f t="shared" si="53"/>
        <v>68</v>
      </c>
      <c r="I50" s="274">
        <f t="shared" si="54"/>
        <v>0</v>
      </c>
      <c r="J50" s="274">
        <f t="shared" si="55"/>
        <v>0</v>
      </c>
      <c r="K50" s="274">
        <f t="shared" si="56"/>
        <v>0</v>
      </c>
      <c r="L50" s="274">
        <f t="shared" si="57"/>
        <v>0</v>
      </c>
      <c r="M50" s="274">
        <f t="shared" si="58"/>
        <v>0</v>
      </c>
      <c r="N50" s="274">
        <f t="shared" si="59"/>
        <v>0</v>
      </c>
      <c r="O50" s="274">
        <f t="shared" si="60"/>
        <v>0</v>
      </c>
      <c r="P50" s="274">
        <f t="shared" si="61"/>
        <v>0</v>
      </c>
      <c r="Q50" s="274">
        <f t="shared" si="62"/>
        <v>0</v>
      </c>
      <c r="R50" s="274">
        <f t="shared" si="63"/>
        <v>0</v>
      </c>
      <c r="S50" s="274">
        <f t="shared" si="64"/>
        <v>0</v>
      </c>
      <c r="T50" s="274">
        <f t="shared" si="65"/>
        <v>0</v>
      </c>
      <c r="U50" s="274">
        <f t="shared" si="66"/>
        <v>570</v>
      </c>
      <c r="V50" s="274">
        <f t="shared" si="40"/>
        <v>0</v>
      </c>
      <c r="W50" s="274">
        <f t="shared" si="67"/>
        <v>0</v>
      </c>
      <c r="X50" s="274">
        <f t="shared" si="41"/>
        <v>0</v>
      </c>
      <c r="Y50" s="274">
        <f t="shared" si="68"/>
        <v>9</v>
      </c>
      <c r="Z50" s="274">
        <f t="shared" si="42"/>
        <v>570</v>
      </c>
      <c r="AA50" s="274">
        <v>0</v>
      </c>
      <c r="AB50" s="274">
        <v>0</v>
      </c>
      <c r="AC50" s="274">
        <v>0</v>
      </c>
      <c r="AD50" s="274">
        <v>0</v>
      </c>
      <c r="AE50" s="274">
        <v>0</v>
      </c>
      <c r="AF50" s="274">
        <v>0</v>
      </c>
      <c r="AG50" s="274">
        <v>0</v>
      </c>
      <c r="AH50" s="274">
        <v>0</v>
      </c>
      <c r="AI50" s="274">
        <v>0</v>
      </c>
      <c r="AJ50" s="274">
        <v>0</v>
      </c>
      <c r="AK50" s="274">
        <v>0</v>
      </c>
      <c r="AL50" s="277" t="s">
        <v>835</v>
      </c>
      <c r="AM50" s="277" t="s">
        <v>835</v>
      </c>
      <c r="AN50" s="274">
        <v>0</v>
      </c>
      <c r="AO50" s="277" t="s">
        <v>835</v>
      </c>
      <c r="AP50" s="277" t="s">
        <v>835</v>
      </c>
      <c r="AQ50" s="274">
        <v>570</v>
      </c>
      <c r="AR50" s="277" t="s">
        <v>835</v>
      </c>
      <c r="AS50" s="274">
        <v>0</v>
      </c>
      <c r="AT50" s="274">
        <v>0</v>
      </c>
      <c r="AU50" s="274">
        <v>0</v>
      </c>
      <c r="AV50" s="274">
        <f t="shared" si="43"/>
        <v>77</v>
      </c>
      <c r="AW50" s="274">
        <v>0</v>
      </c>
      <c r="AX50" s="274">
        <v>0</v>
      </c>
      <c r="AY50" s="274">
        <v>0</v>
      </c>
      <c r="AZ50" s="274">
        <v>68</v>
      </c>
      <c r="BA50" s="274">
        <v>0</v>
      </c>
      <c r="BB50" s="274">
        <v>0</v>
      </c>
      <c r="BC50" s="274">
        <v>0</v>
      </c>
      <c r="BD50" s="274">
        <v>0</v>
      </c>
      <c r="BE50" s="274">
        <v>0</v>
      </c>
      <c r="BF50" s="274">
        <v>0</v>
      </c>
      <c r="BG50" s="274">
        <v>0</v>
      </c>
      <c r="BH50" s="277" t="s">
        <v>835</v>
      </c>
      <c r="BI50" s="277" t="s">
        <v>835</v>
      </c>
      <c r="BJ50" s="277" t="s">
        <v>835</v>
      </c>
      <c r="BK50" s="277" t="s">
        <v>835</v>
      </c>
      <c r="BL50" s="277" t="s">
        <v>835</v>
      </c>
      <c r="BM50" s="277" t="s">
        <v>835</v>
      </c>
      <c r="BN50" s="277" t="s">
        <v>835</v>
      </c>
      <c r="BO50" s="277" t="s">
        <v>835</v>
      </c>
      <c r="BP50" s="274">
        <v>0</v>
      </c>
      <c r="BQ50" s="274">
        <v>9</v>
      </c>
      <c r="BR50" s="274">
        <f t="shared" si="44"/>
        <v>0</v>
      </c>
      <c r="BS50" s="277" t="s">
        <v>835</v>
      </c>
      <c r="BT50" s="277" t="s">
        <v>835</v>
      </c>
      <c r="BU50" s="277" t="s">
        <v>835</v>
      </c>
      <c r="BV50" s="277" t="s">
        <v>835</v>
      </c>
      <c r="BW50" s="277" t="s">
        <v>835</v>
      </c>
      <c r="BX50" s="277" t="s">
        <v>835</v>
      </c>
      <c r="BY50" s="277" t="s">
        <v>835</v>
      </c>
      <c r="BZ50" s="277" t="s">
        <v>835</v>
      </c>
      <c r="CA50" s="277" t="s">
        <v>835</v>
      </c>
      <c r="CB50" s="277" t="s">
        <v>835</v>
      </c>
      <c r="CC50" s="277" t="s">
        <v>835</v>
      </c>
      <c r="CD50" s="274">
        <v>0</v>
      </c>
      <c r="CE50" s="277" t="s">
        <v>835</v>
      </c>
      <c r="CF50" s="277" t="s">
        <v>835</v>
      </c>
      <c r="CG50" s="277" t="s">
        <v>835</v>
      </c>
      <c r="CH50" s="277" t="s">
        <v>835</v>
      </c>
      <c r="CI50" s="277" t="s">
        <v>835</v>
      </c>
      <c r="CJ50" s="277" t="s">
        <v>835</v>
      </c>
      <c r="CK50" s="277" t="s">
        <v>835</v>
      </c>
      <c r="CL50" s="274">
        <v>0</v>
      </c>
      <c r="CM50" s="274">
        <v>0</v>
      </c>
      <c r="CN50" s="274">
        <f t="shared" si="45"/>
        <v>0</v>
      </c>
      <c r="CO50" s="277" t="s">
        <v>835</v>
      </c>
      <c r="CP50" s="277" t="s">
        <v>835</v>
      </c>
      <c r="CQ50" s="277" t="s">
        <v>835</v>
      </c>
      <c r="CR50" s="277" t="s">
        <v>835</v>
      </c>
      <c r="CS50" s="277" t="s">
        <v>835</v>
      </c>
      <c r="CT50" s="277" t="s">
        <v>835</v>
      </c>
      <c r="CU50" s="277" t="s">
        <v>835</v>
      </c>
      <c r="CV50" s="277" t="s">
        <v>835</v>
      </c>
      <c r="CW50" s="277" t="s">
        <v>835</v>
      </c>
      <c r="CX50" s="277" t="s">
        <v>835</v>
      </c>
      <c r="CY50" s="277" t="s">
        <v>835</v>
      </c>
      <c r="CZ50" s="277" t="s">
        <v>835</v>
      </c>
      <c r="DA50" s="274">
        <v>0</v>
      </c>
      <c r="DB50" s="277" t="s">
        <v>835</v>
      </c>
      <c r="DC50" s="277" t="s">
        <v>835</v>
      </c>
      <c r="DD50" s="277" t="s">
        <v>835</v>
      </c>
      <c r="DE50" s="277" t="s">
        <v>835</v>
      </c>
      <c r="DF50" s="277" t="s">
        <v>835</v>
      </c>
      <c r="DG50" s="277" t="s">
        <v>835</v>
      </c>
      <c r="DH50" s="274">
        <v>0</v>
      </c>
      <c r="DI50" s="274">
        <v>0</v>
      </c>
      <c r="DJ50" s="274">
        <f t="shared" si="46"/>
        <v>0</v>
      </c>
      <c r="DK50" s="277" t="s">
        <v>835</v>
      </c>
      <c r="DL50" s="277" t="s">
        <v>835</v>
      </c>
      <c r="DM50" s="277" t="s">
        <v>835</v>
      </c>
      <c r="DN50" s="277" t="s">
        <v>835</v>
      </c>
      <c r="DO50" s="277" t="s">
        <v>835</v>
      </c>
      <c r="DP50" s="277" t="s">
        <v>835</v>
      </c>
      <c r="DQ50" s="277" t="s">
        <v>835</v>
      </c>
      <c r="DR50" s="277" t="s">
        <v>835</v>
      </c>
      <c r="DS50" s="277" t="s">
        <v>835</v>
      </c>
      <c r="DT50" s="277" t="s">
        <v>835</v>
      </c>
      <c r="DU50" s="277" t="s">
        <v>835</v>
      </c>
      <c r="DV50" s="274">
        <v>0</v>
      </c>
      <c r="DW50" s="277" t="s">
        <v>835</v>
      </c>
      <c r="DX50" s="277" t="s">
        <v>835</v>
      </c>
      <c r="DY50" s="277" t="s">
        <v>835</v>
      </c>
      <c r="DZ50" s="274">
        <v>0</v>
      </c>
      <c r="EA50" s="277" t="s">
        <v>835</v>
      </c>
      <c r="EB50" s="277" t="s">
        <v>835</v>
      </c>
      <c r="EC50" s="277" t="s">
        <v>835</v>
      </c>
      <c r="ED50" s="274">
        <v>0</v>
      </c>
      <c r="EE50" s="274">
        <v>0</v>
      </c>
      <c r="EF50" s="274">
        <f t="shared" si="47"/>
        <v>0</v>
      </c>
      <c r="EG50" s="274">
        <v>0</v>
      </c>
      <c r="EH50" s="277" t="s">
        <v>835</v>
      </c>
      <c r="EI50" s="277" t="s">
        <v>835</v>
      </c>
      <c r="EJ50" s="274">
        <v>0</v>
      </c>
      <c r="EK50" s="277" t="s">
        <v>835</v>
      </c>
      <c r="EL50" s="277" t="s">
        <v>835</v>
      </c>
      <c r="EM50" s="277" t="s">
        <v>835</v>
      </c>
      <c r="EN50" s="274">
        <v>0</v>
      </c>
      <c r="EO50" s="274">
        <v>0</v>
      </c>
      <c r="EP50" s="274">
        <v>0</v>
      </c>
      <c r="EQ50" s="277" t="s">
        <v>835</v>
      </c>
      <c r="ER50" s="277" t="s">
        <v>835</v>
      </c>
      <c r="ES50" s="277" t="s">
        <v>835</v>
      </c>
      <c r="ET50" s="277" t="s">
        <v>835</v>
      </c>
      <c r="EU50" s="274">
        <v>0</v>
      </c>
      <c r="EV50" s="274">
        <v>0</v>
      </c>
      <c r="EW50" s="277" t="s">
        <v>835</v>
      </c>
      <c r="EX50" s="277" t="s">
        <v>835</v>
      </c>
      <c r="EY50" s="277" t="s">
        <v>835</v>
      </c>
      <c r="EZ50" s="274">
        <v>0</v>
      </c>
      <c r="FA50" s="274">
        <v>0</v>
      </c>
      <c r="FB50" s="274">
        <f t="shared" si="48"/>
        <v>0</v>
      </c>
      <c r="FC50" s="274">
        <v>0</v>
      </c>
      <c r="FD50" s="274">
        <v>0</v>
      </c>
      <c r="FE50" s="274">
        <v>0</v>
      </c>
      <c r="FF50" s="274">
        <v>0</v>
      </c>
      <c r="FG50" s="274">
        <v>0</v>
      </c>
      <c r="FH50" s="274">
        <v>0</v>
      </c>
      <c r="FI50" s="274">
        <v>0</v>
      </c>
      <c r="FJ50" s="274">
        <v>0</v>
      </c>
      <c r="FK50" s="274">
        <v>0</v>
      </c>
      <c r="FL50" s="274">
        <v>0</v>
      </c>
      <c r="FM50" s="274">
        <v>0</v>
      </c>
      <c r="FN50" s="274">
        <v>0</v>
      </c>
      <c r="FO50" s="274">
        <v>0</v>
      </c>
      <c r="FP50" s="277" t="s">
        <v>835</v>
      </c>
      <c r="FQ50" s="277" t="s">
        <v>835</v>
      </c>
      <c r="FR50" s="277" t="s">
        <v>835</v>
      </c>
      <c r="FS50" s="274">
        <v>0</v>
      </c>
      <c r="FT50" s="274">
        <v>0</v>
      </c>
      <c r="FU50" s="274">
        <v>0</v>
      </c>
      <c r="FV50" s="274">
        <v>0</v>
      </c>
      <c r="FW50" s="274">
        <v>0</v>
      </c>
    </row>
    <row r="51" spans="1:179" ht="13.5" customHeight="1" x14ac:dyDescent="0.15">
      <c r="A51" s="272" t="s">
        <v>710</v>
      </c>
      <c r="B51" s="273" t="s">
        <v>813</v>
      </c>
      <c r="C51" s="272" t="s">
        <v>814</v>
      </c>
      <c r="D51" s="274">
        <f t="shared" si="49"/>
        <v>784</v>
      </c>
      <c r="E51" s="274">
        <f t="shared" si="50"/>
        <v>0</v>
      </c>
      <c r="F51" s="274">
        <f t="shared" si="51"/>
        <v>0</v>
      </c>
      <c r="G51" s="274">
        <f t="shared" si="52"/>
        <v>0</v>
      </c>
      <c r="H51" s="274">
        <f t="shared" si="53"/>
        <v>82</v>
      </c>
      <c r="I51" s="274">
        <f t="shared" si="54"/>
        <v>0</v>
      </c>
      <c r="J51" s="274">
        <f t="shared" si="55"/>
        <v>0</v>
      </c>
      <c r="K51" s="274">
        <f t="shared" si="56"/>
        <v>0</v>
      </c>
      <c r="L51" s="274">
        <f t="shared" si="57"/>
        <v>0</v>
      </c>
      <c r="M51" s="274">
        <f t="shared" si="58"/>
        <v>0</v>
      </c>
      <c r="N51" s="274">
        <f t="shared" si="59"/>
        <v>0</v>
      </c>
      <c r="O51" s="274">
        <f t="shared" si="60"/>
        <v>0</v>
      </c>
      <c r="P51" s="274">
        <f t="shared" si="61"/>
        <v>0</v>
      </c>
      <c r="Q51" s="274">
        <f t="shared" si="62"/>
        <v>0</v>
      </c>
      <c r="R51" s="274">
        <f t="shared" si="63"/>
        <v>0</v>
      </c>
      <c r="S51" s="274">
        <f t="shared" si="64"/>
        <v>0</v>
      </c>
      <c r="T51" s="274">
        <f t="shared" si="65"/>
        <v>0</v>
      </c>
      <c r="U51" s="274">
        <f t="shared" si="66"/>
        <v>691</v>
      </c>
      <c r="V51" s="274">
        <f t="shared" si="40"/>
        <v>0</v>
      </c>
      <c r="W51" s="274">
        <f t="shared" si="67"/>
        <v>0</v>
      </c>
      <c r="X51" s="274">
        <f t="shared" si="41"/>
        <v>0</v>
      </c>
      <c r="Y51" s="274">
        <f t="shared" si="68"/>
        <v>11</v>
      </c>
      <c r="Z51" s="274">
        <f t="shared" si="42"/>
        <v>691</v>
      </c>
      <c r="AA51" s="274">
        <v>0</v>
      </c>
      <c r="AB51" s="274">
        <v>0</v>
      </c>
      <c r="AC51" s="274">
        <v>0</v>
      </c>
      <c r="AD51" s="274">
        <v>0</v>
      </c>
      <c r="AE51" s="274">
        <v>0</v>
      </c>
      <c r="AF51" s="274">
        <v>0</v>
      </c>
      <c r="AG51" s="274">
        <v>0</v>
      </c>
      <c r="AH51" s="274">
        <v>0</v>
      </c>
      <c r="AI51" s="274">
        <v>0</v>
      </c>
      <c r="AJ51" s="274">
        <v>0</v>
      </c>
      <c r="AK51" s="274">
        <v>0</v>
      </c>
      <c r="AL51" s="277" t="s">
        <v>835</v>
      </c>
      <c r="AM51" s="277" t="s">
        <v>835</v>
      </c>
      <c r="AN51" s="274">
        <v>0</v>
      </c>
      <c r="AO51" s="277" t="s">
        <v>835</v>
      </c>
      <c r="AP51" s="277" t="s">
        <v>835</v>
      </c>
      <c r="AQ51" s="274">
        <v>691</v>
      </c>
      <c r="AR51" s="277" t="s">
        <v>835</v>
      </c>
      <c r="AS51" s="274">
        <v>0</v>
      </c>
      <c r="AT51" s="274">
        <v>0</v>
      </c>
      <c r="AU51" s="274">
        <v>0</v>
      </c>
      <c r="AV51" s="274">
        <f t="shared" si="43"/>
        <v>72</v>
      </c>
      <c r="AW51" s="274">
        <v>0</v>
      </c>
      <c r="AX51" s="274">
        <v>0</v>
      </c>
      <c r="AY51" s="274">
        <v>0</v>
      </c>
      <c r="AZ51" s="274">
        <v>61</v>
      </c>
      <c r="BA51" s="274">
        <v>0</v>
      </c>
      <c r="BB51" s="274">
        <v>0</v>
      </c>
      <c r="BC51" s="274">
        <v>0</v>
      </c>
      <c r="BD51" s="274">
        <v>0</v>
      </c>
      <c r="BE51" s="274">
        <v>0</v>
      </c>
      <c r="BF51" s="274">
        <v>0</v>
      </c>
      <c r="BG51" s="274">
        <v>0</v>
      </c>
      <c r="BH51" s="277" t="s">
        <v>835</v>
      </c>
      <c r="BI51" s="277" t="s">
        <v>835</v>
      </c>
      <c r="BJ51" s="277" t="s">
        <v>835</v>
      </c>
      <c r="BK51" s="277" t="s">
        <v>835</v>
      </c>
      <c r="BL51" s="277" t="s">
        <v>835</v>
      </c>
      <c r="BM51" s="277" t="s">
        <v>835</v>
      </c>
      <c r="BN51" s="277" t="s">
        <v>835</v>
      </c>
      <c r="BO51" s="277" t="s">
        <v>835</v>
      </c>
      <c r="BP51" s="274">
        <v>0</v>
      </c>
      <c r="BQ51" s="274">
        <v>11</v>
      </c>
      <c r="BR51" s="274">
        <f t="shared" si="44"/>
        <v>0</v>
      </c>
      <c r="BS51" s="277" t="s">
        <v>835</v>
      </c>
      <c r="BT51" s="277" t="s">
        <v>835</v>
      </c>
      <c r="BU51" s="277" t="s">
        <v>835</v>
      </c>
      <c r="BV51" s="277" t="s">
        <v>835</v>
      </c>
      <c r="BW51" s="277" t="s">
        <v>835</v>
      </c>
      <c r="BX51" s="277" t="s">
        <v>835</v>
      </c>
      <c r="BY51" s="277" t="s">
        <v>835</v>
      </c>
      <c r="BZ51" s="277" t="s">
        <v>835</v>
      </c>
      <c r="CA51" s="277" t="s">
        <v>835</v>
      </c>
      <c r="CB51" s="277" t="s">
        <v>835</v>
      </c>
      <c r="CC51" s="277" t="s">
        <v>835</v>
      </c>
      <c r="CD51" s="274">
        <v>0</v>
      </c>
      <c r="CE51" s="277" t="s">
        <v>835</v>
      </c>
      <c r="CF51" s="277" t="s">
        <v>835</v>
      </c>
      <c r="CG51" s="277" t="s">
        <v>835</v>
      </c>
      <c r="CH51" s="277" t="s">
        <v>835</v>
      </c>
      <c r="CI51" s="277" t="s">
        <v>835</v>
      </c>
      <c r="CJ51" s="277" t="s">
        <v>835</v>
      </c>
      <c r="CK51" s="277" t="s">
        <v>835</v>
      </c>
      <c r="CL51" s="274">
        <v>0</v>
      </c>
      <c r="CM51" s="274">
        <v>0</v>
      </c>
      <c r="CN51" s="274">
        <f t="shared" si="45"/>
        <v>0</v>
      </c>
      <c r="CO51" s="277" t="s">
        <v>835</v>
      </c>
      <c r="CP51" s="277" t="s">
        <v>835</v>
      </c>
      <c r="CQ51" s="277" t="s">
        <v>835</v>
      </c>
      <c r="CR51" s="277" t="s">
        <v>835</v>
      </c>
      <c r="CS51" s="277" t="s">
        <v>835</v>
      </c>
      <c r="CT51" s="277" t="s">
        <v>835</v>
      </c>
      <c r="CU51" s="277" t="s">
        <v>835</v>
      </c>
      <c r="CV51" s="277" t="s">
        <v>835</v>
      </c>
      <c r="CW51" s="277" t="s">
        <v>835</v>
      </c>
      <c r="CX51" s="277" t="s">
        <v>835</v>
      </c>
      <c r="CY51" s="277" t="s">
        <v>835</v>
      </c>
      <c r="CZ51" s="277" t="s">
        <v>835</v>
      </c>
      <c r="DA51" s="274">
        <v>0</v>
      </c>
      <c r="DB51" s="277" t="s">
        <v>835</v>
      </c>
      <c r="DC51" s="277" t="s">
        <v>835</v>
      </c>
      <c r="DD51" s="277" t="s">
        <v>835</v>
      </c>
      <c r="DE51" s="277" t="s">
        <v>835</v>
      </c>
      <c r="DF51" s="277" t="s">
        <v>835</v>
      </c>
      <c r="DG51" s="277" t="s">
        <v>835</v>
      </c>
      <c r="DH51" s="274">
        <v>0</v>
      </c>
      <c r="DI51" s="274">
        <v>0</v>
      </c>
      <c r="DJ51" s="274">
        <f t="shared" si="46"/>
        <v>0</v>
      </c>
      <c r="DK51" s="277" t="s">
        <v>835</v>
      </c>
      <c r="DL51" s="277" t="s">
        <v>835</v>
      </c>
      <c r="DM51" s="277" t="s">
        <v>835</v>
      </c>
      <c r="DN51" s="277" t="s">
        <v>835</v>
      </c>
      <c r="DO51" s="277" t="s">
        <v>835</v>
      </c>
      <c r="DP51" s="277" t="s">
        <v>835</v>
      </c>
      <c r="DQ51" s="277" t="s">
        <v>835</v>
      </c>
      <c r="DR51" s="277" t="s">
        <v>835</v>
      </c>
      <c r="DS51" s="277" t="s">
        <v>835</v>
      </c>
      <c r="DT51" s="277" t="s">
        <v>835</v>
      </c>
      <c r="DU51" s="277" t="s">
        <v>835</v>
      </c>
      <c r="DV51" s="274">
        <v>0</v>
      </c>
      <c r="DW51" s="277" t="s">
        <v>835</v>
      </c>
      <c r="DX51" s="277" t="s">
        <v>835</v>
      </c>
      <c r="DY51" s="277" t="s">
        <v>835</v>
      </c>
      <c r="DZ51" s="274">
        <v>0</v>
      </c>
      <c r="EA51" s="277" t="s">
        <v>835</v>
      </c>
      <c r="EB51" s="277" t="s">
        <v>835</v>
      </c>
      <c r="EC51" s="277" t="s">
        <v>835</v>
      </c>
      <c r="ED51" s="274">
        <v>0</v>
      </c>
      <c r="EE51" s="274">
        <v>0</v>
      </c>
      <c r="EF51" s="274">
        <f t="shared" si="47"/>
        <v>0</v>
      </c>
      <c r="EG51" s="274">
        <v>0</v>
      </c>
      <c r="EH51" s="277" t="s">
        <v>835</v>
      </c>
      <c r="EI51" s="277" t="s">
        <v>835</v>
      </c>
      <c r="EJ51" s="274">
        <v>0</v>
      </c>
      <c r="EK51" s="277" t="s">
        <v>835</v>
      </c>
      <c r="EL51" s="277" t="s">
        <v>835</v>
      </c>
      <c r="EM51" s="277" t="s">
        <v>835</v>
      </c>
      <c r="EN51" s="274">
        <v>0</v>
      </c>
      <c r="EO51" s="274">
        <v>0</v>
      </c>
      <c r="EP51" s="274">
        <v>0</v>
      </c>
      <c r="EQ51" s="277" t="s">
        <v>835</v>
      </c>
      <c r="ER51" s="277" t="s">
        <v>835</v>
      </c>
      <c r="ES51" s="277" t="s">
        <v>835</v>
      </c>
      <c r="ET51" s="277" t="s">
        <v>835</v>
      </c>
      <c r="EU51" s="274">
        <v>0</v>
      </c>
      <c r="EV51" s="274">
        <v>0</v>
      </c>
      <c r="EW51" s="277" t="s">
        <v>835</v>
      </c>
      <c r="EX51" s="277" t="s">
        <v>835</v>
      </c>
      <c r="EY51" s="277" t="s">
        <v>835</v>
      </c>
      <c r="EZ51" s="274">
        <v>0</v>
      </c>
      <c r="FA51" s="274">
        <v>0</v>
      </c>
      <c r="FB51" s="274">
        <f t="shared" si="48"/>
        <v>21</v>
      </c>
      <c r="FC51" s="274">
        <v>0</v>
      </c>
      <c r="FD51" s="274">
        <v>0</v>
      </c>
      <c r="FE51" s="274">
        <v>0</v>
      </c>
      <c r="FF51" s="274">
        <v>21</v>
      </c>
      <c r="FG51" s="274">
        <v>0</v>
      </c>
      <c r="FH51" s="274">
        <v>0</v>
      </c>
      <c r="FI51" s="274">
        <v>0</v>
      </c>
      <c r="FJ51" s="274">
        <v>0</v>
      </c>
      <c r="FK51" s="274">
        <v>0</v>
      </c>
      <c r="FL51" s="274">
        <v>0</v>
      </c>
      <c r="FM51" s="274">
        <v>0</v>
      </c>
      <c r="FN51" s="274">
        <v>0</v>
      </c>
      <c r="FO51" s="274">
        <v>0</v>
      </c>
      <c r="FP51" s="277" t="s">
        <v>835</v>
      </c>
      <c r="FQ51" s="277" t="s">
        <v>835</v>
      </c>
      <c r="FR51" s="277" t="s">
        <v>835</v>
      </c>
      <c r="FS51" s="274">
        <v>0</v>
      </c>
      <c r="FT51" s="274">
        <v>0</v>
      </c>
      <c r="FU51" s="274">
        <v>0</v>
      </c>
      <c r="FV51" s="274">
        <v>0</v>
      </c>
      <c r="FW51" s="274">
        <v>0</v>
      </c>
    </row>
    <row r="52" spans="1:179" ht="13.5" customHeight="1" x14ac:dyDescent="0.15">
      <c r="A52" s="272" t="s">
        <v>710</v>
      </c>
      <c r="B52" s="273" t="s">
        <v>815</v>
      </c>
      <c r="C52" s="272" t="s">
        <v>816</v>
      </c>
      <c r="D52" s="274">
        <f t="shared" si="49"/>
        <v>698</v>
      </c>
      <c r="E52" s="274">
        <f t="shared" si="50"/>
        <v>0</v>
      </c>
      <c r="F52" s="274">
        <f t="shared" si="51"/>
        <v>0</v>
      </c>
      <c r="G52" s="274">
        <f t="shared" si="52"/>
        <v>0</v>
      </c>
      <c r="H52" s="274">
        <f t="shared" si="53"/>
        <v>12</v>
      </c>
      <c r="I52" s="274">
        <f t="shared" si="54"/>
        <v>0</v>
      </c>
      <c r="J52" s="274">
        <f t="shared" si="55"/>
        <v>0</v>
      </c>
      <c r="K52" s="274">
        <f t="shared" si="56"/>
        <v>0</v>
      </c>
      <c r="L52" s="274">
        <f t="shared" si="57"/>
        <v>0</v>
      </c>
      <c r="M52" s="274">
        <f t="shared" si="58"/>
        <v>0</v>
      </c>
      <c r="N52" s="274">
        <f t="shared" si="59"/>
        <v>0</v>
      </c>
      <c r="O52" s="274">
        <f t="shared" si="60"/>
        <v>0</v>
      </c>
      <c r="P52" s="274">
        <f t="shared" si="61"/>
        <v>0</v>
      </c>
      <c r="Q52" s="274">
        <f t="shared" si="62"/>
        <v>0</v>
      </c>
      <c r="R52" s="274">
        <f t="shared" si="63"/>
        <v>0</v>
      </c>
      <c r="S52" s="274">
        <f t="shared" si="64"/>
        <v>0</v>
      </c>
      <c r="T52" s="274">
        <f t="shared" si="65"/>
        <v>0</v>
      </c>
      <c r="U52" s="274">
        <f t="shared" si="66"/>
        <v>201</v>
      </c>
      <c r="V52" s="274">
        <f t="shared" si="40"/>
        <v>0</v>
      </c>
      <c r="W52" s="274">
        <f t="shared" si="67"/>
        <v>0</v>
      </c>
      <c r="X52" s="274">
        <f t="shared" si="41"/>
        <v>0</v>
      </c>
      <c r="Y52" s="274">
        <f t="shared" si="68"/>
        <v>485</v>
      </c>
      <c r="Z52" s="274">
        <f t="shared" si="42"/>
        <v>203</v>
      </c>
      <c r="AA52" s="274">
        <v>0</v>
      </c>
      <c r="AB52" s="274">
        <v>0</v>
      </c>
      <c r="AC52" s="274">
        <v>0</v>
      </c>
      <c r="AD52" s="274">
        <v>0</v>
      </c>
      <c r="AE52" s="274">
        <v>0</v>
      </c>
      <c r="AF52" s="274">
        <v>0</v>
      </c>
      <c r="AG52" s="274">
        <v>0</v>
      </c>
      <c r="AH52" s="274">
        <v>0</v>
      </c>
      <c r="AI52" s="274">
        <v>0</v>
      </c>
      <c r="AJ52" s="274">
        <v>0</v>
      </c>
      <c r="AK52" s="274">
        <v>0</v>
      </c>
      <c r="AL52" s="277" t="s">
        <v>835</v>
      </c>
      <c r="AM52" s="277" t="s">
        <v>835</v>
      </c>
      <c r="AN52" s="274">
        <v>0</v>
      </c>
      <c r="AO52" s="277" t="s">
        <v>835</v>
      </c>
      <c r="AP52" s="277" t="s">
        <v>835</v>
      </c>
      <c r="AQ52" s="274">
        <v>201</v>
      </c>
      <c r="AR52" s="277" t="s">
        <v>835</v>
      </c>
      <c r="AS52" s="274">
        <v>0</v>
      </c>
      <c r="AT52" s="274">
        <v>0</v>
      </c>
      <c r="AU52" s="274">
        <v>2</v>
      </c>
      <c r="AV52" s="274">
        <f t="shared" si="43"/>
        <v>12</v>
      </c>
      <c r="AW52" s="274">
        <v>0</v>
      </c>
      <c r="AX52" s="274">
        <v>0</v>
      </c>
      <c r="AY52" s="274">
        <v>0</v>
      </c>
      <c r="AZ52" s="274">
        <v>12</v>
      </c>
      <c r="BA52" s="274">
        <v>0</v>
      </c>
      <c r="BB52" s="274">
        <v>0</v>
      </c>
      <c r="BC52" s="274">
        <v>0</v>
      </c>
      <c r="BD52" s="274">
        <v>0</v>
      </c>
      <c r="BE52" s="274">
        <v>0</v>
      </c>
      <c r="BF52" s="274">
        <v>0</v>
      </c>
      <c r="BG52" s="274">
        <v>0</v>
      </c>
      <c r="BH52" s="277" t="s">
        <v>835</v>
      </c>
      <c r="BI52" s="277" t="s">
        <v>835</v>
      </c>
      <c r="BJ52" s="277" t="s">
        <v>835</v>
      </c>
      <c r="BK52" s="277" t="s">
        <v>835</v>
      </c>
      <c r="BL52" s="277" t="s">
        <v>835</v>
      </c>
      <c r="BM52" s="277" t="s">
        <v>835</v>
      </c>
      <c r="BN52" s="277" t="s">
        <v>835</v>
      </c>
      <c r="BO52" s="277" t="s">
        <v>835</v>
      </c>
      <c r="BP52" s="274">
        <v>0</v>
      </c>
      <c r="BQ52" s="274">
        <v>0</v>
      </c>
      <c r="BR52" s="274">
        <f t="shared" si="44"/>
        <v>0</v>
      </c>
      <c r="BS52" s="277" t="s">
        <v>835</v>
      </c>
      <c r="BT52" s="277" t="s">
        <v>835</v>
      </c>
      <c r="BU52" s="277" t="s">
        <v>835</v>
      </c>
      <c r="BV52" s="277" t="s">
        <v>835</v>
      </c>
      <c r="BW52" s="277" t="s">
        <v>835</v>
      </c>
      <c r="BX52" s="277" t="s">
        <v>835</v>
      </c>
      <c r="BY52" s="277" t="s">
        <v>835</v>
      </c>
      <c r="BZ52" s="277" t="s">
        <v>835</v>
      </c>
      <c r="CA52" s="277" t="s">
        <v>835</v>
      </c>
      <c r="CB52" s="277" t="s">
        <v>835</v>
      </c>
      <c r="CC52" s="277" t="s">
        <v>835</v>
      </c>
      <c r="CD52" s="274">
        <v>0</v>
      </c>
      <c r="CE52" s="277" t="s">
        <v>835</v>
      </c>
      <c r="CF52" s="277" t="s">
        <v>835</v>
      </c>
      <c r="CG52" s="277" t="s">
        <v>835</v>
      </c>
      <c r="CH52" s="277" t="s">
        <v>835</v>
      </c>
      <c r="CI52" s="277" t="s">
        <v>835</v>
      </c>
      <c r="CJ52" s="277" t="s">
        <v>835</v>
      </c>
      <c r="CK52" s="277" t="s">
        <v>835</v>
      </c>
      <c r="CL52" s="274">
        <v>0</v>
      </c>
      <c r="CM52" s="274">
        <v>0</v>
      </c>
      <c r="CN52" s="274">
        <f t="shared" si="45"/>
        <v>0</v>
      </c>
      <c r="CO52" s="277" t="s">
        <v>835</v>
      </c>
      <c r="CP52" s="277" t="s">
        <v>835</v>
      </c>
      <c r="CQ52" s="277" t="s">
        <v>835</v>
      </c>
      <c r="CR52" s="277" t="s">
        <v>835</v>
      </c>
      <c r="CS52" s="277" t="s">
        <v>835</v>
      </c>
      <c r="CT52" s="277" t="s">
        <v>835</v>
      </c>
      <c r="CU52" s="277" t="s">
        <v>835</v>
      </c>
      <c r="CV52" s="277" t="s">
        <v>835</v>
      </c>
      <c r="CW52" s="277" t="s">
        <v>835</v>
      </c>
      <c r="CX52" s="277" t="s">
        <v>835</v>
      </c>
      <c r="CY52" s="277" t="s">
        <v>835</v>
      </c>
      <c r="CZ52" s="277" t="s">
        <v>835</v>
      </c>
      <c r="DA52" s="274">
        <v>0</v>
      </c>
      <c r="DB52" s="277" t="s">
        <v>835</v>
      </c>
      <c r="DC52" s="277" t="s">
        <v>835</v>
      </c>
      <c r="DD52" s="277" t="s">
        <v>835</v>
      </c>
      <c r="DE52" s="277" t="s">
        <v>835</v>
      </c>
      <c r="DF52" s="277" t="s">
        <v>835</v>
      </c>
      <c r="DG52" s="277" t="s">
        <v>835</v>
      </c>
      <c r="DH52" s="274">
        <v>0</v>
      </c>
      <c r="DI52" s="274">
        <v>0</v>
      </c>
      <c r="DJ52" s="274">
        <f t="shared" si="46"/>
        <v>0</v>
      </c>
      <c r="DK52" s="277" t="s">
        <v>835</v>
      </c>
      <c r="DL52" s="277" t="s">
        <v>835</v>
      </c>
      <c r="DM52" s="277" t="s">
        <v>835</v>
      </c>
      <c r="DN52" s="277" t="s">
        <v>835</v>
      </c>
      <c r="DO52" s="277" t="s">
        <v>835</v>
      </c>
      <c r="DP52" s="277" t="s">
        <v>835</v>
      </c>
      <c r="DQ52" s="277" t="s">
        <v>835</v>
      </c>
      <c r="DR52" s="277" t="s">
        <v>835</v>
      </c>
      <c r="DS52" s="277" t="s">
        <v>835</v>
      </c>
      <c r="DT52" s="277" t="s">
        <v>835</v>
      </c>
      <c r="DU52" s="277" t="s">
        <v>835</v>
      </c>
      <c r="DV52" s="274">
        <v>0</v>
      </c>
      <c r="DW52" s="277" t="s">
        <v>835</v>
      </c>
      <c r="DX52" s="277" t="s">
        <v>835</v>
      </c>
      <c r="DY52" s="277" t="s">
        <v>835</v>
      </c>
      <c r="DZ52" s="274">
        <v>0</v>
      </c>
      <c r="EA52" s="277" t="s">
        <v>835</v>
      </c>
      <c r="EB52" s="277" t="s">
        <v>835</v>
      </c>
      <c r="EC52" s="277" t="s">
        <v>835</v>
      </c>
      <c r="ED52" s="274">
        <v>0</v>
      </c>
      <c r="EE52" s="274">
        <v>0</v>
      </c>
      <c r="EF52" s="274">
        <f t="shared" si="47"/>
        <v>483</v>
      </c>
      <c r="EG52" s="274">
        <v>0</v>
      </c>
      <c r="EH52" s="277" t="s">
        <v>835</v>
      </c>
      <c r="EI52" s="277" t="s">
        <v>835</v>
      </c>
      <c r="EJ52" s="274">
        <v>0</v>
      </c>
      <c r="EK52" s="277" t="s">
        <v>835</v>
      </c>
      <c r="EL52" s="277" t="s">
        <v>835</v>
      </c>
      <c r="EM52" s="277" t="s">
        <v>835</v>
      </c>
      <c r="EN52" s="274">
        <v>0</v>
      </c>
      <c r="EO52" s="274">
        <v>0</v>
      </c>
      <c r="EP52" s="274">
        <v>0</v>
      </c>
      <c r="EQ52" s="277" t="s">
        <v>835</v>
      </c>
      <c r="ER52" s="277" t="s">
        <v>835</v>
      </c>
      <c r="ES52" s="277" t="s">
        <v>835</v>
      </c>
      <c r="ET52" s="277" t="s">
        <v>835</v>
      </c>
      <c r="EU52" s="274">
        <v>0</v>
      </c>
      <c r="EV52" s="274">
        <v>0</v>
      </c>
      <c r="EW52" s="277" t="s">
        <v>835</v>
      </c>
      <c r="EX52" s="277" t="s">
        <v>835</v>
      </c>
      <c r="EY52" s="277" t="s">
        <v>835</v>
      </c>
      <c r="EZ52" s="274">
        <v>0</v>
      </c>
      <c r="FA52" s="274">
        <v>483</v>
      </c>
      <c r="FB52" s="274">
        <f t="shared" si="48"/>
        <v>0</v>
      </c>
      <c r="FC52" s="274">
        <v>0</v>
      </c>
      <c r="FD52" s="274">
        <v>0</v>
      </c>
      <c r="FE52" s="274">
        <v>0</v>
      </c>
      <c r="FF52" s="274">
        <v>0</v>
      </c>
      <c r="FG52" s="274">
        <v>0</v>
      </c>
      <c r="FH52" s="274">
        <v>0</v>
      </c>
      <c r="FI52" s="274">
        <v>0</v>
      </c>
      <c r="FJ52" s="274">
        <v>0</v>
      </c>
      <c r="FK52" s="274">
        <v>0</v>
      </c>
      <c r="FL52" s="274">
        <v>0</v>
      </c>
      <c r="FM52" s="274">
        <v>0</v>
      </c>
      <c r="FN52" s="274">
        <v>0</v>
      </c>
      <c r="FO52" s="274">
        <v>0</v>
      </c>
      <c r="FP52" s="277" t="s">
        <v>835</v>
      </c>
      <c r="FQ52" s="277" t="s">
        <v>835</v>
      </c>
      <c r="FR52" s="277" t="s">
        <v>835</v>
      </c>
      <c r="FS52" s="274">
        <v>0</v>
      </c>
      <c r="FT52" s="274">
        <v>0</v>
      </c>
      <c r="FU52" s="274">
        <v>0</v>
      </c>
      <c r="FV52" s="274">
        <v>0</v>
      </c>
      <c r="FW52" s="274">
        <v>0</v>
      </c>
    </row>
    <row r="53" spans="1:179" ht="13.5" customHeight="1" x14ac:dyDescent="0.15">
      <c r="A53" s="272" t="s">
        <v>710</v>
      </c>
      <c r="B53" s="273" t="s">
        <v>817</v>
      </c>
      <c r="C53" s="272" t="s">
        <v>818</v>
      </c>
      <c r="D53" s="274">
        <f t="shared" si="49"/>
        <v>604</v>
      </c>
      <c r="E53" s="274">
        <f t="shared" si="50"/>
        <v>0</v>
      </c>
      <c r="F53" s="274">
        <f t="shared" si="51"/>
        <v>0</v>
      </c>
      <c r="G53" s="274">
        <f t="shared" si="52"/>
        <v>0</v>
      </c>
      <c r="H53" s="274">
        <f t="shared" si="53"/>
        <v>126</v>
      </c>
      <c r="I53" s="274">
        <f t="shared" si="54"/>
        <v>1</v>
      </c>
      <c r="J53" s="274">
        <f t="shared" si="55"/>
        <v>0</v>
      </c>
      <c r="K53" s="274">
        <f t="shared" si="56"/>
        <v>0</v>
      </c>
      <c r="L53" s="274">
        <f t="shared" si="57"/>
        <v>0</v>
      </c>
      <c r="M53" s="274">
        <f t="shared" si="58"/>
        <v>0</v>
      </c>
      <c r="N53" s="274">
        <f t="shared" si="59"/>
        <v>0</v>
      </c>
      <c r="O53" s="274">
        <f t="shared" si="60"/>
        <v>0</v>
      </c>
      <c r="P53" s="274">
        <f t="shared" si="61"/>
        <v>0</v>
      </c>
      <c r="Q53" s="274">
        <f t="shared" si="62"/>
        <v>0</v>
      </c>
      <c r="R53" s="274">
        <f t="shared" si="63"/>
        <v>443</v>
      </c>
      <c r="S53" s="274">
        <f t="shared" si="64"/>
        <v>0</v>
      </c>
      <c r="T53" s="274">
        <f t="shared" si="65"/>
        <v>0</v>
      </c>
      <c r="U53" s="274">
        <f t="shared" si="66"/>
        <v>0</v>
      </c>
      <c r="V53" s="274">
        <f t="shared" si="40"/>
        <v>0</v>
      </c>
      <c r="W53" s="274">
        <f t="shared" si="67"/>
        <v>0</v>
      </c>
      <c r="X53" s="274">
        <f t="shared" si="41"/>
        <v>0</v>
      </c>
      <c r="Y53" s="274">
        <f t="shared" si="68"/>
        <v>34</v>
      </c>
      <c r="Z53" s="274">
        <f t="shared" si="42"/>
        <v>499</v>
      </c>
      <c r="AA53" s="274">
        <v>0</v>
      </c>
      <c r="AB53" s="274">
        <v>0</v>
      </c>
      <c r="AC53" s="274">
        <v>0</v>
      </c>
      <c r="AD53" s="274">
        <v>56</v>
      </c>
      <c r="AE53" s="274">
        <v>0</v>
      </c>
      <c r="AF53" s="274">
        <v>0</v>
      </c>
      <c r="AG53" s="274">
        <v>0</v>
      </c>
      <c r="AH53" s="274">
        <v>0</v>
      </c>
      <c r="AI53" s="274">
        <v>0</v>
      </c>
      <c r="AJ53" s="274">
        <v>0</v>
      </c>
      <c r="AK53" s="274">
        <v>0</v>
      </c>
      <c r="AL53" s="277" t="s">
        <v>835</v>
      </c>
      <c r="AM53" s="277" t="s">
        <v>835</v>
      </c>
      <c r="AN53" s="274">
        <v>443</v>
      </c>
      <c r="AO53" s="277" t="s">
        <v>835</v>
      </c>
      <c r="AP53" s="277" t="s">
        <v>835</v>
      </c>
      <c r="AQ53" s="274">
        <v>0</v>
      </c>
      <c r="AR53" s="277" t="s">
        <v>835</v>
      </c>
      <c r="AS53" s="274">
        <v>0</v>
      </c>
      <c r="AT53" s="274">
        <v>0</v>
      </c>
      <c r="AU53" s="274">
        <v>0</v>
      </c>
      <c r="AV53" s="274">
        <f t="shared" si="43"/>
        <v>79</v>
      </c>
      <c r="AW53" s="274">
        <v>0</v>
      </c>
      <c r="AX53" s="274">
        <v>0</v>
      </c>
      <c r="AY53" s="274">
        <v>0</v>
      </c>
      <c r="AZ53" s="274">
        <v>70</v>
      </c>
      <c r="BA53" s="274">
        <v>1</v>
      </c>
      <c r="BB53" s="274">
        <v>0</v>
      </c>
      <c r="BC53" s="274">
        <v>0</v>
      </c>
      <c r="BD53" s="274">
        <v>0</v>
      </c>
      <c r="BE53" s="274">
        <v>0</v>
      </c>
      <c r="BF53" s="274">
        <v>0</v>
      </c>
      <c r="BG53" s="274">
        <v>0</v>
      </c>
      <c r="BH53" s="277" t="s">
        <v>835</v>
      </c>
      <c r="BI53" s="277" t="s">
        <v>835</v>
      </c>
      <c r="BJ53" s="277" t="s">
        <v>835</v>
      </c>
      <c r="BK53" s="277" t="s">
        <v>835</v>
      </c>
      <c r="BL53" s="277" t="s">
        <v>835</v>
      </c>
      <c r="BM53" s="277" t="s">
        <v>835</v>
      </c>
      <c r="BN53" s="277" t="s">
        <v>835</v>
      </c>
      <c r="BO53" s="277" t="s">
        <v>835</v>
      </c>
      <c r="BP53" s="274">
        <v>0</v>
      </c>
      <c r="BQ53" s="274">
        <v>8</v>
      </c>
      <c r="BR53" s="274">
        <f t="shared" si="44"/>
        <v>0</v>
      </c>
      <c r="BS53" s="277" t="s">
        <v>835</v>
      </c>
      <c r="BT53" s="277" t="s">
        <v>835</v>
      </c>
      <c r="BU53" s="277" t="s">
        <v>835</v>
      </c>
      <c r="BV53" s="277" t="s">
        <v>835</v>
      </c>
      <c r="BW53" s="277" t="s">
        <v>835</v>
      </c>
      <c r="BX53" s="277" t="s">
        <v>835</v>
      </c>
      <c r="BY53" s="277" t="s">
        <v>835</v>
      </c>
      <c r="BZ53" s="277" t="s">
        <v>835</v>
      </c>
      <c r="CA53" s="277" t="s">
        <v>835</v>
      </c>
      <c r="CB53" s="277" t="s">
        <v>835</v>
      </c>
      <c r="CC53" s="277" t="s">
        <v>835</v>
      </c>
      <c r="CD53" s="274">
        <v>0</v>
      </c>
      <c r="CE53" s="277" t="s">
        <v>835</v>
      </c>
      <c r="CF53" s="277" t="s">
        <v>835</v>
      </c>
      <c r="CG53" s="277" t="s">
        <v>835</v>
      </c>
      <c r="CH53" s="277" t="s">
        <v>835</v>
      </c>
      <c r="CI53" s="277" t="s">
        <v>835</v>
      </c>
      <c r="CJ53" s="277" t="s">
        <v>835</v>
      </c>
      <c r="CK53" s="277" t="s">
        <v>835</v>
      </c>
      <c r="CL53" s="274">
        <v>0</v>
      </c>
      <c r="CM53" s="274">
        <v>0</v>
      </c>
      <c r="CN53" s="274">
        <f t="shared" si="45"/>
        <v>0</v>
      </c>
      <c r="CO53" s="277" t="s">
        <v>835</v>
      </c>
      <c r="CP53" s="277" t="s">
        <v>835</v>
      </c>
      <c r="CQ53" s="277" t="s">
        <v>835</v>
      </c>
      <c r="CR53" s="277" t="s">
        <v>835</v>
      </c>
      <c r="CS53" s="277" t="s">
        <v>835</v>
      </c>
      <c r="CT53" s="277" t="s">
        <v>835</v>
      </c>
      <c r="CU53" s="277" t="s">
        <v>835</v>
      </c>
      <c r="CV53" s="277" t="s">
        <v>835</v>
      </c>
      <c r="CW53" s="277" t="s">
        <v>835</v>
      </c>
      <c r="CX53" s="277" t="s">
        <v>835</v>
      </c>
      <c r="CY53" s="277" t="s">
        <v>835</v>
      </c>
      <c r="CZ53" s="277" t="s">
        <v>835</v>
      </c>
      <c r="DA53" s="274">
        <v>0</v>
      </c>
      <c r="DB53" s="277" t="s">
        <v>835</v>
      </c>
      <c r="DC53" s="277" t="s">
        <v>835</v>
      </c>
      <c r="DD53" s="277" t="s">
        <v>835</v>
      </c>
      <c r="DE53" s="277" t="s">
        <v>835</v>
      </c>
      <c r="DF53" s="277" t="s">
        <v>835</v>
      </c>
      <c r="DG53" s="277" t="s">
        <v>835</v>
      </c>
      <c r="DH53" s="274">
        <v>0</v>
      </c>
      <c r="DI53" s="274">
        <v>0</v>
      </c>
      <c r="DJ53" s="274">
        <f t="shared" si="46"/>
        <v>0</v>
      </c>
      <c r="DK53" s="277" t="s">
        <v>835</v>
      </c>
      <c r="DL53" s="277" t="s">
        <v>835</v>
      </c>
      <c r="DM53" s="277" t="s">
        <v>835</v>
      </c>
      <c r="DN53" s="277" t="s">
        <v>835</v>
      </c>
      <c r="DO53" s="277" t="s">
        <v>835</v>
      </c>
      <c r="DP53" s="277" t="s">
        <v>835</v>
      </c>
      <c r="DQ53" s="277" t="s">
        <v>835</v>
      </c>
      <c r="DR53" s="277" t="s">
        <v>835</v>
      </c>
      <c r="DS53" s="277" t="s">
        <v>835</v>
      </c>
      <c r="DT53" s="277" t="s">
        <v>835</v>
      </c>
      <c r="DU53" s="277" t="s">
        <v>835</v>
      </c>
      <c r="DV53" s="274">
        <v>0</v>
      </c>
      <c r="DW53" s="277" t="s">
        <v>835</v>
      </c>
      <c r="DX53" s="277" t="s">
        <v>835</v>
      </c>
      <c r="DY53" s="277" t="s">
        <v>835</v>
      </c>
      <c r="DZ53" s="274">
        <v>0</v>
      </c>
      <c r="EA53" s="277" t="s">
        <v>835</v>
      </c>
      <c r="EB53" s="277" t="s">
        <v>835</v>
      </c>
      <c r="EC53" s="277" t="s">
        <v>835</v>
      </c>
      <c r="ED53" s="274">
        <v>0</v>
      </c>
      <c r="EE53" s="274">
        <v>0</v>
      </c>
      <c r="EF53" s="274">
        <f t="shared" si="47"/>
        <v>0</v>
      </c>
      <c r="EG53" s="274">
        <v>0</v>
      </c>
      <c r="EH53" s="277" t="s">
        <v>835</v>
      </c>
      <c r="EI53" s="277" t="s">
        <v>835</v>
      </c>
      <c r="EJ53" s="274">
        <v>0</v>
      </c>
      <c r="EK53" s="277" t="s">
        <v>835</v>
      </c>
      <c r="EL53" s="277" t="s">
        <v>835</v>
      </c>
      <c r="EM53" s="277" t="s">
        <v>835</v>
      </c>
      <c r="EN53" s="274">
        <v>0</v>
      </c>
      <c r="EO53" s="274">
        <v>0</v>
      </c>
      <c r="EP53" s="274">
        <v>0</v>
      </c>
      <c r="EQ53" s="277" t="s">
        <v>835</v>
      </c>
      <c r="ER53" s="277" t="s">
        <v>835</v>
      </c>
      <c r="ES53" s="277" t="s">
        <v>835</v>
      </c>
      <c r="ET53" s="277" t="s">
        <v>835</v>
      </c>
      <c r="EU53" s="274">
        <v>0</v>
      </c>
      <c r="EV53" s="274">
        <v>0</v>
      </c>
      <c r="EW53" s="277" t="s">
        <v>835</v>
      </c>
      <c r="EX53" s="277" t="s">
        <v>835</v>
      </c>
      <c r="EY53" s="277" t="s">
        <v>835</v>
      </c>
      <c r="EZ53" s="274">
        <v>0</v>
      </c>
      <c r="FA53" s="274">
        <v>0</v>
      </c>
      <c r="FB53" s="274">
        <f t="shared" si="48"/>
        <v>26</v>
      </c>
      <c r="FC53" s="274">
        <v>0</v>
      </c>
      <c r="FD53" s="274">
        <v>0</v>
      </c>
      <c r="FE53" s="274">
        <v>0</v>
      </c>
      <c r="FF53" s="274">
        <v>0</v>
      </c>
      <c r="FG53" s="274">
        <v>0</v>
      </c>
      <c r="FH53" s="274">
        <v>0</v>
      </c>
      <c r="FI53" s="274">
        <v>0</v>
      </c>
      <c r="FJ53" s="274">
        <v>0</v>
      </c>
      <c r="FK53" s="274">
        <v>0</v>
      </c>
      <c r="FL53" s="274">
        <v>0</v>
      </c>
      <c r="FM53" s="274">
        <v>0</v>
      </c>
      <c r="FN53" s="274">
        <v>0</v>
      </c>
      <c r="FO53" s="274">
        <v>0</v>
      </c>
      <c r="FP53" s="277" t="s">
        <v>835</v>
      </c>
      <c r="FQ53" s="277" t="s">
        <v>835</v>
      </c>
      <c r="FR53" s="277" t="s">
        <v>835</v>
      </c>
      <c r="FS53" s="274">
        <v>0</v>
      </c>
      <c r="FT53" s="274">
        <v>0</v>
      </c>
      <c r="FU53" s="274">
        <v>0</v>
      </c>
      <c r="FV53" s="274">
        <v>0</v>
      </c>
      <c r="FW53" s="274">
        <v>26</v>
      </c>
    </row>
    <row r="54" spans="1:179" ht="13.5" customHeight="1" x14ac:dyDescent="0.15">
      <c r="A54" s="272" t="s">
        <v>710</v>
      </c>
      <c r="B54" s="273" t="s">
        <v>819</v>
      </c>
      <c r="C54" s="272" t="s">
        <v>820</v>
      </c>
      <c r="D54" s="274">
        <f t="shared" si="49"/>
        <v>1016</v>
      </c>
      <c r="E54" s="274">
        <f t="shared" si="50"/>
        <v>0</v>
      </c>
      <c r="F54" s="274">
        <f t="shared" si="51"/>
        <v>0</v>
      </c>
      <c r="G54" s="274">
        <f t="shared" si="52"/>
        <v>0</v>
      </c>
      <c r="H54" s="274">
        <f t="shared" si="53"/>
        <v>211</v>
      </c>
      <c r="I54" s="274">
        <f t="shared" si="54"/>
        <v>2</v>
      </c>
      <c r="J54" s="274">
        <f t="shared" si="55"/>
        <v>0</v>
      </c>
      <c r="K54" s="274">
        <f t="shared" si="56"/>
        <v>0</v>
      </c>
      <c r="L54" s="274">
        <f t="shared" si="57"/>
        <v>0</v>
      </c>
      <c r="M54" s="274">
        <f t="shared" si="58"/>
        <v>0</v>
      </c>
      <c r="N54" s="274">
        <f t="shared" si="59"/>
        <v>0</v>
      </c>
      <c r="O54" s="274">
        <f t="shared" si="60"/>
        <v>0</v>
      </c>
      <c r="P54" s="274">
        <f t="shared" si="61"/>
        <v>0</v>
      </c>
      <c r="Q54" s="274">
        <f t="shared" si="62"/>
        <v>0</v>
      </c>
      <c r="R54" s="274">
        <f t="shared" si="63"/>
        <v>790</v>
      </c>
      <c r="S54" s="274">
        <f t="shared" si="64"/>
        <v>0</v>
      </c>
      <c r="T54" s="274">
        <f t="shared" si="65"/>
        <v>0</v>
      </c>
      <c r="U54" s="274">
        <f t="shared" si="66"/>
        <v>0</v>
      </c>
      <c r="V54" s="274">
        <f t="shared" si="40"/>
        <v>0</v>
      </c>
      <c r="W54" s="274">
        <f t="shared" si="67"/>
        <v>0</v>
      </c>
      <c r="X54" s="274">
        <f t="shared" si="41"/>
        <v>0</v>
      </c>
      <c r="Y54" s="274">
        <f t="shared" si="68"/>
        <v>13</v>
      </c>
      <c r="Z54" s="274">
        <f t="shared" si="42"/>
        <v>891</v>
      </c>
      <c r="AA54" s="274">
        <v>0</v>
      </c>
      <c r="AB54" s="274">
        <v>0</v>
      </c>
      <c r="AC54" s="274">
        <v>0</v>
      </c>
      <c r="AD54" s="274">
        <v>101</v>
      </c>
      <c r="AE54" s="274">
        <v>0</v>
      </c>
      <c r="AF54" s="274">
        <v>0</v>
      </c>
      <c r="AG54" s="274">
        <v>0</v>
      </c>
      <c r="AH54" s="274">
        <v>0</v>
      </c>
      <c r="AI54" s="274">
        <v>0</v>
      </c>
      <c r="AJ54" s="274">
        <v>0</v>
      </c>
      <c r="AK54" s="274">
        <v>0</v>
      </c>
      <c r="AL54" s="277" t="s">
        <v>835</v>
      </c>
      <c r="AM54" s="277" t="s">
        <v>835</v>
      </c>
      <c r="AN54" s="274">
        <v>790</v>
      </c>
      <c r="AO54" s="277" t="s">
        <v>835</v>
      </c>
      <c r="AP54" s="277" t="s">
        <v>835</v>
      </c>
      <c r="AQ54" s="274">
        <v>0</v>
      </c>
      <c r="AR54" s="277" t="s">
        <v>835</v>
      </c>
      <c r="AS54" s="274">
        <v>0</v>
      </c>
      <c r="AT54" s="274">
        <v>0</v>
      </c>
      <c r="AU54" s="274">
        <v>0</v>
      </c>
      <c r="AV54" s="274">
        <f t="shared" si="43"/>
        <v>125</v>
      </c>
      <c r="AW54" s="274">
        <v>0</v>
      </c>
      <c r="AX54" s="274">
        <v>0</v>
      </c>
      <c r="AY54" s="274">
        <v>0</v>
      </c>
      <c r="AZ54" s="274">
        <v>110</v>
      </c>
      <c r="BA54" s="274">
        <v>2</v>
      </c>
      <c r="BB54" s="274">
        <v>0</v>
      </c>
      <c r="BC54" s="274">
        <v>0</v>
      </c>
      <c r="BD54" s="274">
        <v>0</v>
      </c>
      <c r="BE54" s="274">
        <v>0</v>
      </c>
      <c r="BF54" s="274">
        <v>0</v>
      </c>
      <c r="BG54" s="274">
        <v>0</v>
      </c>
      <c r="BH54" s="277" t="s">
        <v>835</v>
      </c>
      <c r="BI54" s="277" t="s">
        <v>835</v>
      </c>
      <c r="BJ54" s="277" t="s">
        <v>835</v>
      </c>
      <c r="BK54" s="277" t="s">
        <v>835</v>
      </c>
      <c r="BL54" s="277" t="s">
        <v>835</v>
      </c>
      <c r="BM54" s="277" t="s">
        <v>835</v>
      </c>
      <c r="BN54" s="277" t="s">
        <v>835</v>
      </c>
      <c r="BO54" s="277" t="s">
        <v>835</v>
      </c>
      <c r="BP54" s="274">
        <v>0</v>
      </c>
      <c r="BQ54" s="274">
        <v>13</v>
      </c>
      <c r="BR54" s="274">
        <f t="shared" si="44"/>
        <v>0</v>
      </c>
      <c r="BS54" s="277" t="s">
        <v>835</v>
      </c>
      <c r="BT54" s="277" t="s">
        <v>835</v>
      </c>
      <c r="BU54" s="277" t="s">
        <v>835</v>
      </c>
      <c r="BV54" s="277" t="s">
        <v>835</v>
      </c>
      <c r="BW54" s="277" t="s">
        <v>835</v>
      </c>
      <c r="BX54" s="277" t="s">
        <v>835</v>
      </c>
      <c r="BY54" s="277" t="s">
        <v>835</v>
      </c>
      <c r="BZ54" s="277" t="s">
        <v>835</v>
      </c>
      <c r="CA54" s="277" t="s">
        <v>835</v>
      </c>
      <c r="CB54" s="277" t="s">
        <v>835</v>
      </c>
      <c r="CC54" s="277" t="s">
        <v>835</v>
      </c>
      <c r="CD54" s="274">
        <v>0</v>
      </c>
      <c r="CE54" s="277" t="s">
        <v>835</v>
      </c>
      <c r="CF54" s="277" t="s">
        <v>835</v>
      </c>
      <c r="CG54" s="277" t="s">
        <v>835</v>
      </c>
      <c r="CH54" s="277" t="s">
        <v>835</v>
      </c>
      <c r="CI54" s="277" t="s">
        <v>835</v>
      </c>
      <c r="CJ54" s="277" t="s">
        <v>835</v>
      </c>
      <c r="CK54" s="277" t="s">
        <v>835</v>
      </c>
      <c r="CL54" s="274">
        <v>0</v>
      </c>
      <c r="CM54" s="274">
        <v>0</v>
      </c>
      <c r="CN54" s="274">
        <f t="shared" si="45"/>
        <v>0</v>
      </c>
      <c r="CO54" s="277" t="s">
        <v>835</v>
      </c>
      <c r="CP54" s="277" t="s">
        <v>835</v>
      </c>
      <c r="CQ54" s="277" t="s">
        <v>835</v>
      </c>
      <c r="CR54" s="277" t="s">
        <v>835</v>
      </c>
      <c r="CS54" s="277" t="s">
        <v>835</v>
      </c>
      <c r="CT54" s="277" t="s">
        <v>835</v>
      </c>
      <c r="CU54" s="277" t="s">
        <v>835</v>
      </c>
      <c r="CV54" s="277" t="s">
        <v>835</v>
      </c>
      <c r="CW54" s="277" t="s">
        <v>835</v>
      </c>
      <c r="CX54" s="277" t="s">
        <v>835</v>
      </c>
      <c r="CY54" s="277" t="s">
        <v>835</v>
      </c>
      <c r="CZ54" s="277" t="s">
        <v>835</v>
      </c>
      <c r="DA54" s="274">
        <v>0</v>
      </c>
      <c r="DB54" s="277" t="s">
        <v>835</v>
      </c>
      <c r="DC54" s="277" t="s">
        <v>835</v>
      </c>
      <c r="DD54" s="277" t="s">
        <v>835</v>
      </c>
      <c r="DE54" s="277" t="s">
        <v>835</v>
      </c>
      <c r="DF54" s="277" t="s">
        <v>835</v>
      </c>
      <c r="DG54" s="277" t="s">
        <v>835</v>
      </c>
      <c r="DH54" s="274">
        <v>0</v>
      </c>
      <c r="DI54" s="274">
        <v>0</v>
      </c>
      <c r="DJ54" s="274">
        <f t="shared" si="46"/>
        <v>0</v>
      </c>
      <c r="DK54" s="277" t="s">
        <v>835</v>
      </c>
      <c r="DL54" s="277" t="s">
        <v>835</v>
      </c>
      <c r="DM54" s="277" t="s">
        <v>835</v>
      </c>
      <c r="DN54" s="277" t="s">
        <v>835</v>
      </c>
      <c r="DO54" s="277" t="s">
        <v>835</v>
      </c>
      <c r="DP54" s="277" t="s">
        <v>835</v>
      </c>
      <c r="DQ54" s="277" t="s">
        <v>835</v>
      </c>
      <c r="DR54" s="277" t="s">
        <v>835</v>
      </c>
      <c r="DS54" s="277" t="s">
        <v>835</v>
      </c>
      <c r="DT54" s="277" t="s">
        <v>835</v>
      </c>
      <c r="DU54" s="277" t="s">
        <v>835</v>
      </c>
      <c r="DV54" s="274">
        <v>0</v>
      </c>
      <c r="DW54" s="277" t="s">
        <v>835</v>
      </c>
      <c r="DX54" s="277" t="s">
        <v>835</v>
      </c>
      <c r="DY54" s="277" t="s">
        <v>835</v>
      </c>
      <c r="DZ54" s="274">
        <v>0</v>
      </c>
      <c r="EA54" s="277" t="s">
        <v>835</v>
      </c>
      <c r="EB54" s="277" t="s">
        <v>835</v>
      </c>
      <c r="EC54" s="277" t="s">
        <v>835</v>
      </c>
      <c r="ED54" s="274">
        <v>0</v>
      </c>
      <c r="EE54" s="274">
        <v>0</v>
      </c>
      <c r="EF54" s="274">
        <f t="shared" si="47"/>
        <v>0</v>
      </c>
      <c r="EG54" s="274">
        <v>0</v>
      </c>
      <c r="EH54" s="277" t="s">
        <v>835</v>
      </c>
      <c r="EI54" s="277" t="s">
        <v>835</v>
      </c>
      <c r="EJ54" s="274">
        <v>0</v>
      </c>
      <c r="EK54" s="277" t="s">
        <v>835</v>
      </c>
      <c r="EL54" s="277" t="s">
        <v>835</v>
      </c>
      <c r="EM54" s="277" t="s">
        <v>835</v>
      </c>
      <c r="EN54" s="274">
        <v>0</v>
      </c>
      <c r="EO54" s="274">
        <v>0</v>
      </c>
      <c r="EP54" s="274">
        <v>0</v>
      </c>
      <c r="EQ54" s="277" t="s">
        <v>835</v>
      </c>
      <c r="ER54" s="277" t="s">
        <v>835</v>
      </c>
      <c r="ES54" s="277" t="s">
        <v>835</v>
      </c>
      <c r="ET54" s="277" t="s">
        <v>835</v>
      </c>
      <c r="EU54" s="274">
        <v>0</v>
      </c>
      <c r="EV54" s="274">
        <v>0</v>
      </c>
      <c r="EW54" s="277" t="s">
        <v>835</v>
      </c>
      <c r="EX54" s="277" t="s">
        <v>835</v>
      </c>
      <c r="EY54" s="277" t="s">
        <v>835</v>
      </c>
      <c r="EZ54" s="274">
        <v>0</v>
      </c>
      <c r="FA54" s="274">
        <v>0</v>
      </c>
      <c r="FB54" s="274">
        <f t="shared" si="48"/>
        <v>0</v>
      </c>
      <c r="FC54" s="274">
        <v>0</v>
      </c>
      <c r="FD54" s="274">
        <v>0</v>
      </c>
      <c r="FE54" s="274">
        <v>0</v>
      </c>
      <c r="FF54" s="274">
        <v>0</v>
      </c>
      <c r="FG54" s="274">
        <v>0</v>
      </c>
      <c r="FH54" s="274">
        <v>0</v>
      </c>
      <c r="FI54" s="274">
        <v>0</v>
      </c>
      <c r="FJ54" s="274">
        <v>0</v>
      </c>
      <c r="FK54" s="274">
        <v>0</v>
      </c>
      <c r="FL54" s="274">
        <v>0</v>
      </c>
      <c r="FM54" s="274">
        <v>0</v>
      </c>
      <c r="FN54" s="274">
        <v>0</v>
      </c>
      <c r="FO54" s="274">
        <v>0</v>
      </c>
      <c r="FP54" s="277" t="s">
        <v>835</v>
      </c>
      <c r="FQ54" s="277" t="s">
        <v>835</v>
      </c>
      <c r="FR54" s="277" t="s">
        <v>835</v>
      </c>
      <c r="FS54" s="274">
        <v>0</v>
      </c>
      <c r="FT54" s="274">
        <v>0</v>
      </c>
      <c r="FU54" s="274">
        <v>0</v>
      </c>
      <c r="FV54" s="274">
        <v>0</v>
      </c>
      <c r="FW54" s="274">
        <v>0</v>
      </c>
    </row>
    <row r="55" spans="1:179" ht="13.5" customHeight="1" x14ac:dyDescent="0.15">
      <c r="A55" s="272" t="s">
        <v>710</v>
      </c>
      <c r="B55" s="273" t="s">
        <v>821</v>
      </c>
      <c r="C55" s="272" t="s">
        <v>822</v>
      </c>
      <c r="D55" s="274">
        <f t="shared" si="49"/>
        <v>760</v>
      </c>
      <c r="E55" s="274">
        <f t="shared" si="50"/>
        <v>128</v>
      </c>
      <c r="F55" s="274">
        <f t="shared" si="51"/>
        <v>3</v>
      </c>
      <c r="G55" s="274">
        <f t="shared" si="52"/>
        <v>0</v>
      </c>
      <c r="H55" s="274">
        <f t="shared" si="53"/>
        <v>51</v>
      </c>
      <c r="I55" s="274">
        <f t="shared" si="54"/>
        <v>69</v>
      </c>
      <c r="J55" s="274">
        <f t="shared" si="55"/>
        <v>27</v>
      </c>
      <c r="K55" s="274">
        <f t="shared" si="56"/>
        <v>0</v>
      </c>
      <c r="L55" s="274">
        <f t="shared" si="57"/>
        <v>76</v>
      </c>
      <c r="M55" s="274">
        <f t="shared" si="58"/>
        <v>0</v>
      </c>
      <c r="N55" s="274">
        <f t="shared" si="59"/>
        <v>0</v>
      </c>
      <c r="O55" s="274">
        <f t="shared" si="60"/>
        <v>7</v>
      </c>
      <c r="P55" s="274">
        <f t="shared" si="61"/>
        <v>0</v>
      </c>
      <c r="Q55" s="274">
        <f t="shared" si="62"/>
        <v>0</v>
      </c>
      <c r="R55" s="274">
        <f t="shared" si="63"/>
        <v>0</v>
      </c>
      <c r="S55" s="274">
        <f t="shared" si="64"/>
        <v>0</v>
      </c>
      <c r="T55" s="274">
        <f t="shared" si="65"/>
        <v>0</v>
      </c>
      <c r="U55" s="274">
        <f t="shared" si="66"/>
        <v>0</v>
      </c>
      <c r="V55" s="274">
        <f t="shared" si="40"/>
        <v>0</v>
      </c>
      <c r="W55" s="274">
        <f t="shared" si="67"/>
        <v>0</v>
      </c>
      <c r="X55" s="274">
        <f t="shared" si="41"/>
        <v>0</v>
      </c>
      <c r="Y55" s="274">
        <f t="shared" si="68"/>
        <v>399</v>
      </c>
      <c r="Z55" s="274">
        <f t="shared" si="42"/>
        <v>4</v>
      </c>
      <c r="AA55" s="274">
        <v>4</v>
      </c>
      <c r="AB55" s="274">
        <v>0</v>
      </c>
      <c r="AC55" s="274">
        <v>0</v>
      </c>
      <c r="AD55" s="274">
        <v>0</v>
      </c>
      <c r="AE55" s="274">
        <v>0</v>
      </c>
      <c r="AF55" s="274">
        <v>0</v>
      </c>
      <c r="AG55" s="274">
        <v>0</v>
      </c>
      <c r="AH55" s="274">
        <v>0</v>
      </c>
      <c r="AI55" s="274">
        <v>0</v>
      </c>
      <c r="AJ55" s="274">
        <v>0</v>
      </c>
      <c r="AK55" s="274">
        <v>0</v>
      </c>
      <c r="AL55" s="277" t="s">
        <v>835</v>
      </c>
      <c r="AM55" s="277" t="s">
        <v>835</v>
      </c>
      <c r="AN55" s="274">
        <v>0</v>
      </c>
      <c r="AO55" s="277" t="s">
        <v>835</v>
      </c>
      <c r="AP55" s="277" t="s">
        <v>835</v>
      </c>
      <c r="AQ55" s="274">
        <v>0</v>
      </c>
      <c r="AR55" s="277" t="s">
        <v>835</v>
      </c>
      <c r="AS55" s="274">
        <v>0</v>
      </c>
      <c r="AT55" s="274">
        <v>0</v>
      </c>
      <c r="AU55" s="274">
        <v>0</v>
      </c>
      <c r="AV55" s="274">
        <f t="shared" si="43"/>
        <v>33</v>
      </c>
      <c r="AW55" s="274">
        <v>0</v>
      </c>
      <c r="AX55" s="274">
        <v>0</v>
      </c>
      <c r="AY55" s="274">
        <v>0</v>
      </c>
      <c r="AZ55" s="274">
        <v>0</v>
      </c>
      <c r="BA55" s="274">
        <v>0</v>
      </c>
      <c r="BB55" s="274">
        <v>0</v>
      </c>
      <c r="BC55" s="274">
        <v>0</v>
      </c>
      <c r="BD55" s="274">
        <v>0</v>
      </c>
      <c r="BE55" s="274">
        <v>0</v>
      </c>
      <c r="BF55" s="274">
        <v>0</v>
      </c>
      <c r="BG55" s="274">
        <v>0</v>
      </c>
      <c r="BH55" s="277" t="s">
        <v>835</v>
      </c>
      <c r="BI55" s="277" t="s">
        <v>835</v>
      </c>
      <c r="BJ55" s="277" t="s">
        <v>835</v>
      </c>
      <c r="BK55" s="277" t="s">
        <v>835</v>
      </c>
      <c r="BL55" s="277" t="s">
        <v>835</v>
      </c>
      <c r="BM55" s="277" t="s">
        <v>835</v>
      </c>
      <c r="BN55" s="277" t="s">
        <v>835</v>
      </c>
      <c r="BO55" s="277" t="s">
        <v>835</v>
      </c>
      <c r="BP55" s="274">
        <v>0</v>
      </c>
      <c r="BQ55" s="274">
        <v>33</v>
      </c>
      <c r="BR55" s="274">
        <f t="shared" si="44"/>
        <v>0</v>
      </c>
      <c r="BS55" s="277" t="s">
        <v>835</v>
      </c>
      <c r="BT55" s="277" t="s">
        <v>835</v>
      </c>
      <c r="BU55" s="277" t="s">
        <v>835</v>
      </c>
      <c r="BV55" s="277" t="s">
        <v>835</v>
      </c>
      <c r="BW55" s="277" t="s">
        <v>835</v>
      </c>
      <c r="BX55" s="277" t="s">
        <v>835</v>
      </c>
      <c r="BY55" s="277" t="s">
        <v>835</v>
      </c>
      <c r="BZ55" s="277" t="s">
        <v>835</v>
      </c>
      <c r="CA55" s="277" t="s">
        <v>835</v>
      </c>
      <c r="CB55" s="277" t="s">
        <v>835</v>
      </c>
      <c r="CC55" s="277" t="s">
        <v>835</v>
      </c>
      <c r="CD55" s="274">
        <v>0</v>
      </c>
      <c r="CE55" s="277" t="s">
        <v>835</v>
      </c>
      <c r="CF55" s="277" t="s">
        <v>835</v>
      </c>
      <c r="CG55" s="277" t="s">
        <v>835</v>
      </c>
      <c r="CH55" s="277" t="s">
        <v>835</v>
      </c>
      <c r="CI55" s="277" t="s">
        <v>835</v>
      </c>
      <c r="CJ55" s="277" t="s">
        <v>835</v>
      </c>
      <c r="CK55" s="277" t="s">
        <v>835</v>
      </c>
      <c r="CL55" s="274">
        <v>0</v>
      </c>
      <c r="CM55" s="274">
        <v>0</v>
      </c>
      <c r="CN55" s="274">
        <f t="shared" si="45"/>
        <v>0</v>
      </c>
      <c r="CO55" s="277" t="s">
        <v>835</v>
      </c>
      <c r="CP55" s="277" t="s">
        <v>835</v>
      </c>
      <c r="CQ55" s="277" t="s">
        <v>835</v>
      </c>
      <c r="CR55" s="277" t="s">
        <v>835</v>
      </c>
      <c r="CS55" s="277" t="s">
        <v>835</v>
      </c>
      <c r="CT55" s="277" t="s">
        <v>835</v>
      </c>
      <c r="CU55" s="277" t="s">
        <v>835</v>
      </c>
      <c r="CV55" s="277" t="s">
        <v>835</v>
      </c>
      <c r="CW55" s="277" t="s">
        <v>835</v>
      </c>
      <c r="CX55" s="277" t="s">
        <v>835</v>
      </c>
      <c r="CY55" s="277" t="s">
        <v>835</v>
      </c>
      <c r="CZ55" s="277" t="s">
        <v>835</v>
      </c>
      <c r="DA55" s="274">
        <v>0</v>
      </c>
      <c r="DB55" s="277" t="s">
        <v>835</v>
      </c>
      <c r="DC55" s="277" t="s">
        <v>835</v>
      </c>
      <c r="DD55" s="277" t="s">
        <v>835</v>
      </c>
      <c r="DE55" s="277" t="s">
        <v>835</v>
      </c>
      <c r="DF55" s="277" t="s">
        <v>835</v>
      </c>
      <c r="DG55" s="277" t="s">
        <v>835</v>
      </c>
      <c r="DH55" s="274">
        <v>0</v>
      </c>
      <c r="DI55" s="274">
        <v>0</v>
      </c>
      <c r="DJ55" s="274">
        <f t="shared" si="46"/>
        <v>0</v>
      </c>
      <c r="DK55" s="277" t="s">
        <v>835</v>
      </c>
      <c r="DL55" s="277" t="s">
        <v>835</v>
      </c>
      <c r="DM55" s="277" t="s">
        <v>835</v>
      </c>
      <c r="DN55" s="277" t="s">
        <v>835</v>
      </c>
      <c r="DO55" s="277" t="s">
        <v>835</v>
      </c>
      <c r="DP55" s="277" t="s">
        <v>835</v>
      </c>
      <c r="DQ55" s="277" t="s">
        <v>835</v>
      </c>
      <c r="DR55" s="277" t="s">
        <v>835</v>
      </c>
      <c r="DS55" s="277" t="s">
        <v>835</v>
      </c>
      <c r="DT55" s="277" t="s">
        <v>835</v>
      </c>
      <c r="DU55" s="277" t="s">
        <v>835</v>
      </c>
      <c r="DV55" s="274">
        <v>0</v>
      </c>
      <c r="DW55" s="277" t="s">
        <v>835</v>
      </c>
      <c r="DX55" s="277" t="s">
        <v>835</v>
      </c>
      <c r="DY55" s="277" t="s">
        <v>835</v>
      </c>
      <c r="DZ55" s="274">
        <v>0</v>
      </c>
      <c r="EA55" s="277" t="s">
        <v>835</v>
      </c>
      <c r="EB55" s="277" t="s">
        <v>835</v>
      </c>
      <c r="EC55" s="277" t="s">
        <v>835</v>
      </c>
      <c r="ED55" s="274">
        <v>0</v>
      </c>
      <c r="EE55" s="274">
        <v>0</v>
      </c>
      <c r="EF55" s="274">
        <f t="shared" si="47"/>
        <v>0</v>
      </c>
      <c r="EG55" s="274">
        <v>0</v>
      </c>
      <c r="EH55" s="277" t="s">
        <v>835</v>
      </c>
      <c r="EI55" s="277" t="s">
        <v>835</v>
      </c>
      <c r="EJ55" s="274">
        <v>0</v>
      </c>
      <c r="EK55" s="277" t="s">
        <v>835</v>
      </c>
      <c r="EL55" s="277" t="s">
        <v>835</v>
      </c>
      <c r="EM55" s="277" t="s">
        <v>835</v>
      </c>
      <c r="EN55" s="274">
        <v>0</v>
      </c>
      <c r="EO55" s="274">
        <v>0</v>
      </c>
      <c r="EP55" s="274">
        <v>0</v>
      </c>
      <c r="EQ55" s="277" t="s">
        <v>835</v>
      </c>
      <c r="ER55" s="277" t="s">
        <v>835</v>
      </c>
      <c r="ES55" s="277" t="s">
        <v>835</v>
      </c>
      <c r="ET55" s="277" t="s">
        <v>835</v>
      </c>
      <c r="EU55" s="274">
        <v>0</v>
      </c>
      <c r="EV55" s="274">
        <v>0</v>
      </c>
      <c r="EW55" s="277" t="s">
        <v>835</v>
      </c>
      <c r="EX55" s="277" t="s">
        <v>835</v>
      </c>
      <c r="EY55" s="277" t="s">
        <v>835</v>
      </c>
      <c r="EZ55" s="274">
        <v>0</v>
      </c>
      <c r="FA55" s="274">
        <v>0</v>
      </c>
      <c r="FB55" s="274">
        <f t="shared" si="48"/>
        <v>723</v>
      </c>
      <c r="FC55" s="274">
        <v>124</v>
      </c>
      <c r="FD55" s="274">
        <v>3</v>
      </c>
      <c r="FE55" s="274">
        <v>0</v>
      </c>
      <c r="FF55" s="274">
        <v>51</v>
      </c>
      <c r="FG55" s="274">
        <v>69</v>
      </c>
      <c r="FH55" s="274">
        <v>27</v>
      </c>
      <c r="FI55" s="274">
        <v>0</v>
      </c>
      <c r="FJ55" s="274">
        <v>76</v>
      </c>
      <c r="FK55" s="274">
        <v>0</v>
      </c>
      <c r="FL55" s="274">
        <v>0</v>
      </c>
      <c r="FM55" s="274">
        <v>7</v>
      </c>
      <c r="FN55" s="274">
        <v>0</v>
      </c>
      <c r="FO55" s="274">
        <v>0</v>
      </c>
      <c r="FP55" s="277" t="s">
        <v>835</v>
      </c>
      <c r="FQ55" s="277" t="s">
        <v>835</v>
      </c>
      <c r="FR55" s="277" t="s">
        <v>835</v>
      </c>
      <c r="FS55" s="274">
        <v>0</v>
      </c>
      <c r="FT55" s="274">
        <v>0</v>
      </c>
      <c r="FU55" s="274">
        <v>0</v>
      </c>
      <c r="FV55" s="274">
        <v>0</v>
      </c>
      <c r="FW55" s="274">
        <v>366</v>
      </c>
    </row>
    <row r="56" spans="1:179" ht="13.5" customHeight="1" x14ac:dyDescent="0.15">
      <c r="A56" s="272" t="s">
        <v>710</v>
      </c>
      <c r="B56" s="273" t="s">
        <v>823</v>
      </c>
      <c r="C56" s="272" t="s">
        <v>824</v>
      </c>
      <c r="D56" s="274">
        <f t="shared" si="49"/>
        <v>1548</v>
      </c>
      <c r="E56" s="274">
        <f t="shared" si="50"/>
        <v>290</v>
      </c>
      <c r="F56" s="274">
        <f t="shared" si="51"/>
        <v>3</v>
      </c>
      <c r="G56" s="274">
        <f t="shared" si="52"/>
        <v>0</v>
      </c>
      <c r="H56" s="274">
        <f t="shared" si="53"/>
        <v>60</v>
      </c>
      <c r="I56" s="274">
        <f t="shared" si="54"/>
        <v>80</v>
      </c>
      <c r="J56" s="274">
        <f t="shared" si="55"/>
        <v>43</v>
      </c>
      <c r="K56" s="274">
        <f t="shared" si="56"/>
        <v>0</v>
      </c>
      <c r="L56" s="274">
        <f t="shared" si="57"/>
        <v>128</v>
      </c>
      <c r="M56" s="274">
        <f t="shared" si="58"/>
        <v>0</v>
      </c>
      <c r="N56" s="274">
        <f t="shared" si="59"/>
        <v>0</v>
      </c>
      <c r="O56" s="274">
        <f t="shared" si="60"/>
        <v>10</v>
      </c>
      <c r="P56" s="274">
        <f t="shared" si="61"/>
        <v>0</v>
      </c>
      <c r="Q56" s="274">
        <f t="shared" si="62"/>
        <v>0</v>
      </c>
      <c r="R56" s="274">
        <f t="shared" si="63"/>
        <v>0</v>
      </c>
      <c r="S56" s="274">
        <f t="shared" si="64"/>
        <v>0</v>
      </c>
      <c r="T56" s="274">
        <f t="shared" si="65"/>
        <v>0</v>
      </c>
      <c r="U56" s="274">
        <f t="shared" si="66"/>
        <v>0</v>
      </c>
      <c r="V56" s="274">
        <f t="shared" si="40"/>
        <v>0</v>
      </c>
      <c r="W56" s="274">
        <f t="shared" si="67"/>
        <v>0</v>
      </c>
      <c r="X56" s="274">
        <f t="shared" si="41"/>
        <v>0</v>
      </c>
      <c r="Y56" s="274">
        <f t="shared" si="68"/>
        <v>934</v>
      </c>
      <c r="Z56" s="274">
        <f t="shared" si="42"/>
        <v>0</v>
      </c>
      <c r="AA56" s="274">
        <v>0</v>
      </c>
      <c r="AB56" s="274">
        <v>0</v>
      </c>
      <c r="AC56" s="274">
        <v>0</v>
      </c>
      <c r="AD56" s="274">
        <v>0</v>
      </c>
      <c r="AE56" s="274">
        <v>0</v>
      </c>
      <c r="AF56" s="274">
        <v>0</v>
      </c>
      <c r="AG56" s="274">
        <v>0</v>
      </c>
      <c r="AH56" s="274">
        <v>0</v>
      </c>
      <c r="AI56" s="274">
        <v>0</v>
      </c>
      <c r="AJ56" s="274">
        <v>0</v>
      </c>
      <c r="AK56" s="274">
        <v>0</v>
      </c>
      <c r="AL56" s="277" t="s">
        <v>835</v>
      </c>
      <c r="AM56" s="277" t="s">
        <v>835</v>
      </c>
      <c r="AN56" s="274">
        <v>0</v>
      </c>
      <c r="AO56" s="277" t="s">
        <v>835</v>
      </c>
      <c r="AP56" s="277" t="s">
        <v>835</v>
      </c>
      <c r="AQ56" s="274">
        <v>0</v>
      </c>
      <c r="AR56" s="277" t="s">
        <v>835</v>
      </c>
      <c r="AS56" s="274">
        <v>0</v>
      </c>
      <c r="AT56" s="274">
        <v>0</v>
      </c>
      <c r="AU56" s="274">
        <v>0</v>
      </c>
      <c r="AV56" s="274">
        <f t="shared" si="43"/>
        <v>0</v>
      </c>
      <c r="AW56" s="274">
        <v>0</v>
      </c>
      <c r="AX56" s="274">
        <v>0</v>
      </c>
      <c r="AY56" s="274">
        <v>0</v>
      </c>
      <c r="AZ56" s="274">
        <v>0</v>
      </c>
      <c r="BA56" s="274">
        <v>0</v>
      </c>
      <c r="BB56" s="274">
        <v>0</v>
      </c>
      <c r="BC56" s="274">
        <v>0</v>
      </c>
      <c r="BD56" s="274">
        <v>0</v>
      </c>
      <c r="BE56" s="274">
        <v>0</v>
      </c>
      <c r="BF56" s="274">
        <v>0</v>
      </c>
      <c r="BG56" s="274">
        <v>0</v>
      </c>
      <c r="BH56" s="277" t="s">
        <v>835</v>
      </c>
      <c r="BI56" s="277" t="s">
        <v>835</v>
      </c>
      <c r="BJ56" s="277" t="s">
        <v>835</v>
      </c>
      <c r="BK56" s="277" t="s">
        <v>835</v>
      </c>
      <c r="BL56" s="277" t="s">
        <v>835</v>
      </c>
      <c r="BM56" s="277" t="s">
        <v>835</v>
      </c>
      <c r="BN56" s="277" t="s">
        <v>835</v>
      </c>
      <c r="BO56" s="277" t="s">
        <v>835</v>
      </c>
      <c r="BP56" s="274">
        <v>0</v>
      </c>
      <c r="BQ56" s="274">
        <v>0</v>
      </c>
      <c r="BR56" s="274">
        <f t="shared" si="44"/>
        <v>0</v>
      </c>
      <c r="BS56" s="277" t="s">
        <v>835</v>
      </c>
      <c r="BT56" s="277" t="s">
        <v>835</v>
      </c>
      <c r="BU56" s="277" t="s">
        <v>835</v>
      </c>
      <c r="BV56" s="277" t="s">
        <v>835</v>
      </c>
      <c r="BW56" s="277" t="s">
        <v>835</v>
      </c>
      <c r="BX56" s="277" t="s">
        <v>835</v>
      </c>
      <c r="BY56" s="277" t="s">
        <v>835</v>
      </c>
      <c r="BZ56" s="277" t="s">
        <v>835</v>
      </c>
      <c r="CA56" s="277" t="s">
        <v>835</v>
      </c>
      <c r="CB56" s="277" t="s">
        <v>835</v>
      </c>
      <c r="CC56" s="277" t="s">
        <v>835</v>
      </c>
      <c r="CD56" s="274">
        <v>0</v>
      </c>
      <c r="CE56" s="277" t="s">
        <v>835</v>
      </c>
      <c r="CF56" s="277" t="s">
        <v>835</v>
      </c>
      <c r="CG56" s="277" t="s">
        <v>835</v>
      </c>
      <c r="CH56" s="277" t="s">
        <v>835</v>
      </c>
      <c r="CI56" s="277" t="s">
        <v>835</v>
      </c>
      <c r="CJ56" s="277" t="s">
        <v>835</v>
      </c>
      <c r="CK56" s="277" t="s">
        <v>835</v>
      </c>
      <c r="CL56" s="274">
        <v>0</v>
      </c>
      <c r="CM56" s="274">
        <v>0</v>
      </c>
      <c r="CN56" s="274">
        <f t="shared" si="45"/>
        <v>0</v>
      </c>
      <c r="CO56" s="277" t="s">
        <v>835</v>
      </c>
      <c r="CP56" s="277" t="s">
        <v>835</v>
      </c>
      <c r="CQ56" s="277" t="s">
        <v>835</v>
      </c>
      <c r="CR56" s="277" t="s">
        <v>835</v>
      </c>
      <c r="CS56" s="277" t="s">
        <v>835</v>
      </c>
      <c r="CT56" s="277" t="s">
        <v>835</v>
      </c>
      <c r="CU56" s="277" t="s">
        <v>835</v>
      </c>
      <c r="CV56" s="277" t="s">
        <v>835</v>
      </c>
      <c r="CW56" s="277" t="s">
        <v>835</v>
      </c>
      <c r="CX56" s="277" t="s">
        <v>835</v>
      </c>
      <c r="CY56" s="277" t="s">
        <v>835</v>
      </c>
      <c r="CZ56" s="277" t="s">
        <v>835</v>
      </c>
      <c r="DA56" s="274">
        <v>0</v>
      </c>
      <c r="DB56" s="277" t="s">
        <v>835</v>
      </c>
      <c r="DC56" s="277" t="s">
        <v>835</v>
      </c>
      <c r="DD56" s="277" t="s">
        <v>835</v>
      </c>
      <c r="DE56" s="277" t="s">
        <v>835</v>
      </c>
      <c r="DF56" s="277" t="s">
        <v>835</v>
      </c>
      <c r="DG56" s="277" t="s">
        <v>835</v>
      </c>
      <c r="DH56" s="274">
        <v>0</v>
      </c>
      <c r="DI56" s="274">
        <v>0</v>
      </c>
      <c r="DJ56" s="274">
        <f t="shared" si="46"/>
        <v>0</v>
      </c>
      <c r="DK56" s="277" t="s">
        <v>835</v>
      </c>
      <c r="DL56" s="277" t="s">
        <v>835</v>
      </c>
      <c r="DM56" s="277" t="s">
        <v>835</v>
      </c>
      <c r="DN56" s="277" t="s">
        <v>835</v>
      </c>
      <c r="DO56" s="277" t="s">
        <v>835</v>
      </c>
      <c r="DP56" s="277" t="s">
        <v>835</v>
      </c>
      <c r="DQ56" s="277" t="s">
        <v>835</v>
      </c>
      <c r="DR56" s="277" t="s">
        <v>835</v>
      </c>
      <c r="DS56" s="277" t="s">
        <v>835</v>
      </c>
      <c r="DT56" s="277" t="s">
        <v>835</v>
      </c>
      <c r="DU56" s="277" t="s">
        <v>835</v>
      </c>
      <c r="DV56" s="274">
        <v>0</v>
      </c>
      <c r="DW56" s="277" t="s">
        <v>835</v>
      </c>
      <c r="DX56" s="277" t="s">
        <v>835</v>
      </c>
      <c r="DY56" s="277" t="s">
        <v>835</v>
      </c>
      <c r="DZ56" s="274">
        <v>0</v>
      </c>
      <c r="EA56" s="277" t="s">
        <v>835</v>
      </c>
      <c r="EB56" s="277" t="s">
        <v>835</v>
      </c>
      <c r="EC56" s="277" t="s">
        <v>835</v>
      </c>
      <c r="ED56" s="274">
        <v>0</v>
      </c>
      <c r="EE56" s="274">
        <v>0</v>
      </c>
      <c r="EF56" s="274">
        <f t="shared" si="47"/>
        <v>0</v>
      </c>
      <c r="EG56" s="274">
        <v>0</v>
      </c>
      <c r="EH56" s="277" t="s">
        <v>835</v>
      </c>
      <c r="EI56" s="277" t="s">
        <v>835</v>
      </c>
      <c r="EJ56" s="274">
        <v>0</v>
      </c>
      <c r="EK56" s="277" t="s">
        <v>835</v>
      </c>
      <c r="EL56" s="277" t="s">
        <v>835</v>
      </c>
      <c r="EM56" s="277" t="s">
        <v>835</v>
      </c>
      <c r="EN56" s="274">
        <v>0</v>
      </c>
      <c r="EO56" s="274">
        <v>0</v>
      </c>
      <c r="EP56" s="274">
        <v>0</v>
      </c>
      <c r="EQ56" s="277" t="s">
        <v>835</v>
      </c>
      <c r="ER56" s="277" t="s">
        <v>835</v>
      </c>
      <c r="ES56" s="277" t="s">
        <v>835</v>
      </c>
      <c r="ET56" s="277" t="s">
        <v>835</v>
      </c>
      <c r="EU56" s="274">
        <v>0</v>
      </c>
      <c r="EV56" s="274">
        <v>0</v>
      </c>
      <c r="EW56" s="277" t="s">
        <v>835</v>
      </c>
      <c r="EX56" s="277" t="s">
        <v>835</v>
      </c>
      <c r="EY56" s="277" t="s">
        <v>835</v>
      </c>
      <c r="EZ56" s="274">
        <v>0</v>
      </c>
      <c r="FA56" s="274">
        <v>0</v>
      </c>
      <c r="FB56" s="274">
        <f t="shared" si="48"/>
        <v>1548</v>
      </c>
      <c r="FC56" s="274">
        <v>290</v>
      </c>
      <c r="FD56" s="274">
        <v>3</v>
      </c>
      <c r="FE56" s="274">
        <v>0</v>
      </c>
      <c r="FF56" s="274">
        <v>60</v>
      </c>
      <c r="FG56" s="274">
        <v>80</v>
      </c>
      <c r="FH56" s="274">
        <v>43</v>
      </c>
      <c r="FI56" s="274">
        <v>0</v>
      </c>
      <c r="FJ56" s="274">
        <v>128</v>
      </c>
      <c r="FK56" s="274">
        <v>0</v>
      </c>
      <c r="FL56" s="274">
        <v>0</v>
      </c>
      <c r="FM56" s="274">
        <v>10</v>
      </c>
      <c r="FN56" s="274">
        <v>0</v>
      </c>
      <c r="FO56" s="274">
        <v>0</v>
      </c>
      <c r="FP56" s="277" t="s">
        <v>835</v>
      </c>
      <c r="FQ56" s="277" t="s">
        <v>835</v>
      </c>
      <c r="FR56" s="277" t="s">
        <v>835</v>
      </c>
      <c r="FS56" s="274">
        <v>0</v>
      </c>
      <c r="FT56" s="274">
        <v>0</v>
      </c>
      <c r="FU56" s="274">
        <v>0</v>
      </c>
      <c r="FV56" s="274">
        <v>0</v>
      </c>
      <c r="FW56" s="274">
        <v>934</v>
      </c>
    </row>
    <row r="57" spans="1:179" ht="13.5" customHeight="1" x14ac:dyDescent="0.15">
      <c r="A57" s="272" t="s">
        <v>710</v>
      </c>
      <c r="B57" s="273" t="s">
        <v>825</v>
      </c>
      <c r="C57" s="272" t="s">
        <v>826</v>
      </c>
      <c r="D57" s="274">
        <f t="shared" si="49"/>
        <v>4654</v>
      </c>
      <c r="E57" s="274">
        <f t="shared" si="50"/>
        <v>0</v>
      </c>
      <c r="F57" s="274">
        <f t="shared" si="51"/>
        <v>0</v>
      </c>
      <c r="G57" s="274">
        <f t="shared" si="52"/>
        <v>319</v>
      </c>
      <c r="H57" s="274">
        <f t="shared" si="53"/>
        <v>584</v>
      </c>
      <c r="I57" s="274">
        <f t="shared" si="54"/>
        <v>0</v>
      </c>
      <c r="J57" s="274">
        <f t="shared" si="55"/>
        <v>0</v>
      </c>
      <c r="K57" s="274">
        <f t="shared" si="56"/>
        <v>0</v>
      </c>
      <c r="L57" s="274">
        <f t="shared" si="57"/>
        <v>487</v>
      </c>
      <c r="M57" s="274">
        <f t="shared" si="58"/>
        <v>0</v>
      </c>
      <c r="N57" s="274">
        <f t="shared" si="59"/>
        <v>0</v>
      </c>
      <c r="O57" s="274">
        <f t="shared" si="60"/>
        <v>0</v>
      </c>
      <c r="P57" s="274">
        <f t="shared" si="61"/>
        <v>3264</v>
      </c>
      <c r="Q57" s="274">
        <f t="shared" si="62"/>
        <v>0</v>
      </c>
      <c r="R57" s="274">
        <f t="shared" si="63"/>
        <v>0</v>
      </c>
      <c r="S57" s="274">
        <f t="shared" si="64"/>
        <v>0</v>
      </c>
      <c r="T57" s="274">
        <f t="shared" si="65"/>
        <v>0</v>
      </c>
      <c r="U57" s="274">
        <f t="shared" si="66"/>
        <v>0</v>
      </c>
      <c r="V57" s="274">
        <f t="shared" si="40"/>
        <v>0</v>
      </c>
      <c r="W57" s="274">
        <f t="shared" si="67"/>
        <v>0</v>
      </c>
      <c r="X57" s="274">
        <f t="shared" si="41"/>
        <v>0</v>
      </c>
      <c r="Y57" s="274">
        <f t="shared" si="68"/>
        <v>0</v>
      </c>
      <c r="Z57" s="274">
        <f t="shared" si="42"/>
        <v>0</v>
      </c>
      <c r="AA57" s="274">
        <v>0</v>
      </c>
      <c r="AB57" s="274">
        <v>0</v>
      </c>
      <c r="AC57" s="274">
        <v>0</v>
      </c>
      <c r="AD57" s="274">
        <v>0</v>
      </c>
      <c r="AE57" s="274">
        <v>0</v>
      </c>
      <c r="AF57" s="274">
        <v>0</v>
      </c>
      <c r="AG57" s="274">
        <v>0</v>
      </c>
      <c r="AH57" s="274">
        <v>0</v>
      </c>
      <c r="AI57" s="274">
        <v>0</v>
      </c>
      <c r="AJ57" s="274">
        <v>0</v>
      </c>
      <c r="AK57" s="274">
        <v>0</v>
      </c>
      <c r="AL57" s="277" t="s">
        <v>835</v>
      </c>
      <c r="AM57" s="277" t="s">
        <v>835</v>
      </c>
      <c r="AN57" s="274">
        <v>0</v>
      </c>
      <c r="AO57" s="277" t="s">
        <v>835</v>
      </c>
      <c r="AP57" s="277" t="s">
        <v>835</v>
      </c>
      <c r="AQ57" s="274">
        <v>0</v>
      </c>
      <c r="AR57" s="277" t="s">
        <v>835</v>
      </c>
      <c r="AS57" s="274">
        <v>0</v>
      </c>
      <c r="AT57" s="274">
        <v>0</v>
      </c>
      <c r="AU57" s="274">
        <v>0</v>
      </c>
      <c r="AV57" s="274">
        <f t="shared" si="43"/>
        <v>24</v>
      </c>
      <c r="AW57" s="274">
        <v>0</v>
      </c>
      <c r="AX57" s="274">
        <v>0</v>
      </c>
      <c r="AY57" s="274">
        <v>0</v>
      </c>
      <c r="AZ57" s="274">
        <v>24</v>
      </c>
      <c r="BA57" s="274">
        <v>0</v>
      </c>
      <c r="BB57" s="274">
        <v>0</v>
      </c>
      <c r="BC57" s="274">
        <v>0</v>
      </c>
      <c r="BD57" s="274">
        <v>0</v>
      </c>
      <c r="BE57" s="274">
        <v>0</v>
      </c>
      <c r="BF57" s="274">
        <v>0</v>
      </c>
      <c r="BG57" s="274">
        <v>0</v>
      </c>
      <c r="BH57" s="277" t="s">
        <v>835</v>
      </c>
      <c r="BI57" s="277" t="s">
        <v>835</v>
      </c>
      <c r="BJ57" s="277" t="s">
        <v>835</v>
      </c>
      <c r="BK57" s="277" t="s">
        <v>835</v>
      </c>
      <c r="BL57" s="277" t="s">
        <v>835</v>
      </c>
      <c r="BM57" s="277" t="s">
        <v>835</v>
      </c>
      <c r="BN57" s="277" t="s">
        <v>835</v>
      </c>
      <c r="BO57" s="277" t="s">
        <v>835</v>
      </c>
      <c r="BP57" s="274">
        <v>0</v>
      </c>
      <c r="BQ57" s="274">
        <v>0</v>
      </c>
      <c r="BR57" s="274">
        <f t="shared" si="44"/>
        <v>3264</v>
      </c>
      <c r="BS57" s="277" t="s">
        <v>835</v>
      </c>
      <c r="BT57" s="277" t="s">
        <v>835</v>
      </c>
      <c r="BU57" s="277" t="s">
        <v>835</v>
      </c>
      <c r="BV57" s="277" t="s">
        <v>835</v>
      </c>
      <c r="BW57" s="277" t="s">
        <v>835</v>
      </c>
      <c r="BX57" s="277" t="s">
        <v>835</v>
      </c>
      <c r="BY57" s="277" t="s">
        <v>835</v>
      </c>
      <c r="BZ57" s="277" t="s">
        <v>835</v>
      </c>
      <c r="CA57" s="277" t="s">
        <v>835</v>
      </c>
      <c r="CB57" s="277" t="s">
        <v>835</v>
      </c>
      <c r="CC57" s="277" t="s">
        <v>835</v>
      </c>
      <c r="CD57" s="274">
        <v>3264</v>
      </c>
      <c r="CE57" s="277" t="s">
        <v>835</v>
      </c>
      <c r="CF57" s="277" t="s">
        <v>835</v>
      </c>
      <c r="CG57" s="277" t="s">
        <v>835</v>
      </c>
      <c r="CH57" s="277" t="s">
        <v>835</v>
      </c>
      <c r="CI57" s="277" t="s">
        <v>835</v>
      </c>
      <c r="CJ57" s="277" t="s">
        <v>835</v>
      </c>
      <c r="CK57" s="277" t="s">
        <v>835</v>
      </c>
      <c r="CL57" s="274">
        <v>0</v>
      </c>
      <c r="CM57" s="274">
        <v>0</v>
      </c>
      <c r="CN57" s="274">
        <f t="shared" si="45"/>
        <v>0</v>
      </c>
      <c r="CO57" s="277" t="s">
        <v>835</v>
      </c>
      <c r="CP57" s="277" t="s">
        <v>835</v>
      </c>
      <c r="CQ57" s="277" t="s">
        <v>835</v>
      </c>
      <c r="CR57" s="277" t="s">
        <v>835</v>
      </c>
      <c r="CS57" s="277" t="s">
        <v>835</v>
      </c>
      <c r="CT57" s="277" t="s">
        <v>835</v>
      </c>
      <c r="CU57" s="277" t="s">
        <v>835</v>
      </c>
      <c r="CV57" s="277" t="s">
        <v>835</v>
      </c>
      <c r="CW57" s="277" t="s">
        <v>835</v>
      </c>
      <c r="CX57" s="277" t="s">
        <v>835</v>
      </c>
      <c r="CY57" s="277" t="s">
        <v>835</v>
      </c>
      <c r="CZ57" s="277" t="s">
        <v>835</v>
      </c>
      <c r="DA57" s="274">
        <v>0</v>
      </c>
      <c r="DB57" s="277" t="s">
        <v>835</v>
      </c>
      <c r="DC57" s="277" t="s">
        <v>835</v>
      </c>
      <c r="DD57" s="277" t="s">
        <v>835</v>
      </c>
      <c r="DE57" s="277" t="s">
        <v>835</v>
      </c>
      <c r="DF57" s="277" t="s">
        <v>835</v>
      </c>
      <c r="DG57" s="277" t="s">
        <v>835</v>
      </c>
      <c r="DH57" s="274">
        <v>0</v>
      </c>
      <c r="DI57" s="274">
        <v>0</v>
      </c>
      <c r="DJ57" s="274">
        <f t="shared" si="46"/>
        <v>0</v>
      </c>
      <c r="DK57" s="277" t="s">
        <v>835</v>
      </c>
      <c r="DL57" s="277" t="s">
        <v>835</v>
      </c>
      <c r="DM57" s="277" t="s">
        <v>835</v>
      </c>
      <c r="DN57" s="277" t="s">
        <v>835</v>
      </c>
      <c r="DO57" s="277" t="s">
        <v>835</v>
      </c>
      <c r="DP57" s="277" t="s">
        <v>835</v>
      </c>
      <c r="DQ57" s="277" t="s">
        <v>835</v>
      </c>
      <c r="DR57" s="277" t="s">
        <v>835</v>
      </c>
      <c r="DS57" s="277" t="s">
        <v>835</v>
      </c>
      <c r="DT57" s="277" t="s">
        <v>835</v>
      </c>
      <c r="DU57" s="277" t="s">
        <v>835</v>
      </c>
      <c r="DV57" s="274">
        <v>0</v>
      </c>
      <c r="DW57" s="277" t="s">
        <v>835</v>
      </c>
      <c r="DX57" s="277" t="s">
        <v>835</v>
      </c>
      <c r="DY57" s="277" t="s">
        <v>835</v>
      </c>
      <c r="DZ57" s="274">
        <v>0</v>
      </c>
      <c r="EA57" s="277" t="s">
        <v>835</v>
      </c>
      <c r="EB57" s="277" t="s">
        <v>835</v>
      </c>
      <c r="EC57" s="277" t="s">
        <v>835</v>
      </c>
      <c r="ED57" s="274">
        <v>0</v>
      </c>
      <c r="EE57" s="274">
        <v>0</v>
      </c>
      <c r="EF57" s="274">
        <f t="shared" si="47"/>
        <v>0</v>
      </c>
      <c r="EG57" s="274">
        <v>0</v>
      </c>
      <c r="EH57" s="277" t="s">
        <v>835</v>
      </c>
      <c r="EI57" s="277" t="s">
        <v>835</v>
      </c>
      <c r="EJ57" s="274">
        <v>0</v>
      </c>
      <c r="EK57" s="277" t="s">
        <v>835</v>
      </c>
      <c r="EL57" s="277" t="s">
        <v>835</v>
      </c>
      <c r="EM57" s="277" t="s">
        <v>835</v>
      </c>
      <c r="EN57" s="274">
        <v>0</v>
      </c>
      <c r="EO57" s="274">
        <v>0</v>
      </c>
      <c r="EP57" s="274">
        <v>0</v>
      </c>
      <c r="EQ57" s="277" t="s">
        <v>835</v>
      </c>
      <c r="ER57" s="277" t="s">
        <v>835</v>
      </c>
      <c r="ES57" s="277" t="s">
        <v>835</v>
      </c>
      <c r="ET57" s="277" t="s">
        <v>835</v>
      </c>
      <c r="EU57" s="274">
        <v>0</v>
      </c>
      <c r="EV57" s="274">
        <v>0</v>
      </c>
      <c r="EW57" s="277" t="s">
        <v>835</v>
      </c>
      <c r="EX57" s="277" t="s">
        <v>835</v>
      </c>
      <c r="EY57" s="277" t="s">
        <v>835</v>
      </c>
      <c r="EZ57" s="274">
        <v>0</v>
      </c>
      <c r="FA57" s="274">
        <v>0</v>
      </c>
      <c r="FB57" s="274">
        <f t="shared" si="48"/>
        <v>1366</v>
      </c>
      <c r="FC57" s="274">
        <v>0</v>
      </c>
      <c r="FD57" s="274">
        <v>0</v>
      </c>
      <c r="FE57" s="274">
        <v>319</v>
      </c>
      <c r="FF57" s="274">
        <v>560</v>
      </c>
      <c r="FG57" s="274">
        <v>0</v>
      </c>
      <c r="FH57" s="274">
        <v>0</v>
      </c>
      <c r="FI57" s="274">
        <v>0</v>
      </c>
      <c r="FJ57" s="274">
        <v>487</v>
      </c>
      <c r="FK57" s="274">
        <v>0</v>
      </c>
      <c r="FL57" s="274">
        <v>0</v>
      </c>
      <c r="FM57" s="274">
        <v>0</v>
      </c>
      <c r="FN57" s="274">
        <v>0</v>
      </c>
      <c r="FO57" s="274">
        <v>0</v>
      </c>
      <c r="FP57" s="277" t="s">
        <v>835</v>
      </c>
      <c r="FQ57" s="277" t="s">
        <v>835</v>
      </c>
      <c r="FR57" s="277" t="s">
        <v>835</v>
      </c>
      <c r="FS57" s="274">
        <v>0</v>
      </c>
      <c r="FT57" s="274">
        <v>0</v>
      </c>
      <c r="FU57" s="274">
        <v>0</v>
      </c>
      <c r="FV57" s="274">
        <v>0</v>
      </c>
      <c r="FW57" s="274">
        <v>0</v>
      </c>
    </row>
    <row r="58" spans="1:179" ht="13.5" customHeight="1" x14ac:dyDescent="0.15">
      <c r="A58" s="272" t="s">
        <v>710</v>
      </c>
      <c r="B58" s="273" t="s">
        <v>827</v>
      </c>
      <c r="C58" s="272" t="s">
        <v>828</v>
      </c>
      <c r="D58" s="274">
        <f t="shared" si="49"/>
        <v>2376</v>
      </c>
      <c r="E58" s="274">
        <f t="shared" si="50"/>
        <v>270</v>
      </c>
      <c r="F58" s="274">
        <f t="shared" si="51"/>
        <v>1</v>
      </c>
      <c r="G58" s="274">
        <f t="shared" si="52"/>
        <v>47</v>
      </c>
      <c r="H58" s="274">
        <f t="shared" si="53"/>
        <v>328</v>
      </c>
      <c r="I58" s="274">
        <f t="shared" si="54"/>
        <v>205</v>
      </c>
      <c r="J58" s="274">
        <f t="shared" si="55"/>
        <v>99</v>
      </c>
      <c r="K58" s="274">
        <f t="shared" si="56"/>
        <v>0</v>
      </c>
      <c r="L58" s="274">
        <f t="shared" si="57"/>
        <v>261</v>
      </c>
      <c r="M58" s="274">
        <f t="shared" si="58"/>
        <v>0</v>
      </c>
      <c r="N58" s="274">
        <f t="shared" si="59"/>
        <v>0</v>
      </c>
      <c r="O58" s="274">
        <f t="shared" si="60"/>
        <v>32</v>
      </c>
      <c r="P58" s="274">
        <f t="shared" si="61"/>
        <v>10</v>
      </c>
      <c r="Q58" s="274">
        <f t="shared" si="62"/>
        <v>0</v>
      </c>
      <c r="R58" s="274">
        <f t="shared" si="63"/>
        <v>1040</v>
      </c>
      <c r="S58" s="274">
        <f t="shared" si="64"/>
        <v>0</v>
      </c>
      <c r="T58" s="274">
        <f t="shared" si="65"/>
        <v>0</v>
      </c>
      <c r="U58" s="274">
        <f t="shared" si="66"/>
        <v>0</v>
      </c>
      <c r="V58" s="274">
        <f t="shared" si="40"/>
        <v>0</v>
      </c>
      <c r="W58" s="274">
        <f t="shared" si="67"/>
        <v>0</v>
      </c>
      <c r="X58" s="274">
        <f t="shared" si="41"/>
        <v>0</v>
      </c>
      <c r="Y58" s="274">
        <f t="shared" si="68"/>
        <v>83</v>
      </c>
      <c r="Z58" s="274">
        <f t="shared" si="42"/>
        <v>1147</v>
      </c>
      <c r="AA58" s="274">
        <v>0</v>
      </c>
      <c r="AB58" s="274">
        <v>0</v>
      </c>
      <c r="AC58" s="274">
        <v>0</v>
      </c>
      <c r="AD58" s="274">
        <v>107</v>
      </c>
      <c r="AE58" s="274">
        <v>0</v>
      </c>
      <c r="AF58" s="274">
        <v>0</v>
      </c>
      <c r="AG58" s="274">
        <v>0</v>
      </c>
      <c r="AH58" s="274">
        <v>0</v>
      </c>
      <c r="AI58" s="274">
        <v>0</v>
      </c>
      <c r="AJ58" s="274">
        <v>0</v>
      </c>
      <c r="AK58" s="274">
        <v>0</v>
      </c>
      <c r="AL58" s="277" t="s">
        <v>835</v>
      </c>
      <c r="AM58" s="277" t="s">
        <v>835</v>
      </c>
      <c r="AN58" s="274">
        <v>1040</v>
      </c>
      <c r="AO58" s="277" t="s">
        <v>835</v>
      </c>
      <c r="AP58" s="277" t="s">
        <v>835</v>
      </c>
      <c r="AQ58" s="274">
        <v>0</v>
      </c>
      <c r="AR58" s="277" t="s">
        <v>835</v>
      </c>
      <c r="AS58" s="274">
        <v>0</v>
      </c>
      <c r="AT58" s="274">
        <v>0</v>
      </c>
      <c r="AU58" s="274">
        <v>0</v>
      </c>
      <c r="AV58" s="274">
        <f t="shared" si="43"/>
        <v>255</v>
      </c>
      <c r="AW58" s="274">
        <v>0</v>
      </c>
      <c r="AX58" s="274">
        <v>0</v>
      </c>
      <c r="AY58" s="274">
        <v>0</v>
      </c>
      <c r="AZ58" s="274">
        <v>168</v>
      </c>
      <c r="BA58" s="274">
        <v>0</v>
      </c>
      <c r="BB58" s="274">
        <v>0</v>
      </c>
      <c r="BC58" s="274">
        <v>0</v>
      </c>
      <c r="BD58" s="274">
        <v>0</v>
      </c>
      <c r="BE58" s="274">
        <v>0</v>
      </c>
      <c r="BF58" s="274">
        <v>0</v>
      </c>
      <c r="BG58" s="274">
        <v>4</v>
      </c>
      <c r="BH58" s="277" t="s">
        <v>835</v>
      </c>
      <c r="BI58" s="277" t="s">
        <v>835</v>
      </c>
      <c r="BJ58" s="277" t="s">
        <v>835</v>
      </c>
      <c r="BK58" s="277" t="s">
        <v>835</v>
      </c>
      <c r="BL58" s="277" t="s">
        <v>835</v>
      </c>
      <c r="BM58" s="277" t="s">
        <v>835</v>
      </c>
      <c r="BN58" s="277" t="s">
        <v>835</v>
      </c>
      <c r="BO58" s="277" t="s">
        <v>835</v>
      </c>
      <c r="BP58" s="274">
        <v>0</v>
      </c>
      <c r="BQ58" s="274">
        <v>83</v>
      </c>
      <c r="BR58" s="274">
        <f t="shared" si="44"/>
        <v>10</v>
      </c>
      <c r="BS58" s="277" t="s">
        <v>835</v>
      </c>
      <c r="BT58" s="277" t="s">
        <v>835</v>
      </c>
      <c r="BU58" s="277" t="s">
        <v>835</v>
      </c>
      <c r="BV58" s="277" t="s">
        <v>835</v>
      </c>
      <c r="BW58" s="277" t="s">
        <v>835</v>
      </c>
      <c r="BX58" s="277" t="s">
        <v>835</v>
      </c>
      <c r="BY58" s="277" t="s">
        <v>835</v>
      </c>
      <c r="BZ58" s="277" t="s">
        <v>835</v>
      </c>
      <c r="CA58" s="277" t="s">
        <v>835</v>
      </c>
      <c r="CB58" s="277" t="s">
        <v>835</v>
      </c>
      <c r="CC58" s="277" t="s">
        <v>835</v>
      </c>
      <c r="CD58" s="274">
        <v>10</v>
      </c>
      <c r="CE58" s="277" t="s">
        <v>835</v>
      </c>
      <c r="CF58" s="277" t="s">
        <v>835</v>
      </c>
      <c r="CG58" s="277" t="s">
        <v>835</v>
      </c>
      <c r="CH58" s="277" t="s">
        <v>835</v>
      </c>
      <c r="CI58" s="277" t="s">
        <v>835</v>
      </c>
      <c r="CJ58" s="277" t="s">
        <v>835</v>
      </c>
      <c r="CK58" s="277" t="s">
        <v>835</v>
      </c>
      <c r="CL58" s="274">
        <v>0</v>
      </c>
      <c r="CM58" s="274">
        <v>0</v>
      </c>
      <c r="CN58" s="274">
        <f t="shared" si="45"/>
        <v>0</v>
      </c>
      <c r="CO58" s="277" t="s">
        <v>835</v>
      </c>
      <c r="CP58" s="277" t="s">
        <v>835</v>
      </c>
      <c r="CQ58" s="277" t="s">
        <v>835</v>
      </c>
      <c r="CR58" s="277" t="s">
        <v>835</v>
      </c>
      <c r="CS58" s="277" t="s">
        <v>835</v>
      </c>
      <c r="CT58" s="277" t="s">
        <v>835</v>
      </c>
      <c r="CU58" s="277" t="s">
        <v>835</v>
      </c>
      <c r="CV58" s="277" t="s">
        <v>835</v>
      </c>
      <c r="CW58" s="277" t="s">
        <v>835</v>
      </c>
      <c r="CX58" s="277" t="s">
        <v>835</v>
      </c>
      <c r="CY58" s="277" t="s">
        <v>835</v>
      </c>
      <c r="CZ58" s="277" t="s">
        <v>835</v>
      </c>
      <c r="DA58" s="274">
        <v>0</v>
      </c>
      <c r="DB58" s="277" t="s">
        <v>835</v>
      </c>
      <c r="DC58" s="277" t="s">
        <v>835</v>
      </c>
      <c r="DD58" s="277" t="s">
        <v>835</v>
      </c>
      <c r="DE58" s="277" t="s">
        <v>835</v>
      </c>
      <c r="DF58" s="277" t="s">
        <v>835</v>
      </c>
      <c r="DG58" s="277" t="s">
        <v>835</v>
      </c>
      <c r="DH58" s="274">
        <v>0</v>
      </c>
      <c r="DI58" s="274">
        <v>0</v>
      </c>
      <c r="DJ58" s="274">
        <f t="shared" si="46"/>
        <v>0</v>
      </c>
      <c r="DK58" s="277" t="s">
        <v>835</v>
      </c>
      <c r="DL58" s="277" t="s">
        <v>835</v>
      </c>
      <c r="DM58" s="277" t="s">
        <v>835</v>
      </c>
      <c r="DN58" s="277" t="s">
        <v>835</v>
      </c>
      <c r="DO58" s="277" t="s">
        <v>835</v>
      </c>
      <c r="DP58" s="277" t="s">
        <v>835</v>
      </c>
      <c r="DQ58" s="277" t="s">
        <v>835</v>
      </c>
      <c r="DR58" s="277" t="s">
        <v>835</v>
      </c>
      <c r="DS58" s="277" t="s">
        <v>835</v>
      </c>
      <c r="DT58" s="277" t="s">
        <v>835</v>
      </c>
      <c r="DU58" s="277" t="s">
        <v>835</v>
      </c>
      <c r="DV58" s="274">
        <v>0</v>
      </c>
      <c r="DW58" s="277" t="s">
        <v>835</v>
      </c>
      <c r="DX58" s="277" t="s">
        <v>835</v>
      </c>
      <c r="DY58" s="277" t="s">
        <v>835</v>
      </c>
      <c r="DZ58" s="274">
        <v>0</v>
      </c>
      <c r="EA58" s="277" t="s">
        <v>835</v>
      </c>
      <c r="EB58" s="277" t="s">
        <v>835</v>
      </c>
      <c r="EC58" s="277" t="s">
        <v>835</v>
      </c>
      <c r="ED58" s="274">
        <v>0</v>
      </c>
      <c r="EE58" s="274">
        <v>0</v>
      </c>
      <c r="EF58" s="274">
        <f t="shared" si="47"/>
        <v>0</v>
      </c>
      <c r="EG58" s="274">
        <v>0</v>
      </c>
      <c r="EH58" s="277" t="s">
        <v>835</v>
      </c>
      <c r="EI58" s="277" t="s">
        <v>835</v>
      </c>
      <c r="EJ58" s="274">
        <v>0</v>
      </c>
      <c r="EK58" s="277" t="s">
        <v>835</v>
      </c>
      <c r="EL58" s="277" t="s">
        <v>835</v>
      </c>
      <c r="EM58" s="277" t="s">
        <v>835</v>
      </c>
      <c r="EN58" s="274">
        <v>0</v>
      </c>
      <c r="EO58" s="274">
        <v>0</v>
      </c>
      <c r="EP58" s="274">
        <v>0</v>
      </c>
      <c r="EQ58" s="277" t="s">
        <v>835</v>
      </c>
      <c r="ER58" s="277" t="s">
        <v>835</v>
      </c>
      <c r="ES58" s="277" t="s">
        <v>835</v>
      </c>
      <c r="ET58" s="277" t="s">
        <v>835</v>
      </c>
      <c r="EU58" s="274">
        <v>0</v>
      </c>
      <c r="EV58" s="274">
        <v>0</v>
      </c>
      <c r="EW58" s="277" t="s">
        <v>835</v>
      </c>
      <c r="EX58" s="277" t="s">
        <v>835</v>
      </c>
      <c r="EY58" s="277" t="s">
        <v>835</v>
      </c>
      <c r="EZ58" s="274">
        <v>0</v>
      </c>
      <c r="FA58" s="274">
        <v>0</v>
      </c>
      <c r="FB58" s="274">
        <f t="shared" si="48"/>
        <v>964</v>
      </c>
      <c r="FC58" s="274">
        <v>270</v>
      </c>
      <c r="FD58" s="274">
        <v>1</v>
      </c>
      <c r="FE58" s="274">
        <v>47</v>
      </c>
      <c r="FF58" s="274">
        <v>53</v>
      </c>
      <c r="FG58" s="274">
        <v>205</v>
      </c>
      <c r="FH58" s="274">
        <v>99</v>
      </c>
      <c r="FI58" s="274">
        <v>0</v>
      </c>
      <c r="FJ58" s="274">
        <v>261</v>
      </c>
      <c r="FK58" s="274">
        <v>0</v>
      </c>
      <c r="FL58" s="274">
        <v>0</v>
      </c>
      <c r="FM58" s="274">
        <v>28</v>
      </c>
      <c r="FN58" s="274">
        <v>0</v>
      </c>
      <c r="FO58" s="274">
        <v>0</v>
      </c>
      <c r="FP58" s="277" t="s">
        <v>835</v>
      </c>
      <c r="FQ58" s="277" t="s">
        <v>835</v>
      </c>
      <c r="FR58" s="277" t="s">
        <v>835</v>
      </c>
      <c r="FS58" s="274">
        <v>0</v>
      </c>
      <c r="FT58" s="274">
        <v>0</v>
      </c>
      <c r="FU58" s="274">
        <v>0</v>
      </c>
      <c r="FV58" s="274">
        <v>0</v>
      </c>
      <c r="FW58" s="274">
        <v>0</v>
      </c>
    </row>
    <row r="59" spans="1:179" ht="13.5" customHeight="1" x14ac:dyDescent="0.15">
      <c r="A59" s="272" t="s">
        <v>710</v>
      </c>
      <c r="B59" s="273" t="s">
        <v>829</v>
      </c>
      <c r="C59" s="272" t="s">
        <v>830</v>
      </c>
      <c r="D59" s="274">
        <f t="shared" si="49"/>
        <v>74</v>
      </c>
      <c r="E59" s="274">
        <f t="shared" si="50"/>
        <v>0</v>
      </c>
      <c r="F59" s="274">
        <f t="shared" si="51"/>
        <v>0</v>
      </c>
      <c r="G59" s="274">
        <f t="shared" si="52"/>
        <v>0</v>
      </c>
      <c r="H59" s="274">
        <f t="shared" si="53"/>
        <v>39</v>
      </c>
      <c r="I59" s="274">
        <f t="shared" si="54"/>
        <v>23</v>
      </c>
      <c r="J59" s="274">
        <f t="shared" si="55"/>
        <v>11</v>
      </c>
      <c r="K59" s="274">
        <f t="shared" si="56"/>
        <v>1</v>
      </c>
      <c r="L59" s="274">
        <f t="shared" si="57"/>
        <v>0</v>
      </c>
      <c r="M59" s="274">
        <f t="shared" si="58"/>
        <v>0</v>
      </c>
      <c r="N59" s="274">
        <f t="shared" si="59"/>
        <v>0</v>
      </c>
      <c r="O59" s="274">
        <f t="shared" si="60"/>
        <v>0</v>
      </c>
      <c r="P59" s="274">
        <f t="shared" si="61"/>
        <v>0</v>
      </c>
      <c r="Q59" s="274">
        <f t="shared" si="62"/>
        <v>0</v>
      </c>
      <c r="R59" s="274">
        <f t="shared" si="63"/>
        <v>0</v>
      </c>
      <c r="S59" s="274">
        <f t="shared" si="64"/>
        <v>0</v>
      </c>
      <c r="T59" s="274">
        <f t="shared" si="65"/>
        <v>0</v>
      </c>
      <c r="U59" s="274">
        <f t="shared" si="66"/>
        <v>0</v>
      </c>
      <c r="V59" s="274">
        <f t="shared" si="40"/>
        <v>0</v>
      </c>
      <c r="W59" s="274">
        <f t="shared" si="67"/>
        <v>0</v>
      </c>
      <c r="X59" s="274">
        <f t="shared" si="41"/>
        <v>0</v>
      </c>
      <c r="Y59" s="274">
        <f t="shared" si="68"/>
        <v>0</v>
      </c>
      <c r="Z59" s="274">
        <f t="shared" si="42"/>
        <v>0</v>
      </c>
      <c r="AA59" s="274">
        <v>0</v>
      </c>
      <c r="AB59" s="274">
        <v>0</v>
      </c>
      <c r="AC59" s="274">
        <v>0</v>
      </c>
      <c r="AD59" s="274">
        <v>0</v>
      </c>
      <c r="AE59" s="274">
        <v>0</v>
      </c>
      <c r="AF59" s="274">
        <v>0</v>
      </c>
      <c r="AG59" s="274">
        <v>0</v>
      </c>
      <c r="AH59" s="274">
        <v>0</v>
      </c>
      <c r="AI59" s="274">
        <v>0</v>
      </c>
      <c r="AJ59" s="274">
        <v>0</v>
      </c>
      <c r="AK59" s="274">
        <v>0</v>
      </c>
      <c r="AL59" s="277" t="s">
        <v>835</v>
      </c>
      <c r="AM59" s="277" t="s">
        <v>835</v>
      </c>
      <c r="AN59" s="274">
        <v>0</v>
      </c>
      <c r="AO59" s="277" t="s">
        <v>835</v>
      </c>
      <c r="AP59" s="277" t="s">
        <v>835</v>
      </c>
      <c r="AQ59" s="274">
        <v>0</v>
      </c>
      <c r="AR59" s="277" t="s">
        <v>835</v>
      </c>
      <c r="AS59" s="274">
        <v>0</v>
      </c>
      <c r="AT59" s="274">
        <v>0</v>
      </c>
      <c r="AU59" s="274">
        <v>0</v>
      </c>
      <c r="AV59" s="274">
        <f t="shared" si="43"/>
        <v>0</v>
      </c>
      <c r="AW59" s="274">
        <v>0</v>
      </c>
      <c r="AX59" s="274">
        <v>0</v>
      </c>
      <c r="AY59" s="274">
        <v>0</v>
      </c>
      <c r="AZ59" s="274">
        <v>0</v>
      </c>
      <c r="BA59" s="274">
        <v>0</v>
      </c>
      <c r="BB59" s="274">
        <v>0</v>
      </c>
      <c r="BC59" s="274">
        <v>0</v>
      </c>
      <c r="BD59" s="274">
        <v>0</v>
      </c>
      <c r="BE59" s="274">
        <v>0</v>
      </c>
      <c r="BF59" s="274">
        <v>0</v>
      </c>
      <c r="BG59" s="274">
        <v>0</v>
      </c>
      <c r="BH59" s="277" t="s">
        <v>835</v>
      </c>
      <c r="BI59" s="277" t="s">
        <v>835</v>
      </c>
      <c r="BJ59" s="277" t="s">
        <v>835</v>
      </c>
      <c r="BK59" s="277" t="s">
        <v>835</v>
      </c>
      <c r="BL59" s="277" t="s">
        <v>835</v>
      </c>
      <c r="BM59" s="277" t="s">
        <v>835</v>
      </c>
      <c r="BN59" s="277" t="s">
        <v>835</v>
      </c>
      <c r="BO59" s="277" t="s">
        <v>835</v>
      </c>
      <c r="BP59" s="274">
        <v>0</v>
      </c>
      <c r="BQ59" s="274">
        <v>0</v>
      </c>
      <c r="BR59" s="274">
        <f t="shared" si="44"/>
        <v>0</v>
      </c>
      <c r="BS59" s="277" t="s">
        <v>835</v>
      </c>
      <c r="BT59" s="277" t="s">
        <v>835</v>
      </c>
      <c r="BU59" s="277" t="s">
        <v>835</v>
      </c>
      <c r="BV59" s="277" t="s">
        <v>835</v>
      </c>
      <c r="BW59" s="277" t="s">
        <v>835</v>
      </c>
      <c r="BX59" s="277" t="s">
        <v>835</v>
      </c>
      <c r="BY59" s="277" t="s">
        <v>835</v>
      </c>
      <c r="BZ59" s="277" t="s">
        <v>835</v>
      </c>
      <c r="CA59" s="277" t="s">
        <v>835</v>
      </c>
      <c r="CB59" s="277" t="s">
        <v>835</v>
      </c>
      <c r="CC59" s="277" t="s">
        <v>835</v>
      </c>
      <c r="CD59" s="274">
        <v>0</v>
      </c>
      <c r="CE59" s="277" t="s">
        <v>835</v>
      </c>
      <c r="CF59" s="277" t="s">
        <v>835</v>
      </c>
      <c r="CG59" s="277" t="s">
        <v>835</v>
      </c>
      <c r="CH59" s="277" t="s">
        <v>835</v>
      </c>
      <c r="CI59" s="277" t="s">
        <v>835</v>
      </c>
      <c r="CJ59" s="277" t="s">
        <v>835</v>
      </c>
      <c r="CK59" s="277" t="s">
        <v>835</v>
      </c>
      <c r="CL59" s="274">
        <v>0</v>
      </c>
      <c r="CM59" s="274">
        <v>0</v>
      </c>
      <c r="CN59" s="274">
        <f t="shared" si="45"/>
        <v>0</v>
      </c>
      <c r="CO59" s="277" t="s">
        <v>835</v>
      </c>
      <c r="CP59" s="277" t="s">
        <v>835</v>
      </c>
      <c r="CQ59" s="277" t="s">
        <v>835</v>
      </c>
      <c r="CR59" s="277" t="s">
        <v>835</v>
      </c>
      <c r="CS59" s="277" t="s">
        <v>835</v>
      </c>
      <c r="CT59" s="277" t="s">
        <v>835</v>
      </c>
      <c r="CU59" s="277" t="s">
        <v>835</v>
      </c>
      <c r="CV59" s="277" t="s">
        <v>835</v>
      </c>
      <c r="CW59" s="277" t="s">
        <v>835</v>
      </c>
      <c r="CX59" s="277" t="s">
        <v>835</v>
      </c>
      <c r="CY59" s="277" t="s">
        <v>835</v>
      </c>
      <c r="CZ59" s="277" t="s">
        <v>835</v>
      </c>
      <c r="DA59" s="274">
        <v>0</v>
      </c>
      <c r="DB59" s="277" t="s">
        <v>835</v>
      </c>
      <c r="DC59" s="277" t="s">
        <v>835</v>
      </c>
      <c r="DD59" s="277" t="s">
        <v>835</v>
      </c>
      <c r="DE59" s="277" t="s">
        <v>835</v>
      </c>
      <c r="DF59" s="277" t="s">
        <v>835</v>
      </c>
      <c r="DG59" s="277" t="s">
        <v>835</v>
      </c>
      <c r="DH59" s="274">
        <v>0</v>
      </c>
      <c r="DI59" s="274">
        <v>0</v>
      </c>
      <c r="DJ59" s="274">
        <f t="shared" si="46"/>
        <v>0</v>
      </c>
      <c r="DK59" s="277" t="s">
        <v>835</v>
      </c>
      <c r="DL59" s="277" t="s">
        <v>835</v>
      </c>
      <c r="DM59" s="277" t="s">
        <v>835</v>
      </c>
      <c r="DN59" s="277" t="s">
        <v>835</v>
      </c>
      <c r="DO59" s="277" t="s">
        <v>835</v>
      </c>
      <c r="DP59" s="277" t="s">
        <v>835</v>
      </c>
      <c r="DQ59" s="277" t="s">
        <v>835</v>
      </c>
      <c r="DR59" s="277" t="s">
        <v>835</v>
      </c>
      <c r="DS59" s="277" t="s">
        <v>835</v>
      </c>
      <c r="DT59" s="277" t="s">
        <v>835</v>
      </c>
      <c r="DU59" s="277" t="s">
        <v>835</v>
      </c>
      <c r="DV59" s="274">
        <v>0</v>
      </c>
      <c r="DW59" s="277" t="s">
        <v>835</v>
      </c>
      <c r="DX59" s="277" t="s">
        <v>835</v>
      </c>
      <c r="DY59" s="277" t="s">
        <v>835</v>
      </c>
      <c r="DZ59" s="274">
        <v>0</v>
      </c>
      <c r="EA59" s="277" t="s">
        <v>835</v>
      </c>
      <c r="EB59" s="277" t="s">
        <v>835</v>
      </c>
      <c r="EC59" s="277" t="s">
        <v>835</v>
      </c>
      <c r="ED59" s="274">
        <v>0</v>
      </c>
      <c r="EE59" s="274">
        <v>0</v>
      </c>
      <c r="EF59" s="274">
        <f t="shared" si="47"/>
        <v>0</v>
      </c>
      <c r="EG59" s="274">
        <v>0</v>
      </c>
      <c r="EH59" s="277" t="s">
        <v>835</v>
      </c>
      <c r="EI59" s="277" t="s">
        <v>835</v>
      </c>
      <c r="EJ59" s="274">
        <v>0</v>
      </c>
      <c r="EK59" s="277" t="s">
        <v>835</v>
      </c>
      <c r="EL59" s="277" t="s">
        <v>835</v>
      </c>
      <c r="EM59" s="277" t="s">
        <v>835</v>
      </c>
      <c r="EN59" s="274">
        <v>0</v>
      </c>
      <c r="EO59" s="274">
        <v>0</v>
      </c>
      <c r="EP59" s="274">
        <v>0</v>
      </c>
      <c r="EQ59" s="277" t="s">
        <v>835</v>
      </c>
      <c r="ER59" s="277" t="s">
        <v>835</v>
      </c>
      <c r="ES59" s="277" t="s">
        <v>835</v>
      </c>
      <c r="ET59" s="277" t="s">
        <v>835</v>
      </c>
      <c r="EU59" s="274">
        <v>0</v>
      </c>
      <c r="EV59" s="274">
        <v>0</v>
      </c>
      <c r="EW59" s="277" t="s">
        <v>835</v>
      </c>
      <c r="EX59" s="277" t="s">
        <v>835</v>
      </c>
      <c r="EY59" s="277" t="s">
        <v>835</v>
      </c>
      <c r="EZ59" s="274">
        <v>0</v>
      </c>
      <c r="FA59" s="274">
        <v>0</v>
      </c>
      <c r="FB59" s="274">
        <f t="shared" si="48"/>
        <v>74</v>
      </c>
      <c r="FC59" s="274">
        <v>0</v>
      </c>
      <c r="FD59" s="274">
        <v>0</v>
      </c>
      <c r="FE59" s="274">
        <v>0</v>
      </c>
      <c r="FF59" s="274">
        <v>39</v>
      </c>
      <c r="FG59" s="274">
        <v>23</v>
      </c>
      <c r="FH59" s="274">
        <v>11</v>
      </c>
      <c r="FI59" s="274">
        <v>1</v>
      </c>
      <c r="FJ59" s="274">
        <v>0</v>
      </c>
      <c r="FK59" s="274">
        <v>0</v>
      </c>
      <c r="FL59" s="274">
        <v>0</v>
      </c>
      <c r="FM59" s="274">
        <v>0</v>
      </c>
      <c r="FN59" s="274">
        <v>0</v>
      </c>
      <c r="FO59" s="274">
        <v>0</v>
      </c>
      <c r="FP59" s="277" t="s">
        <v>835</v>
      </c>
      <c r="FQ59" s="277" t="s">
        <v>835</v>
      </c>
      <c r="FR59" s="277" t="s">
        <v>835</v>
      </c>
      <c r="FS59" s="274">
        <v>0</v>
      </c>
      <c r="FT59" s="274">
        <v>0</v>
      </c>
      <c r="FU59" s="274">
        <v>0</v>
      </c>
      <c r="FV59" s="274">
        <v>0</v>
      </c>
      <c r="FW59" s="274">
        <v>0</v>
      </c>
    </row>
    <row r="60" spans="1:179" ht="13.5" customHeight="1" x14ac:dyDescent="0.15">
      <c r="A60" s="272" t="s">
        <v>710</v>
      </c>
      <c r="B60" s="273" t="s">
        <v>831</v>
      </c>
      <c r="C60" s="272" t="s">
        <v>832</v>
      </c>
      <c r="D60" s="274">
        <f t="shared" si="49"/>
        <v>43</v>
      </c>
      <c r="E60" s="274">
        <f t="shared" si="50"/>
        <v>0</v>
      </c>
      <c r="F60" s="274">
        <f t="shared" si="51"/>
        <v>0</v>
      </c>
      <c r="G60" s="274">
        <f t="shared" si="52"/>
        <v>0</v>
      </c>
      <c r="H60" s="274">
        <f t="shared" si="53"/>
        <v>21</v>
      </c>
      <c r="I60" s="274">
        <f t="shared" si="54"/>
        <v>15</v>
      </c>
      <c r="J60" s="274">
        <f t="shared" si="55"/>
        <v>7</v>
      </c>
      <c r="K60" s="274">
        <f t="shared" si="56"/>
        <v>0</v>
      </c>
      <c r="L60" s="274">
        <f t="shared" si="57"/>
        <v>0</v>
      </c>
      <c r="M60" s="274">
        <f t="shared" si="58"/>
        <v>0</v>
      </c>
      <c r="N60" s="274">
        <f t="shared" si="59"/>
        <v>0</v>
      </c>
      <c r="O60" s="274">
        <f t="shared" si="60"/>
        <v>0</v>
      </c>
      <c r="P60" s="274">
        <f t="shared" si="61"/>
        <v>0</v>
      </c>
      <c r="Q60" s="274">
        <f t="shared" si="62"/>
        <v>0</v>
      </c>
      <c r="R60" s="274">
        <f t="shared" si="63"/>
        <v>0</v>
      </c>
      <c r="S60" s="274">
        <f t="shared" si="64"/>
        <v>0</v>
      </c>
      <c r="T60" s="274">
        <f t="shared" si="65"/>
        <v>0</v>
      </c>
      <c r="U60" s="274">
        <f t="shared" si="66"/>
        <v>0</v>
      </c>
      <c r="V60" s="274">
        <f t="shared" si="40"/>
        <v>0</v>
      </c>
      <c r="W60" s="274">
        <f t="shared" si="67"/>
        <v>0</v>
      </c>
      <c r="X60" s="274">
        <f t="shared" si="41"/>
        <v>0</v>
      </c>
      <c r="Y60" s="274">
        <f t="shared" si="68"/>
        <v>0</v>
      </c>
      <c r="Z60" s="274">
        <f t="shared" si="42"/>
        <v>0</v>
      </c>
      <c r="AA60" s="274">
        <v>0</v>
      </c>
      <c r="AB60" s="274">
        <v>0</v>
      </c>
      <c r="AC60" s="274">
        <v>0</v>
      </c>
      <c r="AD60" s="274">
        <v>0</v>
      </c>
      <c r="AE60" s="274">
        <v>0</v>
      </c>
      <c r="AF60" s="274">
        <v>0</v>
      </c>
      <c r="AG60" s="274">
        <v>0</v>
      </c>
      <c r="AH60" s="274">
        <v>0</v>
      </c>
      <c r="AI60" s="274">
        <v>0</v>
      </c>
      <c r="AJ60" s="274">
        <v>0</v>
      </c>
      <c r="AK60" s="274">
        <v>0</v>
      </c>
      <c r="AL60" s="277" t="s">
        <v>835</v>
      </c>
      <c r="AM60" s="277" t="s">
        <v>835</v>
      </c>
      <c r="AN60" s="274">
        <v>0</v>
      </c>
      <c r="AO60" s="277" t="s">
        <v>835</v>
      </c>
      <c r="AP60" s="277" t="s">
        <v>835</v>
      </c>
      <c r="AQ60" s="274">
        <v>0</v>
      </c>
      <c r="AR60" s="277" t="s">
        <v>835</v>
      </c>
      <c r="AS60" s="274">
        <v>0</v>
      </c>
      <c r="AT60" s="274">
        <v>0</v>
      </c>
      <c r="AU60" s="274">
        <v>0</v>
      </c>
      <c r="AV60" s="274">
        <f t="shared" si="43"/>
        <v>0</v>
      </c>
      <c r="AW60" s="274">
        <v>0</v>
      </c>
      <c r="AX60" s="274">
        <v>0</v>
      </c>
      <c r="AY60" s="274">
        <v>0</v>
      </c>
      <c r="AZ60" s="274">
        <v>0</v>
      </c>
      <c r="BA60" s="274">
        <v>0</v>
      </c>
      <c r="BB60" s="274">
        <v>0</v>
      </c>
      <c r="BC60" s="274">
        <v>0</v>
      </c>
      <c r="BD60" s="274">
        <v>0</v>
      </c>
      <c r="BE60" s="274">
        <v>0</v>
      </c>
      <c r="BF60" s="274">
        <v>0</v>
      </c>
      <c r="BG60" s="274">
        <v>0</v>
      </c>
      <c r="BH60" s="277" t="s">
        <v>835</v>
      </c>
      <c r="BI60" s="277" t="s">
        <v>835</v>
      </c>
      <c r="BJ60" s="277" t="s">
        <v>835</v>
      </c>
      <c r="BK60" s="277" t="s">
        <v>835</v>
      </c>
      <c r="BL60" s="277" t="s">
        <v>835</v>
      </c>
      <c r="BM60" s="277" t="s">
        <v>835</v>
      </c>
      <c r="BN60" s="277" t="s">
        <v>835</v>
      </c>
      <c r="BO60" s="277" t="s">
        <v>835</v>
      </c>
      <c r="BP60" s="274">
        <v>0</v>
      </c>
      <c r="BQ60" s="274">
        <v>0</v>
      </c>
      <c r="BR60" s="274">
        <f t="shared" si="44"/>
        <v>0</v>
      </c>
      <c r="BS60" s="277" t="s">
        <v>835</v>
      </c>
      <c r="BT60" s="277" t="s">
        <v>835</v>
      </c>
      <c r="BU60" s="277" t="s">
        <v>835</v>
      </c>
      <c r="BV60" s="277" t="s">
        <v>835</v>
      </c>
      <c r="BW60" s="277" t="s">
        <v>835</v>
      </c>
      <c r="BX60" s="277" t="s">
        <v>835</v>
      </c>
      <c r="BY60" s="277" t="s">
        <v>835</v>
      </c>
      <c r="BZ60" s="277" t="s">
        <v>835</v>
      </c>
      <c r="CA60" s="277" t="s">
        <v>835</v>
      </c>
      <c r="CB60" s="277" t="s">
        <v>835</v>
      </c>
      <c r="CC60" s="277" t="s">
        <v>835</v>
      </c>
      <c r="CD60" s="274">
        <v>0</v>
      </c>
      <c r="CE60" s="277" t="s">
        <v>835</v>
      </c>
      <c r="CF60" s="277" t="s">
        <v>835</v>
      </c>
      <c r="CG60" s="277" t="s">
        <v>835</v>
      </c>
      <c r="CH60" s="277" t="s">
        <v>835</v>
      </c>
      <c r="CI60" s="277" t="s">
        <v>835</v>
      </c>
      <c r="CJ60" s="277" t="s">
        <v>835</v>
      </c>
      <c r="CK60" s="277" t="s">
        <v>835</v>
      </c>
      <c r="CL60" s="274">
        <v>0</v>
      </c>
      <c r="CM60" s="274">
        <v>0</v>
      </c>
      <c r="CN60" s="274">
        <f t="shared" si="45"/>
        <v>0</v>
      </c>
      <c r="CO60" s="277" t="s">
        <v>835</v>
      </c>
      <c r="CP60" s="277" t="s">
        <v>835</v>
      </c>
      <c r="CQ60" s="277" t="s">
        <v>835</v>
      </c>
      <c r="CR60" s="277" t="s">
        <v>835</v>
      </c>
      <c r="CS60" s="277" t="s">
        <v>835</v>
      </c>
      <c r="CT60" s="277" t="s">
        <v>835</v>
      </c>
      <c r="CU60" s="277" t="s">
        <v>835</v>
      </c>
      <c r="CV60" s="277" t="s">
        <v>835</v>
      </c>
      <c r="CW60" s="277" t="s">
        <v>835</v>
      </c>
      <c r="CX60" s="277" t="s">
        <v>835</v>
      </c>
      <c r="CY60" s="277" t="s">
        <v>835</v>
      </c>
      <c r="CZ60" s="277" t="s">
        <v>835</v>
      </c>
      <c r="DA60" s="274">
        <v>0</v>
      </c>
      <c r="DB60" s="277" t="s">
        <v>835</v>
      </c>
      <c r="DC60" s="277" t="s">
        <v>835</v>
      </c>
      <c r="DD60" s="277" t="s">
        <v>835</v>
      </c>
      <c r="DE60" s="277" t="s">
        <v>835</v>
      </c>
      <c r="DF60" s="277" t="s">
        <v>835</v>
      </c>
      <c r="DG60" s="277" t="s">
        <v>835</v>
      </c>
      <c r="DH60" s="274">
        <v>0</v>
      </c>
      <c r="DI60" s="274">
        <v>0</v>
      </c>
      <c r="DJ60" s="274">
        <f t="shared" si="46"/>
        <v>0</v>
      </c>
      <c r="DK60" s="277" t="s">
        <v>835</v>
      </c>
      <c r="DL60" s="277" t="s">
        <v>835</v>
      </c>
      <c r="DM60" s="277" t="s">
        <v>835</v>
      </c>
      <c r="DN60" s="277" t="s">
        <v>835</v>
      </c>
      <c r="DO60" s="277" t="s">
        <v>835</v>
      </c>
      <c r="DP60" s="277" t="s">
        <v>835</v>
      </c>
      <c r="DQ60" s="277" t="s">
        <v>835</v>
      </c>
      <c r="DR60" s="277" t="s">
        <v>835</v>
      </c>
      <c r="DS60" s="277" t="s">
        <v>835</v>
      </c>
      <c r="DT60" s="277" t="s">
        <v>835</v>
      </c>
      <c r="DU60" s="277" t="s">
        <v>835</v>
      </c>
      <c r="DV60" s="274">
        <v>0</v>
      </c>
      <c r="DW60" s="277" t="s">
        <v>835</v>
      </c>
      <c r="DX60" s="277" t="s">
        <v>835</v>
      </c>
      <c r="DY60" s="277" t="s">
        <v>835</v>
      </c>
      <c r="DZ60" s="274">
        <v>0</v>
      </c>
      <c r="EA60" s="277" t="s">
        <v>835</v>
      </c>
      <c r="EB60" s="277" t="s">
        <v>835</v>
      </c>
      <c r="EC60" s="277" t="s">
        <v>835</v>
      </c>
      <c r="ED60" s="274">
        <v>0</v>
      </c>
      <c r="EE60" s="274">
        <v>0</v>
      </c>
      <c r="EF60" s="274">
        <f t="shared" si="47"/>
        <v>0</v>
      </c>
      <c r="EG60" s="274">
        <v>0</v>
      </c>
      <c r="EH60" s="277" t="s">
        <v>835</v>
      </c>
      <c r="EI60" s="277" t="s">
        <v>835</v>
      </c>
      <c r="EJ60" s="274">
        <v>0</v>
      </c>
      <c r="EK60" s="277" t="s">
        <v>835</v>
      </c>
      <c r="EL60" s="277" t="s">
        <v>835</v>
      </c>
      <c r="EM60" s="277" t="s">
        <v>835</v>
      </c>
      <c r="EN60" s="274">
        <v>0</v>
      </c>
      <c r="EO60" s="274">
        <v>0</v>
      </c>
      <c r="EP60" s="274">
        <v>0</v>
      </c>
      <c r="EQ60" s="277" t="s">
        <v>835</v>
      </c>
      <c r="ER60" s="277" t="s">
        <v>835</v>
      </c>
      <c r="ES60" s="277" t="s">
        <v>835</v>
      </c>
      <c r="ET60" s="277" t="s">
        <v>835</v>
      </c>
      <c r="EU60" s="274">
        <v>0</v>
      </c>
      <c r="EV60" s="274">
        <v>0</v>
      </c>
      <c r="EW60" s="277" t="s">
        <v>835</v>
      </c>
      <c r="EX60" s="277" t="s">
        <v>835</v>
      </c>
      <c r="EY60" s="277" t="s">
        <v>835</v>
      </c>
      <c r="EZ60" s="274">
        <v>0</v>
      </c>
      <c r="FA60" s="274">
        <v>0</v>
      </c>
      <c r="FB60" s="274">
        <f t="shared" si="48"/>
        <v>43</v>
      </c>
      <c r="FC60" s="274">
        <v>0</v>
      </c>
      <c r="FD60" s="274">
        <v>0</v>
      </c>
      <c r="FE60" s="274">
        <v>0</v>
      </c>
      <c r="FF60" s="274">
        <v>21</v>
      </c>
      <c r="FG60" s="274">
        <v>15</v>
      </c>
      <c r="FH60" s="274">
        <v>7</v>
      </c>
      <c r="FI60" s="274">
        <v>0</v>
      </c>
      <c r="FJ60" s="274">
        <v>0</v>
      </c>
      <c r="FK60" s="274">
        <v>0</v>
      </c>
      <c r="FL60" s="274">
        <v>0</v>
      </c>
      <c r="FM60" s="274">
        <v>0</v>
      </c>
      <c r="FN60" s="274">
        <v>0</v>
      </c>
      <c r="FO60" s="274">
        <v>0</v>
      </c>
      <c r="FP60" s="277" t="s">
        <v>835</v>
      </c>
      <c r="FQ60" s="277" t="s">
        <v>835</v>
      </c>
      <c r="FR60" s="277" t="s">
        <v>835</v>
      </c>
      <c r="FS60" s="274">
        <v>0</v>
      </c>
      <c r="FT60" s="274">
        <v>0</v>
      </c>
      <c r="FU60" s="274">
        <v>0</v>
      </c>
      <c r="FV60" s="274">
        <v>0</v>
      </c>
      <c r="FW60" s="274">
        <v>0</v>
      </c>
    </row>
    <row r="61" spans="1:179" ht="13.5" customHeight="1" x14ac:dyDescent="0.15">
      <c r="A61" s="272" t="s">
        <v>710</v>
      </c>
      <c r="B61" s="273" t="s">
        <v>833</v>
      </c>
      <c r="C61" s="272" t="s">
        <v>834</v>
      </c>
      <c r="D61" s="274">
        <f t="shared" si="49"/>
        <v>18</v>
      </c>
      <c r="E61" s="274">
        <f t="shared" si="50"/>
        <v>0</v>
      </c>
      <c r="F61" s="274">
        <f t="shared" si="51"/>
        <v>0</v>
      </c>
      <c r="G61" s="274">
        <f t="shared" si="52"/>
        <v>0</v>
      </c>
      <c r="H61" s="274">
        <f t="shared" si="53"/>
        <v>9</v>
      </c>
      <c r="I61" s="274">
        <f t="shared" si="54"/>
        <v>6</v>
      </c>
      <c r="J61" s="274">
        <f t="shared" si="55"/>
        <v>3</v>
      </c>
      <c r="K61" s="274">
        <f t="shared" si="56"/>
        <v>0</v>
      </c>
      <c r="L61" s="274">
        <f t="shared" si="57"/>
        <v>0</v>
      </c>
      <c r="M61" s="274">
        <f t="shared" si="58"/>
        <v>0</v>
      </c>
      <c r="N61" s="274">
        <f t="shared" si="59"/>
        <v>0</v>
      </c>
      <c r="O61" s="274">
        <f t="shared" si="60"/>
        <v>0</v>
      </c>
      <c r="P61" s="274">
        <f t="shared" si="61"/>
        <v>0</v>
      </c>
      <c r="Q61" s="274">
        <f t="shared" si="62"/>
        <v>0</v>
      </c>
      <c r="R61" s="274">
        <f t="shared" si="63"/>
        <v>0</v>
      </c>
      <c r="S61" s="274">
        <f t="shared" si="64"/>
        <v>0</v>
      </c>
      <c r="T61" s="274">
        <f t="shared" si="65"/>
        <v>0</v>
      </c>
      <c r="U61" s="274">
        <f t="shared" si="66"/>
        <v>0</v>
      </c>
      <c r="V61" s="274">
        <f t="shared" si="40"/>
        <v>0</v>
      </c>
      <c r="W61" s="274">
        <f t="shared" si="67"/>
        <v>0</v>
      </c>
      <c r="X61" s="274">
        <f t="shared" si="41"/>
        <v>0</v>
      </c>
      <c r="Y61" s="274">
        <f t="shared" si="68"/>
        <v>0</v>
      </c>
      <c r="Z61" s="274">
        <f t="shared" si="42"/>
        <v>0</v>
      </c>
      <c r="AA61" s="274">
        <v>0</v>
      </c>
      <c r="AB61" s="274">
        <v>0</v>
      </c>
      <c r="AC61" s="274">
        <v>0</v>
      </c>
      <c r="AD61" s="274">
        <v>0</v>
      </c>
      <c r="AE61" s="274">
        <v>0</v>
      </c>
      <c r="AF61" s="274">
        <v>0</v>
      </c>
      <c r="AG61" s="274">
        <v>0</v>
      </c>
      <c r="AH61" s="274">
        <v>0</v>
      </c>
      <c r="AI61" s="274">
        <v>0</v>
      </c>
      <c r="AJ61" s="274">
        <v>0</v>
      </c>
      <c r="AK61" s="274">
        <v>0</v>
      </c>
      <c r="AL61" s="277" t="s">
        <v>835</v>
      </c>
      <c r="AM61" s="277" t="s">
        <v>835</v>
      </c>
      <c r="AN61" s="274">
        <v>0</v>
      </c>
      <c r="AO61" s="277" t="s">
        <v>835</v>
      </c>
      <c r="AP61" s="277" t="s">
        <v>835</v>
      </c>
      <c r="AQ61" s="274">
        <v>0</v>
      </c>
      <c r="AR61" s="277" t="s">
        <v>835</v>
      </c>
      <c r="AS61" s="274">
        <v>0</v>
      </c>
      <c r="AT61" s="274">
        <v>0</v>
      </c>
      <c r="AU61" s="274">
        <v>0</v>
      </c>
      <c r="AV61" s="274">
        <f t="shared" si="43"/>
        <v>0</v>
      </c>
      <c r="AW61" s="274">
        <v>0</v>
      </c>
      <c r="AX61" s="274">
        <v>0</v>
      </c>
      <c r="AY61" s="274">
        <v>0</v>
      </c>
      <c r="AZ61" s="274">
        <v>0</v>
      </c>
      <c r="BA61" s="274">
        <v>0</v>
      </c>
      <c r="BB61" s="274">
        <v>0</v>
      </c>
      <c r="BC61" s="274">
        <v>0</v>
      </c>
      <c r="BD61" s="274">
        <v>0</v>
      </c>
      <c r="BE61" s="274">
        <v>0</v>
      </c>
      <c r="BF61" s="274">
        <v>0</v>
      </c>
      <c r="BG61" s="274">
        <v>0</v>
      </c>
      <c r="BH61" s="277" t="s">
        <v>835</v>
      </c>
      <c r="BI61" s="277" t="s">
        <v>835</v>
      </c>
      <c r="BJ61" s="277" t="s">
        <v>835</v>
      </c>
      <c r="BK61" s="277" t="s">
        <v>835</v>
      </c>
      <c r="BL61" s="277" t="s">
        <v>835</v>
      </c>
      <c r="BM61" s="277" t="s">
        <v>835</v>
      </c>
      <c r="BN61" s="277" t="s">
        <v>835</v>
      </c>
      <c r="BO61" s="277" t="s">
        <v>835</v>
      </c>
      <c r="BP61" s="274">
        <v>0</v>
      </c>
      <c r="BQ61" s="274">
        <v>0</v>
      </c>
      <c r="BR61" s="274">
        <f t="shared" si="44"/>
        <v>0</v>
      </c>
      <c r="BS61" s="277" t="s">
        <v>835</v>
      </c>
      <c r="BT61" s="277" t="s">
        <v>835</v>
      </c>
      <c r="BU61" s="277" t="s">
        <v>835</v>
      </c>
      <c r="BV61" s="277" t="s">
        <v>835</v>
      </c>
      <c r="BW61" s="277" t="s">
        <v>835</v>
      </c>
      <c r="BX61" s="277" t="s">
        <v>835</v>
      </c>
      <c r="BY61" s="277" t="s">
        <v>835</v>
      </c>
      <c r="BZ61" s="277" t="s">
        <v>835</v>
      </c>
      <c r="CA61" s="277" t="s">
        <v>835</v>
      </c>
      <c r="CB61" s="277" t="s">
        <v>835</v>
      </c>
      <c r="CC61" s="277" t="s">
        <v>835</v>
      </c>
      <c r="CD61" s="274">
        <v>0</v>
      </c>
      <c r="CE61" s="277" t="s">
        <v>835</v>
      </c>
      <c r="CF61" s="277" t="s">
        <v>835</v>
      </c>
      <c r="CG61" s="277" t="s">
        <v>835</v>
      </c>
      <c r="CH61" s="277" t="s">
        <v>835</v>
      </c>
      <c r="CI61" s="277" t="s">
        <v>835</v>
      </c>
      <c r="CJ61" s="277" t="s">
        <v>835</v>
      </c>
      <c r="CK61" s="277" t="s">
        <v>835</v>
      </c>
      <c r="CL61" s="274">
        <v>0</v>
      </c>
      <c r="CM61" s="274">
        <v>0</v>
      </c>
      <c r="CN61" s="274">
        <f t="shared" si="45"/>
        <v>0</v>
      </c>
      <c r="CO61" s="277" t="s">
        <v>835</v>
      </c>
      <c r="CP61" s="277" t="s">
        <v>835</v>
      </c>
      <c r="CQ61" s="277" t="s">
        <v>835</v>
      </c>
      <c r="CR61" s="277" t="s">
        <v>835</v>
      </c>
      <c r="CS61" s="277" t="s">
        <v>835</v>
      </c>
      <c r="CT61" s="277" t="s">
        <v>835</v>
      </c>
      <c r="CU61" s="277" t="s">
        <v>835</v>
      </c>
      <c r="CV61" s="277" t="s">
        <v>835</v>
      </c>
      <c r="CW61" s="277" t="s">
        <v>835</v>
      </c>
      <c r="CX61" s="277" t="s">
        <v>835</v>
      </c>
      <c r="CY61" s="277" t="s">
        <v>835</v>
      </c>
      <c r="CZ61" s="277" t="s">
        <v>835</v>
      </c>
      <c r="DA61" s="274">
        <v>0</v>
      </c>
      <c r="DB61" s="277" t="s">
        <v>835</v>
      </c>
      <c r="DC61" s="277" t="s">
        <v>835</v>
      </c>
      <c r="DD61" s="277" t="s">
        <v>835</v>
      </c>
      <c r="DE61" s="277" t="s">
        <v>835</v>
      </c>
      <c r="DF61" s="277" t="s">
        <v>835</v>
      </c>
      <c r="DG61" s="277" t="s">
        <v>835</v>
      </c>
      <c r="DH61" s="274">
        <v>0</v>
      </c>
      <c r="DI61" s="274">
        <v>0</v>
      </c>
      <c r="DJ61" s="274">
        <f t="shared" si="46"/>
        <v>0</v>
      </c>
      <c r="DK61" s="277" t="s">
        <v>835</v>
      </c>
      <c r="DL61" s="277" t="s">
        <v>835</v>
      </c>
      <c r="DM61" s="277" t="s">
        <v>835</v>
      </c>
      <c r="DN61" s="277" t="s">
        <v>835</v>
      </c>
      <c r="DO61" s="277" t="s">
        <v>835</v>
      </c>
      <c r="DP61" s="277" t="s">
        <v>835</v>
      </c>
      <c r="DQ61" s="277" t="s">
        <v>835</v>
      </c>
      <c r="DR61" s="277" t="s">
        <v>835</v>
      </c>
      <c r="DS61" s="277" t="s">
        <v>835</v>
      </c>
      <c r="DT61" s="277" t="s">
        <v>835</v>
      </c>
      <c r="DU61" s="277" t="s">
        <v>835</v>
      </c>
      <c r="DV61" s="274">
        <v>0</v>
      </c>
      <c r="DW61" s="277" t="s">
        <v>835</v>
      </c>
      <c r="DX61" s="277" t="s">
        <v>835</v>
      </c>
      <c r="DY61" s="277" t="s">
        <v>835</v>
      </c>
      <c r="DZ61" s="274">
        <v>0</v>
      </c>
      <c r="EA61" s="277" t="s">
        <v>835</v>
      </c>
      <c r="EB61" s="277" t="s">
        <v>835</v>
      </c>
      <c r="EC61" s="277" t="s">
        <v>835</v>
      </c>
      <c r="ED61" s="274">
        <v>0</v>
      </c>
      <c r="EE61" s="274">
        <v>0</v>
      </c>
      <c r="EF61" s="274">
        <f t="shared" si="47"/>
        <v>0</v>
      </c>
      <c r="EG61" s="274">
        <v>0</v>
      </c>
      <c r="EH61" s="277" t="s">
        <v>835</v>
      </c>
      <c r="EI61" s="277" t="s">
        <v>835</v>
      </c>
      <c r="EJ61" s="274">
        <v>0</v>
      </c>
      <c r="EK61" s="277" t="s">
        <v>835</v>
      </c>
      <c r="EL61" s="277" t="s">
        <v>835</v>
      </c>
      <c r="EM61" s="277" t="s">
        <v>835</v>
      </c>
      <c r="EN61" s="274">
        <v>0</v>
      </c>
      <c r="EO61" s="274">
        <v>0</v>
      </c>
      <c r="EP61" s="274">
        <v>0</v>
      </c>
      <c r="EQ61" s="277" t="s">
        <v>835</v>
      </c>
      <c r="ER61" s="277" t="s">
        <v>835</v>
      </c>
      <c r="ES61" s="277" t="s">
        <v>835</v>
      </c>
      <c r="ET61" s="277" t="s">
        <v>835</v>
      </c>
      <c r="EU61" s="274">
        <v>0</v>
      </c>
      <c r="EV61" s="274">
        <v>0</v>
      </c>
      <c r="EW61" s="277" t="s">
        <v>835</v>
      </c>
      <c r="EX61" s="277" t="s">
        <v>835</v>
      </c>
      <c r="EY61" s="277" t="s">
        <v>835</v>
      </c>
      <c r="EZ61" s="274">
        <v>0</v>
      </c>
      <c r="FA61" s="274">
        <v>0</v>
      </c>
      <c r="FB61" s="274">
        <f t="shared" si="48"/>
        <v>18</v>
      </c>
      <c r="FC61" s="274">
        <v>0</v>
      </c>
      <c r="FD61" s="274">
        <v>0</v>
      </c>
      <c r="FE61" s="274">
        <v>0</v>
      </c>
      <c r="FF61" s="274">
        <v>9</v>
      </c>
      <c r="FG61" s="274">
        <v>6</v>
      </c>
      <c r="FH61" s="274">
        <v>3</v>
      </c>
      <c r="FI61" s="274">
        <v>0</v>
      </c>
      <c r="FJ61" s="274">
        <v>0</v>
      </c>
      <c r="FK61" s="274">
        <v>0</v>
      </c>
      <c r="FL61" s="274">
        <v>0</v>
      </c>
      <c r="FM61" s="274">
        <v>0</v>
      </c>
      <c r="FN61" s="274">
        <v>0</v>
      </c>
      <c r="FO61" s="274">
        <v>0</v>
      </c>
      <c r="FP61" s="277" t="s">
        <v>835</v>
      </c>
      <c r="FQ61" s="277" t="s">
        <v>835</v>
      </c>
      <c r="FR61" s="277" t="s">
        <v>835</v>
      </c>
      <c r="FS61" s="274">
        <v>0</v>
      </c>
      <c r="FT61" s="274">
        <v>0</v>
      </c>
      <c r="FU61" s="274">
        <v>0</v>
      </c>
      <c r="FV61" s="274">
        <v>0</v>
      </c>
      <c r="FW61" s="274">
        <v>0</v>
      </c>
    </row>
    <row r="62" spans="1:179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7"/>
      <c r="AM62" s="277"/>
      <c r="AN62" s="274"/>
      <c r="AO62" s="277"/>
      <c r="AP62" s="277"/>
      <c r="AQ62" s="274"/>
      <c r="AR62" s="277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7"/>
      <c r="BI62" s="277"/>
      <c r="BJ62" s="277"/>
      <c r="BK62" s="277"/>
      <c r="BL62" s="277"/>
      <c r="BM62" s="277"/>
      <c r="BN62" s="277"/>
      <c r="BO62" s="277"/>
      <c r="BP62" s="274"/>
      <c r="BQ62" s="274"/>
      <c r="BR62" s="274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4"/>
      <c r="CE62" s="277"/>
      <c r="CF62" s="277"/>
      <c r="CG62" s="277"/>
      <c r="CH62" s="277"/>
      <c r="CI62" s="277"/>
      <c r="CJ62" s="277"/>
      <c r="CK62" s="277"/>
      <c r="CL62" s="274"/>
      <c r="CM62" s="274"/>
      <c r="CN62" s="274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4"/>
      <c r="DB62" s="277"/>
      <c r="DC62" s="277"/>
      <c r="DD62" s="277"/>
      <c r="DE62" s="277"/>
      <c r="DF62" s="277"/>
      <c r="DG62" s="277"/>
      <c r="DH62" s="274"/>
      <c r="DI62" s="274"/>
      <c r="DJ62" s="274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4"/>
      <c r="DW62" s="277"/>
      <c r="DX62" s="277"/>
      <c r="DY62" s="277"/>
      <c r="DZ62" s="274"/>
      <c r="EA62" s="277"/>
      <c r="EB62" s="277"/>
      <c r="EC62" s="277"/>
      <c r="ED62" s="274"/>
      <c r="EE62" s="274"/>
      <c r="EF62" s="274"/>
      <c r="EG62" s="274"/>
      <c r="EH62" s="277"/>
      <c r="EI62" s="277"/>
      <c r="EJ62" s="274"/>
      <c r="EK62" s="277"/>
      <c r="EL62" s="277"/>
      <c r="EM62" s="277"/>
      <c r="EN62" s="274"/>
      <c r="EO62" s="274"/>
      <c r="EP62" s="274"/>
      <c r="EQ62" s="277"/>
      <c r="ER62" s="277"/>
      <c r="ES62" s="277"/>
      <c r="ET62" s="277"/>
      <c r="EU62" s="274"/>
      <c r="EV62" s="274"/>
      <c r="EW62" s="277"/>
      <c r="EX62" s="277"/>
      <c r="EY62" s="277"/>
      <c r="EZ62" s="274"/>
      <c r="FA62" s="274"/>
      <c r="FB62" s="274"/>
      <c r="FC62" s="274"/>
      <c r="FD62" s="274"/>
      <c r="FE62" s="274"/>
      <c r="FF62" s="274"/>
      <c r="FG62" s="274"/>
      <c r="FH62" s="274"/>
      <c r="FI62" s="274"/>
      <c r="FJ62" s="274"/>
      <c r="FK62" s="274"/>
      <c r="FL62" s="274"/>
      <c r="FM62" s="274"/>
      <c r="FN62" s="274"/>
      <c r="FO62" s="274"/>
      <c r="FP62" s="277"/>
      <c r="FQ62" s="277"/>
      <c r="FR62" s="277"/>
      <c r="FS62" s="274"/>
      <c r="FT62" s="274"/>
      <c r="FU62" s="274"/>
      <c r="FV62" s="274"/>
      <c r="FW62" s="274"/>
    </row>
    <row r="63" spans="1:179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7"/>
      <c r="AM63" s="277"/>
      <c r="AN63" s="274"/>
      <c r="AO63" s="277"/>
      <c r="AP63" s="277"/>
      <c r="AQ63" s="274"/>
      <c r="AR63" s="277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7"/>
      <c r="BI63" s="277"/>
      <c r="BJ63" s="277"/>
      <c r="BK63" s="277"/>
      <c r="BL63" s="277"/>
      <c r="BM63" s="277"/>
      <c r="BN63" s="277"/>
      <c r="BO63" s="277"/>
      <c r="BP63" s="274"/>
      <c r="BQ63" s="274"/>
      <c r="BR63" s="274"/>
      <c r="BS63" s="277"/>
      <c r="BT63" s="277"/>
      <c r="BU63" s="277"/>
      <c r="BV63" s="277"/>
      <c r="BW63" s="277"/>
      <c r="BX63" s="277"/>
      <c r="BY63" s="277"/>
      <c r="BZ63" s="277"/>
      <c r="CA63" s="277"/>
      <c r="CB63" s="277"/>
      <c r="CC63" s="277"/>
      <c r="CD63" s="274"/>
      <c r="CE63" s="277"/>
      <c r="CF63" s="277"/>
      <c r="CG63" s="277"/>
      <c r="CH63" s="277"/>
      <c r="CI63" s="277"/>
      <c r="CJ63" s="277"/>
      <c r="CK63" s="277"/>
      <c r="CL63" s="274"/>
      <c r="CM63" s="274"/>
      <c r="CN63" s="274"/>
      <c r="CO63" s="277"/>
      <c r="CP63" s="277"/>
      <c r="CQ63" s="277"/>
      <c r="CR63" s="277"/>
      <c r="CS63" s="277"/>
      <c r="CT63" s="277"/>
      <c r="CU63" s="277"/>
      <c r="CV63" s="277"/>
      <c r="CW63" s="277"/>
      <c r="CX63" s="277"/>
      <c r="CY63" s="277"/>
      <c r="CZ63" s="277"/>
      <c r="DA63" s="274"/>
      <c r="DB63" s="277"/>
      <c r="DC63" s="277"/>
      <c r="DD63" s="277"/>
      <c r="DE63" s="277"/>
      <c r="DF63" s="277"/>
      <c r="DG63" s="277"/>
      <c r="DH63" s="274"/>
      <c r="DI63" s="274"/>
      <c r="DJ63" s="274"/>
      <c r="DK63" s="277"/>
      <c r="DL63" s="277"/>
      <c r="DM63" s="277"/>
      <c r="DN63" s="277"/>
      <c r="DO63" s="277"/>
      <c r="DP63" s="277"/>
      <c r="DQ63" s="277"/>
      <c r="DR63" s="277"/>
      <c r="DS63" s="277"/>
      <c r="DT63" s="277"/>
      <c r="DU63" s="277"/>
      <c r="DV63" s="274"/>
      <c r="DW63" s="277"/>
      <c r="DX63" s="277"/>
      <c r="DY63" s="277"/>
      <c r="DZ63" s="274"/>
      <c r="EA63" s="277"/>
      <c r="EB63" s="277"/>
      <c r="EC63" s="277"/>
      <c r="ED63" s="274"/>
      <c r="EE63" s="274"/>
      <c r="EF63" s="274"/>
      <c r="EG63" s="274"/>
      <c r="EH63" s="277"/>
      <c r="EI63" s="277"/>
      <c r="EJ63" s="274"/>
      <c r="EK63" s="277"/>
      <c r="EL63" s="277"/>
      <c r="EM63" s="277"/>
      <c r="EN63" s="274"/>
      <c r="EO63" s="274"/>
      <c r="EP63" s="274"/>
      <c r="EQ63" s="277"/>
      <c r="ER63" s="277"/>
      <c r="ES63" s="277"/>
      <c r="ET63" s="277"/>
      <c r="EU63" s="274"/>
      <c r="EV63" s="274"/>
      <c r="EW63" s="277"/>
      <c r="EX63" s="277"/>
      <c r="EY63" s="277"/>
      <c r="EZ63" s="274"/>
      <c r="FA63" s="274"/>
      <c r="FB63" s="274"/>
      <c r="FC63" s="274"/>
      <c r="FD63" s="274"/>
      <c r="FE63" s="274"/>
      <c r="FF63" s="274"/>
      <c r="FG63" s="274"/>
      <c r="FH63" s="274"/>
      <c r="FI63" s="274"/>
      <c r="FJ63" s="274"/>
      <c r="FK63" s="274"/>
      <c r="FL63" s="274"/>
      <c r="FM63" s="274"/>
      <c r="FN63" s="274"/>
      <c r="FO63" s="274"/>
      <c r="FP63" s="277"/>
      <c r="FQ63" s="277"/>
      <c r="FR63" s="277"/>
      <c r="FS63" s="274"/>
      <c r="FT63" s="274"/>
      <c r="FU63" s="274"/>
      <c r="FV63" s="274"/>
      <c r="FW63" s="274"/>
    </row>
    <row r="64" spans="1:179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7"/>
      <c r="AM64" s="277"/>
      <c r="AN64" s="274"/>
      <c r="AO64" s="277"/>
      <c r="AP64" s="277"/>
      <c r="AQ64" s="274"/>
      <c r="AR64" s="277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7"/>
      <c r="BI64" s="277"/>
      <c r="BJ64" s="277"/>
      <c r="BK64" s="277"/>
      <c r="BL64" s="277"/>
      <c r="BM64" s="277"/>
      <c r="BN64" s="277"/>
      <c r="BO64" s="277"/>
      <c r="BP64" s="274"/>
      <c r="BQ64" s="274"/>
      <c r="BR64" s="274"/>
      <c r="BS64" s="277"/>
      <c r="BT64" s="277"/>
      <c r="BU64" s="277"/>
      <c r="BV64" s="277"/>
      <c r="BW64" s="277"/>
      <c r="BX64" s="277"/>
      <c r="BY64" s="277"/>
      <c r="BZ64" s="277"/>
      <c r="CA64" s="277"/>
      <c r="CB64" s="277"/>
      <c r="CC64" s="277"/>
      <c r="CD64" s="274"/>
      <c r="CE64" s="277"/>
      <c r="CF64" s="277"/>
      <c r="CG64" s="277"/>
      <c r="CH64" s="277"/>
      <c r="CI64" s="277"/>
      <c r="CJ64" s="277"/>
      <c r="CK64" s="277"/>
      <c r="CL64" s="274"/>
      <c r="CM64" s="274"/>
      <c r="CN64" s="274"/>
      <c r="CO64" s="277"/>
      <c r="CP64" s="277"/>
      <c r="CQ64" s="277"/>
      <c r="CR64" s="277"/>
      <c r="CS64" s="277"/>
      <c r="CT64" s="277"/>
      <c r="CU64" s="277"/>
      <c r="CV64" s="277"/>
      <c r="CW64" s="277"/>
      <c r="CX64" s="277"/>
      <c r="CY64" s="277"/>
      <c r="CZ64" s="277"/>
      <c r="DA64" s="274"/>
      <c r="DB64" s="277"/>
      <c r="DC64" s="277"/>
      <c r="DD64" s="277"/>
      <c r="DE64" s="277"/>
      <c r="DF64" s="277"/>
      <c r="DG64" s="277"/>
      <c r="DH64" s="274"/>
      <c r="DI64" s="274"/>
      <c r="DJ64" s="274"/>
      <c r="DK64" s="277"/>
      <c r="DL64" s="277"/>
      <c r="DM64" s="277"/>
      <c r="DN64" s="277"/>
      <c r="DO64" s="277"/>
      <c r="DP64" s="277"/>
      <c r="DQ64" s="277"/>
      <c r="DR64" s="277"/>
      <c r="DS64" s="277"/>
      <c r="DT64" s="277"/>
      <c r="DU64" s="277"/>
      <c r="DV64" s="274"/>
      <c r="DW64" s="277"/>
      <c r="DX64" s="277"/>
      <c r="DY64" s="277"/>
      <c r="DZ64" s="274"/>
      <c r="EA64" s="277"/>
      <c r="EB64" s="277"/>
      <c r="EC64" s="277"/>
      <c r="ED64" s="274"/>
      <c r="EE64" s="274"/>
      <c r="EF64" s="274"/>
      <c r="EG64" s="274"/>
      <c r="EH64" s="277"/>
      <c r="EI64" s="277"/>
      <c r="EJ64" s="274"/>
      <c r="EK64" s="277"/>
      <c r="EL64" s="277"/>
      <c r="EM64" s="277"/>
      <c r="EN64" s="274"/>
      <c r="EO64" s="274"/>
      <c r="EP64" s="274"/>
      <c r="EQ64" s="277"/>
      <c r="ER64" s="277"/>
      <c r="ES64" s="277"/>
      <c r="ET64" s="277"/>
      <c r="EU64" s="274"/>
      <c r="EV64" s="274"/>
      <c r="EW64" s="277"/>
      <c r="EX64" s="277"/>
      <c r="EY64" s="277"/>
      <c r="EZ64" s="274"/>
      <c r="FA64" s="274"/>
      <c r="FB64" s="274"/>
      <c r="FC64" s="274"/>
      <c r="FD64" s="274"/>
      <c r="FE64" s="274"/>
      <c r="FF64" s="274"/>
      <c r="FG64" s="274"/>
      <c r="FH64" s="274"/>
      <c r="FI64" s="274"/>
      <c r="FJ64" s="274"/>
      <c r="FK64" s="274"/>
      <c r="FL64" s="274"/>
      <c r="FM64" s="274"/>
      <c r="FN64" s="274"/>
      <c r="FO64" s="274"/>
      <c r="FP64" s="277"/>
      <c r="FQ64" s="277"/>
      <c r="FR64" s="277"/>
      <c r="FS64" s="274"/>
      <c r="FT64" s="274"/>
      <c r="FU64" s="274"/>
      <c r="FV64" s="274"/>
      <c r="FW64" s="274"/>
    </row>
    <row r="65" spans="1:179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7"/>
      <c r="AM65" s="277"/>
      <c r="AN65" s="274"/>
      <c r="AO65" s="277"/>
      <c r="AP65" s="277"/>
      <c r="AQ65" s="274"/>
      <c r="AR65" s="277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7"/>
      <c r="BI65" s="277"/>
      <c r="BJ65" s="277"/>
      <c r="BK65" s="277"/>
      <c r="BL65" s="277"/>
      <c r="BM65" s="277"/>
      <c r="BN65" s="277"/>
      <c r="BO65" s="277"/>
      <c r="BP65" s="274"/>
      <c r="BQ65" s="274"/>
      <c r="BR65" s="274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4"/>
      <c r="CE65" s="277"/>
      <c r="CF65" s="277"/>
      <c r="CG65" s="277"/>
      <c r="CH65" s="277"/>
      <c r="CI65" s="277"/>
      <c r="CJ65" s="277"/>
      <c r="CK65" s="277"/>
      <c r="CL65" s="274"/>
      <c r="CM65" s="274"/>
      <c r="CN65" s="274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4"/>
      <c r="DB65" s="277"/>
      <c r="DC65" s="277"/>
      <c r="DD65" s="277"/>
      <c r="DE65" s="277"/>
      <c r="DF65" s="277"/>
      <c r="DG65" s="277"/>
      <c r="DH65" s="274"/>
      <c r="DI65" s="274"/>
      <c r="DJ65" s="274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4"/>
      <c r="DW65" s="277"/>
      <c r="DX65" s="277"/>
      <c r="DY65" s="277"/>
      <c r="DZ65" s="274"/>
      <c r="EA65" s="277"/>
      <c r="EB65" s="277"/>
      <c r="EC65" s="277"/>
      <c r="ED65" s="274"/>
      <c r="EE65" s="274"/>
      <c r="EF65" s="274"/>
      <c r="EG65" s="274"/>
      <c r="EH65" s="277"/>
      <c r="EI65" s="277"/>
      <c r="EJ65" s="274"/>
      <c r="EK65" s="277"/>
      <c r="EL65" s="277"/>
      <c r="EM65" s="277"/>
      <c r="EN65" s="274"/>
      <c r="EO65" s="274"/>
      <c r="EP65" s="274"/>
      <c r="EQ65" s="277"/>
      <c r="ER65" s="277"/>
      <c r="ES65" s="277"/>
      <c r="ET65" s="277"/>
      <c r="EU65" s="274"/>
      <c r="EV65" s="274"/>
      <c r="EW65" s="277"/>
      <c r="EX65" s="277"/>
      <c r="EY65" s="277"/>
      <c r="EZ65" s="274"/>
      <c r="FA65" s="274"/>
      <c r="FB65" s="274"/>
      <c r="FC65" s="274"/>
      <c r="FD65" s="274"/>
      <c r="FE65" s="274"/>
      <c r="FF65" s="274"/>
      <c r="FG65" s="274"/>
      <c r="FH65" s="274"/>
      <c r="FI65" s="274"/>
      <c r="FJ65" s="274"/>
      <c r="FK65" s="274"/>
      <c r="FL65" s="274"/>
      <c r="FM65" s="274"/>
      <c r="FN65" s="274"/>
      <c r="FO65" s="274"/>
      <c r="FP65" s="277"/>
      <c r="FQ65" s="277"/>
      <c r="FR65" s="277"/>
      <c r="FS65" s="274"/>
      <c r="FT65" s="274"/>
      <c r="FU65" s="274"/>
      <c r="FV65" s="274"/>
      <c r="FW65" s="274"/>
    </row>
    <row r="66" spans="1:179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7"/>
      <c r="AM66" s="277"/>
      <c r="AN66" s="274"/>
      <c r="AO66" s="277"/>
      <c r="AP66" s="277"/>
      <c r="AQ66" s="274"/>
      <c r="AR66" s="277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7"/>
      <c r="BI66" s="277"/>
      <c r="BJ66" s="277"/>
      <c r="BK66" s="277"/>
      <c r="BL66" s="277"/>
      <c r="BM66" s="277"/>
      <c r="BN66" s="277"/>
      <c r="BO66" s="277"/>
      <c r="BP66" s="274"/>
      <c r="BQ66" s="274"/>
      <c r="BR66" s="274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4"/>
      <c r="CE66" s="277"/>
      <c r="CF66" s="277"/>
      <c r="CG66" s="277"/>
      <c r="CH66" s="277"/>
      <c r="CI66" s="277"/>
      <c r="CJ66" s="277"/>
      <c r="CK66" s="277"/>
      <c r="CL66" s="274"/>
      <c r="CM66" s="274"/>
      <c r="CN66" s="274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4"/>
      <c r="DB66" s="277"/>
      <c r="DC66" s="277"/>
      <c r="DD66" s="277"/>
      <c r="DE66" s="277"/>
      <c r="DF66" s="277"/>
      <c r="DG66" s="277"/>
      <c r="DH66" s="274"/>
      <c r="DI66" s="274"/>
      <c r="DJ66" s="274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4"/>
      <c r="DW66" s="277"/>
      <c r="DX66" s="277"/>
      <c r="DY66" s="277"/>
      <c r="DZ66" s="274"/>
      <c r="EA66" s="277"/>
      <c r="EB66" s="277"/>
      <c r="EC66" s="277"/>
      <c r="ED66" s="274"/>
      <c r="EE66" s="274"/>
      <c r="EF66" s="274"/>
      <c r="EG66" s="274"/>
      <c r="EH66" s="277"/>
      <c r="EI66" s="277"/>
      <c r="EJ66" s="274"/>
      <c r="EK66" s="277"/>
      <c r="EL66" s="277"/>
      <c r="EM66" s="277"/>
      <c r="EN66" s="274"/>
      <c r="EO66" s="274"/>
      <c r="EP66" s="274"/>
      <c r="EQ66" s="277"/>
      <c r="ER66" s="277"/>
      <c r="ES66" s="277"/>
      <c r="ET66" s="277"/>
      <c r="EU66" s="274"/>
      <c r="EV66" s="274"/>
      <c r="EW66" s="277"/>
      <c r="EX66" s="277"/>
      <c r="EY66" s="277"/>
      <c r="EZ66" s="274"/>
      <c r="FA66" s="274"/>
      <c r="FB66" s="274"/>
      <c r="FC66" s="274"/>
      <c r="FD66" s="274"/>
      <c r="FE66" s="274"/>
      <c r="FF66" s="274"/>
      <c r="FG66" s="274"/>
      <c r="FH66" s="274"/>
      <c r="FI66" s="274"/>
      <c r="FJ66" s="274"/>
      <c r="FK66" s="274"/>
      <c r="FL66" s="274"/>
      <c r="FM66" s="274"/>
      <c r="FN66" s="274"/>
      <c r="FO66" s="274"/>
      <c r="FP66" s="277"/>
      <c r="FQ66" s="277"/>
      <c r="FR66" s="277"/>
      <c r="FS66" s="274"/>
      <c r="FT66" s="274"/>
      <c r="FU66" s="274"/>
      <c r="FV66" s="274"/>
      <c r="FW66" s="274"/>
    </row>
    <row r="67" spans="1:179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7"/>
      <c r="AM67" s="277"/>
      <c r="AN67" s="274"/>
      <c r="AO67" s="277"/>
      <c r="AP67" s="277"/>
      <c r="AQ67" s="274"/>
      <c r="AR67" s="277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7"/>
      <c r="BI67" s="277"/>
      <c r="BJ67" s="277"/>
      <c r="BK67" s="277"/>
      <c r="BL67" s="277"/>
      <c r="BM67" s="277"/>
      <c r="BN67" s="277"/>
      <c r="BO67" s="277"/>
      <c r="BP67" s="274"/>
      <c r="BQ67" s="274"/>
      <c r="BR67" s="274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4"/>
      <c r="CE67" s="277"/>
      <c r="CF67" s="277"/>
      <c r="CG67" s="277"/>
      <c r="CH67" s="277"/>
      <c r="CI67" s="277"/>
      <c r="CJ67" s="277"/>
      <c r="CK67" s="277"/>
      <c r="CL67" s="274"/>
      <c r="CM67" s="274"/>
      <c r="CN67" s="274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4"/>
      <c r="DB67" s="277"/>
      <c r="DC67" s="277"/>
      <c r="DD67" s="277"/>
      <c r="DE67" s="277"/>
      <c r="DF67" s="277"/>
      <c r="DG67" s="277"/>
      <c r="DH67" s="274"/>
      <c r="DI67" s="274"/>
      <c r="DJ67" s="274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4"/>
      <c r="DW67" s="277"/>
      <c r="DX67" s="277"/>
      <c r="DY67" s="277"/>
      <c r="DZ67" s="274"/>
      <c r="EA67" s="277"/>
      <c r="EB67" s="277"/>
      <c r="EC67" s="277"/>
      <c r="ED67" s="274"/>
      <c r="EE67" s="274"/>
      <c r="EF67" s="274"/>
      <c r="EG67" s="274"/>
      <c r="EH67" s="277"/>
      <c r="EI67" s="277"/>
      <c r="EJ67" s="274"/>
      <c r="EK67" s="277"/>
      <c r="EL67" s="277"/>
      <c r="EM67" s="277"/>
      <c r="EN67" s="274"/>
      <c r="EO67" s="274"/>
      <c r="EP67" s="274"/>
      <c r="EQ67" s="277"/>
      <c r="ER67" s="277"/>
      <c r="ES67" s="277"/>
      <c r="ET67" s="277"/>
      <c r="EU67" s="274"/>
      <c r="EV67" s="274"/>
      <c r="EW67" s="277"/>
      <c r="EX67" s="277"/>
      <c r="EY67" s="277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  <c r="FL67" s="274"/>
      <c r="FM67" s="274"/>
      <c r="FN67" s="274"/>
      <c r="FO67" s="274"/>
      <c r="FP67" s="277"/>
      <c r="FQ67" s="277"/>
      <c r="FR67" s="277"/>
      <c r="FS67" s="274"/>
      <c r="FT67" s="274"/>
      <c r="FU67" s="274"/>
      <c r="FV67" s="274"/>
      <c r="FW67" s="274"/>
    </row>
    <row r="68" spans="1:179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7"/>
      <c r="AM68" s="277"/>
      <c r="AN68" s="274"/>
      <c r="AO68" s="277"/>
      <c r="AP68" s="277"/>
      <c r="AQ68" s="274"/>
      <c r="AR68" s="277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7"/>
      <c r="BI68" s="277"/>
      <c r="BJ68" s="277"/>
      <c r="BK68" s="277"/>
      <c r="BL68" s="277"/>
      <c r="BM68" s="277"/>
      <c r="BN68" s="277"/>
      <c r="BO68" s="277"/>
      <c r="BP68" s="274"/>
      <c r="BQ68" s="274"/>
      <c r="BR68" s="274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4"/>
      <c r="CE68" s="277"/>
      <c r="CF68" s="277"/>
      <c r="CG68" s="277"/>
      <c r="CH68" s="277"/>
      <c r="CI68" s="277"/>
      <c r="CJ68" s="277"/>
      <c r="CK68" s="277"/>
      <c r="CL68" s="274"/>
      <c r="CM68" s="274"/>
      <c r="CN68" s="274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4"/>
      <c r="DB68" s="277"/>
      <c r="DC68" s="277"/>
      <c r="DD68" s="277"/>
      <c r="DE68" s="277"/>
      <c r="DF68" s="277"/>
      <c r="DG68" s="277"/>
      <c r="DH68" s="274"/>
      <c r="DI68" s="274"/>
      <c r="DJ68" s="274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4"/>
      <c r="DW68" s="277"/>
      <c r="DX68" s="277"/>
      <c r="DY68" s="277"/>
      <c r="DZ68" s="274"/>
      <c r="EA68" s="277"/>
      <c r="EB68" s="277"/>
      <c r="EC68" s="277"/>
      <c r="ED68" s="274"/>
      <c r="EE68" s="274"/>
      <c r="EF68" s="274"/>
      <c r="EG68" s="274"/>
      <c r="EH68" s="277"/>
      <c r="EI68" s="277"/>
      <c r="EJ68" s="274"/>
      <c r="EK68" s="277"/>
      <c r="EL68" s="277"/>
      <c r="EM68" s="277"/>
      <c r="EN68" s="274"/>
      <c r="EO68" s="274"/>
      <c r="EP68" s="274"/>
      <c r="EQ68" s="277"/>
      <c r="ER68" s="277"/>
      <c r="ES68" s="277"/>
      <c r="ET68" s="277"/>
      <c r="EU68" s="274"/>
      <c r="EV68" s="274"/>
      <c r="EW68" s="277"/>
      <c r="EX68" s="277"/>
      <c r="EY68" s="277"/>
      <c r="EZ68" s="274"/>
      <c r="FA68" s="274"/>
      <c r="FB68" s="274"/>
      <c r="FC68" s="274"/>
      <c r="FD68" s="274"/>
      <c r="FE68" s="274"/>
      <c r="FF68" s="274"/>
      <c r="FG68" s="274"/>
      <c r="FH68" s="274"/>
      <c r="FI68" s="274"/>
      <c r="FJ68" s="274"/>
      <c r="FK68" s="274"/>
      <c r="FL68" s="274"/>
      <c r="FM68" s="274"/>
      <c r="FN68" s="274"/>
      <c r="FO68" s="274"/>
      <c r="FP68" s="277"/>
      <c r="FQ68" s="277"/>
      <c r="FR68" s="277"/>
      <c r="FS68" s="274"/>
      <c r="FT68" s="274"/>
      <c r="FU68" s="274"/>
      <c r="FV68" s="274"/>
      <c r="FW68" s="274"/>
    </row>
    <row r="69" spans="1:179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7"/>
      <c r="AM69" s="277"/>
      <c r="AN69" s="274"/>
      <c r="AO69" s="277"/>
      <c r="AP69" s="277"/>
      <c r="AQ69" s="274"/>
      <c r="AR69" s="277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7"/>
      <c r="BI69" s="277"/>
      <c r="BJ69" s="277"/>
      <c r="BK69" s="277"/>
      <c r="BL69" s="277"/>
      <c r="BM69" s="277"/>
      <c r="BN69" s="277"/>
      <c r="BO69" s="277"/>
      <c r="BP69" s="274"/>
      <c r="BQ69" s="274"/>
      <c r="BR69" s="274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4"/>
      <c r="CE69" s="277"/>
      <c r="CF69" s="277"/>
      <c r="CG69" s="277"/>
      <c r="CH69" s="277"/>
      <c r="CI69" s="277"/>
      <c r="CJ69" s="277"/>
      <c r="CK69" s="277"/>
      <c r="CL69" s="274"/>
      <c r="CM69" s="274"/>
      <c r="CN69" s="274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4"/>
      <c r="DB69" s="277"/>
      <c r="DC69" s="277"/>
      <c r="DD69" s="277"/>
      <c r="DE69" s="277"/>
      <c r="DF69" s="277"/>
      <c r="DG69" s="277"/>
      <c r="DH69" s="274"/>
      <c r="DI69" s="274"/>
      <c r="DJ69" s="274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4"/>
      <c r="DW69" s="277"/>
      <c r="DX69" s="277"/>
      <c r="DY69" s="277"/>
      <c r="DZ69" s="274"/>
      <c r="EA69" s="277"/>
      <c r="EB69" s="277"/>
      <c r="EC69" s="277"/>
      <c r="ED69" s="274"/>
      <c r="EE69" s="274"/>
      <c r="EF69" s="274"/>
      <c r="EG69" s="274"/>
      <c r="EH69" s="277"/>
      <c r="EI69" s="277"/>
      <c r="EJ69" s="274"/>
      <c r="EK69" s="277"/>
      <c r="EL69" s="277"/>
      <c r="EM69" s="277"/>
      <c r="EN69" s="274"/>
      <c r="EO69" s="274"/>
      <c r="EP69" s="274"/>
      <c r="EQ69" s="277"/>
      <c r="ER69" s="277"/>
      <c r="ES69" s="277"/>
      <c r="ET69" s="277"/>
      <c r="EU69" s="274"/>
      <c r="EV69" s="274"/>
      <c r="EW69" s="277"/>
      <c r="EX69" s="277"/>
      <c r="EY69" s="277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7"/>
      <c r="FQ69" s="277"/>
      <c r="FR69" s="277"/>
      <c r="FS69" s="274"/>
      <c r="FT69" s="274"/>
      <c r="FU69" s="274"/>
      <c r="FV69" s="274"/>
      <c r="FW69" s="274"/>
    </row>
    <row r="70" spans="1:179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7"/>
      <c r="AM70" s="277"/>
      <c r="AN70" s="274"/>
      <c r="AO70" s="277"/>
      <c r="AP70" s="277"/>
      <c r="AQ70" s="274"/>
      <c r="AR70" s="277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7"/>
      <c r="BI70" s="277"/>
      <c r="BJ70" s="277"/>
      <c r="BK70" s="277"/>
      <c r="BL70" s="277"/>
      <c r="BM70" s="277"/>
      <c r="BN70" s="277"/>
      <c r="BO70" s="277"/>
      <c r="BP70" s="274"/>
      <c r="BQ70" s="274"/>
      <c r="BR70" s="274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4"/>
      <c r="CE70" s="277"/>
      <c r="CF70" s="277"/>
      <c r="CG70" s="277"/>
      <c r="CH70" s="277"/>
      <c r="CI70" s="277"/>
      <c r="CJ70" s="277"/>
      <c r="CK70" s="277"/>
      <c r="CL70" s="274"/>
      <c r="CM70" s="274"/>
      <c r="CN70" s="274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4"/>
      <c r="DB70" s="277"/>
      <c r="DC70" s="277"/>
      <c r="DD70" s="277"/>
      <c r="DE70" s="277"/>
      <c r="DF70" s="277"/>
      <c r="DG70" s="277"/>
      <c r="DH70" s="274"/>
      <c r="DI70" s="274"/>
      <c r="DJ70" s="274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4"/>
      <c r="DW70" s="277"/>
      <c r="DX70" s="277"/>
      <c r="DY70" s="277"/>
      <c r="DZ70" s="274"/>
      <c r="EA70" s="277"/>
      <c r="EB70" s="277"/>
      <c r="EC70" s="277"/>
      <c r="ED70" s="274"/>
      <c r="EE70" s="274"/>
      <c r="EF70" s="274"/>
      <c r="EG70" s="274"/>
      <c r="EH70" s="277"/>
      <c r="EI70" s="277"/>
      <c r="EJ70" s="274"/>
      <c r="EK70" s="277"/>
      <c r="EL70" s="277"/>
      <c r="EM70" s="277"/>
      <c r="EN70" s="274"/>
      <c r="EO70" s="274"/>
      <c r="EP70" s="274"/>
      <c r="EQ70" s="277"/>
      <c r="ER70" s="277"/>
      <c r="ES70" s="277"/>
      <c r="ET70" s="277"/>
      <c r="EU70" s="274"/>
      <c r="EV70" s="274"/>
      <c r="EW70" s="277"/>
      <c r="EX70" s="277"/>
      <c r="EY70" s="277"/>
      <c r="EZ70" s="274"/>
      <c r="FA70" s="274"/>
      <c r="FB70" s="274"/>
      <c r="FC70" s="274"/>
      <c r="FD70" s="274"/>
      <c r="FE70" s="274"/>
      <c r="FF70" s="274"/>
      <c r="FG70" s="274"/>
      <c r="FH70" s="274"/>
      <c r="FI70" s="274"/>
      <c r="FJ70" s="274"/>
      <c r="FK70" s="274"/>
      <c r="FL70" s="274"/>
      <c r="FM70" s="274"/>
      <c r="FN70" s="274"/>
      <c r="FO70" s="274"/>
      <c r="FP70" s="277"/>
      <c r="FQ70" s="277"/>
      <c r="FR70" s="277"/>
      <c r="FS70" s="274"/>
      <c r="FT70" s="274"/>
      <c r="FU70" s="274"/>
      <c r="FV70" s="274"/>
      <c r="FW70" s="274"/>
    </row>
    <row r="71" spans="1:179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7"/>
      <c r="AM71" s="277"/>
      <c r="AN71" s="274"/>
      <c r="AO71" s="277"/>
      <c r="AP71" s="277"/>
      <c r="AQ71" s="274"/>
      <c r="AR71" s="277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7"/>
      <c r="BI71" s="277"/>
      <c r="BJ71" s="277"/>
      <c r="BK71" s="277"/>
      <c r="BL71" s="277"/>
      <c r="BM71" s="277"/>
      <c r="BN71" s="277"/>
      <c r="BO71" s="277"/>
      <c r="BP71" s="274"/>
      <c r="BQ71" s="274"/>
      <c r="BR71" s="274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4"/>
      <c r="CE71" s="277"/>
      <c r="CF71" s="277"/>
      <c r="CG71" s="277"/>
      <c r="CH71" s="277"/>
      <c r="CI71" s="277"/>
      <c r="CJ71" s="277"/>
      <c r="CK71" s="277"/>
      <c r="CL71" s="274"/>
      <c r="CM71" s="274"/>
      <c r="CN71" s="274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4"/>
      <c r="DB71" s="277"/>
      <c r="DC71" s="277"/>
      <c r="DD71" s="277"/>
      <c r="DE71" s="277"/>
      <c r="DF71" s="277"/>
      <c r="DG71" s="277"/>
      <c r="DH71" s="274"/>
      <c r="DI71" s="274"/>
      <c r="DJ71" s="274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4"/>
      <c r="DW71" s="277"/>
      <c r="DX71" s="277"/>
      <c r="DY71" s="277"/>
      <c r="DZ71" s="274"/>
      <c r="EA71" s="277"/>
      <c r="EB71" s="277"/>
      <c r="EC71" s="277"/>
      <c r="ED71" s="274"/>
      <c r="EE71" s="274"/>
      <c r="EF71" s="274"/>
      <c r="EG71" s="274"/>
      <c r="EH71" s="277"/>
      <c r="EI71" s="277"/>
      <c r="EJ71" s="274"/>
      <c r="EK71" s="277"/>
      <c r="EL71" s="277"/>
      <c r="EM71" s="277"/>
      <c r="EN71" s="274"/>
      <c r="EO71" s="274"/>
      <c r="EP71" s="274"/>
      <c r="EQ71" s="277"/>
      <c r="ER71" s="277"/>
      <c r="ES71" s="277"/>
      <c r="ET71" s="277"/>
      <c r="EU71" s="274"/>
      <c r="EV71" s="274"/>
      <c r="EW71" s="277"/>
      <c r="EX71" s="277"/>
      <c r="EY71" s="277"/>
      <c r="EZ71" s="274"/>
      <c r="FA71" s="274"/>
      <c r="FB71" s="274"/>
      <c r="FC71" s="274"/>
      <c r="FD71" s="274"/>
      <c r="FE71" s="274"/>
      <c r="FF71" s="274"/>
      <c r="FG71" s="274"/>
      <c r="FH71" s="274"/>
      <c r="FI71" s="274"/>
      <c r="FJ71" s="274"/>
      <c r="FK71" s="274"/>
      <c r="FL71" s="274"/>
      <c r="FM71" s="274"/>
      <c r="FN71" s="274"/>
      <c r="FO71" s="274"/>
      <c r="FP71" s="277"/>
      <c r="FQ71" s="277"/>
      <c r="FR71" s="277"/>
      <c r="FS71" s="274"/>
      <c r="FT71" s="274"/>
      <c r="FU71" s="274"/>
      <c r="FV71" s="274"/>
      <c r="FW71" s="274"/>
    </row>
    <row r="72" spans="1:179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7"/>
      <c r="AM72" s="277"/>
      <c r="AN72" s="274"/>
      <c r="AO72" s="277"/>
      <c r="AP72" s="277"/>
      <c r="AQ72" s="274"/>
      <c r="AR72" s="277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7"/>
      <c r="BI72" s="277"/>
      <c r="BJ72" s="277"/>
      <c r="BK72" s="277"/>
      <c r="BL72" s="277"/>
      <c r="BM72" s="277"/>
      <c r="BN72" s="277"/>
      <c r="BO72" s="277"/>
      <c r="BP72" s="274"/>
      <c r="BQ72" s="274"/>
      <c r="BR72" s="274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4"/>
      <c r="CE72" s="277"/>
      <c r="CF72" s="277"/>
      <c r="CG72" s="277"/>
      <c r="CH72" s="277"/>
      <c r="CI72" s="277"/>
      <c r="CJ72" s="277"/>
      <c r="CK72" s="277"/>
      <c r="CL72" s="274"/>
      <c r="CM72" s="274"/>
      <c r="CN72" s="274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4"/>
      <c r="DB72" s="277"/>
      <c r="DC72" s="277"/>
      <c r="DD72" s="277"/>
      <c r="DE72" s="277"/>
      <c r="DF72" s="277"/>
      <c r="DG72" s="277"/>
      <c r="DH72" s="274"/>
      <c r="DI72" s="274"/>
      <c r="DJ72" s="274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4"/>
      <c r="DW72" s="277"/>
      <c r="DX72" s="277"/>
      <c r="DY72" s="277"/>
      <c r="DZ72" s="274"/>
      <c r="EA72" s="277"/>
      <c r="EB72" s="277"/>
      <c r="EC72" s="277"/>
      <c r="ED72" s="274"/>
      <c r="EE72" s="274"/>
      <c r="EF72" s="274"/>
      <c r="EG72" s="274"/>
      <c r="EH72" s="277"/>
      <c r="EI72" s="277"/>
      <c r="EJ72" s="274"/>
      <c r="EK72" s="277"/>
      <c r="EL72" s="277"/>
      <c r="EM72" s="277"/>
      <c r="EN72" s="274"/>
      <c r="EO72" s="274"/>
      <c r="EP72" s="274"/>
      <c r="EQ72" s="277"/>
      <c r="ER72" s="277"/>
      <c r="ES72" s="277"/>
      <c r="ET72" s="277"/>
      <c r="EU72" s="274"/>
      <c r="EV72" s="274"/>
      <c r="EW72" s="277"/>
      <c r="EX72" s="277"/>
      <c r="EY72" s="277"/>
      <c r="EZ72" s="274"/>
      <c r="FA72" s="274"/>
      <c r="FB72" s="274"/>
      <c r="FC72" s="274"/>
      <c r="FD72" s="274"/>
      <c r="FE72" s="274"/>
      <c r="FF72" s="274"/>
      <c r="FG72" s="274"/>
      <c r="FH72" s="274"/>
      <c r="FI72" s="274"/>
      <c r="FJ72" s="274"/>
      <c r="FK72" s="274"/>
      <c r="FL72" s="274"/>
      <c r="FM72" s="274"/>
      <c r="FN72" s="274"/>
      <c r="FO72" s="274"/>
      <c r="FP72" s="277"/>
      <c r="FQ72" s="277"/>
      <c r="FR72" s="277"/>
      <c r="FS72" s="274"/>
      <c r="FT72" s="274"/>
      <c r="FU72" s="274"/>
      <c r="FV72" s="274"/>
      <c r="FW72" s="274"/>
    </row>
    <row r="73" spans="1:179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7"/>
      <c r="AM73" s="277"/>
      <c r="AN73" s="274"/>
      <c r="AO73" s="277"/>
      <c r="AP73" s="277"/>
      <c r="AQ73" s="274"/>
      <c r="AR73" s="277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7"/>
      <c r="BI73" s="277"/>
      <c r="BJ73" s="277"/>
      <c r="BK73" s="277"/>
      <c r="BL73" s="277"/>
      <c r="BM73" s="277"/>
      <c r="BN73" s="277"/>
      <c r="BO73" s="277"/>
      <c r="BP73" s="274"/>
      <c r="BQ73" s="274"/>
      <c r="BR73" s="274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4"/>
      <c r="CE73" s="277"/>
      <c r="CF73" s="277"/>
      <c r="CG73" s="277"/>
      <c r="CH73" s="277"/>
      <c r="CI73" s="277"/>
      <c r="CJ73" s="277"/>
      <c r="CK73" s="277"/>
      <c r="CL73" s="274"/>
      <c r="CM73" s="274"/>
      <c r="CN73" s="274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4"/>
      <c r="DB73" s="277"/>
      <c r="DC73" s="277"/>
      <c r="DD73" s="277"/>
      <c r="DE73" s="277"/>
      <c r="DF73" s="277"/>
      <c r="DG73" s="277"/>
      <c r="DH73" s="274"/>
      <c r="DI73" s="274"/>
      <c r="DJ73" s="274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4"/>
      <c r="DW73" s="277"/>
      <c r="DX73" s="277"/>
      <c r="DY73" s="277"/>
      <c r="DZ73" s="274"/>
      <c r="EA73" s="277"/>
      <c r="EB73" s="277"/>
      <c r="EC73" s="277"/>
      <c r="ED73" s="274"/>
      <c r="EE73" s="274"/>
      <c r="EF73" s="274"/>
      <c r="EG73" s="274"/>
      <c r="EH73" s="277"/>
      <c r="EI73" s="277"/>
      <c r="EJ73" s="274"/>
      <c r="EK73" s="277"/>
      <c r="EL73" s="277"/>
      <c r="EM73" s="277"/>
      <c r="EN73" s="274"/>
      <c r="EO73" s="274"/>
      <c r="EP73" s="274"/>
      <c r="EQ73" s="277"/>
      <c r="ER73" s="277"/>
      <c r="ES73" s="277"/>
      <c r="ET73" s="277"/>
      <c r="EU73" s="274"/>
      <c r="EV73" s="274"/>
      <c r="EW73" s="277"/>
      <c r="EX73" s="277"/>
      <c r="EY73" s="277"/>
      <c r="EZ73" s="274"/>
      <c r="FA73" s="274"/>
      <c r="FB73" s="274"/>
      <c r="FC73" s="274"/>
      <c r="FD73" s="274"/>
      <c r="FE73" s="274"/>
      <c r="FF73" s="274"/>
      <c r="FG73" s="274"/>
      <c r="FH73" s="274"/>
      <c r="FI73" s="274"/>
      <c r="FJ73" s="274"/>
      <c r="FK73" s="274"/>
      <c r="FL73" s="274"/>
      <c r="FM73" s="274"/>
      <c r="FN73" s="274"/>
      <c r="FO73" s="274"/>
      <c r="FP73" s="277"/>
      <c r="FQ73" s="277"/>
      <c r="FR73" s="277"/>
      <c r="FS73" s="274"/>
      <c r="FT73" s="274"/>
      <c r="FU73" s="274"/>
      <c r="FV73" s="274"/>
      <c r="FW73" s="274"/>
    </row>
    <row r="74" spans="1:179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7"/>
      <c r="AM74" s="277"/>
      <c r="AN74" s="274"/>
      <c r="AO74" s="277"/>
      <c r="AP74" s="277"/>
      <c r="AQ74" s="274"/>
      <c r="AR74" s="277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7"/>
      <c r="BI74" s="277"/>
      <c r="BJ74" s="277"/>
      <c r="BK74" s="277"/>
      <c r="BL74" s="277"/>
      <c r="BM74" s="277"/>
      <c r="BN74" s="277"/>
      <c r="BO74" s="277"/>
      <c r="BP74" s="274"/>
      <c r="BQ74" s="274"/>
      <c r="BR74" s="274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4"/>
      <c r="CE74" s="277"/>
      <c r="CF74" s="277"/>
      <c r="CG74" s="277"/>
      <c r="CH74" s="277"/>
      <c r="CI74" s="277"/>
      <c r="CJ74" s="277"/>
      <c r="CK74" s="277"/>
      <c r="CL74" s="274"/>
      <c r="CM74" s="274"/>
      <c r="CN74" s="274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4"/>
      <c r="DB74" s="277"/>
      <c r="DC74" s="277"/>
      <c r="DD74" s="277"/>
      <c r="DE74" s="277"/>
      <c r="DF74" s="277"/>
      <c r="DG74" s="277"/>
      <c r="DH74" s="274"/>
      <c r="DI74" s="274"/>
      <c r="DJ74" s="274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4"/>
      <c r="DW74" s="277"/>
      <c r="DX74" s="277"/>
      <c r="DY74" s="277"/>
      <c r="DZ74" s="274"/>
      <c r="EA74" s="277"/>
      <c r="EB74" s="277"/>
      <c r="EC74" s="277"/>
      <c r="ED74" s="274"/>
      <c r="EE74" s="274"/>
      <c r="EF74" s="274"/>
      <c r="EG74" s="274"/>
      <c r="EH74" s="277"/>
      <c r="EI74" s="277"/>
      <c r="EJ74" s="274"/>
      <c r="EK74" s="277"/>
      <c r="EL74" s="277"/>
      <c r="EM74" s="277"/>
      <c r="EN74" s="274"/>
      <c r="EO74" s="274"/>
      <c r="EP74" s="274"/>
      <c r="EQ74" s="277"/>
      <c r="ER74" s="277"/>
      <c r="ES74" s="277"/>
      <c r="ET74" s="277"/>
      <c r="EU74" s="274"/>
      <c r="EV74" s="274"/>
      <c r="EW74" s="277"/>
      <c r="EX74" s="277"/>
      <c r="EY74" s="277"/>
      <c r="EZ74" s="274"/>
      <c r="FA74" s="274"/>
      <c r="FB74" s="274"/>
      <c r="FC74" s="274"/>
      <c r="FD74" s="274"/>
      <c r="FE74" s="274"/>
      <c r="FF74" s="274"/>
      <c r="FG74" s="274"/>
      <c r="FH74" s="274"/>
      <c r="FI74" s="274"/>
      <c r="FJ74" s="274"/>
      <c r="FK74" s="274"/>
      <c r="FL74" s="274"/>
      <c r="FM74" s="274"/>
      <c r="FN74" s="274"/>
      <c r="FO74" s="274"/>
      <c r="FP74" s="277"/>
      <c r="FQ74" s="277"/>
      <c r="FR74" s="277"/>
      <c r="FS74" s="274"/>
      <c r="FT74" s="274"/>
      <c r="FU74" s="274"/>
      <c r="FV74" s="274"/>
      <c r="FW74" s="274"/>
    </row>
    <row r="75" spans="1:179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7"/>
      <c r="AM75" s="277"/>
      <c r="AN75" s="274"/>
      <c r="AO75" s="277"/>
      <c r="AP75" s="277"/>
      <c r="AQ75" s="274"/>
      <c r="AR75" s="277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7"/>
      <c r="BI75" s="277"/>
      <c r="BJ75" s="277"/>
      <c r="BK75" s="277"/>
      <c r="BL75" s="277"/>
      <c r="BM75" s="277"/>
      <c r="BN75" s="277"/>
      <c r="BO75" s="277"/>
      <c r="BP75" s="274"/>
      <c r="BQ75" s="274"/>
      <c r="BR75" s="274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4"/>
      <c r="CE75" s="277"/>
      <c r="CF75" s="277"/>
      <c r="CG75" s="277"/>
      <c r="CH75" s="277"/>
      <c r="CI75" s="277"/>
      <c r="CJ75" s="277"/>
      <c r="CK75" s="277"/>
      <c r="CL75" s="274"/>
      <c r="CM75" s="274"/>
      <c r="CN75" s="274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4"/>
      <c r="DB75" s="277"/>
      <c r="DC75" s="277"/>
      <c r="DD75" s="277"/>
      <c r="DE75" s="277"/>
      <c r="DF75" s="277"/>
      <c r="DG75" s="277"/>
      <c r="DH75" s="274"/>
      <c r="DI75" s="274"/>
      <c r="DJ75" s="274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4"/>
      <c r="DW75" s="277"/>
      <c r="DX75" s="277"/>
      <c r="DY75" s="277"/>
      <c r="DZ75" s="274"/>
      <c r="EA75" s="277"/>
      <c r="EB75" s="277"/>
      <c r="EC75" s="277"/>
      <c r="ED75" s="274"/>
      <c r="EE75" s="274"/>
      <c r="EF75" s="274"/>
      <c r="EG75" s="274"/>
      <c r="EH75" s="277"/>
      <c r="EI75" s="277"/>
      <c r="EJ75" s="274"/>
      <c r="EK75" s="277"/>
      <c r="EL75" s="277"/>
      <c r="EM75" s="277"/>
      <c r="EN75" s="274"/>
      <c r="EO75" s="274"/>
      <c r="EP75" s="274"/>
      <c r="EQ75" s="277"/>
      <c r="ER75" s="277"/>
      <c r="ES75" s="277"/>
      <c r="ET75" s="277"/>
      <c r="EU75" s="274"/>
      <c r="EV75" s="274"/>
      <c r="EW75" s="277"/>
      <c r="EX75" s="277"/>
      <c r="EY75" s="277"/>
      <c r="EZ75" s="274"/>
      <c r="FA75" s="274"/>
      <c r="FB75" s="274"/>
      <c r="FC75" s="274"/>
      <c r="FD75" s="274"/>
      <c r="FE75" s="274"/>
      <c r="FF75" s="274"/>
      <c r="FG75" s="274"/>
      <c r="FH75" s="274"/>
      <c r="FI75" s="274"/>
      <c r="FJ75" s="274"/>
      <c r="FK75" s="274"/>
      <c r="FL75" s="274"/>
      <c r="FM75" s="274"/>
      <c r="FN75" s="274"/>
      <c r="FO75" s="274"/>
      <c r="FP75" s="277"/>
      <c r="FQ75" s="277"/>
      <c r="FR75" s="277"/>
      <c r="FS75" s="274"/>
      <c r="FT75" s="274"/>
      <c r="FU75" s="274"/>
      <c r="FV75" s="274"/>
      <c r="FW75" s="274"/>
    </row>
    <row r="76" spans="1:179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7"/>
      <c r="AM76" s="277"/>
      <c r="AN76" s="274"/>
      <c r="AO76" s="277"/>
      <c r="AP76" s="277"/>
      <c r="AQ76" s="274"/>
      <c r="AR76" s="277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7"/>
      <c r="BI76" s="277"/>
      <c r="BJ76" s="277"/>
      <c r="BK76" s="277"/>
      <c r="BL76" s="277"/>
      <c r="BM76" s="277"/>
      <c r="BN76" s="277"/>
      <c r="BO76" s="277"/>
      <c r="BP76" s="274"/>
      <c r="BQ76" s="274"/>
      <c r="BR76" s="274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4"/>
      <c r="CE76" s="277"/>
      <c r="CF76" s="277"/>
      <c r="CG76" s="277"/>
      <c r="CH76" s="277"/>
      <c r="CI76" s="277"/>
      <c r="CJ76" s="277"/>
      <c r="CK76" s="277"/>
      <c r="CL76" s="274"/>
      <c r="CM76" s="274"/>
      <c r="CN76" s="274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4"/>
      <c r="DB76" s="277"/>
      <c r="DC76" s="277"/>
      <c r="DD76" s="277"/>
      <c r="DE76" s="277"/>
      <c r="DF76" s="277"/>
      <c r="DG76" s="277"/>
      <c r="DH76" s="274"/>
      <c r="DI76" s="274"/>
      <c r="DJ76" s="274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4"/>
      <c r="DW76" s="277"/>
      <c r="DX76" s="277"/>
      <c r="DY76" s="277"/>
      <c r="DZ76" s="274"/>
      <c r="EA76" s="277"/>
      <c r="EB76" s="277"/>
      <c r="EC76" s="277"/>
      <c r="ED76" s="274"/>
      <c r="EE76" s="274"/>
      <c r="EF76" s="274"/>
      <c r="EG76" s="274"/>
      <c r="EH76" s="277"/>
      <c r="EI76" s="277"/>
      <c r="EJ76" s="274"/>
      <c r="EK76" s="277"/>
      <c r="EL76" s="277"/>
      <c r="EM76" s="277"/>
      <c r="EN76" s="274"/>
      <c r="EO76" s="274"/>
      <c r="EP76" s="274"/>
      <c r="EQ76" s="277"/>
      <c r="ER76" s="277"/>
      <c r="ES76" s="277"/>
      <c r="ET76" s="277"/>
      <c r="EU76" s="274"/>
      <c r="EV76" s="274"/>
      <c r="EW76" s="277"/>
      <c r="EX76" s="277"/>
      <c r="EY76" s="277"/>
      <c r="EZ76" s="274"/>
      <c r="FA76" s="274"/>
      <c r="FB76" s="274"/>
      <c r="FC76" s="274"/>
      <c r="FD76" s="274"/>
      <c r="FE76" s="274"/>
      <c r="FF76" s="274"/>
      <c r="FG76" s="274"/>
      <c r="FH76" s="274"/>
      <c r="FI76" s="274"/>
      <c r="FJ76" s="274"/>
      <c r="FK76" s="274"/>
      <c r="FL76" s="274"/>
      <c r="FM76" s="274"/>
      <c r="FN76" s="274"/>
      <c r="FO76" s="274"/>
      <c r="FP76" s="277"/>
      <c r="FQ76" s="277"/>
      <c r="FR76" s="277"/>
      <c r="FS76" s="274"/>
      <c r="FT76" s="274"/>
      <c r="FU76" s="274"/>
      <c r="FV76" s="274"/>
      <c r="FW76" s="274"/>
    </row>
    <row r="77" spans="1:179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7"/>
      <c r="AM77" s="277"/>
      <c r="AN77" s="274"/>
      <c r="AO77" s="277"/>
      <c r="AP77" s="277"/>
      <c r="AQ77" s="274"/>
      <c r="AR77" s="277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7"/>
      <c r="BI77" s="277"/>
      <c r="BJ77" s="277"/>
      <c r="BK77" s="277"/>
      <c r="BL77" s="277"/>
      <c r="BM77" s="277"/>
      <c r="BN77" s="277"/>
      <c r="BO77" s="277"/>
      <c r="BP77" s="274"/>
      <c r="BQ77" s="274"/>
      <c r="BR77" s="274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4"/>
      <c r="CE77" s="277"/>
      <c r="CF77" s="277"/>
      <c r="CG77" s="277"/>
      <c r="CH77" s="277"/>
      <c r="CI77" s="277"/>
      <c r="CJ77" s="277"/>
      <c r="CK77" s="277"/>
      <c r="CL77" s="274"/>
      <c r="CM77" s="274"/>
      <c r="CN77" s="274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4"/>
      <c r="DB77" s="277"/>
      <c r="DC77" s="277"/>
      <c r="DD77" s="277"/>
      <c r="DE77" s="277"/>
      <c r="DF77" s="277"/>
      <c r="DG77" s="277"/>
      <c r="DH77" s="274"/>
      <c r="DI77" s="274"/>
      <c r="DJ77" s="274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4"/>
      <c r="DW77" s="277"/>
      <c r="DX77" s="277"/>
      <c r="DY77" s="277"/>
      <c r="DZ77" s="274"/>
      <c r="EA77" s="277"/>
      <c r="EB77" s="277"/>
      <c r="EC77" s="277"/>
      <c r="ED77" s="274"/>
      <c r="EE77" s="274"/>
      <c r="EF77" s="274"/>
      <c r="EG77" s="274"/>
      <c r="EH77" s="277"/>
      <c r="EI77" s="277"/>
      <c r="EJ77" s="274"/>
      <c r="EK77" s="277"/>
      <c r="EL77" s="277"/>
      <c r="EM77" s="277"/>
      <c r="EN77" s="274"/>
      <c r="EO77" s="274"/>
      <c r="EP77" s="274"/>
      <c r="EQ77" s="277"/>
      <c r="ER77" s="277"/>
      <c r="ES77" s="277"/>
      <c r="ET77" s="277"/>
      <c r="EU77" s="274"/>
      <c r="EV77" s="274"/>
      <c r="EW77" s="277"/>
      <c r="EX77" s="277"/>
      <c r="EY77" s="277"/>
      <c r="EZ77" s="274"/>
      <c r="FA77" s="274"/>
      <c r="FB77" s="274"/>
      <c r="FC77" s="274"/>
      <c r="FD77" s="274"/>
      <c r="FE77" s="274"/>
      <c r="FF77" s="274"/>
      <c r="FG77" s="274"/>
      <c r="FH77" s="274"/>
      <c r="FI77" s="274"/>
      <c r="FJ77" s="274"/>
      <c r="FK77" s="274"/>
      <c r="FL77" s="274"/>
      <c r="FM77" s="274"/>
      <c r="FN77" s="274"/>
      <c r="FO77" s="274"/>
      <c r="FP77" s="277"/>
      <c r="FQ77" s="277"/>
      <c r="FR77" s="277"/>
      <c r="FS77" s="274"/>
      <c r="FT77" s="274"/>
      <c r="FU77" s="274"/>
      <c r="FV77" s="274"/>
      <c r="FW77" s="274"/>
    </row>
    <row r="78" spans="1:179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7"/>
      <c r="AM78" s="277"/>
      <c r="AN78" s="274"/>
      <c r="AO78" s="277"/>
      <c r="AP78" s="277"/>
      <c r="AQ78" s="274"/>
      <c r="AR78" s="277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7"/>
      <c r="BI78" s="277"/>
      <c r="BJ78" s="277"/>
      <c r="BK78" s="277"/>
      <c r="BL78" s="277"/>
      <c r="BM78" s="277"/>
      <c r="BN78" s="277"/>
      <c r="BO78" s="277"/>
      <c r="BP78" s="274"/>
      <c r="BQ78" s="274"/>
      <c r="BR78" s="274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4"/>
      <c r="CE78" s="277"/>
      <c r="CF78" s="277"/>
      <c r="CG78" s="277"/>
      <c r="CH78" s="277"/>
      <c r="CI78" s="277"/>
      <c r="CJ78" s="277"/>
      <c r="CK78" s="277"/>
      <c r="CL78" s="274"/>
      <c r="CM78" s="274"/>
      <c r="CN78" s="274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4"/>
      <c r="DB78" s="277"/>
      <c r="DC78" s="277"/>
      <c r="DD78" s="277"/>
      <c r="DE78" s="277"/>
      <c r="DF78" s="277"/>
      <c r="DG78" s="277"/>
      <c r="DH78" s="274"/>
      <c r="DI78" s="274"/>
      <c r="DJ78" s="274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4"/>
      <c r="DW78" s="277"/>
      <c r="DX78" s="277"/>
      <c r="DY78" s="277"/>
      <c r="DZ78" s="274"/>
      <c r="EA78" s="277"/>
      <c r="EB78" s="277"/>
      <c r="EC78" s="277"/>
      <c r="ED78" s="274"/>
      <c r="EE78" s="274"/>
      <c r="EF78" s="274"/>
      <c r="EG78" s="274"/>
      <c r="EH78" s="277"/>
      <c r="EI78" s="277"/>
      <c r="EJ78" s="274"/>
      <c r="EK78" s="277"/>
      <c r="EL78" s="277"/>
      <c r="EM78" s="277"/>
      <c r="EN78" s="274"/>
      <c r="EO78" s="274"/>
      <c r="EP78" s="274"/>
      <c r="EQ78" s="277"/>
      <c r="ER78" s="277"/>
      <c r="ES78" s="277"/>
      <c r="ET78" s="277"/>
      <c r="EU78" s="274"/>
      <c r="EV78" s="274"/>
      <c r="EW78" s="277"/>
      <c r="EX78" s="277"/>
      <c r="EY78" s="277"/>
      <c r="EZ78" s="274"/>
      <c r="FA78" s="274"/>
      <c r="FB78" s="274"/>
      <c r="FC78" s="274"/>
      <c r="FD78" s="274"/>
      <c r="FE78" s="274"/>
      <c r="FF78" s="274"/>
      <c r="FG78" s="274"/>
      <c r="FH78" s="274"/>
      <c r="FI78" s="274"/>
      <c r="FJ78" s="274"/>
      <c r="FK78" s="274"/>
      <c r="FL78" s="274"/>
      <c r="FM78" s="274"/>
      <c r="FN78" s="274"/>
      <c r="FO78" s="274"/>
      <c r="FP78" s="277"/>
      <c r="FQ78" s="277"/>
      <c r="FR78" s="277"/>
      <c r="FS78" s="274"/>
      <c r="FT78" s="274"/>
      <c r="FU78" s="274"/>
      <c r="FV78" s="274"/>
      <c r="FW78" s="274"/>
    </row>
    <row r="79" spans="1:179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7"/>
      <c r="AM79" s="277"/>
      <c r="AN79" s="274"/>
      <c r="AO79" s="277"/>
      <c r="AP79" s="277"/>
      <c r="AQ79" s="274"/>
      <c r="AR79" s="277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7"/>
      <c r="BI79" s="277"/>
      <c r="BJ79" s="277"/>
      <c r="BK79" s="277"/>
      <c r="BL79" s="277"/>
      <c r="BM79" s="277"/>
      <c r="BN79" s="277"/>
      <c r="BO79" s="277"/>
      <c r="BP79" s="274"/>
      <c r="BQ79" s="274"/>
      <c r="BR79" s="274"/>
      <c r="BS79" s="277"/>
      <c r="BT79" s="277"/>
      <c r="BU79" s="277"/>
      <c r="BV79" s="277"/>
      <c r="BW79" s="277"/>
      <c r="BX79" s="277"/>
      <c r="BY79" s="277"/>
      <c r="BZ79" s="277"/>
      <c r="CA79" s="277"/>
      <c r="CB79" s="277"/>
      <c r="CC79" s="277"/>
      <c r="CD79" s="274"/>
      <c r="CE79" s="277"/>
      <c r="CF79" s="277"/>
      <c r="CG79" s="277"/>
      <c r="CH79" s="277"/>
      <c r="CI79" s="277"/>
      <c r="CJ79" s="277"/>
      <c r="CK79" s="277"/>
      <c r="CL79" s="274"/>
      <c r="CM79" s="274"/>
      <c r="CN79" s="274"/>
      <c r="CO79" s="277"/>
      <c r="CP79" s="277"/>
      <c r="CQ79" s="277"/>
      <c r="CR79" s="277"/>
      <c r="CS79" s="277"/>
      <c r="CT79" s="277"/>
      <c r="CU79" s="277"/>
      <c r="CV79" s="277"/>
      <c r="CW79" s="277"/>
      <c r="CX79" s="277"/>
      <c r="CY79" s="277"/>
      <c r="CZ79" s="277"/>
      <c r="DA79" s="274"/>
      <c r="DB79" s="277"/>
      <c r="DC79" s="277"/>
      <c r="DD79" s="277"/>
      <c r="DE79" s="277"/>
      <c r="DF79" s="277"/>
      <c r="DG79" s="277"/>
      <c r="DH79" s="274"/>
      <c r="DI79" s="274"/>
      <c r="DJ79" s="274"/>
      <c r="DK79" s="277"/>
      <c r="DL79" s="277"/>
      <c r="DM79" s="277"/>
      <c r="DN79" s="277"/>
      <c r="DO79" s="277"/>
      <c r="DP79" s="277"/>
      <c r="DQ79" s="277"/>
      <c r="DR79" s="277"/>
      <c r="DS79" s="277"/>
      <c r="DT79" s="277"/>
      <c r="DU79" s="277"/>
      <c r="DV79" s="274"/>
      <c r="DW79" s="277"/>
      <c r="DX79" s="277"/>
      <c r="DY79" s="277"/>
      <c r="DZ79" s="274"/>
      <c r="EA79" s="277"/>
      <c r="EB79" s="277"/>
      <c r="EC79" s="277"/>
      <c r="ED79" s="274"/>
      <c r="EE79" s="274"/>
      <c r="EF79" s="274"/>
      <c r="EG79" s="274"/>
      <c r="EH79" s="277"/>
      <c r="EI79" s="277"/>
      <c r="EJ79" s="274"/>
      <c r="EK79" s="277"/>
      <c r="EL79" s="277"/>
      <c r="EM79" s="277"/>
      <c r="EN79" s="274"/>
      <c r="EO79" s="274"/>
      <c r="EP79" s="274"/>
      <c r="EQ79" s="277"/>
      <c r="ER79" s="277"/>
      <c r="ES79" s="277"/>
      <c r="ET79" s="277"/>
      <c r="EU79" s="274"/>
      <c r="EV79" s="274"/>
      <c r="EW79" s="277"/>
      <c r="EX79" s="277"/>
      <c r="EY79" s="277"/>
      <c r="EZ79" s="274"/>
      <c r="FA79" s="274"/>
      <c r="FB79" s="274"/>
      <c r="FC79" s="274"/>
      <c r="FD79" s="274"/>
      <c r="FE79" s="274"/>
      <c r="FF79" s="274"/>
      <c r="FG79" s="274"/>
      <c r="FH79" s="274"/>
      <c r="FI79" s="274"/>
      <c r="FJ79" s="274"/>
      <c r="FK79" s="274"/>
      <c r="FL79" s="274"/>
      <c r="FM79" s="274"/>
      <c r="FN79" s="274"/>
      <c r="FO79" s="274"/>
      <c r="FP79" s="277"/>
      <c r="FQ79" s="277"/>
      <c r="FR79" s="277"/>
      <c r="FS79" s="274"/>
      <c r="FT79" s="274"/>
      <c r="FU79" s="274"/>
      <c r="FV79" s="274"/>
      <c r="FW79" s="274"/>
    </row>
    <row r="80" spans="1:179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7"/>
      <c r="AM80" s="277"/>
      <c r="AN80" s="274"/>
      <c r="AO80" s="277"/>
      <c r="AP80" s="277"/>
      <c r="AQ80" s="274"/>
      <c r="AR80" s="277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7"/>
      <c r="BI80" s="277"/>
      <c r="BJ80" s="277"/>
      <c r="BK80" s="277"/>
      <c r="BL80" s="277"/>
      <c r="BM80" s="277"/>
      <c r="BN80" s="277"/>
      <c r="BO80" s="277"/>
      <c r="BP80" s="274"/>
      <c r="BQ80" s="274"/>
      <c r="BR80" s="274"/>
      <c r="BS80" s="277"/>
      <c r="BT80" s="277"/>
      <c r="BU80" s="277"/>
      <c r="BV80" s="277"/>
      <c r="BW80" s="277"/>
      <c r="BX80" s="277"/>
      <c r="BY80" s="277"/>
      <c r="BZ80" s="277"/>
      <c r="CA80" s="277"/>
      <c r="CB80" s="277"/>
      <c r="CC80" s="277"/>
      <c r="CD80" s="274"/>
      <c r="CE80" s="277"/>
      <c r="CF80" s="277"/>
      <c r="CG80" s="277"/>
      <c r="CH80" s="277"/>
      <c r="CI80" s="277"/>
      <c r="CJ80" s="277"/>
      <c r="CK80" s="277"/>
      <c r="CL80" s="274"/>
      <c r="CM80" s="274"/>
      <c r="CN80" s="274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4"/>
      <c r="DB80" s="277"/>
      <c r="DC80" s="277"/>
      <c r="DD80" s="277"/>
      <c r="DE80" s="277"/>
      <c r="DF80" s="277"/>
      <c r="DG80" s="277"/>
      <c r="DH80" s="274"/>
      <c r="DI80" s="274"/>
      <c r="DJ80" s="274"/>
      <c r="DK80" s="277"/>
      <c r="DL80" s="277"/>
      <c r="DM80" s="277"/>
      <c r="DN80" s="277"/>
      <c r="DO80" s="277"/>
      <c r="DP80" s="277"/>
      <c r="DQ80" s="277"/>
      <c r="DR80" s="277"/>
      <c r="DS80" s="277"/>
      <c r="DT80" s="277"/>
      <c r="DU80" s="277"/>
      <c r="DV80" s="274"/>
      <c r="DW80" s="277"/>
      <c r="DX80" s="277"/>
      <c r="DY80" s="277"/>
      <c r="DZ80" s="274"/>
      <c r="EA80" s="277"/>
      <c r="EB80" s="277"/>
      <c r="EC80" s="277"/>
      <c r="ED80" s="274"/>
      <c r="EE80" s="274"/>
      <c r="EF80" s="274"/>
      <c r="EG80" s="274"/>
      <c r="EH80" s="277"/>
      <c r="EI80" s="277"/>
      <c r="EJ80" s="274"/>
      <c r="EK80" s="277"/>
      <c r="EL80" s="277"/>
      <c r="EM80" s="277"/>
      <c r="EN80" s="274"/>
      <c r="EO80" s="274"/>
      <c r="EP80" s="274"/>
      <c r="EQ80" s="277"/>
      <c r="ER80" s="277"/>
      <c r="ES80" s="277"/>
      <c r="ET80" s="277"/>
      <c r="EU80" s="274"/>
      <c r="EV80" s="274"/>
      <c r="EW80" s="277"/>
      <c r="EX80" s="277"/>
      <c r="EY80" s="277"/>
      <c r="EZ80" s="274"/>
      <c r="FA80" s="274"/>
      <c r="FB80" s="274"/>
      <c r="FC80" s="274"/>
      <c r="FD80" s="274"/>
      <c r="FE80" s="274"/>
      <c r="FF80" s="274"/>
      <c r="FG80" s="274"/>
      <c r="FH80" s="274"/>
      <c r="FI80" s="274"/>
      <c r="FJ80" s="274"/>
      <c r="FK80" s="274"/>
      <c r="FL80" s="274"/>
      <c r="FM80" s="274"/>
      <c r="FN80" s="274"/>
      <c r="FO80" s="274"/>
      <c r="FP80" s="277"/>
      <c r="FQ80" s="277"/>
      <c r="FR80" s="277"/>
      <c r="FS80" s="274"/>
      <c r="FT80" s="274"/>
      <c r="FU80" s="274"/>
      <c r="FV80" s="274"/>
      <c r="FW80" s="274"/>
    </row>
    <row r="81" spans="1:179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7"/>
      <c r="AM81" s="277"/>
      <c r="AN81" s="274"/>
      <c r="AO81" s="277"/>
      <c r="AP81" s="277"/>
      <c r="AQ81" s="274"/>
      <c r="AR81" s="277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7"/>
      <c r="BI81" s="277"/>
      <c r="BJ81" s="277"/>
      <c r="BK81" s="277"/>
      <c r="BL81" s="277"/>
      <c r="BM81" s="277"/>
      <c r="BN81" s="277"/>
      <c r="BO81" s="277"/>
      <c r="BP81" s="274"/>
      <c r="BQ81" s="274"/>
      <c r="BR81" s="274"/>
      <c r="BS81" s="277"/>
      <c r="BT81" s="277"/>
      <c r="BU81" s="277"/>
      <c r="BV81" s="277"/>
      <c r="BW81" s="277"/>
      <c r="BX81" s="277"/>
      <c r="BY81" s="277"/>
      <c r="BZ81" s="277"/>
      <c r="CA81" s="277"/>
      <c r="CB81" s="277"/>
      <c r="CC81" s="277"/>
      <c r="CD81" s="274"/>
      <c r="CE81" s="277"/>
      <c r="CF81" s="277"/>
      <c r="CG81" s="277"/>
      <c r="CH81" s="277"/>
      <c r="CI81" s="277"/>
      <c r="CJ81" s="277"/>
      <c r="CK81" s="277"/>
      <c r="CL81" s="274"/>
      <c r="CM81" s="274"/>
      <c r="CN81" s="274"/>
      <c r="CO81" s="277"/>
      <c r="CP81" s="277"/>
      <c r="CQ81" s="277"/>
      <c r="CR81" s="277"/>
      <c r="CS81" s="277"/>
      <c r="CT81" s="277"/>
      <c r="CU81" s="277"/>
      <c r="CV81" s="277"/>
      <c r="CW81" s="277"/>
      <c r="CX81" s="277"/>
      <c r="CY81" s="277"/>
      <c r="CZ81" s="277"/>
      <c r="DA81" s="274"/>
      <c r="DB81" s="277"/>
      <c r="DC81" s="277"/>
      <c r="DD81" s="277"/>
      <c r="DE81" s="277"/>
      <c r="DF81" s="277"/>
      <c r="DG81" s="277"/>
      <c r="DH81" s="274"/>
      <c r="DI81" s="274"/>
      <c r="DJ81" s="274"/>
      <c r="DK81" s="277"/>
      <c r="DL81" s="277"/>
      <c r="DM81" s="277"/>
      <c r="DN81" s="277"/>
      <c r="DO81" s="277"/>
      <c r="DP81" s="277"/>
      <c r="DQ81" s="277"/>
      <c r="DR81" s="277"/>
      <c r="DS81" s="277"/>
      <c r="DT81" s="277"/>
      <c r="DU81" s="277"/>
      <c r="DV81" s="274"/>
      <c r="DW81" s="277"/>
      <c r="DX81" s="277"/>
      <c r="DY81" s="277"/>
      <c r="DZ81" s="274"/>
      <c r="EA81" s="277"/>
      <c r="EB81" s="277"/>
      <c r="EC81" s="277"/>
      <c r="ED81" s="274"/>
      <c r="EE81" s="274"/>
      <c r="EF81" s="274"/>
      <c r="EG81" s="274"/>
      <c r="EH81" s="277"/>
      <c r="EI81" s="277"/>
      <c r="EJ81" s="274"/>
      <c r="EK81" s="277"/>
      <c r="EL81" s="277"/>
      <c r="EM81" s="277"/>
      <c r="EN81" s="274"/>
      <c r="EO81" s="274"/>
      <c r="EP81" s="274"/>
      <c r="EQ81" s="277"/>
      <c r="ER81" s="277"/>
      <c r="ES81" s="277"/>
      <c r="ET81" s="277"/>
      <c r="EU81" s="274"/>
      <c r="EV81" s="274"/>
      <c r="EW81" s="277"/>
      <c r="EX81" s="277"/>
      <c r="EY81" s="277"/>
      <c r="EZ81" s="274"/>
      <c r="FA81" s="274"/>
      <c r="FB81" s="274"/>
      <c r="FC81" s="274"/>
      <c r="FD81" s="274"/>
      <c r="FE81" s="274"/>
      <c r="FF81" s="274"/>
      <c r="FG81" s="274"/>
      <c r="FH81" s="274"/>
      <c r="FI81" s="274"/>
      <c r="FJ81" s="274"/>
      <c r="FK81" s="274"/>
      <c r="FL81" s="274"/>
      <c r="FM81" s="274"/>
      <c r="FN81" s="274"/>
      <c r="FO81" s="274"/>
      <c r="FP81" s="277"/>
      <c r="FQ81" s="277"/>
      <c r="FR81" s="277"/>
      <c r="FS81" s="274"/>
      <c r="FT81" s="274"/>
      <c r="FU81" s="274"/>
      <c r="FV81" s="274"/>
      <c r="FW81" s="274"/>
    </row>
    <row r="82" spans="1:179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7"/>
      <c r="AM82" s="277"/>
      <c r="AN82" s="274"/>
      <c r="AO82" s="277"/>
      <c r="AP82" s="277"/>
      <c r="AQ82" s="274"/>
      <c r="AR82" s="277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7"/>
      <c r="BI82" s="277"/>
      <c r="BJ82" s="277"/>
      <c r="BK82" s="277"/>
      <c r="BL82" s="277"/>
      <c r="BM82" s="277"/>
      <c r="BN82" s="277"/>
      <c r="BO82" s="277"/>
      <c r="BP82" s="274"/>
      <c r="BQ82" s="274"/>
      <c r="BR82" s="274"/>
      <c r="BS82" s="277"/>
      <c r="BT82" s="277"/>
      <c r="BU82" s="277"/>
      <c r="BV82" s="277"/>
      <c r="BW82" s="277"/>
      <c r="BX82" s="277"/>
      <c r="BY82" s="277"/>
      <c r="BZ82" s="277"/>
      <c r="CA82" s="277"/>
      <c r="CB82" s="277"/>
      <c r="CC82" s="277"/>
      <c r="CD82" s="274"/>
      <c r="CE82" s="277"/>
      <c r="CF82" s="277"/>
      <c r="CG82" s="277"/>
      <c r="CH82" s="277"/>
      <c r="CI82" s="277"/>
      <c r="CJ82" s="277"/>
      <c r="CK82" s="277"/>
      <c r="CL82" s="274"/>
      <c r="CM82" s="274"/>
      <c r="CN82" s="274"/>
      <c r="CO82" s="277"/>
      <c r="CP82" s="277"/>
      <c r="CQ82" s="277"/>
      <c r="CR82" s="277"/>
      <c r="CS82" s="277"/>
      <c r="CT82" s="277"/>
      <c r="CU82" s="277"/>
      <c r="CV82" s="277"/>
      <c r="CW82" s="277"/>
      <c r="CX82" s="277"/>
      <c r="CY82" s="277"/>
      <c r="CZ82" s="277"/>
      <c r="DA82" s="274"/>
      <c r="DB82" s="277"/>
      <c r="DC82" s="277"/>
      <c r="DD82" s="277"/>
      <c r="DE82" s="277"/>
      <c r="DF82" s="277"/>
      <c r="DG82" s="277"/>
      <c r="DH82" s="274"/>
      <c r="DI82" s="274"/>
      <c r="DJ82" s="274"/>
      <c r="DK82" s="277"/>
      <c r="DL82" s="277"/>
      <c r="DM82" s="277"/>
      <c r="DN82" s="277"/>
      <c r="DO82" s="277"/>
      <c r="DP82" s="277"/>
      <c r="DQ82" s="277"/>
      <c r="DR82" s="277"/>
      <c r="DS82" s="277"/>
      <c r="DT82" s="277"/>
      <c r="DU82" s="277"/>
      <c r="DV82" s="274"/>
      <c r="DW82" s="277"/>
      <c r="DX82" s="277"/>
      <c r="DY82" s="277"/>
      <c r="DZ82" s="274"/>
      <c r="EA82" s="277"/>
      <c r="EB82" s="277"/>
      <c r="EC82" s="277"/>
      <c r="ED82" s="274"/>
      <c r="EE82" s="274"/>
      <c r="EF82" s="274"/>
      <c r="EG82" s="274"/>
      <c r="EH82" s="277"/>
      <c r="EI82" s="277"/>
      <c r="EJ82" s="274"/>
      <c r="EK82" s="277"/>
      <c r="EL82" s="277"/>
      <c r="EM82" s="277"/>
      <c r="EN82" s="274"/>
      <c r="EO82" s="274"/>
      <c r="EP82" s="274"/>
      <c r="EQ82" s="277"/>
      <c r="ER82" s="277"/>
      <c r="ES82" s="277"/>
      <c r="ET82" s="277"/>
      <c r="EU82" s="274"/>
      <c r="EV82" s="274"/>
      <c r="EW82" s="277"/>
      <c r="EX82" s="277"/>
      <c r="EY82" s="277"/>
      <c r="EZ82" s="274"/>
      <c r="FA82" s="274"/>
      <c r="FB82" s="274"/>
      <c r="FC82" s="274"/>
      <c r="FD82" s="274"/>
      <c r="FE82" s="274"/>
      <c r="FF82" s="274"/>
      <c r="FG82" s="274"/>
      <c r="FH82" s="274"/>
      <c r="FI82" s="274"/>
      <c r="FJ82" s="274"/>
      <c r="FK82" s="274"/>
      <c r="FL82" s="274"/>
      <c r="FM82" s="274"/>
      <c r="FN82" s="274"/>
      <c r="FO82" s="274"/>
      <c r="FP82" s="277"/>
      <c r="FQ82" s="277"/>
      <c r="FR82" s="277"/>
      <c r="FS82" s="274"/>
      <c r="FT82" s="274"/>
      <c r="FU82" s="274"/>
      <c r="FV82" s="274"/>
      <c r="FW82" s="274"/>
    </row>
    <row r="83" spans="1:179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7"/>
      <c r="AM83" s="277"/>
      <c r="AN83" s="274"/>
      <c r="AO83" s="277"/>
      <c r="AP83" s="277"/>
      <c r="AQ83" s="274"/>
      <c r="AR83" s="277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7"/>
      <c r="BI83" s="277"/>
      <c r="BJ83" s="277"/>
      <c r="BK83" s="277"/>
      <c r="BL83" s="277"/>
      <c r="BM83" s="277"/>
      <c r="BN83" s="277"/>
      <c r="BO83" s="277"/>
      <c r="BP83" s="274"/>
      <c r="BQ83" s="274"/>
      <c r="BR83" s="274"/>
      <c r="BS83" s="277"/>
      <c r="BT83" s="277"/>
      <c r="BU83" s="277"/>
      <c r="BV83" s="277"/>
      <c r="BW83" s="277"/>
      <c r="BX83" s="277"/>
      <c r="BY83" s="277"/>
      <c r="BZ83" s="277"/>
      <c r="CA83" s="277"/>
      <c r="CB83" s="277"/>
      <c r="CC83" s="277"/>
      <c r="CD83" s="274"/>
      <c r="CE83" s="277"/>
      <c r="CF83" s="277"/>
      <c r="CG83" s="277"/>
      <c r="CH83" s="277"/>
      <c r="CI83" s="277"/>
      <c r="CJ83" s="277"/>
      <c r="CK83" s="277"/>
      <c r="CL83" s="274"/>
      <c r="CM83" s="274"/>
      <c r="CN83" s="274"/>
      <c r="CO83" s="277"/>
      <c r="CP83" s="277"/>
      <c r="CQ83" s="277"/>
      <c r="CR83" s="277"/>
      <c r="CS83" s="277"/>
      <c r="CT83" s="277"/>
      <c r="CU83" s="277"/>
      <c r="CV83" s="277"/>
      <c r="CW83" s="277"/>
      <c r="CX83" s="277"/>
      <c r="CY83" s="277"/>
      <c r="CZ83" s="277"/>
      <c r="DA83" s="274"/>
      <c r="DB83" s="277"/>
      <c r="DC83" s="277"/>
      <c r="DD83" s="277"/>
      <c r="DE83" s="277"/>
      <c r="DF83" s="277"/>
      <c r="DG83" s="277"/>
      <c r="DH83" s="274"/>
      <c r="DI83" s="274"/>
      <c r="DJ83" s="274"/>
      <c r="DK83" s="277"/>
      <c r="DL83" s="277"/>
      <c r="DM83" s="277"/>
      <c r="DN83" s="277"/>
      <c r="DO83" s="277"/>
      <c r="DP83" s="277"/>
      <c r="DQ83" s="277"/>
      <c r="DR83" s="277"/>
      <c r="DS83" s="277"/>
      <c r="DT83" s="277"/>
      <c r="DU83" s="277"/>
      <c r="DV83" s="274"/>
      <c r="DW83" s="277"/>
      <c r="DX83" s="277"/>
      <c r="DY83" s="277"/>
      <c r="DZ83" s="274"/>
      <c r="EA83" s="277"/>
      <c r="EB83" s="277"/>
      <c r="EC83" s="277"/>
      <c r="ED83" s="274"/>
      <c r="EE83" s="274"/>
      <c r="EF83" s="274"/>
      <c r="EG83" s="274"/>
      <c r="EH83" s="277"/>
      <c r="EI83" s="277"/>
      <c r="EJ83" s="274"/>
      <c r="EK83" s="277"/>
      <c r="EL83" s="277"/>
      <c r="EM83" s="277"/>
      <c r="EN83" s="274"/>
      <c r="EO83" s="274"/>
      <c r="EP83" s="274"/>
      <c r="EQ83" s="277"/>
      <c r="ER83" s="277"/>
      <c r="ES83" s="277"/>
      <c r="ET83" s="277"/>
      <c r="EU83" s="274"/>
      <c r="EV83" s="274"/>
      <c r="EW83" s="277"/>
      <c r="EX83" s="277"/>
      <c r="EY83" s="277"/>
      <c r="EZ83" s="274"/>
      <c r="FA83" s="274"/>
      <c r="FB83" s="274"/>
      <c r="FC83" s="274"/>
      <c r="FD83" s="274"/>
      <c r="FE83" s="274"/>
      <c r="FF83" s="274"/>
      <c r="FG83" s="274"/>
      <c r="FH83" s="274"/>
      <c r="FI83" s="274"/>
      <c r="FJ83" s="274"/>
      <c r="FK83" s="274"/>
      <c r="FL83" s="274"/>
      <c r="FM83" s="274"/>
      <c r="FN83" s="274"/>
      <c r="FO83" s="274"/>
      <c r="FP83" s="277"/>
      <c r="FQ83" s="277"/>
      <c r="FR83" s="277"/>
      <c r="FS83" s="274"/>
      <c r="FT83" s="274"/>
      <c r="FU83" s="274"/>
      <c r="FV83" s="274"/>
      <c r="FW83" s="274"/>
    </row>
    <row r="84" spans="1:179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7"/>
      <c r="AM84" s="277"/>
      <c r="AN84" s="274"/>
      <c r="AO84" s="277"/>
      <c r="AP84" s="277"/>
      <c r="AQ84" s="274"/>
      <c r="AR84" s="277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7"/>
      <c r="BI84" s="277"/>
      <c r="BJ84" s="277"/>
      <c r="BK84" s="277"/>
      <c r="BL84" s="277"/>
      <c r="BM84" s="277"/>
      <c r="BN84" s="277"/>
      <c r="BO84" s="277"/>
      <c r="BP84" s="274"/>
      <c r="BQ84" s="274"/>
      <c r="BR84" s="274"/>
      <c r="BS84" s="277"/>
      <c r="BT84" s="277"/>
      <c r="BU84" s="277"/>
      <c r="BV84" s="277"/>
      <c r="BW84" s="277"/>
      <c r="BX84" s="277"/>
      <c r="BY84" s="277"/>
      <c r="BZ84" s="277"/>
      <c r="CA84" s="277"/>
      <c r="CB84" s="277"/>
      <c r="CC84" s="277"/>
      <c r="CD84" s="274"/>
      <c r="CE84" s="277"/>
      <c r="CF84" s="277"/>
      <c r="CG84" s="277"/>
      <c r="CH84" s="277"/>
      <c r="CI84" s="277"/>
      <c r="CJ84" s="277"/>
      <c r="CK84" s="277"/>
      <c r="CL84" s="274"/>
      <c r="CM84" s="274"/>
      <c r="CN84" s="274"/>
      <c r="CO84" s="277"/>
      <c r="CP84" s="277"/>
      <c r="CQ84" s="277"/>
      <c r="CR84" s="277"/>
      <c r="CS84" s="277"/>
      <c r="CT84" s="277"/>
      <c r="CU84" s="277"/>
      <c r="CV84" s="277"/>
      <c r="CW84" s="277"/>
      <c r="CX84" s="277"/>
      <c r="CY84" s="277"/>
      <c r="CZ84" s="277"/>
      <c r="DA84" s="274"/>
      <c r="DB84" s="277"/>
      <c r="DC84" s="277"/>
      <c r="DD84" s="277"/>
      <c r="DE84" s="277"/>
      <c r="DF84" s="277"/>
      <c r="DG84" s="277"/>
      <c r="DH84" s="274"/>
      <c r="DI84" s="274"/>
      <c r="DJ84" s="274"/>
      <c r="DK84" s="277"/>
      <c r="DL84" s="277"/>
      <c r="DM84" s="277"/>
      <c r="DN84" s="277"/>
      <c r="DO84" s="277"/>
      <c r="DP84" s="277"/>
      <c r="DQ84" s="277"/>
      <c r="DR84" s="277"/>
      <c r="DS84" s="277"/>
      <c r="DT84" s="277"/>
      <c r="DU84" s="277"/>
      <c r="DV84" s="274"/>
      <c r="DW84" s="277"/>
      <c r="DX84" s="277"/>
      <c r="DY84" s="277"/>
      <c r="DZ84" s="274"/>
      <c r="EA84" s="277"/>
      <c r="EB84" s="277"/>
      <c r="EC84" s="277"/>
      <c r="ED84" s="274"/>
      <c r="EE84" s="274"/>
      <c r="EF84" s="274"/>
      <c r="EG84" s="274"/>
      <c r="EH84" s="277"/>
      <c r="EI84" s="277"/>
      <c r="EJ84" s="274"/>
      <c r="EK84" s="277"/>
      <c r="EL84" s="277"/>
      <c r="EM84" s="277"/>
      <c r="EN84" s="274"/>
      <c r="EO84" s="274"/>
      <c r="EP84" s="274"/>
      <c r="EQ84" s="277"/>
      <c r="ER84" s="277"/>
      <c r="ES84" s="277"/>
      <c r="ET84" s="277"/>
      <c r="EU84" s="274"/>
      <c r="EV84" s="274"/>
      <c r="EW84" s="277"/>
      <c r="EX84" s="277"/>
      <c r="EY84" s="277"/>
      <c r="EZ84" s="274"/>
      <c r="FA84" s="274"/>
      <c r="FB84" s="274"/>
      <c r="FC84" s="274"/>
      <c r="FD84" s="274"/>
      <c r="FE84" s="274"/>
      <c r="FF84" s="274"/>
      <c r="FG84" s="274"/>
      <c r="FH84" s="274"/>
      <c r="FI84" s="274"/>
      <c r="FJ84" s="274"/>
      <c r="FK84" s="274"/>
      <c r="FL84" s="274"/>
      <c r="FM84" s="274"/>
      <c r="FN84" s="274"/>
      <c r="FO84" s="274"/>
      <c r="FP84" s="277"/>
      <c r="FQ84" s="277"/>
      <c r="FR84" s="277"/>
      <c r="FS84" s="274"/>
      <c r="FT84" s="274"/>
      <c r="FU84" s="274"/>
      <c r="FV84" s="274"/>
      <c r="FW84" s="274"/>
    </row>
    <row r="85" spans="1:179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7"/>
      <c r="AM85" s="277"/>
      <c r="AN85" s="274"/>
      <c r="AO85" s="277"/>
      <c r="AP85" s="277"/>
      <c r="AQ85" s="274"/>
      <c r="AR85" s="277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7"/>
      <c r="BI85" s="277"/>
      <c r="BJ85" s="277"/>
      <c r="BK85" s="277"/>
      <c r="BL85" s="277"/>
      <c r="BM85" s="277"/>
      <c r="BN85" s="277"/>
      <c r="BO85" s="277"/>
      <c r="BP85" s="274"/>
      <c r="BQ85" s="274"/>
      <c r="BR85" s="274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  <c r="CC85" s="277"/>
      <c r="CD85" s="274"/>
      <c r="CE85" s="277"/>
      <c r="CF85" s="277"/>
      <c r="CG85" s="277"/>
      <c r="CH85" s="277"/>
      <c r="CI85" s="277"/>
      <c r="CJ85" s="277"/>
      <c r="CK85" s="277"/>
      <c r="CL85" s="274"/>
      <c r="CM85" s="274"/>
      <c r="CN85" s="274"/>
      <c r="CO85" s="277"/>
      <c r="CP85" s="277"/>
      <c r="CQ85" s="277"/>
      <c r="CR85" s="277"/>
      <c r="CS85" s="277"/>
      <c r="CT85" s="277"/>
      <c r="CU85" s="277"/>
      <c r="CV85" s="277"/>
      <c r="CW85" s="277"/>
      <c r="CX85" s="277"/>
      <c r="CY85" s="277"/>
      <c r="CZ85" s="277"/>
      <c r="DA85" s="274"/>
      <c r="DB85" s="277"/>
      <c r="DC85" s="277"/>
      <c r="DD85" s="277"/>
      <c r="DE85" s="277"/>
      <c r="DF85" s="277"/>
      <c r="DG85" s="277"/>
      <c r="DH85" s="274"/>
      <c r="DI85" s="274"/>
      <c r="DJ85" s="274"/>
      <c r="DK85" s="277"/>
      <c r="DL85" s="277"/>
      <c r="DM85" s="277"/>
      <c r="DN85" s="277"/>
      <c r="DO85" s="277"/>
      <c r="DP85" s="277"/>
      <c r="DQ85" s="277"/>
      <c r="DR85" s="277"/>
      <c r="DS85" s="277"/>
      <c r="DT85" s="277"/>
      <c r="DU85" s="277"/>
      <c r="DV85" s="274"/>
      <c r="DW85" s="277"/>
      <c r="DX85" s="277"/>
      <c r="DY85" s="277"/>
      <c r="DZ85" s="274"/>
      <c r="EA85" s="277"/>
      <c r="EB85" s="277"/>
      <c r="EC85" s="277"/>
      <c r="ED85" s="274"/>
      <c r="EE85" s="274"/>
      <c r="EF85" s="274"/>
      <c r="EG85" s="274"/>
      <c r="EH85" s="277"/>
      <c r="EI85" s="277"/>
      <c r="EJ85" s="274"/>
      <c r="EK85" s="277"/>
      <c r="EL85" s="277"/>
      <c r="EM85" s="277"/>
      <c r="EN85" s="274"/>
      <c r="EO85" s="274"/>
      <c r="EP85" s="274"/>
      <c r="EQ85" s="277"/>
      <c r="ER85" s="277"/>
      <c r="ES85" s="277"/>
      <c r="ET85" s="277"/>
      <c r="EU85" s="274"/>
      <c r="EV85" s="274"/>
      <c r="EW85" s="277"/>
      <c r="EX85" s="277"/>
      <c r="EY85" s="277"/>
      <c r="EZ85" s="274"/>
      <c r="FA85" s="274"/>
      <c r="FB85" s="274"/>
      <c r="FC85" s="274"/>
      <c r="FD85" s="274"/>
      <c r="FE85" s="274"/>
      <c r="FF85" s="274"/>
      <c r="FG85" s="274"/>
      <c r="FH85" s="274"/>
      <c r="FI85" s="274"/>
      <c r="FJ85" s="274"/>
      <c r="FK85" s="274"/>
      <c r="FL85" s="274"/>
      <c r="FM85" s="274"/>
      <c r="FN85" s="274"/>
      <c r="FO85" s="274"/>
      <c r="FP85" s="277"/>
      <c r="FQ85" s="277"/>
      <c r="FR85" s="277"/>
      <c r="FS85" s="274"/>
      <c r="FT85" s="274"/>
      <c r="FU85" s="274"/>
      <c r="FV85" s="274"/>
      <c r="FW85" s="274"/>
    </row>
    <row r="86" spans="1:179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7"/>
      <c r="AM86" s="277"/>
      <c r="AN86" s="274"/>
      <c r="AO86" s="277"/>
      <c r="AP86" s="277"/>
      <c r="AQ86" s="274"/>
      <c r="AR86" s="277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7"/>
      <c r="BI86" s="277"/>
      <c r="BJ86" s="277"/>
      <c r="BK86" s="277"/>
      <c r="BL86" s="277"/>
      <c r="BM86" s="277"/>
      <c r="BN86" s="277"/>
      <c r="BO86" s="277"/>
      <c r="BP86" s="274"/>
      <c r="BQ86" s="274"/>
      <c r="BR86" s="274"/>
      <c r="BS86" s="277"/>
      <c r="BT86" s="277"/>
      <c r="BU86" s="277"/>
      <c r="BV86" s="277"/>
      <c r="BW86" s="277"/>
      <c r="BX86" s="277"/>
      <c r="BY86" s="277"/>
      <c r="BZ86" s="277"/>
      <c r="CA86" s="277"/>
      <c r="CB86" s="277"/>
      <c r="CC86" s="277"/>
      <c r="CD86" s="274"/>
      <c r="CE86" s="277"/>
      <c r="CF86" s="277"/>
      <c r="CG86" s="277"/>
      <c r="CH86" s="277"/>
      <c r="CI86" s="277"/>
      <c r="CJ86" s="277"/>
      <c r="CK86" s="277"/>
      <c r="CL86" s="274"/>
      <c r="CM86" s="274"/>
      <c r="CN86" s="274"/>
      <c r="CO86" s="277"/>
      <c r="CP86" s="277"/>
      <c r="CQ86" s="277"/>
      <c r="CR86" s="277"/>
      <c r="CS86" s="277"/>
      <c r="CT86" s="277"/>
      <c r="CU86" s="277"/>
      <c r="CV86" s="277"/>
      <c r="CW86" s="277"/>
      <c r="CX86" s="277"/>
      <c r="CY86" s="277"/>
      <c r="CZ86" s="277"/>
      <c r="DA86" s="274"/>
      <c r="DB86" s="277"/>
      <c r="DC86" s="277"/>
      <c r="DD86" s="277"/>
      <c r="DE86" s="277"/>
      <c r="DF86" s="277"/>
      <c r="DG86" s="277"/>
      <c r="DH86" s="274"/>
      <c r="DI86" s="274"/>
      <c r="DJ86" s="274"/>
      <c r="DK86" s="277"/>
      <c r="DL86" s="277"/>
      <c r="DM86" s="277"/>
      <c r="DN86" s="277"/>
      <c r="DO86" s="277"/>
      <c r="DP86" s="277"/>
      <c r="DQ86" s="277"/>
      <c r="DR86" s="277"/>
      <c r="DS86" s="277"/>
      <c r="DT86" s="277"/>
      <c r="DU86" s="277"/>
      <c r="DV86" s="274"/>
      <c r="DW86" s="277"/>
      <c r="DX86" s="277"/>
      <c r="DY86" s="277"/>
      <c r="DZ86" s="274"/>
      <c r="EA86" s="277"/>
      <c r="EB86" s="277"/>
      <c r="EC86" s="277"/>
      <c r="ED86" s="274"/>
      <c r="EE86" s="274"/>
      <c r="EF86" s="274"/>
      <c r="EG86" s="274"/>
      <c r="EH86" s="277"/>
      <c r="EI86" s="277"/>
      <c r="EJ86" s="274"/>
      <c r="EK86" s="277"/>
      <c r="EL86" s="277"/>
      <c r="EM86" s="277"/>
      <c r="EN86" s="274"/>
      <c r="EO86" s="274"/>
      <c r="EP86" s="274"/>
      <c r="EQ86" s="277"/>
      <c r="ER86" s="277"/>
      <c r="ES86" s="277"/>
      <c r="ET86" s="277"/>
      <c r="EU86" s="274"/>
      <c r="EV86" s="274"/>
      <c r="EW86" s="277"/>
      <c r="EX86" s="277"/>
      <c r="EY86" s="277"/>
      <c r="EZ86" s="274"/>
      <c r="FA86" s="274"/>
      <c r="FB86" s="274"/>
      <c r="FC86" s="274"/>
      <c r="FD86" s="274"/>
      <c r="FE86" s="274"/>
      <c r="FF86" s="274"/>
      <c r="FG86" s="274"/>
      <c r="FH86" s="274"/>
      <c r="FI86" s="274"/>
      <c r="FJ86" s="274"/>
      <c r="FK86" s="274"/>
      <c r="FL86" s="274"/>
      <c r="FM86" s="274"/>
      <c r="FN86" s="274"/>
      <c r="FO86" s="274"/>
      <c r="FP86" s="277"/>
      <c r="FQ86" s="277"/>
      <c r="FR86" s="277"/>
      <c r="FS86" s="274"/>
      <c r="FT86" s="274"/>
      <c r="FU86" s="274"/>
      <c r="FV86" s="274"/>
      <c r="FW86" s="274"/>
    </row>
    <row r="87" spans="1:179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7"/>
      <c r="AM87" s="277"/>
      <c r="AN87" s="274"/>
      <c r="AO87" s="277"/>
      <c r="AP87" s="277"/>
      <c r="AQ87" s="274"/>
      <c r="AR87" s="277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7"/>
      <c r="BI87" s="277"/>
      <c r="BJ87" s="277"/>
      <c r="BK87" s="277"/>
      <c r="BL87" s="277"/>
      <c r="BM87" s="277"/>
      <c r="BN87" s="277"/>
      <c r="BO87" s="277"/>
      <c r="BP87" s="274"/>
      <c r="BQ87" s="274"/>
      <c r="BR87" s="274"/>
      <c r="BS87" s="277"/>
      <c r="BT87" s="277"/>
      <c r="BU87" s="277"/>
      <c r="BV87" s="277"/>
      <c r="BW87" s="277"/>
      <c r="BX87" s="277"/>
      <c r="BY87" s="277"/>
      <c r="BZ87" s="277"/>
      <c r="CA87" s="277"/>
      <c r="CB87" s="277"/>
      <c r="CC87" s="277"/>
      <c r="CD87" s="274"/>
      <c r="CE87" s="277"/>
      <c r="CF87" s="277"/>
      <c r="CG87" s="277"/>
      <c r="CH87" s="277"/>
      <c r="CI87" s="277"/>
      <c r="CJ87" s="277"/>
      <c r="CK87" s="277"/>
      <c r="CL87" s="274"/>
      <c r="CM87" s="274"/>
      <c r="CN87" s="274"/>
      <c r="CO87" s="277"/>
      <c r="CP87" s="277"/>
      <c r="CQ87" s="277"/>
      <c r="CR87" s="277"/>
      <c r="CS87" s="277"/>
      <c r="CT87" s="277"/>
      <c r="CU87" s="277"/>
      <c r="CV87" s="277"/>
      <c r="CW87" s="277"/>
      <c r="CX87" s="277"/>
      <c r="CY87" s="277"/>
      <c r="CZ87" s="277"/>
      <c r="DA87" s="274"/>
      <c r="DB87" s="277"/>
      <c r="DC87" s="277"/>
      <c r="DD87" s="277"/>
      <c r="DE87" s="277"/>
      <c r="DF87" s="277"/>
      <c r="DG87" s="277"/>
      <c r="DH87" s="274"/>
      <c r="DI87" s="274"/>
      <c r="DJ87" s="274"/>
      <c r="DK87" s="277"/>
      <c r="DL87" s="277"/>
      <c r="DM87" s="277"/>
      <c r="DN87" s="277"/>
      <c r="DO87" s="277"/>
      <c r="DP87" s="277"/>
      <c r="DQ87" s="277"/>
      <c r="DR87" s="277"/>
      <c r="DS87" s="277"/>
      <c r="DT87" s="277"/>
      <c r="DU87" s="277"/>
      <c r="DV87" s="274"/>
      <c r="DW87" s="277"/>
      <c r="DX87" s="277"/>
      <c r="DY87" s="277"/>
      <c r="DZ87" s="274"/>
      <c r="EA87" s="277"/>
      <c r="EB87" s="277"/>
      <c r="EC87" s="277"/>
      <c r="ED87" s="274"/>
      <c r="EE87" s="274"/>
      <c r="EF87" s="274"/>
      <c r="EG87" s="274"/>
      <c r="EH87" s="277"/>
      <c r="EI87" s="277"/>
      <c r="EJ87" s="274"/>
      <c r="EK87" s="277"/>
      <c r="EL87" s="277"/>
      <c r="EM87" s="277"/>
      <c r="EN87" s="274"/>
      <c r="EO87" s="274"/>
      <c r="EP87" s="274"/>
      <c r="EQ87" s="277"/>
      <c r="ER87" s="277"/>
      <c r="ES87" s="277"/>
      <c r="ET87" s="277"/>
      <c r="EU87" s="274"/>
      <c r="EV87" s="274"/>
      <c r="EW87" s="277"/>
      <c r="EX87" s="277"/>
      <c r="EY87" s="277"/>
      <c r="EZ87" s="274"/>
      <c r="FA87" s="274"/>
      <c r="FB87" s="274"/>
      <c r="FC87" s="274"/>
      <c r="FD87" s="274"/>
      <c r="FE87" s="274"/>
      <c r="FF87" s="274"/>
      <c r="FG87" s="274"/>
      <c r="FH87" s="274"/>
      <c r="FI87" s="274"/>
      <c r="FJ87" s="274"/>
      <c r="FK87" s="274"/>
      <c r="FL87" s="274"/>
      <c r="FM87" s="274"/>
      <c r="FN87" s="274"/>
      <c r="FO87" s="274"/>
      <c r="FP87" s="277"/>
      <c r="FQ87" s="277"/>
      <c r="FR87" s="277"/>
      <c r="FS87" s="274"/>
      <c r="FT87" s="274"/>
      <c r="FU87" s="274"/>
      <c r="FV87" s="274"/>
      <c r="FW87" s="274"/>
    </row>
    <row r="88" spans="1:179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7"/>
      <c r="AM88" s="277"/>
      <c r="AN88" s="274"/>
      <c r="AO88" s="277"/>
      <c r="AP88" s="277"/>
      <c r="AQ88" s="274"/>
      <c r="AR88" s="277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7"/>
      <c r="BI88" s="277"/>
      <c r="BJ88" s="277"/>
      <c r="BK88" s="277"/>
      <c r="BL88" s="277"/>
      <c r="BM88" s="277"/>
      <c r="BN88" s="277"/>
      <c r="BO88" s="277"/>
      <c r="BP88" s="274"/>
      <c r="BQ88" s="274"/>
      <c r="BR88" s="274"/>
      <c r="BS88" s="277"/>
      <c r="BT88" s="277"/>
      <c r="BU88" s="277"/>
      <c r="BV88" s="277"/>
      <c r="BW88" s="277"/>
      <c r="BX88" s="277"/>
      <c r="BY88" s="277"/>
      <c r="BZ88" s="277"/>
      <c r="CA88" s="277"/>
      <c r="CB88" s="277"/>
      <c r="CC88" s="277"/>
      <c r="CD88" s="274"/>
      <c r="CE88" s="277"/>
      <c r="CF88" s="277"/>
      <c r="CG88" s="277"/>
      <c r="CH88" s="277"/>
      <c r="CI88" s="277"/>
      <c r="CJ88" s="277"/>
      <c r="CK88" s="277"/>
      <c r="CL88" s="274"/>
      <c r="CM88" s="274"/>
      <c r="CN88" s="274"/>
      <c r="CO88" s="277"/>
      <c r="CP88" s="277"/>
      <c r="CQ88" s="277"/>
      <c r="CR88" s="277"/>
      <c r="CS88" s="277"/>
      <c r="CT88" s="277"/>
      <c r="CU88" s="277"/>
      <c r="CV88" s="277"/>
      <c r="CW88" s="277"/>
      <c r="CX88" s="277"/>
      <c r="CY88" s="277"/>
      <c r="CZ88" s="277"/>
      <c r="DA88" s="274"/>
      <c r="DB88" s="277"/>
      <c r="DC88" s="277"/>
      <c r="DD88" s="277"/>
      <c r="DE88" s="277"/>
      <c r="DF88" s="277"/>
      <c r="DG88" s="277"/>
      <c r="DH88" s="274"/>
      <c r="DI88" s="274"/>
      <c r="DJ88" s="274"/>
      <c r="DK88" s="277"/>
      <c r="DL88" s="277"/>
      <c r="DM88" s="277"/>
      <c r="DN88" s="277"/>
      <c r="DO88" s="277"/>
      <c r="DP88" s="277"/>
      <c r="DQ88" s="277"/>
      <c r="DR88" s="277"/>
      <c r="DS88" s="277"/>
      <c r="DT88" s="277"/>
      <c r="DU88" s="277"/>
      <c r="DV88" s="274"/>
      <c r="DW88" s="277"/>
      <c r="DX88" s="277"/>
      <c r="DY88" s="277"/>
      <c r="DZ88" s="274"/>
      <c r="EA88" s="277"/>
      <c r="EB88" s="277"/>
      <c r="EC88" s="277"/>
      <c r="ED88" s="274"/>
      <c r="EE88" s="274"/>
      <c r="EF88" s="274"/>
      <c r="EG88" s="274"/>
      <c r="EH88" s="277"/>
      <c r="EI88" s="277"/>
      <c r="EJ88" s="274"/>
      <c r="EK88" s="277"/>
      <c r="EL88" s="277"/>
      <c r="EM88" s="277"/>
      <c r="EN88" s="274"/>
      <c r="EO88" s="274"/>
      <c r="EP88" s="274"/>
      <c r="EQ88" s="277"/>
      <c r="ER88" s="277"/>
      <c r="ES88" s="277"/>
      <c r="ET88" s="277"/>
      <c r="EU88" s="274"/>
      <c r="EV88" s="274"/>
      <c r="EW88" s="277"/>
      <c r="EX88" s="277"/>
      <c r="EY88" s="277"/>
      <c r="EZ88" s="274"/>
      <c r="FA88" s="274"/>
      <c r="FB88" s="274"/>
      <c r="FC88" s="274"/>
      <c r="FD88" s="274"/>
      <c r="FE88" s="274"/>
      <c r="FF88" s="274"/>
      <c r="FG88" s="274"/>
      <c r="FH88" s="274"/>
      <c r="FI88" s="274"/>
      <c r="FJ88" s="274"/>
      <c r="FK88" s="274"/>
      <c r="FL88" s="274"/>
      <c r="FM88" s="274"/>
      <c r="FN88" s="274"/>
      <c r="FO88" s="274"/>
      <c r="FP88" s="277"/>
      <c r="FQ88" s="277"/>
      <c r="FR88" s="277"/>
      <c r="FS88" s="274"/>
      <c r="FT88" s="274"/>
      <c r="FU88" s="274"/>
      <c r="FV88" s="274"/>
      <c r="FW88" s="274"/>
    </row>
    <row r="89" spans="1:179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7"/>
      <c r="AM89" s="277"/>
      <c r="AN89" s="274"/>
      <c r="AO89" s="277"/>
      <c r="AP89" s="277"/>
      <c r="AQ89" s="274"/>
      <c r="AR89" s="277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7"/>
      <c r="BI89" s="277"/>
      <c r="BJ89" s="277"/>
      <c r="BK89" s="277"/>
      <c r="BL89" s="277"/>
      <c r="BM89" s="277"/>
      <c r="BN89" s="277"/>
      <c r="BO89" s="277"/>
      <c r="BP89" s="274"/>
      <c r="BQ89" s="274"/>
      <c r="BR89" s="274"/>
      <c r="BS89" s="277"/>
      <c r="BT89" s="277"/>
      <c r="BU89" s="277"/>
      <c r="BV89" s="277"/>
      <c r="BW89" s="277"/>
      <c r="BX89" s="277"/>
      <c r="BY89" s="277"/>
      <c r="BZ89" s="277"/>
      <c r="CA89" s="277"/>
      <c r="CB89" s="277"/>
      <c r="CC89" s="277"/>
      <c r="CD89" s="274"/>
      <c r="CE89" s="277"/>
      <c r="CF89" s="277"/>
      <c r="CG89" s="277"/>
      <c r="CH89" s="277"/>
      <c r="CI89" s="277"/>
      <c r="CJ89" s="277"/>
      <c r="CK89" s="277"/>
      <c r="CL89" s="274"/>
      <c r="CM89" s="274"/>
      <c r="CN89" s="274"/>
      <c r="CO89" s="277"/>
      <c r="CP89" s="277"/>
      <c r="CQ89" s="277"/>
      <c r="CR89" s="277"/>
      <c r="CS89" s="277"/>
      <c r="CT89" s="277"/>
      <c r="CU89" s="277"/>
      <c r="CV89" s="277"/>
      <c r="CW89" s="277"/>
      <c r="CX89" s="277"/>
      <c r="CY89" s="277"/>
      <c r="CZ89" s="277"/>
      <c r="DA89" s="274"/>
      <c r="DB89" s="277"/>
      <c r="DC89" s="277"/>
      <c r="DD89" s="277"/>
      <c r="DE89" s="277"/>
      <c r="DF89" s="277"/>
      <c r="DG89" s="277"/>
      <c r="DH89" s="274"/>
      <c r="DI89" s="274"/>
      <c r="DJ89" s="274"/>
      <c r="DK89" s="277"/>
      <c r="DL89" s="277"/>
      <c r="DM89" s="277"/>
      <c r="DN89" s="277"/>
      <c r="DO89" s="277"/>
      <c r="DP89" s="277"/>
      <c r="DQ89" s="277"/>
      <c r="DR89" s="277"/>
      <c r="DS89" s="277"/>
      <c r="DT89" s="277"/>
      <c r="DU89" s="277"/>
      <c r="DV89" s="274"/>
      <c r="DW89" s="277"/>
      <c r="DX89" s="277"/>
      <c r="DY89" s="277"/>
      <c r="DZ89" s="274"/>
      <c r="EA89" s="277"/>
      <c r="EB89" s="277"/>
      <c r="EC89" s="277"/>
      <c r="ED89" s="274"/>
      <c r="EE89" s="274"/>
      <c r="EF89" s="274"/>
      <c r="EG89" s="274"/>
      <c r="EH89" s="277"/>
      <c r="EI89" s="277"/>
      <c r="EJ89" s="274"/>
      <c r="EK89" s="277"/>
      <c r="EL89" s="277"/>
      <c r="EM89" s="277"/>
      <c r="EN89" s="274"/>
      <c r="EO89" s="274"/>
      <c r="EP89" s="274"/>
      <c r="EQ89" s="277"/>
      <c r="ER89" s="277"/>
      <c r="ES89" s="277"/>
      <c r="ET89" s="277"/>
      <c r="EU89" s="274"/>
      <c r="EV89" s="274"/>
      <c r="EW89" s="277"/>
      <c r="EX89" s="277"/>
      <c r="EY89" s="277"/>
      <c r="EZ89" s="274"/>
      <c r="FA89" s="274"/>
      <c r="FB89" s="274"/>
      <c r="FC89" s="274"/>
      <c r="FD89" s="274"/>
      <c r="FE89" s="274"/>
      <c r="FF89" s="274"/>
      <c r="FG89" s="274"/>
      <c r="FH89" s="274"/>
      <c r="FI89" s="274"/>
      <c r="FJ89" s="274"/>
      <c r="FK89" s="274"/>
      <c r="FL89" s="274"/>
      <c r="FM89" s="274"/>
      <c r="FN89" s="274"/>
      <c r="FO89" s="274"/>
      <c r="FP89" s="277"/>
      <c r="FQ89" s="277"/>
      <c r="FR89" s="277"/>
      <c r="FS89" s="274"/>
      <c r="FT89" s="274"/>
      <c r="FU89" s="274"/>
      <c r="FV89" s="274"/>
      <c r="FW89" s="274"/>
    </row>
    <row r="90" spans="1:179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7"/>
      <c r="AM90" s="277"/>
      <c r="AN90" s="274"/>
      <c r="AO90" s="277"/>
      <c r="AP90" s="277"/>
      <c r="AQ90" s="274"/>
      <c r="AR90" s="277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7"/>
      <c r="BI90" s="277"/>
      <c r="BJ90" s="277"/>
      <c r="BK90" s="277"/>
      <c r="BL90" s="277"/>
      <c r="BM90" s="277"/>
      <c r="BN90" s="277"/>
      <c r="BO90" s="277"/>
      <c r="BP90" s="274"/>
      <c r="BQ90" s="274"/>
      <c r="BR90" s="274"/>
      <c r="BS90" s="277"/>
      <c r="BT90" s="277"/>
      <c r="BU90" s="277"/>
      <c r="BV90" s="277"/>
      <c r="BW90" s="277"/>
      <c r="BX90" s="277"/>
      <c r="BY90" s="277"/>
      <c r="BZ90" s="277"/>
      <c r="CA90" s="277"/>
      <c r="CB90" s="277"/>
      <c r="CC90" s="277"/>
      <c r="CD90" s="274"/>
      <c r="CE90" s="277"/>
      <c r="CF90" s="277"/>
      <c r="CG90" s="277"/>
      <c r="CH90" s="277"/>
      <c r="CI90" s="277"/>
      <c r="CJ90" s="277"/>
      <c r="CK90" s="277"/>
      <c r="CL90" s="274"/>
      <c r="CM90" s="274"/>
      <c r="CN90" s="274"/>
      <c r="CO90" s="277"/>
      <c r="CP90" s="277"/>
      <c r="CQ90" s="277"/>
      <c r="CR90" s="277"/>
      <c r="CS90" s="277"/>
      <c r="CT90" s="277"/>
      <c r="CU90" s="277"/>
      <c r="CV90" s="277"/>
      <c r="CW90" s="277"/>
      <c r="CX90" s="277"/>
      <c r="CY90" s="277"/>
      <c r="CZ90" s="277"/>
      <c r="DA90" s="274"/>
      <c r="DB90" s="277"/>
      <c r="DC90" s="277"/>
      <c r="DD90" s="277"/>
      <c r="DE90" s="277"/>
      <c r="DF90" s="277"/>
      <c r="DG90" s="277"/>
      <c r="DH90" s="274"/>
      <c r="DI90" s="274"/>
      <c r="DJ90" s="274"/>
      <c r="DK90" s="277"/>
      <c r="DL90" s="277"/>
      <c r="DM90" s="277"/>
      <c r="DN90" s="277"/>
      <c r="DO90" s="277"/>
      <c r="DP90" s="277"/>
      <c r="DQ90" s="277"/>
      <c r="DR90" s="277"/>
      <c r="DS90" s="277"/>
      <c r="DT90" s="277"/>
      <c r="DU90" s="277"/>
      <c r="DV90" s="274"/>
      <c r="DW90" s="277"/>
      <c r="DX90" s="277"/>
      <c r="DY90" s="277"/>
      <c r="DZ90" s="274"/>
      <c r="EA90" s="277"/>
      <c r="EB90" s="277"/>
      <c r="EC90" s="277"/>
      <c r="ED90" s="274"/>
      <c r="EE90" s="274"/>
      <c r="EF90" s="274"/>
      <c r="EG90" s="274"/>
      <c r="EH90" s="277"/>
      <c r="EI90" s="277"/>
      <c r="EJ90" s="274"/>
      <c r="EK90" s="277"/>
      <c r="EL90" s="277"/>
      <c r="EM90" s="277"/>
      <c r="EN90" s="274"/>
      <c r="EO90" s="274"/>
      <c r="EP90" s="274"/>
      <c r="EQ90" s="277"/>
      <c r="ER90" s="277"/>
      <c r="ES90" s="277"/>
      <c r="ET90" s="277"/>
      <c r="EU90" s="274"/>
      <c r="EV90" s="274"/>
      <c r="EW90" s="277"/>
      <c r="EX90" s="277"/>
      <c r="EY90" s="277"/>
      <c r="EZ90" s="274"/>
      <c r="FA90" s="274"/>
      <c r="FB90" s="274"/>
      <c r="FC90" s="274"/>
      <c r="FD90" s="274"/>
      <c r="FE90" s="274"/>
      <c r="FF90" s="274"/>
      <c r="FG90" s="274"/>
      <c r="FH90" s="274"/>
      <c r="FI90" s="274"/>
      <c r="FJ90" s="274"/>
      <c r="FK90" s="274"/>
      <c r="FL90" s="274"/>
      <c r="FM90" s="274"/>
      <c r="FN90" s="274"/>
      <c r="FO90" s="274"/>
      <c r="FP90" s="277"/>
      <c r="FQ90" s="277"/>
      <c r="FR90" s="277"/>
      <c r="FS90" s="274"/>
      <c r="FT90" s="274"/>
      <c r="FU90" s="274"/>
      <c r="FV90" s="274"/>
      <c r="FW90" s="274"/>
    </row>
    <row r="91" spans="1:179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7"/>
      <c r="AM91" s="277"/>
      <c r="AN91" s="274"/>
      <c r="AO91" s="277"/>
      <c r="AP91" s="277"/>
      <c r="AQ91" s="274"/>
      <c r="AR91" s="277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7"/>
      <c r="BI91" s="277"/>
      <c r="BJ91" s="277"/>
      <c r="BK91" s="277"/>
      <c r="BL91" s="277"/>
      <c r="BM91" s="277"/>
      <c r="BN91" s="277"/>
      <c r="BO91" s="277"/>
      <c r="BP91" s="274"/>
      <c r="BQ91" s="274"/>
      <c r="BR91" s="274"/>
      <c r="BS91" s="277"/>
      <c r="BT91" s="277"/>
      <c r="BU91" s="277"/>
      <c r="BV91" s="277"/>
      <c r="BW91" s="277"/>
      <c r="BX91" s="277"/>
      <c r="BY91" s="277"/>
      <c r="BZ91" s="277"/>
      <c r="CA91" s="277"/>
      <c r="CB91" s="277"/>
      <c r="CC91" s="277"/>
      <c r="CD91" s="274"/>
      <c r="CE91" s="277"/>
      <c r="CF91" s="277"/>
      <c r="CG91" s="277"/>
      <c r="CH91" s="277"/>
      <c r="CI91" s="277"/>
      <c r="CJ91" s="277"/>
      <c r="CK91" s="277"/>
      <c r="CL91" s="274"/>
      <c r="CM91" s="274"/>
      <c r="CN91" s="274"/>
      <c r="CO91" s="277"/>
      <c r="CP91" s="277"/>
      <c r="CQ91" s="277"/>
      <c r="CR91" s="277"/>
      <c r="CS91" s="277"/>
      <c r="CT91" s="277"/>
      <c r="CU91" s="277"/>
      <c r="CV91" s="277"/>
      <c r="CW91" s="277"/>
      <c r="CX91" s="277"/>
      <c r="CY91" s="277"/>
      <c r="CZ91" s="277"/>
      <c r="DA91" s="274"/>
      <c r="DB91" s="277"/>
      <c r="DC91" s="277"/>
      <c r="DD91" s="277"/>
      <c r="DE91" s="277"/>
      <c r="DF91" s="277"/>
      <c r="DG91" s="277"/>
      <c r="DH91" s="274"/>
      <c r="DI91" s="274"/>
      <c r="DJ91" s="274"/>
      <c r="DK91" s="277"/>
      <c r="DL91" s="277"/>
      <c r="DM91" s="277"/>
      <c r="DN91" s="277"/>
      <c r="DO91" s="277"/>
      <c r="DP91" s="277"/>
      <c r="DQ91" s="277"/>
      <c r="DR91" s="277"/>
      <c r="DS91" s="277"/>
      <c r="DT91" s="277"/>
      <c r="DU91" s="277"/>
      <c r="DV91" s="274"/>
      <c r="DW91" s="277"/>
      <c r="DX91" s="277"/>
      <c r="DY91" s="277"/>
      <c r="DZ91" s="274"/>
      <c r="EA91" s="277"/>
      <c r="EB91" s="277"/>
      <c r="EC91" s="277"/>
      <c r="ED91" s="274"/>
      <c r="EE91" s="274"/>
      <c r="EF91" s="274"/>
      <c r="EG91" s="274"/>
      <c r="EH91" s="277"/>
      <c r="EI91" s="277"/>
      <c r="EJ91" s="274"/>
      <c r="EK91" s="277"/>
      <c r="EL91" s="277"/>
      <c r="EM91" s="277"/>
      <c r="EN91" s="274"/>
      <c r="EO91" s="274"/>
      <c r="EP91" s="274"/>
      <c r="EQ91" s="277"/>
      <c r="ER91" s="277"/>
      <c r="ES91" s="277"/>
      <c r="ET91" s="277"/>
      <c r="EU91" s="274"/>
      <c r="EV91" s="274"/>
      <c r="EW91" s="277"/>
      <c r="EX91" s="277"/>
      <c r="EY91" s="277"/>
      <c r="EZ91" s="274"/>
      <c r="FA91" s="274"/>
      <c r="FB91" s="274"/>
      <c r="FC91" s="274"/>
      <c r="FD91" s="274"/>
      <c r="FE91" s="274"/>
      <c r="FF91" s="274"/>
      <c r="FG91" s="274"/>
      <c r="FH91" s="274"/>
      <c r="FI91" s="274"/>
      <c r="FJ91" s="274"/>
      <c r="FK91" s="274"/>
      <c r="FL91" s="274"/>
      <c r="FM91" s="274"/>
      <c r="FN91" s="274"/>
      <c r="FO91" s="274"/>
      <c r="FP91" s="277"/>
      <c r="FQ91" s="277"/>
      <c r="FR91" s="277"/>
      <c r="FS91" s="274"/>
      <c r="FT91" s="274"/>
      <c r="FU91" s="274"/>
      <c r="FV91" s="274"/>
      <c r="FW91" s="274"/>
    </row>
    <row r="92" spans="1:179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7"/>
      <c r="AM92" s="277"/>
      <c r="AN92" s="274"/>
      <c r="AO92" s="277"/>
      <c r="AP92" s="277"/>
      <c r="AQ92" s="274"/>
      <c r="AR92" s="277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7"/>
      <c r="BI92" s="277"/>
      <c r="BJ92" s="277"/>
      <c r="BK92" s="277"/>
      <c r="BL92" s="277"/>
      <c r="BM92" s="277"/>
      <c r="BN92" s="277"/>
      <c r="BO92" s="277"/>
      <c r="BP92" s="274"/>
      <c r="BQ92" s="274"/>
      <c r="BR92" s="274"/>
      <c r="BS92" s="277"/>
      <c r="BT92" s="277"/>
      <c r="BU92" s="277"/>
      <c r="BV92" s="277"/>
      <c r="BW92" s="277"/>
      <c r="BX92" s="277"/>
      <c r="BY92" s="277"/>
      <c r="BZ92" s="277"/>
      <c r="CA92" s="277"/>
      <c r="CB92" s="277"/>
      <c r="CC92" s="277"/>
      <c r="CD92" s="274"/>
      <c r="CE92" s="277"/>
      <c r="CF92" s="277"/>
      <c r="CG92" s="277"/>
      <c r="CH92" s="277"/>
      <c r="CI92" s="277"/>
      <c r="CJ92" s="277"/>
      <c r="CK92" s="277"/>
      <c r="CL92" s="274"/>
      <c r="CM92" s="274"/>
      <c r="CN92" s="274"/>
      <c r="CO92" s="277"/>
      <c r="CP92" s="277"/>
      <c r="CQ92" s="277"/>
      <c r="CR92" s="277"/>
      <c r="CS92" s="277"/>
      <c r="CT92" s="277"/>
      <c r="CU92" s="277"/>
      <c r="CV92" s="277"/>
      <c r="CW92" s="277"/>
      <c r="CX92" s="277"/>
      <c r="CY92" s="277"/>
      <c r="CZ92" s="277"/>
      <c r="DA92" s="274"/>
      <c r="DB92" s="277"/>
      <c r="DC92" s="277"/>
      <c r="DD92" s="277"/>
      <c r="DE92" s="277"/>
      <c r="DF92" s="277"/>
      <c r="DG92" s="277"/>
      <c r="DH92" s="274"/>
      <c r="DI92" s="274"/>
      <c r="DJ92" s="274"/>
      <c r="DK92" s="277"/>
      <c r="DL92" s="277"/>
      <c r="DM92" s="277"/>
      <c r="DN92" s="277"/>
      <c r="DO92" s="277"/>
      <c r="DP92" s="277"/>
      <c r="DQ92" s="277"/>
      <c r="DR92" s="277"/>
      <c r="DS92" s="277"/>
      <c r="DT92" s="277"/>
      <c r="DU92" s="277"/>
      <c r="DV92" s="274"/>
      <c r="DW92" s="277"/>
      <c r="DX92" s="277"/>
      <c r="DY92" s="277"/>
      <c r="DZ92" s="274"/>
      <c r="EA92" s="277"/>
      <c r="EB92" s="277"/>
      <c r="EC92" s="277"/>
      <c r="ED92" s="274"/>
      <c r="EE92" s="274"/>
      <c r="EF92" s="274"/>
      <c r="EG92" s="274"/>
      <c r="EH92" s="277"/>
      <c r="EI92" s="277"/>
      <c r="EJ92" s="274"/>
      <c r="EK92" s="277"/>
      <c r="EL92" s="277"/>
      <c r="EM92" s="277"/>
      <c r="EN92" s="274"/>
      <c r="EO92" s="274"/>
      <c r="EP92" s="274"/>
      <c r="EQ92" s="277"/>
      <c r="ER92" s="277"/>
      <c r="ES92" s="277"/>
      <c r="ET92" s="277"/>
      <c r="EU92" s="274"/>
      <c r="EV92" s="274"/>
      <c r="EW92" s="277"/>
      <c r="EX92" s="277"/>
      <c r="EY92" s="277"/>
      <c r="EZ92" s="274"/>
      <c r="FA92" s="274"/>
      <c r="FB92" s="274"/>
      <c r="FC92" s="274"/>
      <c r="FD92" s="274"/>
      <c r="FE92" s="274"/>
      <c r="FF92" s="274"/>
      <c r="FG92" s="274"/>
      <c r="FH92" s="274"/>
      <c r="FI92" s="274"/>
      <c r="FJ92" s="274"/>
      <c r="FK92" s="274"/>
      <c r="FL92" s="274"/>
      <c r="FM92" s="274"/>
      <c r="FN92" s="274"/>
      <c r="FO92" s="274"/>
      <c r="FP92" s="277"/>
      <c r="FQ92" s="277"/>
      <c r="FR92" s="277"/>
      <c r="FS92" s="274"/>
      <c r="FT92" s="274"/>
      <c r="FU92" s="274"/>
      <c r="FV92" s="274"/>
      <c r="FW92" s="274"/>
    </row>
    <row r="93" spans="1:179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7"/>
      <c r="AM93" s="277"/>
      <c r="AN93" s="274"/>
      <c r="AO93" s="277"/>
      <c r="AP93" s="277"/>
      <c r="AQ93" s="274"/>
      <c r="AR93" s="277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7"/>
      <c r="BI93" s="277"/>
      <c r="BJ93" s="277"/>
      <c r="BK93" s="277"/>
      <c r="BL93" s="277"/>
      <c r="BM93" s="277"/>
      <c r="BN93" s="277"/>
      <c r="BO93" s="277"/>
      <c r="BP93" s="274"/>
      <c r="BQ93" s="274"/>
      <c r="BR93" s="274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  <c r="CC93" s="277"/>
      <c r="CD93" s="274"/>
      <c r="CE93" s="277"/>
      <c r="CF93" s="277"/>
      <c r="CG93" s="277"/>
      <c r="CH93" s="277"/>
      <c r="CI93" s="277"/>
      <c r="CJ93" s="277"/>
      <c r="CK93" s="277"/>
      <c r="CL93" s="274"/>
      <c r="CM93" s="274"/>
      <c r="CN93" s="274"/>
      <c r="CO93" s="277"/>
      <c r="CP93" s="277"/>
      <c r="CQ93" s="277"/>
      <c r="CR93" s="277"/>
      <c r="CS93" s="277"/>
      <c r="CT93" s="277"/>
      <c r="CU93" s="277"/>
      <c r="CV93" s="277"/>
      <c r="CW93" s="277"/>
      <c r="CX93" s="277"/>
      <c r="CY93" s="277"/>
      <c r="CZ93" s="277"/>
      <c r="DA93" s="274"/>
      <c r="DB93" s="277"/>
      <c r="DC93" s="277"/>
      <c r="DD93" s="277"/>
      <c r="DE93" s="277"/>
      <c r="DF93" s="277"/>
      <c r="DG93" s="277"/>
      <c r="DH93" s="274"/>
      <c r="DI93" s="274"/>
      <c r="DJ93" s="274"/>
      <c r="DK93" s="277"/>
      <c r="DL93" s="277"/>
      <c r="DM93" s="277"/>
      <c r="DN93" s="277"/>
      <c r="DO93" s="277"/>
      <c r="DP93" s="277"/>
      <c r="DQ93" s="277"/>
      <c r="DR93" s="277"/>
      <c r="DS93" s="277"/>
      <c r="DT93" s="277"/>
      <c r="DU93" s="277"/>
      <c r="DV93" s="274"/>
      <c r="DW93" s="277"/>
      <c r="DX93" s="277"/>
      <c r="DY93" s="277"/>
      <c r="DZ93" s="274"/>
      <c r="EA93" s="277"/>
      <c r="EB93" s="277"/>
      <c r="EC93" s="277"/>
      <c r="ED93" s="274"/>
      <c r="EE93" s="274"/>
      <c r="EF93" s="274"/>
      <c r="EG93" s="274"/>
      <c r="EH93" s="277"/>
      <c r="EI93" s="277"/>
      <c r="EJ93" s="274"/>
      <c r="EK93" s="277"/>
      <c r="EL93" s="277"/>
      <c r="EM93" s="277"/>
      <c r="EN93" s="274"/>
      <c r="EO93" s="274"/>
      <c r="EP93" s="274"/>
      <c r="EQ93" s="277"/>
      <c r="ER93" s="277"/>
      <c r="ES93" s="277"/>
      <c r="ET93" s="277"/>
      <c r="EU93" s="274"/>
      <c r="EV93" s="274"/>
      <c r="EW93" s="277"/>
      <c r="EX93" s="277"/>
      <c r="EY93" s="277"/>
      <c r="EZ93" s="274"/>
      <c r="FA93" s="274"/>
      <c r="FB93" s="274"/>
      <c r="FC93" s="274"/>
      <c r="FD93" s="274"/>
      <c r="FE93" s="274"/>
      <c r="FF93" s="274"/>
      <c r="FG93" s="274"/>
      <c r="FH93" s="274"/>
      <c r="FI93" s="274"/>
      <c r="FJ93" s="274"/>
      <c r="FK93" s="274"/>
      <c r="FL93" s="274"/>
      <c r="FM93" s="274"/>
      <c r="FN93" s="274"/>
      <c r="FO93" s="274"/>
      <c r="FP93" s="277"/>
      <c r="FQ93" s="277"/>
      <c r="FR93" s="277"/>
      <c r="FS93" s="274"/>
      <c r="FT93" s="274"/>
      <c r="FU93" s="274"/>
      <c r="FV93" s="274"/>
      <c r="FW93" s="274"/>
    </row>
    <row r="94" spans="1:179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7"/>
      <c r="AM94" s="277"/>
      <c r="AN94" s="274"/>
      <c r="AO94" s="277"/>
      <c r="AP94" s="277"/>
      <c r="AQ94" s="274"/>
      <c r="AR94" s="277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7"/>
      <c r="BI94" s="277"/>
      <c r="BJ94" s="277"/>
      <c r="BK94" s="277"/>
      <c r="BL94" s="277"/>
      <c r="BM94" s="277"/>
      <c r="BN94" s="277"/>
      <c r="BO94" s="277"/>
      <c r="BP94" s="274"/>
      <c r="BQ94" s="274"/>
      <c r="BR94" s="274"/>
      <c r="BS94" s="277"/>
      <c r="BT94" s="277"/>
      <c r="BU94" s="277"/>
      <c r="BV94" s="277"/>
      <c r="BW94" s="277"/>
      <c r="BX94" s="277"/>
      <c r="BY94" s="277"/>
      <c r="BZ94" s="277"/>
      <c r="CA94" s="277"/>
      <c r="CB94" s="277"/>
      <c r="CC94" s="277"/>
      <c r="CD94" s="274"/>
      <c r="CE94" s="277"/>
      <c r="CF94" s="277"/>
      <c r="CG94" s="277"/>
      <c r="CH94" s="277"/>
      <c r="CI94" s="277"/>
      <c r="CJ94" s="277"/>
      <c r="CK94" s="277"/>
      <c r="CL94" s="274"/>
      <c r="CM94" s="274"/>
      <c r="CN94" s="274"/>
      <c r="CO94" s="277"/>
      <c r="CP94" s="277"/>
      <c r="CQ94" s="277"/>
      <c r="CR94" s="277"/>
      <c r="CS94" s="277"/>
      <c r="CT94" s="277"/>
      <c r="CU94" s="277"/>
      <c r="CV94" s="277"/>
      <c r="CW94" s="277"/>
      <c r="CX94" s="277"/>
      <c r="CY94" s="277"/>
      <c r="CZ94" s="277"/>
      <c r="DA94" s="274"/>
      <c r="DB94" s="277"/>
      <c r="DC94" s="277"/>
      <c r="DD94" s="277"/>
      <c r="DE94" s="277"/>
      <c r="DF94" s="277"/>
      <c r="DG94" s="277"/>
      <c r="DH94" s="274"/>
      <c r="DI94" s="274"/>
      <c r="DJ94" s="274"/>
      <c r="DK94" s="277"/>
      <c r="DL94" s="277"/>
      <c r="DM94" s="277"/>
      <c r="DN94" s="277"/>
      <c r="DO94" s="277"/>
      <c r="DP94" s="277"/>
      <c r="DQ94" s="277"/>
      <c r="DR94" s="277"/>
      <c r="DS94" s="277"/>
      <c r="DT94" s="277"/>
      <c r="DU94" s="277"/>
      <c r="DV94" s="274"/>
      <c r="DW94" s="277"/>
      <c r="DX94" s="277"/>
      <c r="DY94" s="277"/>
      <c r="DZ94" s="274"/>
      <c r="EA94" s="277"/>
      <c r="EB94" s="277"/>
      <c r="EC94" s="277"/>
      <c r="ED94" s="274"/>
      <c r="EE94" s="274"/>
      <c r="EF94" s="274"/>
      <c r="EG94" s="274"/>
      <c r="EH94" s="277"/>
      <c r="EI94" s="277"/>
      <c r="EJ94" s="274"/>
      <c r="EK94" s="277"/>
      <c r="EL94" s="277"/>
      <c r="EM94" s="277"/>
      <c r="EN94" s="274"/>
      <c r="EO94" s="274"/>
      <c r="EP94" s="274"/>
      <c r="EQ94" s="277"/>
      <c r="ER94" s="277"/>
      <c r="ES94" s="277"/>
      <c r="ET94" s="277"/>
      <c r="EU94" s="274"/>
      <c r="EV94" s="274"/>
      <c r="EW94" s="277"/>
      <c r="EX94" s="277"/>
      <c r="EY94" s="277"/>
      <c r="EZ94" s="274"/>
      <c r="FA94" s="274"/>
      <c r="FB94" s="274"/>
      <c r="FC94" s="274"/>
      <c r="FD94" s="274"/>
      <c r="FE94" s="274"/>
      <c r="FF94" s="274"/>
      <c r="FG94" s="274"/>
      <c r="FH94" s="274"/>
      <c r="FI94" s="274"/>
      <c r="FJ94" s="274"/>
      <c r="FK94" s="274"/>
      <c r="FL94" s="274"/>
      <c r="FM94" s="274"/>
      <c r="FN94" s="274"/>
      <c r="FO94" s="274"/>
      <c r="FP94" s="277"/>
      <c r="FQ94" s="277"/>
      <c r="FR94" s="277"/>
      <c r="FS94" s="274"/>
      <c r="FT94" s="274"/>
      <c r="FU94" s="274"/>
      <c r="FV94" s="274"/>
      <c r="FW94" s="274"/>
    </row>
    <row r="95" spans="1:179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7"/>
      <c r="AM95" s="277"/>
      <c r="AN95" s="274"/>
      <c r="AO95" s="277"/>
      <c r="AP95" s="277"/>
      <c r="AQ95" s="274"/>
      <c r="AR95" s="277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7"/>
      <c r="BI95" s="277"/>
      <c r="BJ95" s="277"/>
      <c r="BK95" s="277"/>
      <c r="BL95" s="277"/>
      <c r="BM95" s="277"/>
      <c r="BN95" s="277"/>
      <c r="BO95" s="277"/>
      <c r="BP95" s="274"/>
      <c r="BQ95" s="274"/>
      <c r="BR95" s="274"/>
      <c r="BS95" s="277"/>
      <c r="BT95" s="277"/>
      <c r="BU95" s="277"/>
      <c r="BV95" s="277"/>
      <c r="BW95" s="277"/>
      <c r="BX95" s="277"/>
      <c r="BY95" s="277"/>
      <c r="BZ95" s="277"/>
      <c r="CA95" s="277"/>
      <c r="CB95" s="277"/>
      <c r="CC95" s="277"/>
      <c r="CD95" s="274"/>
      <c r="CE95" s="277"/>
      <c r="CF95" s="277"/>
      <c r="CG95" s="277"/>
      <c r="CH95" s="277"/>
      <c r="CI95" s="277"/>
      <c r="CJ95" s="277"/>
      <c r="CK95" s="277"/>
      <c r="CL95" s="274"/>
      <c r="CM95" s="274"/>
      <c r="CN95" s="274"/>
      <c r="CO95" s="277"/>
      <c r="CP95" s="277"/>
      <c r="CQ95" s="277"/>
      <c r="CR95" s="277"/>
      <c r="CS95" s="277"/>
      <c r="CT95" s="277"/>
      <c r="CU95" s="277"/>
      <c r="CV95" s="277"/>
      <c r="CW95" s="277"/>
      <c r="CX95" s="277"/>
      <c r="CY95" s="277"/>
      <c r="CZ95" s="277"/>
      <c r="DA95" s="274"/>
      <c r="DB95" s="277"/>
      <c r="DC95" s="277"/>
      <c r="DD95" s="277"/>
      <c r="DE95" s="277"/>
      <c r="DF95" s="277"/>
      <c r="DG95" s="277"/>
      <c r="DH95" s="274"/>
      <c r="DI95" s="274"/>
      <c r="DJ95" s="274"/>
      <c r="DK95" s="277"/>
      <c r="DL95" s="277"/>
      <c r="DM95" s="277"/>
      <c r="DN95" s="277"/>
      <c r="DO95" s="277"/>
      <c r="DP95" s="277"/>
      <c r="DQ95" s="277"/>
      <c r="DR95" s="277"/>
      <c r="DS95" s="277"/>
      <c r="DT95" s="277"/>
      <c r="DU95" s="277"/>
      <c r="DV95" s="274"/>
      <c r="DW95" s="277"/>
      <c r="DX95" s="277"/>
      <c r="DY95" s="277"/>
      <c r="DZ95" s="274"/>
      <c r="EA95" s="277"/>
      <c r="EB95" s="277"/>
      <c r="EC95" s="277"/>
      <c r="ED95" s="274"/>
      <c r="EE95" s="274"/>
      <c r="EF95" s="274"/>
      <c r="EG95" s="274"/>
      <c r="EH95" s="277"/>
      <c r="EI95" s="277"/>
      <c r="EJ95" s="274"/>
      <c r="EK95" s="277"/>
      <c r="EL95" s="277"/>
      <c r="EM95" s="277"/>
      <c r="EN95" s="274"/>
      <c r="EO95" s="274"/>
      <c r="EP95" s="274"/>
      <c r="EQ95" s="277"/>
      <c r="ER95" s="277"/>
      <c r="ES95" s="277"/>
      <c r="ET95" s="277"/>
      <c r="EU95" s="274"/>
      <c r="EV95" s="274"/>
      <c r="EW95" s="277"/>
      <c r="EX95" s="277"/>
      <c r="EY95" s="277"/>
      <c r="EZ95" s="274"/>
      <c r="FA95" s="274"/>
      <c r="FB95" s="274"/>
      <c r="FC95" s="274"/>
      <c r="FD95" s="274"/>
      <c r="FE95" s="274"/>
      <c r="FF95" s="274"/>
      <c r="FG95" s="274"/>
      <c r="FH95" s="274"/>
      <c r="FI95" s="274"/>
      <c r="FJ95" s="274"/>
      <c r="FK95" s="274"/>
      <c r="FL95" s="274"/>
      <c r="FM95" s="274"/>
      <c r="FN95" s="274"/>
      <c r="FO95" s="274"/>
      <c r="FP95" s="277"/>
      <c r="FQ95" s="277"/>
      <c r="FR95" s="277"/>
      <c r="FS95" s="274"/>
      <c r="FT95" s="274"/>
      <c r="FU95" s="274"/>
      <c r="FV95" s="274"/>
      <c r="FW95" s="274"/>
    </row>
    <row r="96" spans="1:179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7"/>
      <c r="AM96" s="277"/>
      <c r="AN96" s="274"/>
      <c r="AO96" s="277"/>
      <c r="AP96" s="277"/>
      <c r="AQ96" s="274"/>
      <c r="AR96" s="277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7"/>
      <c r="BI96" s="277"/>
      <c r="BJ96" s="277"/>
      <c r="BK96" s="277"/>
      <c r="BL96" s="277"/>
      <c r="BM96" s="277"/>
      <c r="BN96" s="277"/>
      <c r="BO96" s="277"/>
      <c r="BP96" s="274"/>
      <c r="BQ96" s="274"/>
      <c r="BR96" s="274"/>
      <c r="BS96" s="277"/>
      <c r="BT96" s="277"/>
      <c r="BU96" s="277"/>
      <c r="BV96" s="277"/>
      <c r="BW96" s="277"/>
      <c r="BX96" s="277"/>
      <c r="BY96" s="277"/>
      <c r="BZ96" s="277"/>
      <c r="CA96" s="277"/>
      <c r="CB96" s="277"/>
      <c r="CC96" s="277"/>
      <c r="CD96" s="274"/>
      <c r="CE96" s="277"/>
      <c r="CF96" s="277"/>
      <c r="CG96" s="277"/>
      <c r="CH96" s="277"/>
      <c r="CI96" s="277"/>
      <c r="CJ96" s="277"/>
      <c r="CK96" s="277"/>
      <c r="CL96" s="274"/>
      <c r="CM96" s="274"/>
      <c r="CN96" s="274"/>
      <c r="CO96" s="277"/>
      <c r="CP96" s="277"/>
      <c r="CQ96" s="277"/>
      <c r="CR96" s="277"/>
      <c r="CS96" s="277"/>
      <c r="CT96" s="277"/>
      <c r="CU96" s="277"/>
      <c r="CV96" s="277"/>
      <c r="CW96" s="277"/>
      <c r="CX96" s="277"/>
      <c r="CY96" s="277"/>
      <c r="CZ96" s="277"/>
      <c r="DA96" s="274"/>
      <c r="DB96" s="277"/>
      <c r="DC96" s="277"/>
      <c r="DD96" s="277"/>
      <c r="DE96" s="277"/>
      <c r="DF96" s="277"/>
      <c r="DG96" s="277"/>
      <c r="DH96" s="274"/>
      <c r="DI96" s="274"/>
      <c r="DJ96" s="274"/>
      <c r="DK96" s="277"/>
      <c r="DL96" s="277"/>
      <c r="DM96" s="277"/>
      <c r="DN96" s="277"/>
      <c r="DO96" s="277"/>
      <c r="DP96" s="277"/>
      <c r="DQ96" s="277"/>
      <c r="DR96" s="277"/>
      <c r="DS96" s="277"/>
      <c r="DT96" s="277"/>
      <c r="DU96" s="277"/>
      <c r="DV96" s="274"/>
      <c r="DW96" s="277"/>
      <c r="DX96" s="277"/>
      <c r="DY96" s="277"/>
      <c r="DZ96" s="274"/>
      <c r="EA96" s="277"/>
      <c r="EB96" s="277"/>
      <c r="EC96" s="277"/>
      <c r="ED96" s="274"/>
      <c r="EE96" s="274"/>
      <c r="EF96" s="274"/>
      <c r="EG96" s="274"/>
      <c r="EH96" s="277"/>
      <c r="EI96" s="277"/>
      <c r="EJ96" s="274"/>
      <c r="EK96" s="277"/>
      <c r="EL96" s="277"/>
      <c r="EM96" s="277"/>
      <c r="EN96" s="274"/>
      <c r="EO96" s="274"/>
      <c r="EP96" s="274"/>
      <c r="EQ96" s="277"/>
      <c r="ER96" s="277"/>
      <c r="ES96" s="277"/>
      <c r="ET96" s="277"/>
      <c r="EU96" s="274"/>
      <c r="EV96" s="274"/>
      <c r="EW96" s="277"/>
      <c r="EX96" s="277"/>
      <c r="EY96" s="277"/>
      <c r="EZ96" s="274"/>
      <c r="FA96" s="274"/>
      <c r="FB96" s="274"/>
      <c r="FC96" s="274"/>
      <c r="FD96" s="274"/>
      <c r="FE96" s="274"/>
      <c r="FF96" s="274"/>
      <c r="FG96" s="274"/>
      <c r="FH96" s="274"/>
      <c r="FI96" s="274"/>
      <c r="FJ96" s="274"/>
      <c r="FK96" s="274"/>
      <c r="FL96" s="274"/>
      <c r="FM96" s="274"/>
      <c r="FN96" s="274"/>
      <c r="FO96" s="274"/>
      <c r="FP96" s="277"/>
      <c r="FQ96" s="277"/>
      <c r="FR96" s="277"/>
      <c r="FS96" s="274"/>
      <c r="FT96" s="274"/>
      <c r="FU96" s="274"/>
      <c r="FV96" s="274"/>
      <c r="FW96" s="274"/>
    </row>
    <row r="97" spans="1:179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7"/>
      <c r="AM97" s="277"/>
      <c r="AN97" s="274"/>
      <c r="AO97" s="277"/>
      <c r="AP97" s="277"/>
      <c r="AQ97" s="274"/>
      <c r="AR97" s="277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7"/>
      <c r="BI97" s="277"/>
      <c r="BJ97" s="277"/>
      <c r="BK97" s="277"/>
      <c r="BL97" s="277"/>
      <c r="BM97" s="277"/>
      <c r="BN97" s="277"/>
      <c r="BO97" s="277"/>
      <c r="BP97" s="274"/>
      <c r="BQ97" s="274"/>
      <c r="BR97" s="274"/>
      <c r="BS97" s="277"/>
      <c r="BT97" s="277"/>
      <c r="BU97" s="277"/>
      <c r="BV97" s="277"/>
      <c r="BW97" s="277"/>
      <c r="BX97" s="277"/>
      <c r="BY97" s="277"/>
      <c r="BZ97" s="277"/>
      <c r="CA97" s="277"/>
      <c r="CB97" s="277"/>
      <c r="CC97" s="277"/>
      <c r="CD97" s="274"/>
      <c r="CE97" s="277"/>
      <c r="CF97" s="277"/>
      <c r="CG97" s="277"/>
      <c r="CH97" s="277"/>
      <c r="CI97" s="277"/>
      <c r="CJ97" s="277"/>
      <c r="CK97" s="277"/>
      <c r="CL97" s="274"/>
      <c r="CM97" s="274"/>
      <c r="CN97" s="274"/>
      <c r="CO97" s="277"/>
      <c r="CP97" s="277"/>
      <c r="CQ97" s="277"/>
      <c r="CR97" s="277"/>
      <c r="CS97" s="277"/>
      <c r="CT97" s="277"/>
      <c r="CU97" s="277"/>
      <c r="CV97" s="277"/>
      <c r="CW97" s="277"/>
      <c r="CX97" s="277"/>
      <c r="CY97" s="277"/>
      <c r="CZ97" s="277"/>
      <c r="DA97" s="274"/>
      <c r="DB97" s="277"/>
      <c r="DC97" s="277"/>
      <c r="DD97" s="277"/>
      <c r="DE97" s="277"/>
      <c r="DF97" s="277"/>
      <c r="DG97" s="277"/>
      <c r="DH97" s="274"/>
      <c r="DI97" s="274"/>
      <c r="DJ97" s="274"/>
      <c r="DK97" s="277"/>
      <c r="DL97" s="277"/>
      <c r="DM97" s="277"/>
      <c r="DN97" s="277"/>
      <c r="DO97" s="277"/>
      <c r="DP97" s="277"/>
      <c r="DQ97" s="277"/>
      <c r="DR97" s="277"/>
      <c r="DS97" s="277"/>
      <c r="DT97" s="277"/>
      <c r="DU97" s="277"/>
      <c r="DV97" s="274"/>
      <c r="DW97" s="277"/>
      <c r="DX97" s="277"/>
      <c r="DY97" s="277"/>
      <c r="DZ97" s="274"/>
      <c r="EA97" s="277"/>
      <c r="EB97" s="277"/>
      <c r="EC97" s="277"/>
      <c r="ED97" s="274"/>
      <c r="EE97" s="274"/>
      <c r="EF97" s="274"/>
      <c r="EG97" s="274"/>
      <c r="EH97" s="277"/>
      <c r="EI97" s="277"/>
      <c r="EJ97" s="274"/>
      <c r="EK97" s="277"/>
      <c r="EL97" s="277"/>
      <c r="EM97" s="277"/>
      <c r="EN97" s="274"/>
      <c r="EO97" s="274"/>
      <c r="EP97" s="274"/>
      <c r="EQ97" s="277"/>
      <c r="ER97" s="277"/>
      <c r="ES97" s="277"/>
      <c r="ET97" s="277"/>
      <c r="EU97" s="274"/>
      <c r="EV97" s="274"/>
      <c r="EW97" s="277"/>
      <c r="EX97" s="277"/>
      <c r="EY97" s="277"/>
      <c r="EZ97" s="274"/>
      <c r="FA97" s="274"/>
      <c r="FB97" s="274"/>
      <c r="FC97" s="274"/>
      <c r="FD97" s="274"/>
      <c r="FE97" s="274"/>
      <c r="FF97" s="274"/>
      <c r="FG97" s="274"/>
      <c r="FH97" s="274"/>
      <c r="FI97" s="274"/>
      <c r="FJ97" s="274"/>
      <c r="FK97" s="274"/>
      <c r="FL97" s="274"/>
      <c r="FM97" s="274"/>
      <c r="FN97" s="274"/>
      <c r="FO97" s="274"/>
      <c r="FP97" s="277"/>
      <c r="FQ97" s="277"/>
      <c r="FR97" s="277"/>
      <c r="FS97" s="274"/>
      <c r="FT97" s="274"/>
      <c r="FU97" s="274"/>
      <c r="FV97" s="274"/>
      <c r="FW97" s="274"/>
    </row>
    <row r="98" spans="1:179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7"/>
      <c r="AM98" s="277"/>
      <c r="AN98" s="274"/>
      <c r="AO98" s="277"/>
      <c r="AP98" s="277"/>
      <c r="AQ98" s="274"/>
      <c r="AR98" s="277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7"/>
      <c r="BI98" s="277"/>
      <c r="BJ98" s="277"/>
      <c r="BK98" s="277"/>
      <c r="BL98" s="277"/>
      <c r="BM98" s="277"/>
      <c r="BN98" s="277"/>
      <c r="BO98" s="277"/>
      <c r="BP98" s="274"/>
      <c r="BQ98" s="274"/>
      <c r="BR98" s="274"/>
      <c r="BS98" s="277"/>
      <c r="BT98" s="277"/>
      <c r="BU98" s="277"/>
      <c r="BV98" s="277"/>
      <c r="BW98" s="277"/>
      <c r="BX98" s="277"/>
      <c r="BY98" s="277"/>
      <c r="BZ98" s="277"/>
      <c r="CA98" s="277"/>
      <c r="CB98" s="277"/>
      <c r="CC98" s="277"/>
      <c r="CD98" s="274"/>
      <c r="CE98" s="277"/>
      <c r="CF98" s="277"/>
      <c r="CG98" s="277"/>
      <c r="CH98" s="277"/>
      <c r="CI98" s="277"/>
      <c r="CJ98" s="277"/>
      <c r="CK98" s="277"/>
      <c r="CL98" s="274"/>
      <c r="CM98" s="274"/>
      <c r="CN98" s="274"/>
      <c r="CO98" s="277"/>
      <c r="CP98" s="277"/>
      <c r="CQ98" s="277"/>
      <c r="CR98" s="277"/>
      <c r="CS98" s="277"/>
      <c r="CT98" s="277"/>
      <c r="CU98" s="277"/>
      <c r="CV98" s="277"/>
      <c r="CW98" s="277"/>
      <c r="CX98" s="277"/>
      <c r="CY98" s="277"/>
      <c r="CZ98" s="277"/>
      <c r="DA98" s="274"/>
      <c r="DB98" s="277"/>
      <c r="DC98" s="277"/>
      <c r="DD98" s="277"/>
      <c r="DE98" s="277"/>
      <c r="DF98" s="277"/>
      <c r="DG98" s="277"/>
      <c r="DH98" s="274"/>
      <c r="DI98" s="274"/>
      <c r="DJ98" s="274"/>
      <c r="DK98" s="277"/>
      <c r="DL98" s="277"/>
      <c r="DM98" s="277"/>
      <c r="DN98" s="277"/>
      <c r="DO98" s="277"/>
      <c r="DP98" s="277"/>
      <c r="DQ98" s="277"/>
      <c r="DR98" s="277"/>
      <c r="DS98" s="277"/>
      <c r="DT98" s="277"/>
      <c r="DU98" s="277"/>
      <c r="DV98" s="274"/>
      <c r="DW98" s="277"/>
      <c r="DX98" s="277"/>
      <c r="DY98" s="277"/>
      <c r="DZ98" s="274"/>
      <c r="EA98" s="277"/>
      <c r="EB98" s="277"/>
      <c r="EC98" s="277"/>
      <c r="ED98" s="274"/>
      <c r="EE98" s="274"/>
      <c r="EF98" s="274"/>
      <c r="EG98" s="274"/>
      <c r="EH98" s="277"/>
      <c r="EI98" s="277"/>
      <c r="EJ98" s="274"/>
      <c r="EK98" s="277"/>
      <c r="EL98" s="277"/>
      <c r="EM98" s="277"/>
      <c r="EN98" s="274"/>
      <c r="EO98" s="274"/>
      <c r="EP98" s="274"/>
      <c r="EQ98" s="277"/>
      <c r="ER98" s="277"/>
      <c r="ES98" s="277"/>
      <c r="ET98" s="277"/>
      <c r="EU98" s="274"/>
      <c r="EV98" s="274"/>
      <c r="EW98" s="277"/>
      <c r="EX98" s="277"/>
      <c r="EY98" s="277"/>
      <c r="EZ98" s="274"/>
      <c r="FA98" s="274"/>
      <c r="FB98" s="274"/>
      <c r="FC98" s="274"/>
      <c r="FD98" s="274"/>
      <c r="FE98" s="274"/>
      <c r="FF98" s="274"/>
      <c r="FG98" s="274"/>
      <c r="FH98" s="274"/>
      <c r="FI98" s="274"/>
      <c r="FJ98" s="274"/>
      <c r="FK98" s="274"/>
      <c r="FL98" s="274"/>
      <c r="FM98" s="274"/>
      <c r="FN98" s="274"/>
      <c r="FO98" s="274"/>
      <c r="FP98" s="277"/>
      <c r="FQ98" s="277"/>
      <c r="FR98" s="277"/>
      <c r="FS98" s="274"/>
      <c r="FT98" s="274"/>
      <c r="FU98" s="274"/>
      <c r="FV98" s="274"/>
      <c r="FW98" s="274"/>
    </row>
    <row r="99" spans="1:179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7"/>
      <c r="AM99" s="277"/>
      <c r="AN99" s="274"/>
      <c r="AO99" s="277"/>
      <c r="AP99" s="277"/>
      <c r="AQ99" s="274"/>
      <c r="AR99" s="277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7"/>
      <c r="BI99" s="277"/>
      <c r="BJ99" s="277"/>
      <c r="BK99" s="277"/>
      <c r="BL99" s="277"/>
      <c r="BM99" s="277"/>
      <c r="BN99" s="277"/>
      <c r="BO99" s="277"/>
      <c r="BP99" s="274"/>
      <c r="BQ99" s="274"/>
      <c r="BR99" s="274"/>
      <c r="BS99" s="277"/>
      <c r="BT99" s="277"/>
      <c r="BU99" s="277"/>
      <c r="BV99" s="277"/>
      <c r="BW99" s="277"/>
      <c r="BX99" s="277"/>
      <c r="BY99" s="277"/>
      <c r="BZ99" s="277"/>
      <c r="CA99" s="277"/>
      <c r="CB99" s="277"/>
      <c r="CC99" s="277"/>
      <c r="CD99" s="274"/>
      <c r="CE99" s="277"/>
      <c r="CF99" s="277"/>
      <c r="CG99" s="277"/>
      <c r="CH99" s="277"/>
      <c r="CI99" s="277"/>
      <c r="CJ99" s="277"/>
      <c r="CK99" s="277"/>
      <c r="CL99" s="274"/>
      <c r="CM99" s="274"/>
      <c r="CN99" s="274"/>
      <c r="CO99" s="277"/>
      <c r="CP99" s="277"/>
      <c r="CQ99" s="277"/>
      <c r="CR99" s="277"/>
      <c r="CS99" s="277"/>
      <c r="CT99" s="277"/>
      <c r="CU99" s="277"/>
      <c r="CV99" s="277"/>
      <c r="CW99" s="277"/>
      <c r="CX99" s="277"/>
      <c r="CY99" s="277"/>
      <c r="CZ99" s="277"/>
      <c r="DA99" s="274"/>
      <c r="DB99" s="277"/>
      <c r="DC99" s="277"/>
      <c r="DD99" s="277"/>
      <c r="DE99" s="277"/>
      <c r="DF99" s="277"/>
      <c r="DG99" s="277"/>
      <c r="DH99" s="274"/>
      <c r="DI99" s="274"/>
      <c r="DJ99" s="274"/>
      <c r="DK99" s="277"/>
      <c r="DL99" s="277"/>
      <c r="DM99" s="277"/>
      <c r="DN99" s="277"/>
      <c r="DO99" s="277"/>
      <c r="DP99" s="277"/>
      <c r="DQ99" s="277"/>
      <c r="DR99" s="277"/>
      <c r="DS99" s="277"/>
      <c r="DT99" s="277"/>
      <c r="DU99" s="277"/>
      <c r="DV99" s="274"/>
      <c r="DW99" s="277"/>
      <c r="DX99" s="277"/>
      <c r="DY99" s="277"/>
      <c r="DZ99" s="274"/>
      <c r="EA99" s="277"/>
      <c r="EB99" s="277"/>
      <c r="EC99" s="277"/>
      <c r="ED99" s="274"/>
      <c r="EE99" s="274"/>
      <c r="EF99" s="274"/>
      <c r="EG99" s="274"/>
      <c r="EH99" s="277"/>
      <c r="EI99" s="277"/>
      <c r="EJ99" s="274"/>
      <c r="EK99" s="277"/>
      <c r="EL99" s="277"/>
      <c r="EM99" s="277"/>
      <c r="EN99" s="274"/>
      <c r="EO99" s="274"/>
      <c r="EP99" s="274"/>
      <c r="EQ99" s="277"/>
      <c r="ER99" s="277"/>
      <c r="ES99" s="277"/>
      <c r="ET99" s="277"/>
      <c r="EU99" s="274"/>
      <c r="EV99" s="274"/>
      <c r="EW99" s="277"/>
      <c r="EX99" s="277"/>
      <c r="EY99" s="277"/>
      <c r="EZ99" s="274"/>
      <c r="FA99" s="274"/>
      <c r="FB99" s="274"/>
      <c r="FC99" s="274"/>
      <c r="FD99" s="274"/>
      <c r="FE99" s="274"/>
      <c r="FF99" s="274"/>
      <c r="FG99" s="274"/>
      <c r="FH99" s="274"/>
      <c r="FI99" s="274"/>
      <c r="FJ99" s="274"/>
      <c r="FK99" s="274"/>
      <c r="FL99" s="274"/>
      <c r="FM99" s="274"/>
      <c r="FN99" s="274"/>
      <c r="FO99" s="274"/>
      <c r="FP99" s="277"/>
      <c r="FQ99" s="277"/>
      <c r="FR99" s="277"/>
      <c r="FS99" s="274"/>
      <c r="FT99" s="274"/>
      <c r="FU99" s="274"/>
      <c r="FV99" s="274"/>
      <c r="FW99" s="274"/>
    </row>
    <row r="100" spans="1:179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7"/>
      <c r="AM100" s="277"/>
      <c r="AN100" s="274"/>
      <c r="AO100" s="277"/>
      <c r="AP100" s="277"/>
      <c r="AQ100" s="274"/>
      <c r="AR100" s="277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7"/>
      <c r="BI100" s="277"/>
      <c r="BJ100" s="277"/>
      <c r="BK100" s="277"/>
      <c r="BL100" s="277"/>
      <c r="BM100" s="277"/>
      <c r="BN100" s="277"/>
      <c r="BO100" s="277"/>
      <c r="BP100" s="274"/>
      <c r="BQ100" s="274"/>
      <c r="BR100" s="274"/>
      <c r="BS100" s="277"/>
      <c r="BT100" s="277"/>
      <c r="BU100" s="277"/>
      <c r="BV100" s="277"/>
      <c r="BW100" s="277"/>
      <c r="BX100" s="277"/>
      <c r="BY100" s="277"/>
      <c r="BZ100" s="277"/>
      <c r="CA100" s="277"/>
      <c r="CB100" s="277"/>
      <c r="CC100" s="277"/>
      <c r="CD100" s="274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4"/>
      <c r="CO100" s="277"/>
      <c r="CP100" s="277"/>
      <c r="CQ100" s="277"/>
      <c r="CR100" s="277"/>
      <c r="CS100" s="277"/>
      <c r="CT100" s="277"/>
      <c r="CU100" s="277"/>
      <c r="CV100" s="277"/>
      <c r="CW100" s="277"/>
      <c r="CX100" s="277"/>
      <c r="CY100" s="277"/>
      <c r="CZ100" s="277"/>
      <c r="DA100" s="274"/>
      <c r="DB100" s="277"/>
      <c r="DC100" s="277"/>
      <c r="DD100" s="277"/>
      <c r="DE100" s="277"/>
      <c r="DF100" s="277"/>
      <c r="DG100" s="277"/>
      <c r="DH100" s="274"/>
      <c r="DI100" s="274"/>
      <c r="DJ100" s="274"/>
      <c r="DK100" s="277"/>
      <c r="DL100" s="277"/>
      <c r="DM100" s="277"/>
      <c r="DN100" s="277"/>
      <c r="DO100" s="277"/>
      <c r="DP100" s="277"/>
      <c r="DQ100" s="277"/>
      <c r="DR100" s="277"/>
      <c r="DS100" s="277"/>
      <c r="DT100" s="277"/>
      <c r="DU100" s="277"/>
      <c r="DV100" s="274"/>
      <c r="DW100" s="277"/>
      <c r="DX100" s="277"/>
      <c r="DY100" s="277"/>
      <c r="DZ100" s="274"/>
      <c r="EA100" s="277"/>
      <c r="EB100" s="277"/>
      <c r="EC100" s="277"/>
      <c r="ED100" s="274"/>
      <c r="EE100" s="274"/>
      <c r="EF100" s="274"/>
      <c r="EG100" s="274"/>
      <c r="EH100" s="277"/>
      <c r="EI100" s="277"/>
      <c r="EJ100" s="274"/>
      <c r="EK100" s="277"/>
      <c r="EL100" s="277"/>
      <c r="EM100" s="277"/>
      <c r="EN100" s="274"/>
      <c r="EO100" s="274"/>
      <c r="EP100" s="274"/>
      <c r="EQ100" s="277"/>
      <c r="ER100" s="277"/>
      <c r="ES100" s="277"/>
      <c r="ET100" s="277"/>
      <c r="EU100" s="274"/>
      <c r="EV100" s="274"/>
      <c r="EW100" s="277"/>
      <c r="EX100" s="277"/>
      <c r="EY100" s="277"/>
      <c r="EZ100" s="274"/>
      <c r="FA100" s="274"/>
      <c r="FB100" s="274"/>
      <c r="FC100" s="274"/>
      <c r="FD100" s="274"/>
      <c r="FE100" s="274"/>
      <c r="FF100" s="274"/>
      <c r="FG100" s="274"/>
      <c r="FH100" s="274"/>
      <c r="FI100" s="274"/>
      <c r="FJ100" s="274"/>
      <c r="FK100" s="274"/>
      <c r="FL100" s="274"/>
      <c r="FM100" s="274"/>
      <c r="FN100" s="274"/>
      <c r="FO100" s="274"/>
      <c r="FP100" s="277"/>
      <c r="FQ100" s="277"/>
      <c r="FR100" s="277"/>
      <c r="FS100" s="274"/>
      <c r="FT100" s="274"/>
      <c r="FU100" s="274"/>
      <c r="FV100" s="274"/>
      <c r="FW100" s="274"/>
    </row>
    <row r="101" spans="1:179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7"/>
      <c r="AM101" s="277"/>
      <c r="AN101" s="274"/>
      <c r="AO101" s="277"/>
      <c r="AP101" s="277"/>
      <c r="AQ101" s="274"/>
      <c r="AR101" s="277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7"/>
      <c r="BI101" s="277"/>
      <c r="BJ101" s="277"/>
      <c r="BK101" s="277"/>
      <c r="BL101" s="277"/>
      <c r="BM101" s="277"/>
      <c r="BN101" s="277"/>
      <c r="BO101" s="277"/>
      <c r="BP101" s="274"/>
      <c r="BQ101" s="274"/>
      <c r="BR101" s="274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  <c r="CC101" s="277"/>
      <c r="CD101" s="274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4"/>
      <c r="CO101" s="277"/>
      <c r="CP101" s="277"/>
      <c r="CQ101" s="277"/>
      <c r="CR101" s="277"/>
      <c r="CS101" s="277"/>
      <c r="CT101" s="277"/>
      <c r="CU101" s="277"/>
      <c r="CV101" s="277"/>
      <c r="CW101" s="277"/>
      <c r="CX101" s="277"/>
      <c r="CY101" s="277"/>
      <c r="CZ101" s="277"/>
      <c r="DA101" s="274"/>
      <c r="DB101" s="277"/>
      <c r="DC101" s="277"/>
      <c r="DD101" s="277"/>
      <c r="DE101" s="277"/>
      <c r="DF101" s="277"/>
      <c r="DG101" s="277"/>
      <c r="DH101" s="274"/>
      <c r="DI101" s="274"/>
      <c r="DJ101" s="274"/>
      <c r="DK101" s="277"/>
      <c r="DL101" s="277"/>
      <c r="DM101" s="277"/>
      <c r="DN101" s="277"/>
      <c r="DO101" s="277"/>
      <c r="DP101" s="277"/>
      <c r="DQ101" s="277"/>
      <c r="DR101" s="277"/>
      <c r="DS101" s="277"/>
      <c r="DT101" s="277"/>
      <c r="DU101" s="277"/>
      <c r="DV101" s="274"/>
      <c r="DW101" s="277"/>
      <c r="DX101" s="277"/>
      <c r="DY101" s="277"/>
      <c r="DZ101" s="274"/>
      <c r="EA101" s="277"/>
      <c r="EB101" s="277"/>
      <c r="EC101" s="277"/>
      <c r="ED101" s="274"/>
      <c r="EE101" s="274"/>
      <c r="EF101" s="274"/>
      <c r="EG101" s="274"/>
      <c r="EH101" s="277"/>
      <c r="EI101" s="277"/>
      <c r="EJ101" s="274"/>
      <c r="EK101" s="277"/>
      <c r="EL101" s="277"/>
      <c r="EM101" s="277"/>
      <c r="EN101" s="274"/>
      <c r="EO101" s="274"/>
      <c r="EP101" s="274"/>
      <c r="EQ101" s="277"/>
      <c r="ER101" s="277"/>
      <c r="ES101" s="277"/>
      <c r="ET101" s="277"/>
      <c r="EU101" s="274"/>
      <c r="EV101" s="274"/>
      <c r="EW101" s="277"/>
      <c r="EX101" s="277"/>
      <c r="EY101" s="277"/>
      <c r="EZ101" s="274"/>
      <c r="FA101" s="274"/>
      <c r="FB101" s="274"/>
      <c r="FC101" s="274"/>
      <c r="FD101" s="274"/>
      <c r="FE101" s="274"/>
      <c r="FF101" s="274"/>
      <c r="FG101" s="274"/>
      <c r="FH101" s="274"/>
      <c r="FI101" s="274"/>
      <c r="FJ101" s="274"/>
      <c r="FK101" s="274"/>
      <c r="FL101" s="274"/>
      <c r="FM101" s="274"/>
      <c r="FN101" s="274"/>
      <c r="FO101" s="274"/>
      <c r="FP101" s="277"/>
      <c r="FQ101" s="277"/>
      <c r="FR101" s="277"/>
      <c r="FS101" s="274"/>
      <c r="FT101" s="274"/>
      <c r="FU101" s="274"/>
      <c r="FV101" s="274"/>
      <c r="FW101" s="274"/>
    </row>
    <row r="102" spans="1:179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7"/>
      <c r="AM102" s="277"/>
      <c r="AN102" s="274"/>
      <c r="AO102" s="277"/>
      <c r="AP102" s="277"/>
      <c r="AQ102" s="274"/>
      <c r="AR102" s="277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7"/>
      <c r="BI102" s="277"/>
      <c r="BJ102" s="277"/>
      <c r="BK102" s="277"/>
      <c r="BL102" s="277"/>
      <c r="BM102" s="277"/>
      <c r="BN102" s="277"/>
      <c r="BO102" s="277"/>
      <c r="BP102" s="274"/>
      <c r="BQ102" s="274"/>
      <c r="BR102" s="274"/>
      <c r="BS102" s="277"/>
      <c r="BT102" s="277"/>
      <c r="BU102" s="277"/>
      <c r="BV102" s="277"/>
      <c r="BW102" s="277"/>
      <c r="BX102" s="277"/>
      <c r="BY102" s="277"/>
      <c r="BZ102" s="277"/>
      <c r="CA102" s="277"/>
      <c r="CB102" s="277"/>
      <c r="CC102" s="277"/>
      <c r="CD102" s="274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4"/>
      <c r="CO102" s="277"/>
      <c r="CP102" s="277"/>
      <c r="CQ102" s="277"/>
      <c r="CR102" s="277"/>
      <c r="CS102" s="277"/>
      <c r="CT102" s="277"/>
      <c r="CU102" s="277"/>
      <c r="CV102" s="277"/>
      <c r="CW102" s="277"/>
      <c r="CX102" s="277"/>
      <c r="CY102" s="277"/>
      <c r="CZ102" s="277"/>
      <c r="DA102" s="274"/>
      <c r="DB102" s="277"/>
      <c r="DC102" s="277"/>
      <c r="DD102" s="277"/>
      <c r="DE102" s="277"/>
      <c r="DF102" s="277"/>
      <c r="DG102" s="277"/>
      <c r="DH102" s="274"/>
      <c r="DI102" s="274"/>
      <c r="DJ102" s="274"/>
      <c r="DK102" s="277"/>
      <c r="DL102" s="277"/>
      <c r="DM102" s="277"/>
      <c r="DN102" s="277"/>
      <c r="DO102" s="277"/>
      <c r="DP102" s="277"/>
      <c r="DQ102" s="277"/>
      <c r="DR102" s="277"/>
      <c r="DS102" s="277"/>
      <c r="DT102" s="277"/>
      <c r="DU102" s="277"/>
      <c r="DV102" s="274"/>
      <c r="DW102" s="277"/>
      <c r="DX102" s="277"/>
      <c r="DY102" s="277"/>
      <c r="DZ102" s="274"/>
      <c r="EA102" s="277"/>
      <c r="EB102" s="277"/>
      <c r="EC102" s="277"/>
      <c r="ED102" s="274"/>
      <c r="EE102" s="274"/>
      <c r="EF102" s="274"/>
      <c r="EG102" s="274"/>
      <c r="EH102" s="277"/>
      <c r="EI102" s="277"/>
      <c r="EJ102" s="274"/>
      <c r="EK102" s="277"/>
      <c r="EL102" s="277"/>
      <c r="EM102" s="277"/>
      <c r="EN102" s="274"/>
      <c r="EO102" s="274"/>
      <c r="EP102" s="274"/>
      <c r="EQ102" s="277"/>
      <c r="ER102" s="277"/>
      <c r="ES102" s="277"/>
      <c r="ET102" s="277"/>
      <c r="EU102" s="274"/>
      <c r="EV102" s="274"/>
      <c r="EW102" s="277"/>
      <c r="EX102" s="277"/>
      <c r="EY102" s="277"/>
      <c r="EZ102" s="274"/>
      <c r="FA102" s="274"/>
      <c r="FB102" s="274"/>
      <c r="FC102" s="274"/>
      <c r="FD102" s="274"/>
      <c r="FE102" s="274"/>
      <c r="FF102" s="274"/>
      <c r="FG102" s="274"/>
      <c r="FH102" s="274"/>
      <c r="FI102" s="274"/>
      <c r="FJ102" s="274"/>
      <c r="FK102" s="274"/>
      <c r="FL102" s="274"/>
      <c r="FM102" s="274"/>
      <c r="FN102" s="274"/>
      <c r="FO102" s="274"/>
      <c r="FP102" s="277"/>
      <c r="FQ102" s="277"/>
      <c r="FR102" s="277"/>
      <c r="FS102" s="274"/>
      <c r="FT102" s="274"/>
      <c r="FU102" s="274"/>
      <c r="FV102" s="274"/>
      <c r="FW102" s="274"/>
    </row>
    <row r="103" spans="1:179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7"/>
      <c r="AM103" s="277"/>
      <c r="AN103" s="274"/>
      <c r="AO103" s="277"/>
      <c r="AP103" s="277"/>
      <c r="AQ103" s="274"/>
      <c r="AR103" s="277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7"/>
      <c r="BI103" s="277"/>
      <c r="BJ103" s="277"/>
      <c r="BK103" s="277"/>
      <c r="BL103" s="277"/>
      <c r="BM103" s="277"/>
      <c r="BN103" s="277"/>
      <c r="BO103" s="277"/>
      <c r="BP103" s="274"/>
      <c r="BQ103" s="274"/>
      <c r="BR103" s="274"/>
      <c r="BS103" s="277"/>
      <c r="BT103" s="277"/>
      <c r="BU103" s="277"/>
      <c r="BV103" s="277"/>
      <c r="BW103" s="277"/>
      <c r="BX103" s="277"/>
      <c r="BY103" s="277"/>
      <c r="BZ103" s="277"/>
      <c r="CA103" s="277"/>
      <c r="CB103" s="277"/>
      <c r="CC103" s="277"/>
      <c r="CD103" s="274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4"/>
      <c r="CO103" s="277"/>
      <c r="CP103" s="277"/>
      <c r="CQ103" s="277"/>
      <c r="CR103" s="277"/>
      <c r="CS103" s="277"/>
      <c r="CT103" s="277"/>
      <c r="CU103" s="277"/>
      <c r="CV103" s="277"/>
      <c r="CW103" s="277"/>
      <c r="CX103" s="277"/>
      <c r="CY103" s="277"/>
      <c r="CZ103" s="277"/>
      <c r="DA103" s="274"/>
      <c r="DB103" s="277"/>
      <c r="DC103" s="277"/>
      <c r="DD103" s="277"/>
      <c r="DE103" s="277"/>
      <c r="DF103" s="277"/>
      <c r="DG103" s="277"/>
      <c r="DH103" s="274"/>
      <c r="DI103" s="274"/>
      <c r="DJ103" s="274"/>
      <c r="DK103" s="277"/>
      <c r="DL103" s="277"/>
      <c r="DM103" s="277"/>
      <c r="DN103" s="277"/>
      <c r="DO103" s="277"/>
      <c r="DP103" s="277"/>
      <c r="DQ103" s="277"/>
      <c r="DR103" s="277"/>
      <c r="DS103" s="277"/>
      <c r="DT103" s="277"/>
      <c r="DU103" s="277"/>
      <c r="DV103" s="274"/>
      <c r="DW103" s="277"/>
      <c r="DX103" s="277"/>
      <c r="DY103" s="277"/>
      <c r="DZ103" s="274"/>
      <c r="EA103" s="277"/>
      <c r="EB103" s="277"/>
      <c r="EC103" s="277"/>
      <c r="ED103" s="274"/>
      <c r="EE103" s="274"/>
      <c r="EF103" s="274"/>
      <c r="EG103" s="274"/>
      <c r="EH103" s="277"/>
      <c r="EI103" s="277"/>
      <c r="EJ103" s="274"/>
      <c r="EK103" s="277"/>
      <c r="EL103" s="277"/>
      <c r="EM103" s="277"/>
      <c r="EN103" s="274"/>
      <c r="EO103" s="274"/>
      <c r="EP103" s="274"/>
      <c r="EQ103" s="277"/>
      <c r="ER103" s="277"/>
      <c r="ES103" s="277"/>
      <c r="ET103" s="277"/>
      <c r="EU103" s="274"/>
      <c r="EV103" s="274"/>
      <c r="EW103" s="277"/>
      <c r="EX103" s="277"/>
      <c r="EY103" s="277"/>
      <c r="EZ103" s="274"/>
      <c r="FA103" s="274"/>
      <c r="FB103" s="274"/>
      <c r="FC103" s="274"/>
      <c r="FD103" s="274"/>
      <c r="FE103" s="274"/>
      <c r="FF103" s="274"/>
      <c r="FG103" s="274"/>
      <c r="FH103" s="274"/>
      <c r="FI103" s="274"/>
      <c r="FJ103" s="274"/>
      <c r="FK103" s="274"/>
      <c r="FL103" s="274"/>
      <c r="FM103" s="274"/>
      <c r="FN103" s="274"/>
      <c r="FO103" s="274"/>
      <c r="FP103" s="277"/>
      <c r="FQ103" s="277"/>
      <c r="FR103" s="277"/>
      <c r="FS103" s="274"/>
      <c r="FT103" s="274"/>
      <c r="FU103" s="274"/>
      <c r="FV103" s="274"/>
      <c r="FW103" s="274"/>
    </row>
    <row r="104" spans="1:179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7"/>
      <c r="AM104" s="277"/>
      <c r="AN104" s="274"/>
      <c r="AO104" s="277"/>
      <c r="AP104" s="277"/>
      <c r="AQ104" s="274"/>
      <c r="AR104" s="277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7"/>
      <c r="BI104" s="277"/>
      <c r="BJ104" s="277"/>
      <c r="BK104" s="277"/>
      <c r="BL104" s="277"/>
      <c r="BM104" s="277"/>
      <c r="BN104" s="277"/>
      <c r="BO104" s="277"/>
      <c r="BP104" s="274"/>
      <c r="BQ104" s="274"/>
      <c r="BR104" s="274"/>
      <c r="BS104" s="277"/>
      <c r="BT104" s="277"/>
      <c r="BU104" s="277"/>
      <c r="BV104" s="277"/>
      <c r="BW104" s="277"/>
      <c r="BX104" s="277"/>
      <c r="BY104" s="277"/>
      <c r="BZ104" s="277"/>
      <c r="CA104" s="277"/>
      <c r="CB104" s="277"/>
      <c r="CC104" s="277"/>
      <c r="CD104" s="274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4"/>
      <c r="CO104" s="277"/>
      <c r="CP104" s="277"/>
      <c r="CQ104" s="277"/>
      <c r="CR104" s="277"/>
      <c r="CS104" s="277"/>
      <c r="CT104" s="277"/>
      <c r="CU104" s="277"/>
      <c r="CV104" s="277"/>
      <c r="CW104" s="277"/>
      <c r="CX104" s="277"/>
      <c r="CY104" s="277"/>
      <c r="CZ104" s="277"/>
      <c r="DA104" s="274"/>
      <c r="DB104" s="277"/>
      <c r="DC104" s="277"/>
      <c r="DD104" s="277"/>
      <c r="DE104" s="277"/>
      <c r="DF104" s="277"/>
      <c r="DG104" s="277"/>
      <c r="DH104" s="274"/>
      <c r="DI104" s="274"/>
      <c r="DJ104" s="274"/>
      <c r="DK104" s="277"/>
      <c r="DL104" s="277"/>
      <c r="DM104" s="277"/>
      <c r="DN104" s="277"/>
      <c r="DO104" s="277"/>
      <c r="DP104" s="277"/>
      <c r="DQ104" s="277"/>
      <c r="DR104" s="277"/>
      <c r="DS104" s="277"/>
      <c r="DT104" s="277"/>
      <c r="DU104" s="277"/>
      <c r="DV104" s="274"/>
      <c r="DW104" s="277"/>
      <c r="DX104" s="277"/>
      <c r="DY104" s="277"/>
      <c r="DZ104" s="274"/>
      <c r="EA104" s="277"/>
      <c r="EB104" s="277"/>
      <c r="EC104" s="277"/>
      <c r="ED104" s="274"/>
      <c r="EE104" s="274"/>
      <c r="EF104" s="274"/>
      <c r="EG104" s="274"/>
      <c r="EH104" s="277"/>
      <c r="EI104" s="277"/>
      <c r="EJ104" s="274"/>
      <c r="EK104" s="277"/>
      <c r="EL104" s="277"/>
      <c r="EM104" s="277"/>
      <c r="EN104" s="274"/>
      <c r="EO104" s="274"/>
      <c r="EP104" s="274"/>
      <c r="EQ104" s="277"/>
      <c r="ER104" s="277"/>
      <c r="ES104" s="277"/>
      <c r="ET104" s="277"/>
      <c r="EU104" s="274"/>
      <c r="EV104" s="274"/>
      <c r="EW104" s="277"/>
      <c r="EX104" s="277"/>
      <c r="EY104" s="277"/>
      <c r="EZ104" s="274"/>
      <c r="FA104" s="274"/>
      <c r="FB104" s="274"/>
      <c r="FC104" s="274"/>
      <c r="FD104" s="274"/>
      <c r="FE104" s="274"/>
      <c r="FF104" s="274"/>
      <c r="FG104" s="274"/>
      <c r="FH104" s="274"/>
      <c r="FI104" s="274"/>
      <c r="FJ104" s="274"/>
      <c r="FK104" s="274"/>
      <c r="FL104" s="274"/>
      <c r="FM104" s="274"/>
      <c r="FN104" s="274"/>
      <c r="FO104" s="274"/>
      <c r="FP104" s="277"/>
      <c r="FQ104" s="277"/>
      <c r="FR104" s="277"/>
      <c r="FS104" s="274"/>
      <c r="FT104" s="274"/>
      <c r="FU104" s="274"/>
      <c r="FV104" s="274"/>
      <c r="FW104" s="274"/>
    </row>
    <row r="105" spans="1:179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7"/>
      <c r="AM105" s="277"/>
      <c r="AN105" s="274"/>
      <c r="AO105" s="277"/>
      <c r="AP105" s="277"/>
      <c r="AQ105" s="274"/>
      <c r="AR105" s="277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7"/>
      <c r="BI105" s="277"/>
      <c r="BJ105" s="277"/>
      <c r="BK105" s="277"/>
      <c r="BL105" s="277"/>
      <c r="BM105" s="277"/>
      <c r="BN105" s="277"/>
      <c r="BO105" s="277"/>
      <c r="BP105" s="274"/>
      <c r="BQ105" s="274"/>
      <c r="BR105" s="274"/>
      <c r="BS105" s="277"/>
      <c r="BT105" s="277"/>
      <c r="BU105" s="277"/>
      <c r="BV105" s="277"/>
      <c r="BW105" s="277"/>
      <c r="BX105" s="277"/>
      <c r="BY105" s="277"/>
      <c r="BZ105" s="277"/>
      <c r="CA105" s="277"/>
      <c r="CB105" s="277"/>
      <c r="CC105" s="277"/>
      <c r="CD105" s="274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4"/>
      <c r="CO105" s="277"/>
      <c r="CP105" s="277"/>
      <c r="CQ105" s="277"/>
      <c r="CR105" s="277"/>
      <c r="CS105" s="277"/>
      <c r="CT105" s="277"/>
      <c r="CU105" s="277"/>
      <c r="CV105" s="277"/>
      <c r="CW105" s="277"/>
      <c r="CX105" s="277"/>
      <c r="CY105" s="277"/>
      <c r="CZ105" s="277"/>
      <c r="DA105" s="274"/>
      <c r="DB105" s="277"/>
      <c r="DC105" s="277"/>
      <c r="DD105" s="277"/>
      <c r="DE105" s="277"/>
      <c r="DF105" s="277"/>
      <c r="DG105" s="277"/>
      <c r="DH105" s="274"/>
      <c r="DI105" s="274"/>
      <c r="DJ105" s="274"/>
      <c r="DK105" s="277"/>
      <c r="DL105" s="277"/>
      <c r="DM105" s="277"/>
      <c r="DN105" s="277"/>
      <c r="DO105" s="277"/>
      <c r="DP105" s="277"/>
      <c r="DQ105" s="277"/>
      <c r="DR105" s="277"/>
      <c r="DS105" s="277"/>
      <c r="DT105" s="277"/>
      <c r="DU105" s="277"/>
      <c r="DV105" s="274"/>
      <c r="DW105" s="277"/>
      <c r="DX105" s="277"/>
      <c r="DY105" s="277"/>
      <c r="DZ105" s="274"/>
      <c r="EA105" s="277"/>
      <c r="EB105" s="277"/>
      <c r="EC105" s="277"/>
      <c r="ED105" s="274"/>
      <c r="EE105" s="274"/>
      <c r="EF105" s="274"/>
      <c r="EG105" s="274"/>
      <c r="EH105" s="277"/>
      <c r="EI105" s="277"/>
      <c r="EJ105" s="274"/>
      <c r="EK105" s="277"/>
      <c r="EL105" s="277"/>
      <c r="EM105" s="277"/>
      <c r="EN105" s="274"/>
      <c r="EO105" s="274"/>
      <c r="EP105" s="274"/>
      <c r="EQ105" s="277"/>
      <c r="ER105" s="277"/>
      <c r="ES105" s="277"/>
      <c r="ET105" s="277"/>
      <c r="EU105" s="274"/>
      <c r="EV105" s="274"/>
      <c r="EW105" s="277"/>
      <c r="EX105" s="277"/>
      <c r="EY105" s="277"/>
      <c r="EZ105" s="274"/>
      <c r="FA105" s="274"/>
      <c r="FB105" s="274"/>
      <c r="FC105" s="274"/>
      <c r="FD105" s="274"/>
      <c r="FE105" s="274"/>
      <c r="FF105" s="274"/>
      <c r="FG105" s="274"/>
      <c r="FH105" s="274"/>
      <c r="FI105" s="274"/>
      <c r="FJ105" s="274"/>
      <c r="FK105" s="274"/>
      <c r="FL105" s="274"/>
      <c r="FM105" s="274"/>
      <c r="FN105" s="274"/>
      <c r="FO105" s="274"/>
      <c r="FP105" s="277"/>
      <c r="FQ105" s="277"/>
      <c r="FR105" s="277"/>
      <c r="FS105" s="274"/>
      <c r="FT105" s="274"/>
      <c r="FU105" s="274"/>
      <c r="FV105" s="274"/>
      <c r="FW105" s="274"/>
    </row>
    <row r="106" spans="1:179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7"/>
      <c r="AM106" s="277"/>
      <c r="AN106" s="274"/>
      <c r="AO106" s="277"/>
      <c r="AP106" s="277"/>
      <c r="AQ106" s="274"/>
      <c r="AR106" s="277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7"/>
      <c r="BI106" s="277"/>
      <c r="BJ106" s="277"/>
      <c r="BK106" s="277"/>
      <c r="BL106" s="277"/>
      <c r="BM106" s="277"/>
      <c r="BN106" s="277"/>
      <c r="BO106" s="277"/>
      <c r="BP106" s="274"/>
      <c r="BQ106" s="274"/>
      <c r="BR106" s="274"/>
      <c r="BS106" s="277"/>
      <c r="BT106" s="277"/>
      <c r="BU106" s="277"/>
      <c r="BV106" s="277"/>
      <c r="BW106" s="277"/>
      <c r="BX106" s="277"/>
      <c r="BY106" s="277"/>
      <c r="BZ106" s="277"/>
      <c r="CA106" s="277"/>
      <c r="CB106" s="277"/>
      <c r="CC106" s="277"/>
      <c r="CD106" s="274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4"/>
      <c r="CO106" s="277"/>
      <c r="CP106" s="277"/>
      <c r="CQ106" s="277"/>
      <c r="CR106" s="277"/>
      <c r="CS106" s="277"/>
      <c r="CT106" s="277"/>
      <c r="CU106" s="277"/>
      <c r="CV106" s="277"/>
      <c r="CW106" s="277"/>
      <c r="CX106" s="277"/>
      <c r="CY106" s="277"/>
      <c r="CZ106" s="277"/>
      <c r="DA106" s="274"/>
      <c r="DB106" s="277"/>
      <c r="DC106" s="277"/>
      <c r="DD106" s="277"/>
      <c r="DE106" s="277"/>
      <c r="DF106" s="277"/>
      <c r="DG106" s="277"/>
      <c r="DH106" s="274"/>
      <c r="DI106" s="274"/>
      <c r="DJ106" s="274"/>
      <c r="DK106" s="277"/>
      <c r="DL106" s="277"/>
      <c r="DM106" s="277"/>
      <c r="DN106" s="277"/>
      <c r="DO106" s="277"/>
      <c r="DP106" s="277"/>
      <c r="DQ106" s="277"/>
      <c r="DR106" s="277"/>
      <c r="DS106" s="277"/>
      <c r="DT106" s="277"/>
      <c r="DU106" s="277"/>
      <c r="DV106" s="274"/>
      <c r="DW106" s="277"/>
      <c r="DX106" s="277"/>
      <c r="DY106" s="277"/>
      <c r="DZ106" s="274"/>
      <c r="EA106" s="277"/>
      <c r="EB106" s="277"/>
      <c r="EC106" s="277"/>
      <c r="ED106" s="274"/>
      <c r="EE106" s="274"/>
      <c r="EF106" s="274"/>
      <c r="EG106" s="274"/>
      <c r="EH106" s="277"/>
      <c r="EI106" s="277"/>
      <c r="EJ106" s="274"/>
      <c r="EK106" s="277"/>
      <c r="EL106" s="277"/>
      <c r="EM106" s="277"/>
      <c r="EN106" s="274"/>
      <c r="EO106" s="274"/>
      <c r="EP106" s="274"/>
      <c r="EQ106" s="277"/>
      <c r="ER106" s="277"/>
      <c r="ES106" s="277"/>
      <c r="ET106" s="277"/>
      <c r="EU106" s="274"/>
      <c r="EV106" s="274"/>
      <c r="EW106" s="277"/>
      <c r="EX106" s="277"/>
      <c r="EY106" s="277"/>
      <c r="EZ106" s="274"/>
      <c r="FA106" s="274"/>
      <c r="FB106" s="274"/>
      <c r="FC106" s="274"/>
      <c r="FD106" s="274"/>
      <c r="FE106" s="274"/>
      <c r="FF106" s="274"/>
      <c r="FG106" s="274"/>
      <c r="FH106" s="274"/>
      <c r="FI106" s="274"/>
      <c r="FJ106" s="274"/>
      <c r="FK106" s="274"/>
      <c r="FL106" s="274"/>
      <c r="FM106" s="274"/>
      <c r="FN106" s="274"/>
      <c r="FO106" s="274"/>
      <c r="FP106" s="277"/>
      <c r="FQ106" s="277"/>
      <c r="FR106" s="277"/>
      <c r="FS106" s="274"/>
      <c r="FT106" s="274"/>
      <c r="FU106" s="274"/>
      <c r="FV106" s="274"/>
      <c r="FW106" s="274"/>
    </row>
    <row r="107" spans="1:179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7"/>
      <c r="AM107" s="277"/>
      <c r="AN107" s="274"/>
      <c r="AO107" s="277"/>
      <c r="AP107" s="277"/>
      <c r="AQ107" s="274"/>
      <c r="AR107" s="277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7"/>
      <c r="BI107" s="277"/>
      <c r="BJ107" s="277"/>
      <c r="BK107" s="277"/>
      <c r="BL107" s="277"/>
      <c r="BM107" s="277"/>
      <c r="BN107" s="277"/>
      <c r="BO107" s="277"/>
      <c r="BP107" s="274"/>
      <c r="BQ107" s="274"/>
      <c r="BR107" s="274"/>
      <c r="BS107" s="277"/>
      <c r="BT107" s="277"/>
      <c r="BU107" s="277"/>
      <c r="BV107" s="277"/>
      <c r="BW107" s="277"/>
      <c r="BX107" s="277"/>
      <c r="BY107" s="277"/>
      <c r="BZ107" s="277"/>
      <c r="CA107" s="277"/>
      <c r="CB107" s="277"/>
      <c r="CC107" s="277"/>
      <c r="CD107" s="274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4"/>
      <c r="CO107" s="277"/>
      <c r="CP107" s="277"/>
      <c r="CQ107" s="277"/>
      <c r="CR107" s="277"/>
      <c r="CS107" s="277"/>
      <c r="CT107" s="277"/>
      <c r="CU107" s="277"/>
      <c r="CV107" s="277"/>
      <c r="CW107" s="277"/>
      <c r="CX107" s="277"/>
      <c r="CY107" s="277"/>
      <c r="CZ107" s="277"/>
      <c r="DA107" s="274"/>
      <c r="DB107" s="277"/>
      <c r="DC107" s="277"/>
      <c r="DD107" s="277"/>
      <c r="DE107" s="277"/>
      <c r="DF107" s="277"/>
      <c r="DG107" s="277"/>
      <c r="DH107" s="274"/>
      <c r="DI107" s="274"/>
      <c r="DJ107" s="274"/>
      <c r="DK107" s="277"/>
      <c r="DL107" s="277"/>
      <c r="DM107" s="277"/>
      <c r="DN107" s="277"/>
      <c r="DO107" s="277"/>
      <c r="DP107" s="277"/>
      <c r="DQ107" s="277"/>
      <c r="DR107" s="277"/>
      <c r="DS107" s="277"/>
      <c r="DT107" s="277"/>
      <c r="DU107" s="277"/>
      <c r="DV107" s="274"/>
      <c r="DW107" s="277"/>
      <c r="DX107" s="277"/>
      <c r="DY107" s="277"/>
      <c r="DZ107" s="274"/>
      <c r="EA107" s="277"/>
      <c r="EB107" s="277"/>
      <c r="EC107" s="277"/>
      <c r="ED107" s="274"/>
      <c r="EE107" s="274"/>
      <c r="EF107" s="274"/>
      <c r="EG107" s="274"/>
      <c r="EH107" s="277"/>
      <c r="EI107" s="277"/>
      <c r="EJ107" s="274"/>
      <c r="EK107" s="277"/>
      <c r="EL107" s="277"/>
      <c r="EM107" s="277"/>
      <c r="EN107" s="274"/>
      <c r="EO107" s="274"/>
      <c r="EP107" s="274"/>
      <c r="EQ107" s="277"/>
      <c r="ER107" s="277"/>
      <c r="ES107" s="277"/>
      <c r="ET107" s="277"/>
      <c r="EU107" s="274"/>
      <c r="EV107" s="274"/>
      <c r="EW107" s="277"/>
      <c r="EX107" s="277"/>
      <c r="EY107" s="277"/>
      <c r="EZ107" s="274"/>
      <c r="FA107" s="274"/>
      <c r="FB107" s="274"/>
      <c r="FC107" s="274"/>
      <c r="FD107" s="274"/>
      <c r="FE107" s="274"/>
      <c r="FF107" s="274"/>
      <c r="FG107" s="274"/>
      <c r="FH107" s="274"/>
      <c r="FI107" s="274"/>
      <c r="FJ107" s="274"/>
      <c r="FK107" s="274"/>
      <c r="FL107" s="274"/>
      <c r="FM107" s="274"/>
      <c r="FN107" s="274"/>
      <c r="FO107" s="274"/>
      <c r="FP107" s="277"/>
      <c r="FQ107" s="277"/>
      <c r="FR107" s="277"/>
      <c r="FS107" s="274"/>
      <c r="FT107" s="274"/>
      <c r="FU107" s="274"/>
      <c r="FV107" s="274"/>
      <c r="FW107" s="274"/>
    </row>
    <row r="108" spans="1:179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7"/>
      <c r="AM108" s="277"/>
      <c r="AN108" s="274"/>
      <c r="AO108" s="277"/>
      <c r="AP108" s="277"/>
      <c r="AQ108" s="274"/>
      <c r="AR108" s="277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7"/>
      <c r="BI108" s="277"/>
      <c r="BJ108" s="277"/>
      <c r="BK108" s="277"/>
      <c r="BL108" s="277"/>
      <c r="BM108" s="277"/>
      <c r="BN108" s="277"/>
      <c r="BO108" s="277"/>
      <c r="BP108" s="274"/>
      <c r="BQ108" s="274"/>
      <c r="BR108" s="274"/>
      <c r="BS108" s="277"/>
      <c r="BT108" s="277"/>
      <c r="BU108" s="277"/>
      <c r="BV108" s="277"/>
      <c r="BW108" s="277"/>
      <c r="BX108" s="277"/>
      <c r="BY108" s="277"/>
      <c r="BZ108" s="277"/>
      <c r="CA108" s="277"/>
      <c r="CB108" s="277"/>
      <c r="CC108" s="277"/>
      <c r="CD108" s="274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4"/>
      <c r="CO108" s="277"/>
      <c r="CP108" s="277"/>
      <c r="CQ108" s="277"/>
      <c r="CR108" s="277"/>
      <c r="CS108" s="277"/>
      <c r="CT108" s="277"/>
      <c r="CU108" s="277"/>
      <c r="CV108" s="277"/>
      <c r="CW108" s="277"/>
      <c r="CX108" s="277"/>
      <c r="CY108" s="277"/>
      <c r="CZ108" s="277"/>
      <c r="DA108" s="274"/>
      <c r="DB108" s="277"/>
      <c r="DC108" s="277"/>
      <c r="DD108" s="277"/>
      <c r="DE108" s="277"/>
      <c r="DF108" s="277"/>
      <c r="DG108" s="277"/>
      <c r="DH108" s="274"/>
      <c r="DI108" s="274"/>
      <c r="DJ108" s="274"/>
      <c r="DK108" s="277"/>
      <c r="DL108" s="277"/>
      <c r="DM108" s="277"/>
      <c r="DN108" s="277"/>
      <c r="DO108" s="277"/>
      <c r="DP108" s="277"/>
      <c r="DQ108" s="277"/>
      <c r="DR108" s="277"/>
      <c r="DS108" s="277"/>
      <c r="DT108" s="277"/>
      <c r="DU108" s="277"/>
      <c r="DV108" s="274"/>
      <c r="DW108" s="277"/>
      <c r="DX108" s="277"/>
      <c r="DY108" s="277"/>
      <c r="DZ108" s="274"/>
      <c r="EA108" s="277"/>
      <c r="EB108" s="277"/>
      <c r="EC108" s="277"/>
      <c r="ED108" s="274"/>
      <c r="EE108" s="274"/>
      <c r="EF108" s="274"/>
      <c r="EG108" s="274"/>
      <c r="EH108" s="277"/>
      <c r="EI108" s="277"/>
      <c r="EJ108" s="274"/>
      <c r="EK108" s="277"/>
      <c r="EL108" s="277"/>
      <c r="EM108" s="277"/>
      <c r="EN108" s="274"/>
      <c r="EO108" s="274"/>
      <c r="EP108" s="274"/>
      <c r="EQ108" s="277"/>
      <c r="ER108" s="277"/>
      <c r="ES108" s="277"/>
      <c r="ET108" s="277"/>
      <c r="EU108" s="274"/>
      <c r="EV108" s="274"/>
      <c r="EW108" s="277"/>
      <c r="EX108" s="277"/>
      <c r="EY108" s="277"/>
      <c r="EZ108" s="274"/>
      <c r="FA108" s="274"/>
      <c r="FB108" s="274"/>
      <c r="FC108" s="274"/>
      <c r="FD108" s="274"/>
      <c r="FE108" s="274"/>
      <c r="FF108" s="274"/>
      <c r="FG108" s="274"/>
      <c r="FH108" s="274"/>
      <c r="FI108" s="274"/>
      <c r="FJ108" s="274"/>
      <c r="FK108" s="274"/>
      <c r="FL108" s="274"/>
      <c r="FM108" s="274"/>
      <c r="FN108" s="274"/>
      <c r="FO108" s="274"/>
      <c r="FP108" s="277"/>
      <c r="FQ108" s="277"/>
      <c r="FR108" s="277"/>
      <c r="FS108" s="274"/>
      <c r="FT108" s="274"/>
      <c r="FU108" s="274"/>
      <c r="FV108" s="274"/>
      <c r="FW108" s="274"/>
    </row>
    <row r="109" spans="1:179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7"/>
      <c r="AM109" s="277"/>
      <c r="AN109" s="274"/>
      <c r="AO109" s="277"/>
      <c r="AP109" s="277"/>
      <c r="AQ109" s="274"/>
      <c r="AR109" s="277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7"/>
      <c r="BI109" s="277"/>
      <c r="BJ109" s="277"/>
      <c r="BK109" s="277"/>
      <c r="BL109" s="277"/>
      <c r="BM109" s="277"/>
      <c r="BN109" s="277"/>
      <c r="BO109" s="277"/>
      <c r="BP109" s="274"/>
      <c r="BQ109" s="274"/>
      <c r="BR109" s="274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  <c r="CC109" s="277"/>
      <c r="CD109" s="274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4"/>
      <c r="CO109" s="277"/>
      <c r="CP109" s="277"/>
      <c r="CQ109" s="277"/>
      <c r="CR109" s="277"/>
      <c r="CS109" s="277"/>
      <c r="CT109" s="277"/>
      <c r="CU109" s="277"/>
      <c r="CV109" s="277"/>
      <c r="CW109" s="277"/>
      <c r="CX109" s="277"/>
      <c r="CY109" s="277"/>
      <c r="CZ109" s="277"/>
      <c r="DA109" s="274"/>
      <c r="DB109" s="277"/>
      <c r="DC109" s="277"/>
      <c r="DD109" s="277"/>
      <c r="DE109" s="277"/>
      <c r="DF109" s="277"/>
      <c r="DG109" s="277"/>
      <c r="DH109" s="274"/>
      <c r="DI109" s="274"/>
      <c r="DJ109" s="274"/>
      <c r="DK109" s="277"/>
      <c r="DL109" s="277"/>
      <c r="DM109" s="277"/>
      <c r="DN109" s="277"/>
      <c r="DO109" s="277"/>
      <c r="DP109" s="277"/>
      <c r="DQ109" s="277"/>
      <c r="DR109" s="277"/>
      <c r="DS109" s="277"/>
      <c r="DT109" s="277"/>
      <c r="DU109" s="277"/>
      <c r="DV109" s="274"/>
      <c r="DW109" s="277"/>
      <c r="DX109" s="277"/>
      <c r="DY109" s="277"/>
      <c r="DZ109" s="274"/>
      <c r="EA109" s="277"/>
      <c r="EB109" s="277"/>
      <c r="EC109" s="277"/>
      <c r="ED109" s="274"/>
      <c r="EE109" s="274"/>
      <c r="EF109" s="274"/>
      <c r="EG109" s="274"/>
      <c r="EH109" s="277"/>
      <c r="EI109" s="277"/>
      <c r="EJ109" s="274"/>
      <c r="EK109" s="277"/>
      <c r="EL109" s="277"/>
      <c r="EM109" s="277"/>
      <c r="EN109" s="274"/>
      <c r="EO109" s="274"/>
      <c r="EP109" s="274"/>
      <c r="EQ109" s="277"/>
      <c r="ER109" s="277"/>
      <c r="ES109" s="277"/>
      <c r="ET109" s="277"/>
      <c r="EU109" s="274"/>
      <c r="EV109" s="274"/>
      <c r="EW109" s="277"/>
      <c r="EX109" s="277"/>
      <c r="EY109" s="277"/>
      <c r="EZ109" s="274"/>
      <c r="FA109" s="274"/>
      <c r="FB109" s="274"/>
      <c r="FC109" s="274"/>
      <c r="FD109" s="274"/>
      <c r="FE109" s="274"/>
      <c r="FF109" s="274"/>
      <c r="FG109" s="274"/>
      <c r="FH109" s="274"/>
      <c r="FI109" s="274"/>
      <c r="FJ109" s="274"/>
      <c r="FK109" s="274"/>
      <c r="FL109" s="274"/>
      <c r="FM109" s="274"/>
      <c r="FN109" s="274"/>
      <c r="FO109" s="274"/>
      <c r="FP109" s="277"/>
      <c r="FQ109" s="277"/>
      <c r="FR109" s="277"/>
      <c r="FS109" s="274"/>
      <c r="FT109" s="274"/>
      <c r="FU109" s="274"/>
      <c r="FV109" s="274"/>
      <c r="FW109" s="274"/>
    </row>
    <row r="110" spans="1:179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7"/>
      <c r="AM110" s="277"/>
      <c r="AN110" s="274"/>
      <c r="AO110" s="277"/>
      <c r="AP110" s="277"/>
      <c r="AQ110" s="274"/>
      <c r="AR110" s="277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7"/>
      <c r="BI110" s="277"/>
      <c r="BJ110" s="277"/>
      <c r="BK110" s="277"/>
      <c r="BL110" s="277"/>
      <c r="BM110" s="277"/>
      <c r="BN110" s="277"/>
      <c r="BO110" s="277"/>
      <c r="BP110" s="274"/>
      <c r="BQ110" s="274"/>
      <c r="BR110" s="274"/>
      <c r="BS110" s="277"/>
      <c r="BT110" s="277"/>
      <c r="BU110" s="277"/>
      <c r="BV110" s="277"/>
      <c r="BW110" s="277"/>
      <c r="BX110" s="277"/>
      <c r="BY110" s="277"/>
      <c r="BZ110" s="277"/>
      <c r="CA110" s="277"/>
      <c r="CB110" s="277"/>
      <c r="CC110" s="277"/>
      <c r="CD110" s="274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4"/>
      <c r="CO110" s="277"/>
      <c r="CP110" s="277"/>
      <c r="CQ110" s="277"/>
      <c r="CR110" s="277"/>
      <c r="CS110" s="277"/>
      <c r="CT110" s="277"/>
      <c r="CU110" s="277"/>
      <c r="CV110" s="277"/>
      <c r="CW110" s="277"/>
      <c r="CX110" s="277"/>
      <c r="CY110" s="277"/>
      <c r="CZ110" s="277"/>
      <c r="DA110" s="274"/>
      <c r="DB110" s="277"/>
      <c r="DC110" s="277"/>
      <c r="DD110" s="277"/>
      <c r="DE110" s="277"/>
      <c r="DF110" s="277"/>
      <c r="DG110" s="277"/>
      <c r="DH110" s="274"/>
      <c r="DI110" s="274"/>
      <c r="DJ110" s="274"/>
      <c r="DK110" s="277"/>
      <c r="DL110" s="277"/>
      <c r="DM110" s="277"/>
      <c r="DN110" s="277"/>
      <c r="DO110" s="277"/>
      <c r="DP110" s="277"/>
      <c r="DQ110" s="277"/>
      <c r="DR110" s="277"/>
      <c r="DS110" s="277"/>
      <c r="DT110" s="277"/>
      <c r="DU110" s="277"/>
      <c r="DV110" s="274"/>
      <c r="DW110" s="277"/>
      <c r="DX110" s="277"/>
      <c r="DY110" s="277"/>
      <c r="DZ110" s="274"/>
      <c r="EA110" s="277"/>
      <c r="EB110" s="277"/>
      <c r="EC110" s="277"/>
      <c r="ED110" s="274"/>
      <c r="EE110" s="274"/>
      <c r="EF110" s="274"/>
      <c r="EG110" s="274"/>
      <c r="EH110" s="277"/>
      <c r="EI110" s="277"/>
      <c r="EJ110" s="274"/>
      <c r="EK110" s="277"/>
      <c r="EL110" s="277"/>
      <c r="EM110" s="277"/>
      <c r="EN110" s="274"/>
      <c r="EO110" s="274"/>
      <c r="EP110" s="274"/>
      <c r="EQ110" s="277"/>
      <c r="ER110" s="277"/>
      <c r="ES110" s="277"/>
      <c r="ET110" s="277"/>
      <c r="EU110" s="274"/>
      <c r="EV110" s="274"/>
      <c r="EW110" s="277"/>
      <c r="EX110" s="277"/>
      <c r="EY110" s="277"/>
      <c r="EZ110" s="274"/>
      <c r="FA110" s="274"/>
      <c r="FB110" s="274"/>
      <c r="FC110" s="274"/>
      <c r="FD110" s="274"/>
      <c r="FE110" s="274"/>
      <c r="FF110" s="274"/>
      <c r="FG110" s="274"/>
      <c r="FH110" s="274"/>
      <c r="FI110" s="274"/>
      <c r="FJ110" s="274"/>
      <c r="FK110" s="274"/>
      <c r="FL110" s="274"/>
      <c r="FM110" s="274"/>
      <c r="FN110" s="274"/>
      <c r="FO110" s="274"/>
      <c r="FP110" s="277"/>
      <c r="FQ110" s="277"/>
      <c r="FR110" s="277"/>
      <c r="FS110" s="274"/>
      <c r="FT110" s="274"/>
      <c r="FU110" s="274"/>
      <c r="FV110" s="274"/>
      <c r="FW110" s="274"/>
    </row>
    <row r="111" spans="1:179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7"/>
      <c r="AM111" s="277"/>
      <c r="AN111" s="274"/>
      <c r="AO111" s="277"/>
      <c r="AP111" s="277"/>
      <c r="AQ111" s="274"/>
      <c r="AR111" s="277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7"/>
      <c r="BI111" s="277"/>
      <c r="BJ111" s="277"/>
      <c r="BK111" s="277"/>
      <c r="BL111" s="277"/>
      <c r="BM111" s="277"/>
      <c r="BN111" s="277"/>
      <c r="BO111" s="277"/>
      <c r="BP111" s="274"/>
      <c r="BQ111" s="274"/>
      <c r="BR111" s="274"/>
      <c r="BS111" s="277"/>
      <c r="BT111" s="277"/>
      <c r="BU111" s="277"/>
      <c r="BV111" s="277"/>
      <c r="BW111" s="277"/>
      <c r="BX111" s="277"/>
      <c r="BY111" s="277"/>
      <c r="BZ111" s="277"/>
      <c r="CA111" s="277"/>
      <c r="CB111" s="277"/>
      <c r="CC111" s="277"/>
      <c r="CD111" s="274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4"/>
      <c r="CO111" s="277"/>
      <c r="CP111" s="277"/>
      <c r="CQ111" s="277"/>
      <c r="CR111" s="277"/>
      <c r="CS111" s="277"/>
      <c r="CT111" s="277"/>
      <c r="CU111" s="277"/>
      <c r="CV111" s="277"/>
      <c r="CW111" s="277"/>
      <c r="CX111" s="277"/>
      <c r="CY111" s="277"/>
      <c r="CZ111" s="277"/>
      <c r="DA111" s="274"/>
      <c r="DB111" s="277"/>
      <c r="DC111" s="277"/>
      <c r="DD111" s="277"/>
      <c r="DE111" s="277"/>
      <c r="DF111" s="277"/>
      <c r="DG111" s="277"/>
      <c r="DH111" s="274"/>
      <c r="DI111" s="274"/>
      <c r="DJ111" s="274"/>
      <c r="DK111" s="277"/>
      <c r="DL111" s="277"/>
      <c r="DM111" s="277"/>
      <c r="DN111" s="277"/>
      <c r="DO111" s="277"/>
      <c r="DP111" s="277"/>
      <c r="DQ111" s="277"/>
      <c r="DR111" s="277"/>
      <c r="DS111" s="277"/>
      <c r="DT111" s="277"/>
      <c r="DU111" s="277"/>
      <c r="DV111" s="274"/>
      <c r="DW111" s="277"/>
      <c r="DX111" s="277"/>
      <c r="DY111" s="277"/>
      <c r="DZ111" s="274"/>
      <c r="EA111" s="277"/>
      <c r="EB111" s="277"/>
      <c r="EC111" s="277"/>
      <c r="ED111" s="274"/>
      <c r="EE111" s="274"/>
      <c r="EF111" s="274"/>
      <c r="EG111" s="274"/>
      <c r="EH111" s="277"/>
      <c r="EI111" s="277"/>
      <c r="EJ111" s="274"/>
      <c r="EK111" s="277"/>
      <c r="EL111" s="277"/>
      <c r="EM111" s="277"/>
      <c r="EN111" s="274"/>
      <c r="EO111" s="274"/>
      <c r="EP111" s="274"/>
      <c r="EQ111" s="277"/>
      <c r="ER111" s="277"/>
      <c r="ES111" s="277"/>
      <c r="ET111" s="277"/>
      <c r="EU111" s="274"/>
      <c r="EV111" s="274"/>
      <c r="EW111" s="277"/>
      <c r="EX111" s="277"/>
      <c r="EY111" s="277"/>
      <c r="EZ111" s="274"/>
      <c r="FA111" s="274"/>
      <c r="FB111" s="274"/>
      <c r="FC111" s="274"/>
      <c r="FD111" s="274"/>
      <c r="FE111" s="274"/>
      <c r="FF111" s="274"/>
      <c r="FG111" s="274"/>
      <c r="FH111" s="274"/>
      <c r="FI111" s="274"/>
      <c r="FJ111" s="274"/>
      <c r="FK111" s="274"/>
      <c r="FL111" s="274"/>
      <c r="FM111" s="274"/>
      <c r="FN111" s="274"/>
      <c r="FO111" s="274"/>
      <c r="FP111" s="277"/>
      <c r="FQ111" s="277"/>
      <c r="FR111" s="277"/>
      <c r="FS111" s="274"/>
      <c r="FT111" s="274"/>
      <c r="FU111" s="274"/>
      <c r="FV111" s="274"/>
      <c r="FW111" s="274"/>
    </row>
    <row r="112" spans="1:179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7"/>
      <c r="AM112" s="277"/>
      <c r="AN112" s="274"/>
      <c r="AO112" s="277"/>
      <c r="AP112" s="277"/>
      <c r="AQ112" s="274"/>
      <c r="AR112" s="277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7"/>
      <c r="BI112" s="277"/>
      <c r="BJ112" s="277"/>
      <c r="BK112" s="277"/>
      <c r="BL112" s="277"/>
      <c r="BM112" s="277"/>
      <c r="BN112" s="277"/>
      <c r="BO112" s="277"/>
      <c r="BP112" s="274"/>
      <c r="BQ112" s="274"/>
      <c r="BR112" s="274"/>
      <c r="BS112" s="277"/>
      <c r="BT112" s="277"/>
      <c r="BU112" s="277"/>
      <c r="BV112" s="277"/>
      <c r="BW112" s="277"/>
      <c r="BX112" s="277"/>
      <c r="BY112" s="277"/>
      <c r="BZ112" s="277"/>
      <c r="CA112" s="277"/>
      <c r="CB112" s="277"/>
      <c r="CC112" s="277"/>
      <c r="CD112" s="274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4"/>
      <c r="CO112" s="277"/>
      <c r="CP112" s="277"/>
      <c r="CQ112" s="277"/>
      <c r="CR112" s="277"/>
      <c r="CS112" s="277"/>
      <c r="CT112" s="277"/>
      <c r="CU112" s="277"/>
      <c r="CV112" s="277"/>
      <c r="CW112" s="277"/>
      <c r="CX112" s="277"/>
      <c r="CY112" s="277"/>
      <c r="CZ112" s="277"/>
      <c r="DA112" s="274"/>
      <c r="DB112" s="277"/>
      <c r="DC112" s="277"/>
      <c r="DD112" s="277"/>
      <c r="DE112" s="277"/>
      <c r="DF112" s="277"/>
      <c r="DG112" s="277"/>
      <c r="DH112" s="274"/>
      <c r="DI112" s="274"/>
      <c r="DJ112" s="274"/>
      <c r="DK112" s="277"/>
      <c r="DL112" s="277"/>
      <c r="DM112" s="277"/>
      <c r="DN112" s="277"/>
      <c r="DO112" s="277"/>
      <c r="DP112" s="277"/>
      <c r="DQ112" s="277"/>
      <c r="DR112" s="277"/>
      <c r="DS112" s="277"/>
      <c r="DT112" s="277"/>
      <c r="DU112" s="277"/>
      <c r="DV112" s="274"/>
      <c r="DW112" s="277"/>
      <c r="DX112" s="277"/>
      <c r="DY112" s="277"/>
      <c r="DZ112" s="274"/>
      <c r="EA112" s="277"/>
      <c r="EB112" s="277"/>
      <c r="EC112" s="277"/>
      <c r="ED112" s="274"/>
      <c r="EE112" s="274"/>
      <c r="EF112" s="274"/>
      <c r="EG112" s="274"/>
      <c r="EH112" s="277"/>
      <c r="EI112" s="277"/>
      <c r="EJ112" s="274"/>
      <c r="EK112" s="277"/>
      <c r="EL112" s="277"/>
      <c r="EM112" s="277"/>
      <c r="EN112" s="274"/>
      <c r="EO112" s="274"/>
      <c r="EP112" s="274"/>
      <c r="EQ112" s="277"/>
      <c r="ER112" s="277"/>
      <c r="ES112" s="277"/>
      <c r="ET112" s="277"/>
      <c r="EU112" s="274"/>
      <c r="EV112" s="274"/>
      <c r="EW112" s="277"/>
      <c r="EX112" s="277"/>
      <c r="EY112" s="277"/>
      <c r="EZ112" s="274"/>
      <c r="FA112" s="274"/>
      <c r="FB112" s="274"/>
      <c r="FC112" s="274"/>
      <c r="FD112" s="274"/>
      <c r="FE112" s="274"/>
      <c r="FF112" s="274"/>
      <c r="FG112" s="274"/>
      <c r="FH112" s="274"/>
      <c r="FI112" s="274"/>
      <c r="FJ112" s="274"/>
      <c r="FK112" s="274"/>
      <c r="FL112" s="274"/>
      <c r="FM112" s="274"/>
      <c r="FN112" s="274"/>
      <c r="FO112" s="274"/>
      <c r="FP112" s="277"/>
      <c r="FQ112" s="277"/>
      <c r="FR112" s="277"/>
      <c r="FS112" s="274"/>
      <c r="FT112" s="274"/>
      <c r="FU112" s="274"/>
      <c r="FV112" s="274"/>
      <c r="FW112" s="274"/>
    </row>
    <row r="113" spans="1:179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7"/>
      <c r="AM113" s="277"/>
      <c r="AN113" s="274"/>
      <c r="AO113" s="277"/>
      <c r="AP113" s="277"/>
      <c r="AQ113" s="274"/>
      <c r="AR113" s="277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7"/>
      <c r="BI113" s="277"/>
      <c r="BJ113" s="277"/>
      <c r="BK113" s="277"/>
      <c r="BL113" s="277"/>
      <c r="BM113" s="277"/>
      <c r="BN113" s="277"/>
      <c r="BO113" s="277"/>
      <c r="BP113" s="274"/>
      <c r="BQ113" s="274"/>
      <c r="BR113" s="274"/>
      <c r="BS113" s="277"/>
      <c r="BT113" s="277"/>
      <c r="BU113" s="277"/>
      <c r="BV113" s="277"/>
      <c r="BW113" s="277"/>
      <c r="BX113" s="277"/>
      <c r="BY113" s="277"/>
      <c r="BZ113" s="277"/>
      <c r="CA113" s="277"/>
      <c r="CB113" s="277"/>
      <c r="CC113" s="277"/>
      <c r="CD113" s="274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4"/>
      <c r="CO113" s="277"/>
      <c r="CP113" s="277"/>
      <c r="CQ113" s="277"/>
      <c r="CR113" s="277"/>
      <c r="CS113" s="277"/>
      <c r="CT113" s="277"/>
      <c r="CU113" s="277"/>
      <c r="CV113" s="277"/>
      <c r="CW113" s="277"/>
      <c r="CX113" s="277"/>
      <c r="CY113" s="277"/>
      <c r="CZ113" s="277"/>
      <c r="DA113" s="274"/>
      <c r="DB113" s="277"/>
      <c r="DC113" s="277"/>
      <c r="DD113" s="277"/>
      <c r="DE113" s="277"/>
      <c r="DF113" s="277"/>
      <c r="DG113" s="277"/>
      <c r="DH113" s="274"/>
      <c r="DI113" s="274"/>
      <c r="DJ113" s="274"/>
      <c r="DK113" s="277"/>
      <c r="DL113" s="277"/>
      <c r="DM113" s="277"/>
      <c r="DN113" s="277"/>
      <c r="DO113" s="277"/>
      <c r="DP113" s="277"/>
      <c r="DQ113" s="277"/>
      <c r="DR113" s="277"/>
      <c r="DS113" s="277"/>
      <c r="DT113" s="277"/>
      <c r="DU113" s="277"/>
      <c r="DV113" s="274"/>
      <c r="DW113" s="277"/>
      <c r="DX113" s="277"/>
      <c r="DY113" s="277"/>
      <c r="DZ113" s="274"/>
      <c r="EA113" s="277"/>
      <c r="EB113" s="277"/>
      <c r="EC113" s="277"/>
      <c r="ED113" s="274"/>
      <c r="EE113" s="274"/>
      <c r="EF113" s="274"/>
      <c r="EG113" s="274"/>
      <c r="EH113" s="277"/>
      <c r="EI113" s="277"/>
      <c r="EJ113" s="274"/>
      <c r="EK113" s="277"/>
      <c r="EL113" s="277"/>
      <c r="EM113" s="277"/>
      <c r="EN113" s="274"/>
      <c r="EO113" s="274"/>
      <c r="EP113" s="274"/>
      <c r="EQ113" s="277"/>
      <c r="ER113" s="277"/>
      <c r="ES113" s="277"/>
      <c r="ET113" s="277"/>
      <c r="EU113" s="274"/>
      <c r="EV113" s="274"/>
      <c r="EW113" s="277"/>
      <c r="EX113" s="277"/>
      <c r="EY113" s="277"/>
      <c r="EZ113" s="274"/>
      <c r="FA113" s="274"/>
      <c r="FB113" s="274"/>
      <c r="FC113" s="274"/>
      <c r="FD113" s="274"/>
      <c r="FE113" s="274"/>
      <c r="FF113" s="274"/>
      <c r="FG113" s="274"/>
      <c r="FH113" s="274"/>
      <c r="FI113" s="274"/>
      <c r="FJ113" s="274"/>
      <c r="FK113" s="274"/>
      <c r="FL113" s="274"/>
      <c r="FM113" s="274"/>
      <c r="FN113" s="274"/>
      <c r="FO113" s="274"/>
      <c r="FP113" s="277"/>
      <c r="FQ113" s="277"/>
      <c r="FR113" s="277"/>
      <c r="FS113" s="274"/>
      <c r="FT113" s="274"/>
      <c r="FU113" s="274"/>
      <c r="FV113" s="274"/>
      <c r="FW113" s="274"/>
    </row>
    <row r="114" spans="1:179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7"/>
      <c r="AM114" s="277"/>
      <c r="AN114" s="274"/>
      <c r="AO114" s="277"/>
      <c r="AP114" s="277"/>
      <c r="AQ114" s="274"/>
      <c r="AR114" s="277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7"/>
      <c r="BI114" s="277"/>
      <c r="BJ114" s="277"/>
      <c r="BK114" s="277"/>
      <c r="BL114" s="277"/>
      <c r="BM114" s="277"/>
      <c r="BN114" s="277"/>
      <c r="BO114" s="277"/>
      <c r="BP114" s="274"/>
      <c r="BQ114" s="274"/>
      <c r="BR114" s="274"/>
      <c r="BS114" s="277"/>
      <c r="BT114" s="277"/>
      <c r="BU114" s="277"/>
      <c r="BV114" s="277"/>
      <c r="BW114" s="277"/>
      <c r="BX114" s="277"/>
      <c r="BY114" s="277"/>
      <c r="BZ114" s="277"/>
      <c r="CA114" s="277"/>
      <c r="CB114" s="277"/>
      <c r="CC114" s="277"/>
      <c r="CD114" s="274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4"/>
      <c r="CO114" s="277"/>
      <c r="CP114" s="277"/>
      <c r="CQ114" s="277"/>
      <c r="CR114" s="277"/>
      <c r="CS114" s="277"/>
      <c r="CT114" s="277"/>
      <c r="CU114" s="277"/>
      <c r="CV114" s="277"/>
      <c r="CW114" s="277"/>
      <c r="CX114" s="277"/>
      <c r="CY114" s="277"/>
      <c r="CZ114" s="277"/>
      <c r="DA114" s="274"/>
      <c r="DB114" s="277"/>
      <c r="DC114" s="277"/>
      <c r="DD114" s="277"/>
      <c r="DE114" s="277"/>
      <c r="DF114" s="277"/>
      <c r="DG114" s="277"/>
      <c r="DH114" s="274"/>
      <c r="DI114" s="274"/>
      <c r="DJ114" s="274"/>
      <c r="DK114" s="277"/>
      <c r="DL114" s="277"/>
      <c r="DM114" s="277"/>
      <c r="DN114" s="277"/>
      <c r="DO114" s="277"/>
      <c r="DP114" s="277"/>
      <c r="DQ114" s="277"/>
      <c r="DR114" s="277"/>
      <c r="DS114" s="277"/>
      <c r="DT114" s="277"/>
      <c r="DU114" s="277"/>
      <c r="DV114" s="274"/>
      <c r="DW114" s="277"/>
      <c r="DX114" s="277"/>
      <c r="DY114" s="277"/>
      <c r="DZ114" s="274"/>
      <c r="EA114" s="277"/>
      <c r="EB114" s="277"/>
      <c r="EC114" s="277"/>
      <c r="ED114" s="274"/>
      <c r="EE114" s="274"/>
      <c r="EF114" s="274"/>
      <c r="EG114" s="274"/>
      <c r="EH114" s="277"/>
      <c r="EI114" s="277"/>
      <c r="EJ114" s="274"/>
      <c r="EK114" s="277"/>
      <c r="EL114" s="277"/>
      <c r="EM114" s="277"/>
      <c r="EN114" s="274"/>
      <c r="EO114" s="274"/>
      <c r="EP114" s="274"/>
      <c r="EQ114" s="277"/>
      <c r="ER114" s="277"/>
      <c r="ES114" s="277"/>
      <c r="ET114" s="277"/>
      <c r="EU114" s="274"/>
      <c r="EV114" s="274"/>
      <c r="EW114" s="277"/>
      <c r="EX114" s="277"/>
      <c r="EY114" s="277"/>
      <c r="EZ114" s="274"/>
      <c r="FA114" s="274"/>
      <c r="FB114" s="274"/>
      <c r="FC114" s="274"/>
      <c r="FD114" s="274"/>
      <c r="FE114" s="274"/>
      <c r="FF114" s="274"/>
      <c r="FG114" s="274"/>
      <c r="FH114" s="274"/>
      <c r="FI114" s="274"/>
      <c r="FJ114" s="274"/>
      <c r="FK114" s="274"/>
      <c r="FL114" s="274"/>
      <c r="FM114" s="274"/>
      <c r="FN114" s="274"/>
      <c r="FO114" s="274"/>
      <c r="FP114" s="277"/>
      <c r="FQ114" s="277"/>
      <c r="FR114" s="277"/>
      <c r="FS114" s="274"/>
      <c r="FT114" s="274"/>
      <c r="FU114" s="274"/>
      <c r="FV114" s="274"/>
      <c r="FW114" s="274"/>
    </row>
    <row r="115" spans="1:179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7"/>
      <c r="AM115" s="277"/>
      <c r="AN115" s="274"/>
      <c r="AO115" s="277"/>
      <c r="AP115" s="277"/>
      <c r="AQ115" s="274"/>
      <c r="AR115" s="277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7"/>
      <c r="BI115" s="277"/>
      <c r="BJ115" s="277"/>
      <c r="BK115" s="277"/>
      <c r="BL115" s="277"/>
      <c r="BM115" s="277"/>
      <c r="BN115" s="277"/>
      <c r="BO115" s="277"/>
      <c r="BP115" s="274"/>
      <c r="BQ115" s="274"/>
      <c r="BR115" s="274"/>
      <c r="BS115" s="277"/>
      <c r="BT115" s="277"/>
      <c r="BU115" s="277"/>
      <c r="BV115" s="277"/>
      <c r="BW115" s="277"/>
      <c r="BX115" s="277"/>
      <c r="BY115" s="277"/>
      <c r="BZ115" s="277"/>
      <c r="CA115" s="277"/>
      <c r="CB115" s="277"/>
      <c r="CC115" s="277"/>
      <c r="CD115" s="274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4"/>
      <c r="CO115" s="277"/>
      <c r="CP115" s="277"/>
      <c r="CQ115" s="277"/>
      <c r="CR115" s="277"/>
      <c r="CS115" s="277"/>
      <c r="CT115" s="277"/>
      <c r="CU115" s="277"/>
      <c r="CV115" s="277"/>
      <c r="CW115" s="277"/>
      <c r="CX115" s="277"/>
      <c r="CY115" s="277"/>
      <c r="CZ115" s="277"/>
      <c r="DA115" s="274"/>
      <c r="DB115" s="277"/>
      <c r="DC115" s="277"/>
      <c r="DD115" s="277"/>
      <c r="DE115" s="277"/>
      <c r="DF115" s="277"/>
      <c r="DG115" s="277"/>
      <c r="DH115" s="274"/>
      <c r="DI115" s="274"/>
      <c r="DJ115" s="274"/>
      <c r="DK115" s="277"/>
      <c r="DL115" s="277"/>
      <c r="DM115" s="277"/>
      <c r="DN115" s="277"/>
      <c r="DO115" s="277"/>
      <c r="DP115" s="277"/>
      <c r="DQ115" s="277"/>
      <c r="DR115" s="277"/>
      <c r="DS115" s="277"/>
      <c r="DT115" s="277"/>
      <c r="DU115" s="277"/>
      <c r="DV115" s="274"/>
      <c r="DW115" s="277"/>
      <c r="DX115" s="277"/>
      <c r="DY115" s="277"/>
      <c r="DZ115" s="274"/>
      <c r="EA115" s="277"/>
      <c r="EB115" s="277"/>
      <c r="EC115" s="277"/>
      <c r="ED115" s="274"/>
      <c r="EE115" s="274"/>
      <c r="EF115" s="274"/>
      <c r="EG115" s="274"/>
      <c r="EH115" s="277"/>
      <c r="EI115" s="277"/>
      <c r="EJ115" s="274"/>
      <c r="EK115" s="277"/>
      <c r="EL115" s="277"/>
      <c r="EM115" s="277"/>
      <c r="EN115" s="274"/>
      <c r="EO115" s="274"/>
      <c r="EP115" s="274"/>
      <c r="EQ115" s="277"/>
      <c r="ER115" s="277"/>
      <c r="ES115" s="277"/>
      <c r="ET115" s="277"/>
      <c r="EU115" s="274"/>
      <c r="EV115" s="274"/>
      <c r="EW115" s="277"/>
      <c r="EX115" s="277"/>
      <c r="EY115" s="277"/>
      <c r="EZ115" s="274"/>
      <c r="FA115" s="274"/>
      <c r="FB115" s="274"/>
      <c r="FC115" s="274"/>
      <c r="FD115" s="274"/>
      <c r="FE115" s="274"/>
      <c r="FF115" s="274"/>
      <c r="FG115" s="274"/>
      <c r="FH115" s="274"/>
      <c r="FI115" s="274"/>
      <c r="FJ115" s="274"/>
      <c r="FK115" s="274"/>
      <c r="FL115" s="274"/>
      <c r="FM115" s="274"/>
      <c r="FN115" s="274"/>
      <c r="FO115" s="274"/>
      <c r="FP115" s="277"/>
      <c r="FQ115" s="277"/>
      <c r="FR115" s="277"/>
      <c r="FS115" s="274"/>
      <c r="FT115" s="274"/>
      <c r="FU115" s="274"/>
      <c r="FV115" s="274"/>
      <c r="FW115" s="274"/>
    </row>
    <row r="116" spans="1:179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7"/>
      <c r="AM116" s="277"/>
      <c r="AN116" s="274"/>
      <c r="AO116" s="277"/>
      <c r="AP116" s="277"/>
      <c r="AQ116" s="274"/>
      <c r="AR116" s="277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7"/>
      <c r="BI116" s="277"/>
      <c r="BJ116" s="277"/>
      <c r="BK116" s="277"/>
      <c r="BL116" s="277"/>
      <c r="BM116" s="277"/>
      <c r="BN116" s="277"/>
      <c r="BO116" s="277"/>
      <c r="BP116" s="274"/>
      <c r="BQ116" s="274"/>
      <c r="BR116" s="274"/>
      <c r="BS116" s="277"/>
      <c r="BT116" s="277"/>
      <c r="BU116" s="277"/>
      <c r="BV116" s="277"/>
      <c r="BW116" s="277"/>
      <c r="BX116" s="277"/>
      <c r="BY116" s="277"/>
      <c r="BZ116" s="277"/>
      <c r="CA116" s="277"/>
      <c r="CB116" s="277"/>
      <c r="CC116" s="277"/>
      <c r="CD116" s="274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4"/>
      <c r="CO116" s="277"/>
      <c r="CP116" s="277"/>
      <c r="CQ116" s="277"/>
      <c r="CR116" s="277"/>
      <c r="CS116" s="277"/>
      <c r="CT116" s="277"/>
      <c r="CU116" s="277"/>
      <c r="CV116" s="277"/>
      <c r="CW116" s="277"/>
      <c r="CX116" s="277"/>
      <c r="CY116" s="277"/>
      <c r="CZ116" s="277"/>
      <c r="DA116" s="274"/>
      <c r="DB116" s="277"/>
      <c r="DC116" s="277"/>
      <c r="DD116" s="277"/>
      <c r="DE116" s="277"/>
      <c r="DF116" s="277"/>
      <c r="DG116" s="277"/>
      <c r="DH116" s="274"/>
      <c r="DI116" s="274"/>
      <c r="DJ116" s="274"/>
      <c r="DK116" s="277"/>
      <c r="DL116" s="277"/>
      <c r="DM116" s="277"/>
      <c r="DN116" s="277"/>
      <c r="DO116" s="277"/>
      <c r="DP116" s="277"/>
      <c r="DQ116" s="277"/>
      <c r="DR116" s="277"/>
      <c r="DS116" s="277"/>
      <c r="DT116" s="277"/>
      <c r="DU116" s="277"/>
      <c r="DV116" s="274"/>
      <c r="DW116" s="277"/>
      <c r="DX116" s="277"/>
      <c r="DY116" s="277"/>
      <c r="DZ116" s="274"/>
      <c r="EA116" s="277"/>
      <c r="EB116" s="277"/>
      <c r="EC116" s="277"/>
      <c r="ED116" s="274"/>
      <c r="EE116" s="274"/>
      <c r="EF116" s="274"/>
      <c r="EG116" s="274"/>
      <c r="EH116" s="277"/>
      <c r="EI116" s="277"/>
      <c r="EJ116" s="274"/>
      <c r="EK116" s="277"/>
      <c r="EL116" s="277"/>
      <c r="EM116" s="277"/>
      <c r="EN116" s="274"/>
      <c r="EO116" s="274"/>
      <c r="EP116" s="274"/>
      <c r="EQ116" s="277"/>
      <c r="ER116" s="277"/>
      <c r="ES116" s="277"/>
      <c r="ET116" s="277"/>
      <c r="EU116" s="274"/>
      <c r="EV116" s="274"/>
      <c r="EW116" s="277"/>
      <c r="EX116" s="277"/>
      <c r="EY116" s="277"/>
      <c r="EZ116" s="274"/>
      <c r="FA116" s="274"/>
      <c r="FB116" s="274"/>
      <c r="FC116" s="274"/>
      <c r="FD116" s="274"/>
      <c r="FE116" s="274"/>
      <c r="FF116" s="274"/>
      <c r="FG116" s="274"/>
      <c r="FH116" s="274"/>
      <c r="FI116" s="274"/>
      <c r="FJ116" s="274"/>
      <c r="FK116" s="274"/>
      <c r="FL116" s="274"/>
      <c r="FM116" s="274"/>
      <c r="FN116" s="274"/>
      <c r="FO116" s="274"/>
      <c r="FP116" s="277"/>
      <c r="FQ116" s="277"/>
      <c r="FR116" s="277"/>
      <c r="FS116" s="274"/>
      <c r="FT116" s="274"/>
      <c r="FU116" s="274"/>
      <c r="FV116" s="274"/>
      <c r="FW116" s="274"/>
    </row>
    <row r="117" spans="1:179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7"/>
      <c r="AM117" s="277"/>
      <c r="AN117" s="274"/>
      <c r="AO117" s="277"/>
      <c r="AP117" s="277"/>
      <c r="AQ117" s="274"/>
      <c r="AR117" s="277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7"/>
      <c r="BI117" s="277"/>
      <c r="BJ117" s="277"/>
      <c r="BK117" s="277"/>
      <c r="BL117" s="277"/>
      <c r="BM117" s="277"/>
      <c r="BN117" s="277"/>
      <c r="BO117" s="277"/>
      <c r="BP117" s="274"/>
      <c r="BQ117" s="274"/>
      <c r="BR117" s="274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  <c r="CC117" s="277"/>
      <c r="CD117" s="274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4"/>
      <c r="CO117" s="277"/>
      <c r="CP117" s="277"/>
      <c r="CQ117" s="277"/>
      <c r="CR117" s="277"/>
      <c r="CS117" s="277"/>
      <c r="CT117" s="277"/>
      <c r="CU117" s="277"/>
      <c r="CV117" s="277"/>
      <c r="CW117" s="277"/>
      <c r="CX117" s="277"/>
      <c r="CY117" s="277"/>
      <c r="CZ117" s="277"/>
      <c r="DA117" s="274"/>
      <c r="DB117" s="277"/>
      <c r="DC117" s="277"/>
      <c r="DD117" s="277"/>
      <c r="DE117" s="277"/>
      <c r="DF117" s="277"/>
      <c r="DG117" s="277"/>
      <c r="DH117" s="274"/>
      <c r="DI117" s="274"/>
      <c r="DJ117" s="274"/>
      <c r="DK117" s="277"/>
      <c r="DL117" s="277"/>
      <c r="DM117" s="277"/>
      <c r="DN117" s="277"/>
      <c r="DO117" s="277"/>
      <c r="DP117" s="277"/>
      <c r="DQ117" s="277"/>
      <c r="DR117" s="277"/>
      <c r="DS117" s="277"/>
      <c r="DT117" s="277"/>
      <c r="DU117" s="277"/>
      <c r="DV117" s="274"/>
      <c r="DW117" s="277"/>
      <c r="DX117" s="277"/>
      <c r="DY117" s="277"/>
      <c r="DZ117" s="274"/>
      <c r="EA117" s="277"/>
      <c r="EB117" s="277"/>
      <c r="EC117" s="277"/>
      <c r="ED117" s="274"/>
      <c r="EE117" s="274"/>
      <c r="EF117" s="274"/>
      <c r="EG117" s="274"/>
      <c r="EH117" s="277"/>
      <c r="EI117" s="277"/>
      <c r="EJ117" s="274"/>
      <c r="EK117" s="277"/>
      <c r="EL117" s="277"/>
      <c r="EM117" s="277"/>
      <c r="EN117" s="274"/>
      <c r="EO117" s="274"/>
      <c r="EP117" s="274"/>
      <c r="EQ117" s="277"/>
      <c r="ER117" s="277"/>
      <c r="ES117" s="277"/>
      <c r="ET117" s="277"/>
      <c r="EU117" s="274"/>
      <c r="EV117" s="274"/>
      <c r="EW117" s="277"/>
      <c r="EX117" s="277"/>
      <c r="EY117" s="277"/>
      <c r="EZ117" s="274"/>
      <c r="FA117" s="274"/>
      <c r="FB117" s="274"/>
      <c r="FC117" s="274"/>
      <c r="FD117" s="274"/>
      <c r="FE117" s="274"/>
      <c r="FF117" s="274"/>
      <c r="FG117" s="274"/>
      <c r="FH117" s="274"/>
      <c r="FI117" s="274"/>
      <c r="FJ117" s="274"/>
      <c r="FK117" s="274"/>
      <c r="FL117" s="274"/>
      <c r="FM117" s="274"/>
      <c r="FN117" s="274"/>
      <c r="FO117" s="274"/>
      <c r="FP117" s="277"/>
      <c r="FQ117" s="277"/>
      <c r="FR117" s="277"/>
      <c r="FS117" s="274"/>
      <c r="FT117" s="274"/>
      <c r="FU117" s="274"/>
      <c r="FV117" s="274"/>
      <c r="FW117" s="274"/>
    </row>
    <row r="118" spans="1:179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7"/>
      <c r="AM118" s="277"/>
      <c r="AN118" s="274"/>
      <c r="AO118" s="277"/>
      <c r="AP118" s="277"/>
      <c r="AQ118" s="274"/>
      <c r="AR118" s="277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7"/>
      <c r="BI118" s="277"/>
      <c r="BJ118" s="277"/>
      <c r="BK118" s="277"/>
      <c r="BL118" s="277"/>
      <c r="BM118" s="277"/>
      <c r="BN118" s="277"/>
      <c r="BO118" s="277"/>
      <c r="BP118" s="274"/>
      <c r="BQ118" s="274"/>
      <c r="BR118" s="274"/>
      <c r="BS118" s="277"/>
      <c r="BT118" s="277"/>
      <c r="BU118" s="277"/>
      <c r="BV118" s="277"/>
      <c r="BW118" s="277"/>
      <c r="BX118" s="277"/>
      <c r="BY118" s="277"/>
      <c r="BZ118" s="277"/>
      <c r="CA118" s="277"/>
      <c r="CB118" s="277"/>
      <c r="CC118" s="277"/>
      <c r="CD118" s="274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4"/>
      <c r="CO118" s="277"/>
      <c r="CP118" s="277"/>
      <c r="CQ118" s="277"/>
      <c r="CR118" s="277"/>
      <c r="CS118" s="277"/>
      <c r="CT118" s="277"/>
      <c r="CU118" s="277"/>
      <c r="CV118" s="277"/>
      <c r="CW118" s="277"/>
      <c r="CX118" s="277"/>
      <c r="CY118" s="277"/>
      <c r="CZ118" s="277"/>
      <c r="DA118" s="274"/>
      <c r="DB118" s="277"/>
      <c r="DC118" s="277"/>
      <c r="DD118" s="277"/>
      <c r="DE118" s="277"/>
      <c r="DF118" s="277"/>
      <c r="DG118" s="277"/>
      <c r="DH118" s="274"/>
      <c r="DI118" s="274"/>
      <c r="DJ118" s="274"/>
      <c r="DK118" s="277"/>
      <c r="DL118" s="277"/>
      <c r="DM118" s="277"/>
      <c r="DN118" s="277"/>
      <c r="DO118" s="277"/>
      <c r="DP118" s="277"/>
      <c r="DQ118" s="277"/>
      <c r="DR118" s="277"/>
      <c r="DS118" s="277"/>
      <c r="DT118" s="277"/>
      <c r="DU118" s="277"/>
      <c r="DV118" s="274"/>
      <c r="DW118" s="277"/>
      <c r="DX118" s="277"/>
      <c r="DY118" s="277"/>
      <c r="DZ118" s="274"/>
      <c r="EA118" s="277"/>
      <c r="EB118" s="277"/>
      <c r="EC118" s="277"/>
      <c r="ED118" s="274"/>
      <c r="EE118" s="274"/>
      <c r="EF118" s="274"/>
      <c r="EG118" s="274"/>
      <c r="EH118" s="277"/>
      <c r="EI118" s="277"/>
      <c r="EJ118" s="274"/>
      <c r="EK118" s="277"/>
      <c r="EL118" s="277"/>
      <c r="EM118" s="277"/>
      <c r="EN118" s="274"/>
      <c r="EO118" s="274"/>
      <c r="EP118" s="274"/>
      <c r="EQ118" s="277"/>
      <c r="ER118" s="277"/>
      <c r="ES118" s="277"/>
      <c r="ET118" s="277"/>
      <c r="EU118" s="274"/>
      <c r="EV118" s="274"/>
      <c r="EW118" s="277"/>
      <c r="EX118" s="277"/>
      <c r="EY118" s="277"/>
      <c r="EZ118" s="274"/>
      <c r="FA118" s="274"/>
      <c r="FB118" s="274"/>
      <c r="FC118" s="274"/>
      <c r="FD118" s="274"/>
      <c r="FE118" s="274"/>
      <c r="FF118" s="274"/>
      <c r="FG118" s="274"/>
      <c r="FH118" s="274"/>
      <c r="FI118" s="274"/>
      <c r="FJ118" s="274"/>
      <c r="FK118" s="274"/>
      <c r="FL118" s="274"/>
      <c r="FM118" s="274"/>
      <c r="FN118" s="274"/>
      <c r="FO118" s="274"/>
      <c r="FP118" s="277"/>
      <c r="FQ118" s="277"/>
      <c r="FR118" s="277"/>
      <c r="FS118" s="274"/>
      <c r="FT118" s="274"/>
      <c r="FU118" s="274"/>
      <c r="FV118" s="274"/>
      <c r="FW118" s="274"/>
    </row>
    <row r="119" spans="1:179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7"/>
      <c r="AM119" s="277"/>
      <c r="AN119" s="274"/>
      <c r="AO119" s="277"/>
      <c r="AP119" s="277"/>
      <c r="AQ119" s="274"/>
      <c r="AR119" s="277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7"/>
      <c r="BI119" s="277"/>
      <c r="BJ119" s="277"/>
      <c r="BK119" s="277"/>
      <c r="BL119" s="277"/>
      <c r="BM119" s="277"/>
      <c r="BN119" s="277"/>
      <c r="BO119" s="277"/>
      <c r="BP119" s="274"/>
      <c r="BQ119" s="274"/>
      <c r="BR119" s="274"/>
      <c r="BS119" s="277"/>
      <c r="BT119" s="277"/>
      <c r="BU119" s="277"/>
      <c r="BV119" s="277"/>
      <c r="BW119" s="277"/>
      <c r="BX119" s="277"/>
      <c r="BY119" s="277"/>
      <c r="BZ119" s="277"/>
      <c r="CA119" s="277"/>
      <c r="CB119" s="277"/>
      <c r="CC119" s="277"/>
      <c r="CD119" s="274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4"/>
      <c r="CO119" s="277"/>
      <c r="CP119" s="277"/>
      <c r="CQ119" s="277"/>
      <c r="CR119" s="277"/>
      <c r="CS119" s="277"/>
      <c r="CT119" s="277"/>
      <c r="CU119" s="277"/>
      <c r="CV119" s="277"/>
      <c r="CW119" s="277"/>
      <c r="CX119" s="277"/>
      <c r="CY119" s="277"/>
      <c r="CZ119" s="277"/>
      <c r="DA119" s="274"/>
      <c r="DB119" s="277"/>
      <c r="DC119" s="277"/>
      <c r="DD119" s="277"/>
      <c r="DE119" s="277"/>
      <c r="DF119" s="277"/>
      <c r="DG119" s="277"/>
      <c r="DH119" s="274"/>
      <c r="DI119" s="274"/>
      <c r="DJ119" s="274"/>
      <c r="DK119" s="277"/>
      <c r="DL119" s="277"/>
      <c r="DM119" s="277"/>
      <c r="DN119" s="277"/>
      <c r="DO119" s="277"/>
      <c r="DP119" s="277"/>
      <c r="DQ119" s="277"/>
      <c r="DR119" s="277"/>
      <c r="DS119" s="277"/>
      <c r="DT119" s="277"/>
      <c r="DU119" s="277"/>
      <c r="DV119" s="274"/>
      <c r="DW119" s="277"/>
      <c r="DX119" s="277"/>
      <c r="DY119" s="277"/>
      <c r="DZ119" s="274"/>
      <c r="EA119" s="277"/>
      <c r="EB119" s="277"/>
      <c r="EC119" s="277"/>
      <c r="ED119" s="274"/>
      <c r="EE119" s="274"/>
      <c r="EF119" s="274"/>
      <c r="EG119" s="274"/>
      <c r="EH119" s="277"/>
      <c r="EI119" s="277"/>
      <c r="EJ119" s="274"/>
      <c r="EK119" s="277"/>
      <c r="EL119" s="277"/>
      <c r="EM119" s="277"/>
      <c r="EN119" s="274"/>
      <c r="EO119" s="274"/>
      <c r="EP119" s="274"/>
      <c r="EQ119" s="277"/>
      <c r="ER119" s="277"/>
      <c r="ES119" s="277"/>
      <c r="ET119" s="277"/>
      <c r="EU119" s="274"/>
      <c r="EV119" s="274"/>
      <c r="EW119" s="277"/>
      <c r="EX119" s="277"/>
      <c r="EY119" s="277"/>
      <c r="EZ119" s="274"/>
      <c r="FA119" s="274"/>
      <c r="FB119" s="274"/>
      <c r="FC119" s="274"/>
      <c r="FD119" s="274"/>
      <c r="FE119" s="274"/>
      <c r="FF119" s="274"/>
      <c r="FG119" s="274"/>
      <c r="FH119" s="274"/>
      <c r="FI119" s="274"/>
      <c r="FJ119" s="274"/>
      <c r="FK119" s="274"/>
      <c r="FL119" s="274"/>
      <c r="FM119" s="274"/>
      <c r="FN119" s="274"/>
      <c r="FO119" s="274"/>
      <c r="FP119" s="277"/>
      <c r="FQ119" s="277"/>
      <c r="FR119" s="277"/>
      <c r="FS119" s="274"/>
      <c r="FT119" s="274"/>
      <c r="FU119" s="274"/>
      <c r="FV119" s="274"/>
      <c r="FW119" s="274"/>
    </row>
    <row r="120" spans="1:179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7"/>
      <c r="AM120" s="277"/>
      <c r="AN120" s="274"/>
      <c r="AO120" s="277"/>
      <c r="AP120" s="277"/>
      <c r="AQ120" s="274"/>
      <c r="AR120" s="277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7"/>
      <c r="BI120" s="277"/>
      <c r="BJ120" s="277"/>
      <c r="BK120" s="277"/>
      <c r="BL120" s="277"/>
      <c r="BM120" s="277"/>
      <c r="BN120" s="277"/>
      <c r="BO120" s="277"/>
      <c r="BP120" s="274"/>
      <c r="BQ120" s="274"/>
      <c r="BR120" s="274"/>
      <c r="BS120" s="277"/>
      <c r="BT120" s="277"/>
      <c r="BU120" s="277"/>
      <c r="BV120" s="277"/>
      <c r="BW120" s="277"/>
      <c r="BX120" s="277"/>
      <c r="BY120" s="277"/>
      <c r="BZ120" s="277"/>
      <c r="CA120" s="277"/>
      <c r="CB120" s="277"/>
      <c r="CC120" s="277"/>
      <c r="CD120" s="274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4"/>
      <c r="CO120" s="277"/>
      <c r="CP120" s="277"/>
      <c r="CQ120" s="277"/>
      <c r="CR120" s="277"/>
      <c r="CS120" s="277"/>
      <c r="CT120" s="277"/>
      <c r="CU120" s="277"/>
      <c r="CV120" s="277"/>
      <c r="CW120" s="277"/>
      <c r="CX120" s="277"/>
      <c r="CY120" s="277"/>
      <c r="CZ120" s="277"/>
      <c r="DA120" s="274"/>
      <c r="DB120" s="277"/>
      <c r="DC120" s="277"/>
      <c r="DD120" s="277"/>
      <c r="DE120" s="277"/>
      <c r="DF120" s="277"/>
      <c r="DG120" s="277"/>
      <c r="DH120" s="274"/>
      <c r="DI120" s="274"/>
      <c r="DJ120" s="274"/>
      <c r="DK120" s="277"/>
      <c r="DL120" s="277"/>
      <c r="DM120" s="277"/>
      <c r="DN120" s="277"/>
      <c r="DO120" s="277"/>
      <c r="DP120" s="277"/>
      <c r="DQ120" s="277"/>
      <c r="DR120" s="277"/>
      <c r="DS120" s="277"/>
      <c r="DT120" s="277"/>
      <c r="DU120" s="277"/>
      <c r="DV120" s="274"/>
      <c r="DW120" s="277"/>
      <c r="DX120" s="277"/>
      <c r="DY120" s="277"/>
      <c r="DZ120" s="274"/>
      <c r="EA120" s="277"/>
      <c r="EB120" s="277"/>
      <c r="EC120" s="277"/>
      <c r="ED120" s="274"/>
      <c r="EE120" s="274"/>
      <c r="EF120" s="274"/>
      <c r="EG120" s="274"/>
      <c r="EH120" s="277"/>
      <c r="EI120" s="277"/>
      <c r="EJ120" s="274"/>
      <c r="EK120" s="277"/>
      <c r="EL120" s="277"/>
      <c r="EM120" s="277"/>
      <c r="EN120" s="274"/>
      <c r="EO120" s="274"/>
      <c r="EP120" s="274"/>
      <c r="EQ120" s="277"/>
      <c r="ER120" s="277"/>
      <c r="ES120" s="277"/>
      <c r="ET120" s="277"/>
      <c r="EU120" s="274"/>
      <c r="EV120" s="274"/>
      <c r="EW120" s="277"/>
      <c r="EX120" s="277"/>
      <c r="EY120" s="277"/>
      <c r="EZ120" s="274"/>
      <c r="FA120" s="274"/>
      <c r="FB120" s="274"/>
      <c r="FC120" s="274"/>
      <c r="FD120" s="274"/>
      <c r="FE120" s="274"/>
      <c r="FF120" s="274"/>
      <c r="FG120" s="274"/>
      <c r="FH120" s="274"/>
      <c r="FI120" s="274"/>
      <c r="FJ120" s="274"/>
      <c r="FK120" s="274"/>
      <c r="FL120" s="274"/>
      <c r="FM120" s="274"/>
      <c r="FN120" s="274"/>
      <c r="FO120" s="274"/>
      <c r="FP120" s="277"/>
      <c r="FQ120" s="277"/>
      <c r="FR120" s="277"/>
      <c r="FS120" s="274"/>
      <c r="FT120" s="274"/>
      <c r="FU120" s="274"/>
      <c r="FV120" s="274"/>
      <c r="FW120" s="274"/>
    </row>
    <row r="121" spans="1:179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7"/>
      <c r="AM121" s="277"/>
      <c r="AN121" s="274"/>
      <c r="AO121" s="277"/>
      <c r="AP121" s="277"/>
      <c r="AQ121" s="274"/>
      <c r="AR121" s="277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7"/>
      <c r="BI121" s="277"/>
      <c r="BJ121" s="277"/>
      <c r="BK121" s="277"/>
      <c r="BL121" s="277"/>
      <c r="BM121" s="277"/>
      <c r="BN121" s="277"/>
      <c r="BO121" s="277"/>
      <c r="BP121" s="274"/>
      <c r="BQ121" s="274"/>
      <c r="BR121" s="274"/>
      <c r="BS121" s="277"/>
      <c r="BT121" s="277"/>
      <c r="BU121" s="277"/>
      <c r="BV121" s="277"/>
      <c r="BW121" s="277"/>
      <c r="BX121" s="277"/>
      <c r="BY121" s="277"/>
      <c r="BZ121" s="277"/>
      <c r="CA121" s="277"/>
      <c r="CB121" s="277"/>
      <c r="CC121" s="277"/>
      <c r="CD121" s="274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4"/>
      <c r="CO121" s="277"/>
      <c r="CP121" s="277"/>
      <c r="CQ121" s="277"/>
      <c r="CR121" s="277"/>
      <c r="CS121" s="277"/>
      <c r="CT121" s="277"/>
      <c r="CU121" s="277"/>
      <c r="CV121" s="277"/>
      <c r="CW121" s="277"/>
      <c r="CX121" s="277"/>
      <c r="CY121" s="277"/>
      <c r="CZ121" s="277"/>
      <c r="DA121" s="274"/>
      <c r="DB121" s="277"/>
      <c r="DC121" s="277"/>
      <c r="DD121" s="277"/>
      <c r="DE121" s="277"/>
      <c r="DF121" s="277"/>
      <c r="DG121" s="277"/>
      <c r="DH121" s="274"/>
      <c r="DI121" s="274"/>
      <c r="DJ121" s="274"/>
      <c r="DK121" s="277"/>
      <c r="DL121" s="277"/>
      <c r="DM121" s="277"/>
      <c r="DN121" s="277"/>
      <c r="DO121" s="277"/>
      <c r="DP121" s="277"/>
      <c r="DQ121" s="277"/>
      <c r="DR121" s="277"/>
      <c r="DS121" s="277"/>
      <c r="DT121" s="277"/>
      <c r="DU121" s="277"/>
      <c r="DV121" s="274"/>
      <c r="DW121" s="277"/>
      <c r="DX121" s="277"/>
      <c r="DY121" s="277"/>
      <c r="DZ121" s="274"/>
      <c r="EA121" s="277"/>
      <c r="EB121" s="277"/>
      <c r="EC121" s="277"/>
      <c r="ED121" s="274"/>
      <c r="EE121" s="274"/>
      <c r="EF121" s="274"/>
      <c r="EG121" s="274"/>
      <c r="EH121" s="277"/>
      <c r="EI121" s="277"/>
      <c r="EJ121" s="274"/>
      <c r="EK121" s="277"/>
      <c r="EL121" s="277"/>
      <c r="EM121" s="277"/>
      <c r="EN121" s="274"/>
      <c r="EO121" s="274"/>
      <c r="EP121" s="274"/>
      <c r="EQ121" s="277"/>
      <c r="ER121" s="277"/>
      <c r="ES121" s="277"/>
      <c r="ET121" s="277"/>
      <c r="EU121" s="274"/>
      <c r="EV121" s="274"/>
      <c r="EW121" s="277"/>
      <c r="EX121" s="277"/>
      <c r="EY121" s="277"/>
      <c r="EZ121" s="274"/>
      <c r="FA121" s="274"/>
      <c r="FB121" s="274"/>
      <c r="FC121" s="274"/>
      <c r="FD121" s="274"/>
      <c r="FE121" s="274"/>
      <c r="FF121" s="274"/>
      <c r="FG121" s="274"/>
      <c r="FH121" s="274"/>
      <c r="FI121" s="274"/>
      <c r="FJ121" s="274"/>
      <c r="FK121" s="274"/>
      <c r="FL121" s="274"/>
      <c r="FM121" s="274"/>
      <c r="FN121" s="274"/>
      <c r="FO121" s="274"/>
      <c r="FP121" s="277"/>
      <c r="FQ121" s="277"/>
      <c r="FR121" s="277"/>
      <c r="FS121" s="274"/>
      <c r="FT121" s="274"/>
      <c r="FU121" s="274"/>
      <c r="FV121" s="274"/>
      <c r="FW121" s="274"/>
    </row>
    <row r="122" spans="1:179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7"/>
      <c r="AM122" s="277"/>
      <c r="AN122" s="274"/>
      <c r="AO122" s="277"/>
      <c r="AP122" s="277"/>
      <c r="AQ122" s="274"/>
      <c r="AR122" s="277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7"/>
      <c r="BI122" s="277"/>
      <c r="BJ122" s="277"/>
      <c r="BK122" s="277"/>
      <c r="BL122" s="277"/>
      <c r="BM122" s="277"/>
      <c r="BN122" s="277"/>
      <c r="BO122" s="277"/>
      <c r="BP122" s="274"/>
      <c r="BQ122" s="274"/>
      <c r="BR122" s="274"/>
      <c r="BS122" s="277"/>
      <c r="BT122" s="277"/>
      <c r="BU122" s="277"/>
      <c r="BV122" s="277"/>
      <c r="BW122" s="277"/>
      <c r="BX122" s="277"/>
      <c r="BY122" s="277"/>
      <c r="BZ122" s="277"/>
      <c r="CA122" s="277"/>
      <c r="CB122" s="277"/>
      <c r="CC122" s="277"/>
      <c r="CD122" s="274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4"/>
      <c r="CO122" s="277"/>
      <c r="CP122" s="277"/>
      <c r="CQ122" s="277"/>
      <c r="CR122" s="277"/>
      <c r="CS122" s="277"/>
      <c r="CT122" s="277"/>
      <c r="CU122" s="277"/>
      <c r="CV122" s="277"/>
      <c r="CW122" s="277"/>
      <c r="CX122" s="277"/>
      <c r="CY122" s="277"/>
      <c r="CZ122" s="277"/>
      <c r="DA122" s="274"/>
      <c r="DB122" s="277"/>
      <c r="DC122" s="277"/>
      <c r="DD122" s="277"/>
      <c r="DE122" s="277"/>
      <c r="DF122" s="277"/>
      <c r="DG122" s="277"/>
      <c r="DH122" s="274"/>
      <c r="DI122" s="274"/>
      <c r="DJ122" s="274"/>
      <c r="DK122" s="277"/>
      <c r="DL122" s="277"/>
      <c r="DM122" s="277"/>
      <c r="DN122" s="277"/>
      <c r="DO122" s="277"/>
      <c r="DP122" s="277"/>
      <c r="DQ122" s="277"/>
      <c r="DR122" s="277"/>
      <c r="DS122" s="277"/>
      <c r="DT122" s="277"/>
      <c r="DU122" s="277"/>
      <c r="DV122" s="274"/>
      <c r="DW122" s="277"/>
      <c r="DX122" s="277"/>
      <c r="DY122" s="277"/>
      <c r="DZ122" s="274"/>
      <c r="EA122" s="277"/>
      <c r="EB122" s="277"/>
      <c r="EC122" s="277"/>
      <c r="ED122" s="274"/>
      <c r="EE122" s="274"/>
      <c r="EF122" s="274"/>
      <c r="EG122" s="274"/>
      <c r="EH122" s="277"/>
      <c r="EI122" s="277"/>
      <c r="EJ122" s="274"/>
      <c r="EK122" s="277"/>
      <c r="EL122" s="277"/>
      <c r="EM122" s="277"/>
      <c r="EN122" s="274"/>
      <c r="EO122" s="274"/>
      <c r="EP122" s="274"/>
      <c r="EQ122" s="277"/>
      <c r="ER122" s="277"/>
      <c r="ES122" s="277"/>
      <c r="ET122" s="277"/>
      <c r="EU122" s="274"/>
      <c r="EV122" s="274"/>
      <c r="EW122" s="277"/>
      <c r="EX122" s="277"/>
      <c r="EY122" s="277"/>
      <c r="EZ122" s="274"/>
      <c r="FA122" s="274"/>
      <c r="FB122" s="274"/>
      <c r="FC122" s="274"/>
      <c r="FD122" s="274"/>
      <c r="FE122" s="274"/>
      <c r="FF122" s="274"/>
      <c r="FG122" s="274"/>
      <c r="FH122" s="274"/>
      <c r="FI122" s="274"/>
      <c r="FJ122" s="274"/>
      <c r="FK122" s="274"/>
      <c r="FL122" s="274"/>
      <c r="FM122" s="274"/>
      <c r="FN122" s="274"/>
      <c r="FO122" s="274"/>
      <c r="FP122" s="277"/>
      <c r="FQ122" s="277"/>
      <c r="FR122" s="277"/>
      <c r="FS122" s="274"/>
      <c r="FT122" s="274"/>
      <c r="FU122" s="274"/>
      <c r="FV122" s="274"/>
      <c r="FW122" s="274"/>
    </row>
    <row r="123" spans="1:179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7"/>
      <c r="AM123" s="277"/>
      <c r="AN123" s="274"/>
      <c r="AO123" s="277"/>
      <c r="AP123" s="277"/>
      <c r="AQ123" s="274"/>
      <c r="AR123" s="277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7"/>
      <c r="BI123" s="277"/>
      <c r="BJ123" s="277"/>
      <c r="BK123" s="277"/>
      <c r="BL123" s="277"/>
      <c r="BM123" s="277"/>
      <c r="BN123" s="277"/>
      <c r="BO123" s="277"/>
      <c r="BP123" s="274"/>
      <c r="BQ123" s="274"/>
      <c r="BR123" s="274"/>
      <c r="BS123" s="277"/>
      <c r="BT123" s="277"/>
      <c r="BU123" s="277"/>
      <c r="BV123" s="277"/>
      <c r="BW123" s="277"/>
      <c r="BX123" s="277"/>
      <c r="BY123" s="277"/>
      <c r="BZ123" s="277"/>
      <c r="CA123" s="277"/>
      <c r="CB123" s="277"/>
      <c r="CC123" s="277"/>
      <c r="CD123" s="274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4"/>
      <c r="CO123" s="277"/>
      <c r="CP123" s="277"/>
      <c r="CQ123" s="277"/>
      <c r="CR123" s="277"/>
      <c r="CS123" s="277"/>
      <c r="CT123" s="277"/>
      <c r="CU123" s="277"/>
      <c r="CV123" s="277"/>
      <c r="CW123" s="277"/>
      <c r="CX123" s="277"/>
      <c r="CY123" s="277"/>
      <c r="CZ123" s="277"/>
      <c r="DA123" s="274"/>
      <c r="DB123" s="277"/>
      <c r="DC123" s="277"/>
      <c r="DD123" s="277"/>
      <c r="DE123" s="277"/>
      <c r="DF123" s="277"/>
      <c r="DG123" s="277"/>
      <c r="DH123" s="274"/>
      <c r="DI123" s="274"/>
      <c r="DJ123" s="274"/>
      <c r="DK123" s="277"/>
      <c r="DL123" s="277"/>
      <c r="DM123" s="277"/>
      <c r="DN123" s="277"/>
      <c r="DO123" s="277"/>
      <c r="DP123" s="277"/>
      <c r="DQ123" s="277"/>
      <c r="DR123" s="277"/>
      <c r="DS123" s="277"/>
      <c r="DT123" s="277"/>
      <c r="DU123" s="277"/>
      <c r="DV123" s="274"/>
      <c r="DW123" s="277"/>
      <c r="DX123" s="277"/>
      <c r="DY123" s="277"/>
      <c r="DZ123" s="274"/>
      <c r="EA123" s="277"/>
      <c r="EB123" s="277"/>
      <c r="EC123" s="277"/>
      <c r="ED123" s="274"/>
      <c r="EE123" s="274"/>
      <c r="EF123" s="274"/>
      <c r="EG123" s="274"/>
      <c r="EH123" s="277"/>
      <c r="EI123" s="277"/>
      <c r="EJ123" s="274"/>
      <c r="EK123" s="277"/>
      <c r="EL123" s="277"/>
      <c r="EM123" s="277"/>
      <c r="EN123" s="274"/>
      <c r="EO123" s="274"/>
      <c r="EP123" s="274"/>
      <c r="EQ123" s="277"/>
      <c r="ER123" s="277"/>
      <c r="ES123" s="277"/>
      <c r="ET123" s="277"/>
      <c r="EU123" s="274"/>
      <c r="EV123" s="274"/>
      <c r="EW123" s="277"/>
      <c r="EX123" s="277"/>
      <c r="EY123" s="277"/>
      <c r="EZ123" s="274"/>
      <c r="FA123" s="274"/>
      <c r="FB123" s="274"/>
      <c r="FC123" s="274"/>
      <c r="FD123" s="274"/>
      <c r="FE123" s="274"/>
      <c r="FF123" s="274"/>
      <c r="FG123" s="274"/>
      <c r="FH123" s="274"/>
      <c r="FI123" s="274"/>
      <c r="FJ123" s="274"/>
      <c r="FK123" s="274"/>
      <c r="FL123" s="274"/>
      <c r="FM123" s="274"/>
      <c r="FN123" s="274"/>
      <c r="FO123" s="274"/>
      <c r="FP123" s="277"/>
      <c r="FQ123" s="277"/>
      <c r="FR123" s="277"/>
      <c r="FS123" s="274"/>
      <c r="FT123" s="274"/>
      <c r="FU123" s="274"/>
      <c r="FV123" s="274"/>
      <c r="FW123" s="274"/>
    </row>
    <row r="124" spans="1:179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7"/>
      <c r="AM124" s="277"/>
      <c r="AN124" s="274"/>
      <c r="AO124" s="277"/>
      <c r="AP124" s="277"/>
      <c r="AQ124" s="274"/>
      <c r="AR124" s="277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7"/>
      <c r="BI124" s="277"/>
      <c r="BJ124" s="277"/>
      <c r="BK124" s="277"/>
      <c r="BL124" s="277"/>
      <c r="BM124" s="277"/>
      <c r="BN124" s="277"/>
      <c r="BO124" s="277"/>
      <c r="BP124" s="274"/>
      <c r="BQ124" s="274"/>
      <c r="BR124" s="274"/>
      <c r="BS124" s="277"/>
      <c r="BT124" s="277"/>
      <c r="BU124" s="277"/>
      <c r="BV124" s="277"/>
      <c r="BW124" s="277"/>
      <c r="BX124" s="277"/>
      <c r="BY124" s="277"/>
      <c r="BZ124" s="277"/>
      <c r="CA124" s="277"/>
      <c r="CB124" s="277"/>
      <c r="CC124" s="277"/>
      <c r="CD124" s="274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4"/>
      <c r="CO124" s="277"/>
      <c r="CP124" s="277"/>
      <c r="CQ124" s="277"/>
      <c r="CR124" s="277"/>
      <c r="CS124" s="277"/>
      <c r="CT124" s="277"/>
      <c r="CU124" s="277"/>
      <c r="CV124" s="277"/>
      <c r="CW124" s="277"/>
      <c r="CX124" s="277"/>
      <c r="CY124" s="277"/>
      <c r="CZ124" s="277"/>
      <c r="DA124" s="274"/>
      <c r="DB124" s="277"/>
      <c r="DC124" s="277"/>
      <c r="DD124" s="277"/>
      <c r="DE124" s="277"/>
      <c r="DF124" s="277"/>
      <c r="DG124" s="277"/>
      <c r="DH124" s="274"/>
      <c r="DI124" s="274"/>
      <c r="DJ124" s="274"/>
      <c r="DK124" s="277"/>
      <c r="DL124" s="277"/>
      <c r="DM124" s="277"/>
      <c r="DN124" s="277"/>
      <c r="DO124" s="277"/>
      <c r="DP124" s="277"/>
      <c r="DQ124" s="277"/>
      <c r="DR124" s="277"/>
      <c r="DS124" s="277"/>
      <c r="DT124" s="277"/>
      <c r="DU124" s="277"/>
      <c r="DV124" s="274"/>
      <c r="DW124" s="277"/>
      <c r="DX124" s="277"/>
      <c r="DY124" s="277"/>
      <c r="DZ124" s="274"/>
      <c r="EA124" s="277"/>
      <c r="EB124" s="277"/>
      <c r="EC124" s="277"/>
      <c r="ED124" s="274"/>
      <c r="EE124" s="274"/>
      <c r="EF124" s="274"/>
      <c r="EG124" s="274"/>
      <c r="EH124" s="277"/>
      <c r="EI124" s="277"/>
      <c r="EJ124" s="274"/>
      <c r="EK124" s="277"/>
      <c r="EL124" s="277"/>
      <c r="EM124" s="277"/>
      <c r="EN124" s="274"/>
      <c r="EO124" s="274"/>
      <c r="EP124" s="274"/>
      <c r="EQ124" s="277"/>
      <c r="ER124" s="277"/>
      <c r="ES124" s="277"/>
      <c r="ET124" s="277"/>
      <c r="EU124" s="274"/>
      <c r="EV124" s="274"/>
      <c r="EW124" s="277"/>
      <c r="EX124" s="277"/>
      <c r="EY124" s="277"/>
      <c r="EZ124" s="274"/>
      <c r="FA124" s="274"/>
      <c r="FB124" s="274"/>
      <c r="FC124" s="274"/>
      <c r="FD124" s="274"/>
      <c r="FE124" s="274"/>
      <c r="FF124" s="274"/>
      <c r="FG124" s="274"/>
      <c r="FH124" s="274"/>
      <c r="FI124" s="274"/>
      <c r="FJ124" s="274"/>
      <c r="FK124" s="274"/>
      <c r="FL124" s="274"/>
      <c r="FM124" s="274"/>
      <c r="FN124" s="274"/>
      <c r="FO124" s="274"/>
      <c r="FP124" s="277"/>
      <c r="FQ124" s="277"/>
      <c r="FR124" s="277"/>
      <c r="FS124" s="274"/>
      <c r="FT124" s="274"/>
      <c r="FU124" s="274"/>
      <c r="FV124" s="274"/>
      <c r="FW124" s="274"/>
    </row>
    <row r="125" spans="1:179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7"/>
      <c r="AM125" s="277"/>
      <c r="AN125" s="274"/>
      <c r="AO125" s="277"/>
      <c r="AP125" s="277"/>
      <c r="AQ125" s="274"/>
      <c r="AR125" s="277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7"/>
      <c r="BI125" s="277"/>
      <c r="BJ125" s="277"/>
      <c r="BK125" s="277"/>
      <c r="BL125" s="277"/>
      <c r="BM125" s="277"/>
      <c r="BN125" s="277"/>
      <c r="BO125" s="277"/>
      <c r="BP125" s="274"/>
      <c r="BQ125" s="274"/>
      <c r="BR125" s="274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  <c r="CC125" s="277"/>
      <c r="CD125" s="274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4"/>
      <c r="CO125" s="277"/>
      <c r="CP125" s="277"/>
      <c r="CQ125" s="277"/>
      <c r="CR125" s="277"/>
      <c r="CS125" s="277"/>
      <c r="CT125" s="277"/>
      <c r="CU125" s="277"/>
      <c r="CV125" s="277"/>
      <c r="CW125" s="277"/>
      <c r="CX125" s="277"/>
      <c r="CY125" s="277"/>
      <c r="CZ125" s="277"/>
      <c r="DA125" s="274"/>
      <c r="DB125" s="277"/>
      <c r="DC125" s="277"/>
      <c r="DD125" s="277"/>
      <c r="DE125" s="277"/>
      <c r="DF125" s="277"/>
      <c r="DG125" s="277"/>
      <c r="DH125" s="274"/>
      <c r="DI125" s="274"/>
      <c r="DJ125" s="274"/>
      <c r="DK125" s="277"/>
      <c r="DL125" s="277"/>
      <c r="DM125" s="277"/>
      <c r="DN125" s="277"/>
      <c r="DO125" s="277"/>
      <c r="DP125" s="277"/>
      <c r="DQ125" s="277"/>
      <c r="DR125" s="277"/>
      <c r="DS125" s="277"/>
      <c r="DT125" s="277"/>
      <c r="DU125" s="277"/>
      <c r="DV125" s="274"/>
      <c r="DW125" s="277"/>
      <c r="DX125" s="277"/>
      <c r="DY125" s="277"/>
      <c r="DZ125" s="274"/>
      <c r="EA125" s="277"/>
      <c r="EB125" s="277"/>
      <c r="EC125" s="277"/>
      <c r="ED125" s="274"/>
      <c r="EE125" s="274"/>
      <c r="EF125" s="274"/>
      <c r="EG125" s="274"/>
      <c r="EH125" s="277"/>
      <c r="EI125" s="277"/>
      <c r="EJ125" s="274"/>
      <c r="EK125" s="277"/>
      <c r="EL125" s="277"/>
      <c r="EM125" s="277"/>
      <c r="EN125" s="274"/>
      <c r="EO125" s="274"/>
      <c r="EP125" s="274"/>
      <c r="EQ125" s="277"/>
      <c r="ER125" s="277"/>
      <c r="ES125" s="277"/>
      <c r="ET125" s="277"/>
      <c r="EU125" s="274"/>
      <c r="EV125" s="274"/>
      <c r="EW125" s="277"/>
      <c r="EX125" s="277"/>
      <c r="EY125" s="277"/>
      <c r="EZ125" s="274"/>
      <c r="FA125" s="274"/>
      <c r="FB125" s="274"/>
      <c r="FC125" s="274"/>
      <c r="FD125" s="274"/>
      <c r="FE125" s="274"/>
      <c r="FF125" s="274"/>
      <c r="FG125" s="274"/>
      <c r="FH125" s="274"/>
      <c r="FI125" s="274"/>
      <c r="FJ125" s="274"/>
      <c r="FK125" s="274"/>
      <c r="FL125" s="274"/>
      <c r="FM125" s="274"/>
      <c r="FN125" s="274"/>
      <c r="FO125" s="274"/>
      <c r="FP125" s="277"/>
      <c r="FQ125" s="277"/>
      <c r="FR125" s="277"/>
      <c r="FS125" s="274"/>
      <c r="FT125" s="274"/>
      <c r="FU125" s="274"/>
      <c r="FV125" s="274"/>
      <c r="FW125" s="274"/>
    </row>
    <row r="126" spans="1:179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7"/>
      <c r="AM126" s="277"/>
      <c r="AN126" s="274"/>
      <c r="AO126" s="277"/>
      <c r="AP126" s="277"/>
      <c r="AQ126" s="274"/>
      <c r="AR126" s="277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7"/>
      <c r="BI126" s="277"/>
      <c r="BJ126" s="277"/>
      <c r="BK126" s="277"/>
      <c r="BL126" s="277"/>
      <c r="BM126" s="277"/>
      <c r="BN126" s="277"/>
      <c r="BO126" s="277"/>
      <c r="BP126" s="274"/>
      <c r="BQ126" s="274"/>
      <c r="BR126" s="274"/>
      <c r="BS126" s="277"/>
      <c r="BT126" s="277"/>
      <c r="BU126" s="277"/>
      <c r="BV126" s="277"/>
      <c r="BW126" s="277"/>
      <c r="BX126" s="277"/>
      <c r="BY126" s="277"/>
      <c r="BZ126" s="277"/>
      <c r="CA126" s="277"/>
      <c r="CB126" s="277"/>
      <c r="CC126" s="277"/>
      <c r="CD126" s="274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4"/>
      <c r="CO126" s="277"/>
      <c r="CP126" s="277"/>
      <c r="CQ126" s="277"/>
      <c r="CR126" s="277"/>
      <c r="CS126" s="277"/>
      <c r="CT126" s="277"/>
      <c r="CU126" s="277"/>
      <c r="CV126" s="277"/>
      <c r="CW126" s="277"/>
      <c r="CX126" s="277"/>
      <c r="CY126" s="277"/>
      <c r="CZ126" s="277"/>
      <c r="DA126" s="274"/>
      <c r="DB126" s="277"/>
      <c r="DC126" s="277"/>
      <c r="DD126" s="277"/>
      <c r="DE126" s="277"/>
      <c r="DF126" s="277"/>
      <c r="DG126" s="277"/>
      <c r="DH126" s="274"/>
      <c r="DI126" s="274"/>
      <c r="DJ126" s="274"/>
      <c r="DK126" s="277"/>
      <c r="DL126" s="277"/>
      <c r="DM126" s="277"/>
      <c r="DN126" s="277"/>
      <c r="DO126" s="277"/>
      <c r="DP126" s="277"/>
      <c r="DQ126" s="277"/>
      <c r="DR126" s="277"/>
      <c r="DS126" s="277"/>
      <c r="DT126" s="277"/>
      <c r="DU126" s="277"/>
      <c r="DV126" s="274"/>
      <c r="DW126" s="277"/>
      <c r="DX126" s="277"/>
      <c r="DY126" s="277"/>
      <c r="DZ126" s="274"/>
      <c r="EA126" s="277"/>
      <c r="EB126" s="277"/>
      <c r="EC126" s="277"/>
      <c r="ED126" s="274"/>
      <c r="EE126" s="274"/>
      <c r="EF126" s="274"/>
      <c r="EG126" s="274"/>
      <c r="EH126" s="277"/>
      <c r="EI126" s="277"/>
      <c r="EJ126" s="274"/>
      <c r="EK126" s="277"/>
      <c r="EL126" s="277"/>
      <c r="EM126" s="277"/>
      <c r="EN126" s="274"/>
      <c r="EO126" s="274"/>
      <c r="EP126" s="274"/>
      <c r="EQ126" s="277"/>
      <c r="ER126" s="277"/>
      <c r="ES126" s="277"/>
      <c r="ET126" s="277"/>
      <c r="EU126" s="274"/>
      <c r="EV126" s="274"/>
      <c r="EW126" s="277"/>
      <c r="EX126" s="277"/>
      <c r="EY126" s="277"/>
      <c r="EZ126" s="274"/>
      <c r="FA126" s="274"/>
      <c r="FB126" s="274"/>
      <c r="FC126" s="274"/>
      <c r="FD126" s="274"/>
      <c r="FE126" s="274"/>
      <c r="FF126" s="274"/>
      <c r="FG126" s="274"/>
      <c r="FH126" s="274"/>
      <c r="FI126" s="274"/>
      <c r="FJ126" s="274"/>
      <c r="FK126" s="274"/>
      <c r="FL126" s="274"/>
      <c r="FM126" s="274"/>
      <c r="FN126" s="274"/>
      <c r="FO126" s="274"/>
      <c r="FP126" s="277"/>
      <c r="FQ126" s="277"/>
      <c r="FR126" s="277"/>
      <c r="FS126" s="274"/>
      <c r="FT126" s="274"/>
      <c r="FU126" s="274"/>
      <c r="FV126" s="274"/>
      <c r="FW126" s="274"/>
    </row>
    <row r="127" spans="1:179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7"/>
      <c r="AM127" s="277"/>
      <c r="AN127" s="274"/>
      <c r="AO127" s="277"/>
      <c r="AP127" s="277"/>
      <c r="AQ127" s="274"/>
      <c r="AR127" s="277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7"/>
      <c r="BI127" s="277"/>
      <c r="BJ127" s="277"/>
      <c r="BK127" s="277"/>
      <c r="BL127" s="277"/>
      <c r="BM127" s="277"/>
      <c r="BN127" s="277"/>
      <c r="BO127" s="277"/>
      <c r="BP127" s="274"/>
      <c r="BQ127" s="274"/>
      <c r="BR127" s="274"/>
      <c r="BS127" s="277"/>
      <c r="BT127" s="277"/>
      <c r="BU127" s="277"/>
      <c r="BV127" s="277"/>
      <c r="BW127" s="277"/>
      <c r="BX127" s="277"/>
      <c r="BY127" s="277"/>
      <c r="BZ127" s="277"/>
      <c r="CA127" s="277"/>
      <c r="CB127" s="277"/>
      <c r="CC127" s="277"/>
      <c r="CD127" s="274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4"/>
      <c r="CO127" s="277"/>
      <c r="CP127" s="277"/>
      <c r="CQ127" s="277"/>
      <c r="CR127" s="277"/>
      <c r="CS127" s="277"/>
      <c r="CT127" s="277"/>
      <c r="CU127" s="277"/>
      <c r="CV127" s="277"/>
      <c r="CW127" s="277"/>
      <c r="CX127" s="277"/>
      <c r="CY127" s="277"/>
      <c r="CZ127" s="277"/>
      <c r="DA127" s="274"/>
      <c r="DB127" s="277"/>
      <c r="DC127" s="277"/>
      <c r="DD127" s="277"/>
      <c r="DE127" s="277"/>
      <c r="DF127" s="277"/>
      <c r="DG127" s="277"/>
      <c r="DH127" s="274"/>
      <c r="DI127" s="274"/>
      <c r="DJ127" s="274"/>
      <c r="DK127" s="277"/>
      <c r="DL127" s="277"/>
      <c r="DM127" s="277"/>
      <c r="DN127" s="277"/>
      <c r="DO127" s="277"/>
      <c r="DP127" s="277"/>
      <c r="DQ127" s="277"/>
      <c r="DR127" s="277"/>
      <c r="DS127" s="277"/>
      <c r="DT127" s="277"/>
      <c r="DU127" s="277"/>
      <c r="DV127" s="274"/>
      <c r="DW127" s="277"/>
      <c r="DX127" s="277"/>
      <c r="DY127" s="277"/>
      <c r="DZ127" s="274"/>
      <c r="EA127" s="277"/>
      <c r="EB127" s="277"/>
      <c r="EC127" s="277"/>
      <c r="ED127" s="274"/>
      <c r="EE127" s="274"/>
      <c r="EF127" s="274"/>
      <c r="EG127" s="274"/>
      <c r="EH127" s="277"/>
      <c r="EI127" s="277"/>
      <c r="EJ127" s="274"/>
      <c r="EK127" s="277"/>
      <c r="EL127" s="277"/>
      <c r="EM127" s="277"/>
      <c r="EN127" s="274"/>
      <c r="EO127" s="274"/>
      <c r="EP127" s="274"/>
      <c r="EQ127" s="277"/>
      <c r="ER127" s="277"/>
      <c r="ES127" s="277"/>
      <c r="ET127" s="277"/>
      <c r="EU127" s="274"/>
      <c r="EV127" s="274"/>
      <c r="EW127" s="277"/>
      <c r="EX127" s="277"/>
      <c r="EY127" s="277"/>
      <c r="EZ127" s="274"/>
      <c r="FA127" s="274"/>
      <c r="FB127" s="274"/>
      <c r="FC127" s="274"/>
      <c r="FD127" s="274"/>
      <c r="FE127" s="274"/>
      <c r="FF127" s="274"/>
      <c r="FG127" s="274"/>
      <c r="FH127" s="274"/>
      <c r="FI127" s="274"/>
      <c r="FJ127" s="274"/>
      <c r="FK127" s="274"/>
      <c r="FL127" s="274"/>
      <c r="FM127" s="274"/>
      <c r="FN127" s="274"/>
      <c r="FO127" s="274"/>
      <c r="FP127" s="277"/>
      <c r="FQ127" s="277"/>
      <c r="FR127" s="277"/>
      <c r="FS127" s="274"/>
      <c r="FT127" s="274"/>
      <c r="FU127" s="274"/>
      <c r="FV127" s="274"/>
      <c r="FW127" s="274"/>
    </row>
    <row r="128" spans="1:179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7"/>
      <c r="AM128" s="277"/>
      <c r="AN128" s="274"/>
      <c r="AO128" s="277"/>
      <c r="AP128" s="277"/>
      <c r="AQ128" s="274"/>
      <c r="AR128" s="277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7"/>
      <c r="BI128" s="277"/>
      <c r="BJ128" s="277"/>
      <c r="BK128" s="277"/>
      <c r="BL128" s="277"/>
      <c r="BM128" s="277"/>
      <c r="BN128" s="277"/>
      <c r="BO128" s="277"/>
      <c r="BP128" s="274"/>
      <c r="BQ128" s="274"/>
      <c r="BR128" s="274"/>
      <c r="BS128" s="277"/>
      <c r="BT128" s="277"/>
      <c r="BU128" s="277"/>
      <c r="BV128" s="277"/>
      <c r="BW128" s="277"/>
      <c r="BX128" s="277"/>
      <c r="BY128" s="277"/>
      <c r="BZ128" s="277"/>
      <c r="CA128" s="277"/>
      <c r="CB128" s="277"/>
      <c r="CC128" s="277"/>
      <c r="CD128" s="274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4"/>
      <c r="CO128" s="277"/>
      <c r="CP128" s="277"/>
      <c r="CQ128" s="277"/>
      <c r="CR128" s="277"/>
      <c r="CS128" s="277"/>
      <c r="CT128" s="277"/>
      <c r="CU128" s="277"/>
      <c r="CV128" s="277"/>
      <c r="CW128" s="277"/>
      <c r="CX128" s="277"/>
      <c r="CY128" s="277"/>
      <c r="CZ128" s="277"/>
      <c r="DA128" s="274"/>
      <c r="DB128" s="277"/>
      <c r="DC128" s="277"/>
      <c r="DD128" s="277"/>
      <c r="DE128" s="277"/>
      <c r="DF128" s="277"/>
      <c r="DG128" s="277"/>
      <c r="DH128" s="274"/>
      <c r="DI128" s="274"/>
      <c r="DJ128" s="274"/>
      <c r="DK128" s="277"/>
      <c r="DL128" s="277"/>
      <c r="DM128" s="277"/>
      <c r="DN128" s="277"/>
      <c r="DO128" s="277"/>
      <c r="DP128" s="277"/>
      <c r="DQ128" s="277"/>
      <c r="DR128" s="277"/>
      <c r="DS128" s="277"/>
      <c r="DT128" s="277"/>
      <c r="DU128" s="277"/>
      <c r="DV128" s="274"/>
      <c r="DW128" s="277"/>
      <c r="DX128" s="277"/>
      <c r="DY128" s="277"/>
      <c r="DZ128" s="274"/>
      <c r="EA128" s="277"/>
      <c r="EB128" s="277"/>
      <c r="EC128" s="277"/>
      <c r="ED128" s="274"/>
      <c r="EE128" s="274"/>
      <c r="EF128" s="274"/>
      <c r="EG128" s="274"/>
      <c r="EH128" s="277"/>
      <c r="EI128" s="277"/>
      <c r="EJ128" s="274"/>
      <c r="EK128" s="277"/>
      <c r="EL128" s="277"/>
      <c r="EM128" s="277"/>
      <c r="EN128" s="274"/>
      <c r="EO128" s="274"/>
      <c r="EP128" s="274"/>
      <c r="EQ128" s="277"/>
      <c r="ER128" s="277"/>
      <c r="ES128" s="277"/>
      <c r="ET128" s="277"/>
      <c r="EU128" s="274"/>
      <c r="EV128" s="274"/>
      <c r="EW128" s="277"/>
      <c r="EX128" s="277"/>
      <c r="EY128" s="277"/>
      <c r="EZ128" s="274"/>
      <c r="FA128" s="274"/>
      <c r="FB128" s="274"/>
      <c r="FC128" s="274"/>
      <c r="FD128" s="274"/>
      <c r="FE128" s="274"/>
      <c r="FF128" s="274"/>
      <c r="FG128" s="274"/>
      <c r="FH128" s="274"/>
      <c r="FI128" s="274"/>
      <c r="FJ128" s="274"/>
      <c r="FK128" s="274"/>
      <c r="FL128" s="274"/>
      <c r="FM128" s="274"/>
      <c r="FN128" s="274"/>
      <c r="FO128" s="274"/>
      <c r="FP128" s="277"/>
      <c r="FQ128" s="277"/>
      <c r="FR128" s="277"/>
      <c r="FS128" s="274"/>
      <c r="FT128" s="274"/>
      <c r="FU128" s="274"/>
      <c r="FV128" s="274"/>
      <c r="FW128" s="274"/>
    </row>
    <row r="129" spans="1:179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7"/>
      <c r="AM129" s="277"/>
      <c r="AN129" s="274"/>
      <c r="AO129" s="277"/>
      <c r="AP129" s="277"/>
      <c r="AQ129" s="274"/>
      <c r="AR129" s="277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7"/>
      <c r="BI129" s="277"/>
      <c r="BJ129" s="277"/>
      <c r="BK129" s="277"/>
      <c r="BL129" s="277"/>
      <c r="BM129" s="277"/>
      <c r="BN129" s="277"/>
      <c r="BO129" s="277"/>
      <c r="BP129" s="274"/>
      <c r="BQ129" s="274"/>
      <c r="BR129" s="274"/>
      <c r="BS129" s="277"/>
      <c r="BT129" s="277"/>
      <c r="BU129" s="277"/>
      <c r="BV129" s="277"/>
      <c r="BW129" s="277"/>
      <c r="BX129" s="277"/>
      <c r="BY129" s="277"/>
      <c r="BZ129" s="277"/>
      <c r="CA129" s="277"/>
      <c r="CB129" s="277"/>
      <c r="CC129" s="277"/>
      <c r="CD129" s="274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4"/>
      <c r="CO129" s="277"/>
      <c r="CP129" s="277"/>
      <c r="CQ129" s="277"/>
      <c r="CR129" s="277"/>
      <c r="CS129" s="277"/>
      <c r="CT129" s="277"/>
      <c r="CU129" s="277"/>
      <c r="CV129" s="277"/>
      <c r="CW129" s="277"/>
      <c r="CX129" s="277"/>
      <c r="CY129" s="277"/>
      <c r="CZ129" s="277"/>
      <c r="DA129" s="274"/>
      <c r="DB129" s="277"/>
      <c r="DC129" s="277"/>
      <c r="DD129" s="277"/>
      <c r="DE129" s="277"/>
      <c r="DF129" s="277"/>
      <c r="DG129" s="277"/>
      <c r="DH129" s="274"/>
      <c r="DI129" s="274"/>
      <c r="DJ129" s="274"/>
      <c r="DK129" s="277"/>
      <c r="DL129" s="277"/>
      <c r="DM129" s="277"/>
      <c r="DN129" s="277"/>
      <c r="DO129" s="277"/>
      <c r="DP129" s="277"/>
      <c r="DQ129" s="277"/>
      <c r="DR129" s="277"/>
      <c r="DS129" s="277"/>
      <c r="DT129" s="277"/>
      <c r="DU129" s="277"/>
      <c r="DV129" s="274"/>
      <c r="DW129" s="277"/>
      <c r="DX129" s="277"/>
      <c r="DY129" s="277"/>
      <c r="DZ129" s="274"/>
      <c r="EA129" s="277"/>
      <c r="EB129" s="277"/>
      <c r="EC129" s="277"/>
      <c r="ED129" s="274"/>
      <c r="EE129" s="274"/>
      <c r="EF129" s="274"/>
      <c r="EG129" s="274"/>
      <c r="EH129" s="277"/>
      <c r="EI129" s="277"/>
      <c r="EJ129" s="274"/>
      <c r="EK129" s="277"/>
      <c r="EL129" s="277"/>
      <c r="EM129" s="277"/>
      <c r="EN129" s="274"/>
      <c r="EO129" s="274"/>
      <c r="EP129" s="274"/>
      <c r="EQ129" s="277"/>
      <c r="ER129" s="277"/>
      <c r="ES129" s="277"/>
      <c r="ET129" s="277"/>
      <c r="EU129" s="274"/>
      <c r="EV129" s="274"/>
      <c r="EW129" s="277"/>
      <c r="EX129" s="277"/>
      <c r="EY129" s="277"/>
      <c r="EZ129" s="274"/>
      <c r="FA129" s="274"/>
      <c r="FB129" s="274"/>
      <c r="FC129" s="274"/>
      <c r="FD129" s="274"/>
      <c r="FE129" s="274"/>
      <c r="FF129" s="274"/>
      <c r="FG129" s="274"/>
      <c r="FH129" s="274"/>
      <c r="FI129" s="274"/>
      <c r="FJ129" s="274"/>
      <c r="FK129" s="274"/>
      <c r="FL129" s="274"/>
      <c r="FM129" s="274"/>
      <c r="FN129" s="274"/>
      <c r="FO129" s="274"/>
      <c r="FP129" s="277"/>
      <c r="FQ129" s="277"/>
      <c r="FR129" s="277"/>
      <c r="FS129" s="274"/>
      <c r="FT129" s="274"/>
      <c r="FU129" s="274"/>
      <c r="FV129" s="274"/>
      <c r="FW129" s="274"/>
    </row>
    <row r="130" spans="1:179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7"/>
      <c r="AM130" s="277"/>
      <c r="AN130" s="274"/>
      <c r="AO130" s="277"/>
      <c r="AP130" s="277"/>
      <c r="AQ130" s="274"/>
      <c r="AR130" s="277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7"/>
      <c r="BI130" s="277"/>
      <c r="BJ130" s="277"/>
      <c r="BK130" s="277"/>
      <c r="BL130" s="277"/>
      <c r="BM130" s="277"/>
      <c r="BN130" s="277"/>
      <c r="BO130" s="277"/>
      <c r="BP130" s="274"/>
      <c r="BQ130" s="274"/>
      <c r="BR130" s="274"/>
      <c r="BS130" s="277"/>
      <c r="BT130" s="277"/>
      <c r="BU130" s="277"/>
      <c r="BV130" s="277"/>
      <c r="BW130" s="277"/>
      <c r="BX130" s="277"/>
      <c r="BY130" s="277"/>
      <c r="BZ130" s="277"/>
      <c r="CA130" s="277"/>
      <c r="CB130" s="277"/>
      <c r="CC130" s="277"/>
      <c r="CD130" s="274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4"/>
      <c r="CO130" s="277"/>
      <c r="CP130" s="277"/>
      <c r="CQ130" s="277"/>
      <c r="CR130" s="277"/>
      <c r="CS130" s="277"/>
      <c r="CT130" s="277"/>
      <c r="CU130" s="277"/>
      <c r="CV130" s="277"/>
      <c r="CW130" s="277"/>
      <c r="CX130" s="277"/>
      <c r="CY130" s="277"/>
      <c r="CZ130" s="277"/>
      <c r="DA130" s="274"/>
      <c r="DB130" s="277"/>
      <c r="DC130" s="277"/>
      <c r="DD130" s="277"/>
      <c r="DE130" s="277"/>
      <c r="DF130" s="277"/>
      <c r="DG130" s="277"/>
      <c r="DH130" s="274"/>
      <c r="DI130" s="274"/>
      <c r="DJ130" s="274"/>
      <c r="DK130" s="277"/>
      <c r="DL130" s="277"/>
      <c r="DM130" s="277"/>
      <c r="DN130" s="277"/>
      <c r="DO130" s="277"/>
      <c r="DP130" s="277"/>
      <c r="DQ130" s="277"/>
      <c r="DR130" s="277"/>
      <c r="DS130" s="277"/>
      <c r="DT130" s="277"/>
      <c r="DU130" s="277"/>
      <c r="DV130" s="274"/>
      <c r="DW130" s="277"/>
      <c r="DX130" s="277"/>
      <c r="DY130" s="277"/>
      <c r="DZ130" s="274"/>
      <c r="EA130" s="277"/>
      <c r="EB130" s="277"/>
      <c r="EC130" s="277"/>
      <c r="ED130" s="274"/>
      <c r="EE130" s="274"/>
      <c r="EF130" s="274"/>
      <c r="EG130" s="274"/>
      <c r="EH130" s="277"/>
      <c r="EI130" s="277"/>
      <c r="EJ130" s="274"/>
      <c r="EK130" s="277"/>
      <c r="EL130" s="277"/>
      <c r="EM130" s="277"/>
      <c r="EN130" s="274"/>
      <c r="EO130" s="274"/>
      <c r="EP130" s="274"/>
      <c r="EQ130" s="277"/>
      <c r="ER130" s="277"/>
      <c r="ES130" s="277"/>
      <c r="ET130" s="277"/>
      <c r="EU130" s="274"/>
      <c r="EV130" s="274"/>
      <c r="EW130" s="277"/>
      <c r="EX130" s="277"/>
      <c r="EY130" s="277"/>
      <c r="EZ130" s="274"/>
      <c r="FA130" s="274"/>
      <c r="FB130" s="274"/>
      <c r="FC130" s="274"/>
      <c r="FD130" s="274"/>
      <c r="FE130" s="274"/>
      <c r="FF130" s="274"/>
      <c r="FG130" s="274"/>
      <c r="FH130" s="274"/>
      <c r="FI130" s="274"/>
      <c r="FJ130" s="274"/>
      <c r="FK130" s="274"/>
      <c r="FL130" s="274"/>
      <c r="FM130" s="274"/>
      <c r="FN130" s="274"/>
      <c r="FO130" s="274"/>
      <c r="FP130" s="277"/>
      <c r="FQ130" s="277"/>
      <c r="FR130" s="277"/>
      <c r="FS130" s="274"/>
      <c r="FT130" s="274"/>
      <c r="FU130" s="274"/>
      <c r="FV130" s="274"/>
      <c r="FW130" s="274"/>
    </row>
    <row r="131" spans="1:179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7"/>
      <c r="AM131" s="277"/>
      <c r="AN131" s="274"/>
      <c r="AO131" s="277"/>
      <c r="AP131" s="277"/>
      <c r="AQ131" s="274"/>
      <c r="AR131" s="277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7"/>
      <c r="BI131" s="277"/>
      <c r="BJ131" s="277"/>
      <c r="BK131" s="277"/>
      <c r="BL131" s="277"/>
      <c r="BM131" s="277"/>
      <c r="BN131" s="277"/>
      <c r="BO131" s="277"/>
      <c r="BP131" s="274"/>
      <c r="BQ131" s="274"/>
      <c r="BR131" s="274"/>
      <c r="BS131" s="277"/>
      <c r="BT131" s="277"/>
      <c r="BU131" s="277"/>
      <c r="BV131" s="277"/>
      <c r="BW131" s="277"/>
      <c r="BX131" s="277"/>
      <c r="BY131" s="277"/>
      <c r="BZ131" s="277"/>
      <c r="CA131" s="277"/>
      <c r="CB131" s="277"/>
      <c r="CC131" s="277"/>
      <c r="CD131" s="274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4"/>
      <c r="CO131" s="277"/>
      <c r="CP131" s="277"/>
      <c r="CQ131" s="277"/>
      <c r="CR131" s="277"/>
      <c r="CS131" s="277"/>
      <c r="CT131" s="277"/>
      <c r="CU131" s="277"/>
      <c r="CV131" s="277"/>
      <c r="CW131" s="277"/>
      <c r="CX131" s="277"/>
      <c r="CY131" s="277"/>
      <c r="CZ131" s="277"/>
      <c r="DA131" s="274"/>
      <c r="DB131" s="277"/>
      <c r="DC131" s="277"/>
      <c r="DD131" s="277"/>
      <c r="DE131" s="277"/>
      <c r="DF131" s="277"/>
      <c r="DG131" s="277"/>
      <c r="DH131" s="274"/>
      <c r="DI131" s="274"/>
      <c r="DJ131" s="274"/>
      <c r="DK131" s="277"/>
      <c r="DL131" s="277"/>
      <c r="DM131" s="277"/>
      <c r="DN131" s="277"/>
      <c r="DO131" s="277"/>
      <c r="DP131" s="277"/>
      <c r="DQ131" s="277"/>
      <c r="DR131" s="277"/>
      <c r="DS131" s="277"/>
      <c r="DT131" s="277"/>
      <c r="DU131" s="277"/>
      <c r="DV131" s="274"/>
      <c r="DW131" s="277"/>
      <c r="DX131" s="277"/>
      <c r="DY131" s="277"/>
      <c r="DZ131" s="274"/>
      <c r="EA131" s="277"/>
      <c r="EB131" s="277"/>
      <c r="EC131" s="277"/>
      <c r="ED131" s="274"/>
      <c r="EE131" s="274"/>
      <c r="EF131" s="274"/>
      <c r="EG131" s="274"/>
      <c r="EH131" s="277"/>
      <c r="EI131" s="277"/>
      <c r="EJ131" s="274"/>
      <c r="EK131" s="277"/>
      <c r="EL131" s="277"/>
      <c r="EM131" s="277"/>
      <c r="EN131" s="274"/>
      <c r="EO131" s="274"/>
      <c r="EP131" s="274"/>
      <c r="EQ131" s="277"/>
      <c r="ER131" s="277"/>
      <c r="ES131" s="277"/>
      <c r="ET131" s="277"/>
      <c r="EU131" s="274"/>
      <c r="EV131" s="274"/>
      <c r="EW131" s="277"/>
      <c r="EX131" s="277"/>
      <c r="EY131" s="277"/>
      <c r="EZ131" s="274"/>
      <c r="FA131" s="274"/>
      <c r="FB131" s="274"/>
      <c r="FC131" s="274"/>
      <c r="FD131" s="274"/>
      <c r="FE131" s="274"/>
      <c r="FF131" s="274"/>
      <c r="FG131" s="274"/>
      <c r="FH131" s="274"/>
      <c r="FI131" s="274"/>
      <c r="FJ131" s="274"/>
      <c r="FK131" s="274"/>
      <c r="FL131" s="274"/>
      <c r="FM131" s="274"/>
      <c r="FN131" s="274"/>
      <c r="FO131" s="274"/>
      <c r="FP131" s="277"/>
      <c r="FQ131" s="277"/>
      <c r="FR131" s="277"/>
      <c r="FS131" s="274"/>
      <c r="FT131" s="274"/>
      <c r="FU131" s="274"/>
      <c r="FV131" s="274"/>
      <c r="FW131" s="274"/>
    </row>
    <row r="132" spans="1:179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7"/>
      <c r="AM132" s="277"/>
      <c r="AN132" s="274"/>
      <c r="AO132" s="277"/>
      <c r="AP132" s="277"/>
      <c r="AQ132" s="274"/>
      <c r="AR132" s="277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7"/>
      <c r="BI132" s="277"/>
      <c r="BJ132" s="277"/>
      <c r="BK132" s="277"/>
      <c r="BL132" s="277"/>
      <c r="BM132" s="277"/>
      <c r="BN132" s="277"/>
      <c r="BO132" s="277"/>
      <c r="BP132" s="274"/>
      <c r="BQ132" s="274"/>
      <c r="BR132" s="274"/>
      <c r="BS132" s="277"/>
      <c r="BT132" s="277"/>
      <c r="BU132" s="277"/>
      <c r="BV132" s="277"/>
      <c r="BW132" s="277"/>
      <c r="BX132" s="277"/>
      <c r="BY132" s="277"/>
      <c r="BZ132" s="277"/>
      <c r="CA132" s="277"/>
      <c r="CB132" s="277"/>
      <c r="CC132" s="277"/>
      <c r="CD132" s="274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4"/>
      <c r="CO132" s="277"/>
      <c r="CP132" s="277"/>
      <c r="CQ132" s="277"/>
      <c r="CR132" s="277"/>
      <c r="CS132" s="277"/>
      <c r="CT132" s="277"/>
      <c r="CU132" s="277"/>
      <c r="CV132" s="277"/>
      <c r="CW132" s="277"/>
      <c r="CX132" s="277"/>
      <c r="CY132" s="277"/>
      <c r="CZ132" s="277"/>
      <c r="DA132" s="274"/>
      <c r="DB132" s="277"/>
      <c r="DC132" s="277"/>
      <c r="DD132" s="277"/>
      <c r="DE132" s="277"/>
      <c r="DF132" s="277"/>
      <c r="DG132" s="277"/>
      <c r="DH132" s="274"/>
      <c r="DI132" s="274"/>
      <c r="DJ132" s="274"/>
      <c r="DK132" s="277"/>
      <c r="DL132" s="277"/>
      <c r="DM132" s="277"/>
      <c r="DN132" s="277"/>
      <c r="DO132" s="277"/>
      <c r="DP132" s="277"/>
      <c r="DQ132" s="277"/>
      <c r="DR132" s="277"/>
      <c r="DS132" s="277"/>
      <c r="DT132" s="277"/>
      <c r="DU132" s="277"/>
      <c r="DV132" s="274"/>
      <c r="DW132" s="277"/>
      <c r="DX132" s="277"/>
      <c r="DY132" s="277"/>
      <c r="DZ132" s="274"/>
      <c r="EA132" s="277"/>
      <c r="EB132" s="277"/>
      <c r="EC132" s="277"/>
      <c r="ED132" s="274"/>
      <c r="EE132" s="274"/>
      <c r="EF132" s="274"/>
      <c r="EG132" s="274"/>
      <c r="EH132" s="277"/>
      <c r="EI132" s="277"/>
      <c r="EJ132" s="274"/>
      <c r="EK132" s="277"/>
      <c r="EL132" s="277"/>
      <c r="EM132" s="277"/>
      <c r="EN132" s="274"/>
      <c r="EO132" s="274"/>
      <c r="EP132" s="274"/>
      <c r="EQ132" s="277"/>
      <c r="ER132" s="277"/>
      <c r="ES132" s="277"/>
      <c r="ET132" s="277"/>
      <c r="EU132" s="274"/>
      <c r="EV132" s="274"/>
      <c r="EW132" s="277"/>
      <c r="EX132" s="277"/>
      <c r="EY132" s="277"/>
      <c r="EZ132" s="274"/>
      <c r="FA132" s="274"/>
      <c r="FB132" s="274"/>
      <c r="FC132" s="274"/>
      <c r="FD132" s="274"/>
      <c r="FE132" s="274"/>
      <c r="FF132" s="274"/>
      <c r="FG132" s="274"/>
      <c r="FH132" s="274"/>
      <c r="FI132" s="274"/>
      <c r="FJ132" s="274"/>
      <c r="FK132" s="274"/>
      <c r="FL132" s="274"/>
      <c r="FM132" s="274"/>
      <c r="FN132" s="274"/>
      <c r="FO132" s="274"/>
      <c r="FP132" s="277"/>
      <c r="FQ132" s="277"/>
      <c r="FR132" s="277"/>
      <c r="FS132" s="274"/>
      <c r="FT132" s="274"/>
      <c r="FU132" s="274"/>
      <c r="FV132" s="274"/>
      <c r="FW132" s="274"/>
    </row>
    <row r="133" spans="1:179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7"/>
      <c r="AM133" s="277"/>
      <c r="AN133" s="274"/>
      <c r="AO133" s="277"/>
      <c r="AP133" s="277"/>
      <c r="AQ133" s="274"/>
      <c r="AR133" s="277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7"/>
      <c r="BI133" s="277"/>
      <c r="BJ133" s="277"/>
      <c r="BK133" s="277"/>
      <c r="BL133" s="277"/>
      <c r="BM133" s="277"/>
      <c r="BN133" s="277"/>
      <c r="BO133" s="277"/>
      <c r="BP133" s="274"/>
      <c r="BQ133" s="274"/>
      <c r="BR133" s="274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  <c r="CC133" s="277"/>
      <c r="CD133" s="274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4"/>
      <c r="CO133" s="277"/>
      <c r="CP133" s="277"/>
      <c r="CQ133" s="277"/>
      <c r="CR133" s="277"/>
      <c r="CS133" s="277"/>
      <c r="CT133" s="277"/>
      <c r="CU133" s="277"/>
      <c r="CV133" s="277"/>
      <c r="CW133" s="277"/>
      <c r="CX133" s="277"/>
      <c r="CY133" s="277"/>
      <c r="CZ133" s="277"/>
      <c r="DA133" s="274"/>
      <c r="DB133" s="277"/>
      <c r="DC133" s="277"/>
      <c r="DD133" s="277"/>
      <c r="DE133" s="277"/>
      <c r="DF133" s="277"/>
      <c r="DG133" s="277"/>
      <c r="DH133" s="274"/>
      <c r="DI133" s="274"/>
      <c r="DJ133" s="274"/>
      <c r="DK133" s="277"/>
      <c r="DL133" s="277"/>
      <c r="DM133" s="277"/>
      <c r="DN133" s="277"/>
      <c r="DO133" s="277"/>
      <c r="DP133" s="277"/>
      <c r="DQ133" s="277"/>
      <c r="DR133" s="277"/>
      <c r="DS133" s="277"/>
      <c r="DT133" s="277"/>
      <c r="DU133" s="277"/>
      <c r="DV133" s="274"/>
      <c r="DW133" s="277"/>
      <c r="DX133" s="277"/>
      <c r="DY133" s="277"/>
      <c r="DZ133" s="274"/>
      <c r="EA133" s="277"/>
      <c r="EB133" s="277"/>
      <c r="EC133" s="277"/>
      <c r="ED133" s="274"/>
      <c r="EE133" s="274"/>
      <c r="EF133" s="274"/>
      <c r="EG133" s="274"/>
      <c r="EH133" s="277"/>
      <c r="EI133" s="277"/>
      <c r="EJ133" s="274"/>
      <c r="EK133" s="277"/>
      <c r="EL133" s="277"/>
      <c r="EM133" s="277"/>
      <c r="EN133" s="274"/>
      <c r="EO133" s="274"/>
      <c r="EP133" s="274"/>
      <c r="EQ133" s="277"/>
      <c r="ER133" s="277"/>
      <c r="ES133" s="277"/>
      <c r="ET133" s="277"/>
      <c r="EU133" s="274"/>
      <c r="EV133" s="274"/>
      <c r="EW133" s="277"/>
      <c r="EX133" s="277"/>
      <c r="EY133" s="277"/>
      <c r="EZ133" s="274"/>
      <c r="FA133" s="274"/>
      <c r="FB133" s="274"/>
      <c r="FC133" s="274"/>
      <c r="FD133" s="274"/>
      <c r="FE133" s="274"/>
      <c r="FF133" s="274"/>
      <c r="FG133" s="274"/>
      <c r="FH133" s="274"/>
      <c r="FI133" s="274"/>
      <c r="FJ133" s="274"/>
      <c r="FK133" s="274"/>
      <c r="FL133" s="274"/>
      <c r="FM133" s="274"/>
      <c r="FN133" s="274"/>
      <c r="FO133" s="274"/>
      <c r="FP133" s="277"/>
      <c r="FQ133" s="277"/>
      <c r="FR133" s="277"/>
      <c r="FS133" s="274"/>
      <c r="FT133" s="274"/>
      <c r="FU133" s="274"/>
      <c r="FV133" s="274"/>
      <c r="FW133" s="274"/>
    </row>
    <row r="134" spans="1:179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7"/>
      <c r="AM134" s="277"/>
      <c r="AN134" s="274"/>
      <c r="AO134" s="277"/>
      <c r="AP134" s="277"/>
      <c r="AQ134" s="274"/>
      <c r="AR134" s="277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7"/>
      <c r="BI134" s="277"/>
      <c r="BJ134" s="277"/>
      <c r="BK134" s="277"/>
      <c r="BL134" s="277"/>
      <c r="BM134" s="277"/>
      <c r="BN134" s="277"/>
      <c r="BO134" s="277"/>
      <c r="BP134" s="274"/>
      <c r="BQ134" s="274"/>
      <c r="BR134" s="274"/>
      <c r="BS134" s="277"/>
      <c r="BT134" s="277"/>
      <c r="BU134" s="277"/>
      <c r="BV134" s="277"/>
      <c r="BW134" s="277"/>
      <c r="BX134" s="277"/>
      <c r="BY134" s="277"/>
      <c r="BZ134" s="277"/>
      <c r="CA134" s="277"/>
      <c r="CB134" s="277"/>
      <c r="CC134" s="277"/>
      <c r="CD134" s="274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4"/>
      <c r="CO134" s="277"/>
      <c r="CP134" s="277"/>
      <c r="CQ134" s="277"/>
      <c r="CR134" s="277"/>
      <c r="CS134" s="277"/>
      <c r="CT134" s="277"/>
      <c r="CU134" s="277"/>
      <c r="CV134" s="277"/>
      <c r="CW134" s="277"/>
      <c r="CX134" s="277"/>
      <c r="CY134" s="277"/>
      <c r="CZ134" s="277"/>
      <c r="DA134" s="274"/>
      <c r="DB134" s="277"/>
      <c r="DC134" s="277"/>
      <c r="DD134" s="277"/>
      <c r="DE134" s="277"/>
      <c r="DF134" s="277"/>
      <c r="DG134" s="277"/>
      <c r="DH134" s="274"/>
      <c r="DI134" s="274"/>
      <c r="DJ134" s="274"/>
      <c r="DK134" s="277"/>
      <c r="DL134" s="277"/>
      <c r="DM134" s="277"/>
      <c r="DN134" s="277"/>
      <c r="DO134" s="277"/>
      <c r="DP134" s="277"/>
      <c r="DQ134" s="277"/>
      <c r="DR134" s="277"/>
      <c r="DS134" s="277"/>
      <c r="DT134" s="277"/>
      <c r="DU134" s="277"/>
      <c r="DV134" s="274"/>
      <c r="DW134" s="277"/>
      <c r="DX134" s="277"/>
      <c r="DY134" s="277"/>
      <c r="DZ134" s="274"/>
      <c r="EA134" s="277"/>
      <c r="EB134" s="277"/>
      <c r="EC134" s="277"/>
      <c r="ED134" s="274"/>
      <c r="EE134" s="274"/>
      <c r="EF134" s="274"/>
      <c r="EG134" s="274"/>
      <c r="EH134" s="277"/>
      <c r="EI134" s="277"/>
      <c r="EJ134" s="274"/>
      <c r="EK134" s="277"/>
      <c r="EL134" s="277"/>
      <c r="EM134" s="277"/>
      <c r="EN134" s="274"/>
      <c r="EO134" s="274"/>
      <c r="EP134" s="274"/>
      <c r="EQ134" s="277"/>
      <c r="ER134" s="277"/>
      <c r="ES134" s="277"/>
      <c r="ET134" s="277"/>
      <c r="EU134" s="274"/>
      <c r="EV134" s="274"/>
      <c r="EW134" s="277"/>
      <c r="EX134" s="277"/>
      <c r="EY134" s="277"/>
      <c r="EZ134" s="274"/>
      <c r="FA134" s="274"/>
      <c r="FB134" s="274"/>
      <c r="FC134" s="274"/>
      <c r="FD134" s="274"/>
      <c r="FE134" s="274"/>
      <c r="FF134" s="274"/>
      <c r="FG134" s="274"/>
      <c r="FH134" s="274"/>
      <c r="FI134" s="274"/>
      <c r="FJ134" s="274"/>
      <c r="FK134" s="274"/>
      <c r="FL134" s="274"/>
      <c r="FM134" s="274"/>
      <c r="FN134" s="274"/>
      <c r="FO134" s="274"/>
      <c r="FP134" s="277"/>
      <c r="FQ134" s="277"/>
      <c r="FR134" s="277"/>
      <c r="FS134" s="274"/>
      <c r="FT134" s="274"/>
      <c r="FU134" s="274"/>
      <c r="FV134" s="274"/>
      <c r="FW134" s="274"/>
    </row>
    <row r="135" spans="1:179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7"/>
      <c r="AM135" s="277"/>
      <c r="AN135" s="274"/>
      <c r="AO135" s="277"/>
      <c r="AP135" s="277"/>
      <c r="AQ135" s="274"/>
      <c r="AR135" s="277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7"/>
      <c r="BI135" s="277"/>
      <c r="BJ135" s="277"/>
      <c r="BK135" s="277"/>
      <c r="BL135" s="277"/>
      <c r="BM135" s="277"/>
      <c r="BN135" s="277"/>
      <c r="BO135" s="277"/>
      <c r="BP135" s="274"/>
      <c r="BQ135" s="274"/>
      <c r="BR135" s="274"/>
      <c r="BS135" s="277"/>
      <c r="BT135" s="277"/>
      <c r="BU135" s="277"/>
      <c r="BV135" s="277"/>
      <c r="BW135" s="277"/>
      <c r="BX135" s="277"/>
      <c r="BY135" s="277"/>
      <c r="BZ135" s="277"/>
      <c r="CA135" s="277"/>
      <c r="CB135" s="277"/>
      <c r="CC135" s="277"/>
      <c r="CD135" s="274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4"/>
      <c r="CO135" s="277"/>
      <c r="CP135" s="277"/>
      <c r="CQ135" s="277"/>
      <c r="CR135" s="277"/>
      <c r="CS135" s="277"/>
      <c r="CT135" s="277"/>
      <c r="CU135" s="277"/>
      <c r="CV135" s="277"/>
      <c r="CW135" s="277"/>
      <c r="CX135" s="277"/>
      <c r="CY135" s="277"/>
      <c r="CZ135" s="277"/>
      <c r="DA135" s="274"/>
      <c r="DB135" s="277"/>
      <c r="DC135" s="277"/>
      <c r="DD135" s="277"/>
      <c r="DE135" s="277"/>
      <c r="DF135" s="277"/>
      <c r="DG135" s="277"/>
      <c r="DH135" s="274"/>
      <c r="DI135" s="274"/>
      <c r="DJ135" s="274"/>
      <c r="DK135" s="277"/>
      <c r="DL135" s="277"/>
      <c r="DM135" s="277"/>
      <c r="DN135" s="277"/>
      <c r="DO135" s="277"/>
      <c r="DP135" s="277"/>
      <c r="DQ135" s="277"/>
      <c r="DR135" s="277"/>
      <c r="DS135" s="277"/>
      <c r="DT135" s="277"/>
      <c r="DU135" s="277"/>
      <c r="DV135" s="274"/>
      <c r="DW135" s="277"/>
      <c r="DX135" s="277"/>
      <c r="DY135" s="277"/>
      <c r="DZ135" s="274"/>
      <c r="EA135" s="277"/>
      <c r="EB135" s="277"/>
      <c r="EC135" s="277"/>
      <c r="ED135" s="274"/>
      <c r="EE135" s="274"/>
      <c r="EF135" s="274"/>
      <c r="EG135" s="274"/>
      <c r="EH135" s="277"/>
      <c r="EI135" s="277"/>
      <c r="EJ135" s="274"/>
      <c r="EK135" s="277"/>
      <c r="EL135" s="277"/>
      <c r="EM135" s="277"/>
      <c r="EN135" s="274"/>
      <c r="EO135" s="274"/>
      <c r="EP135" s="274"/>
      <c r="EQ135" s="277"/>
      <c r="ER135" s="277"/>
      <c r="ES135" s="277"/>
      <c r="ET135" s="277"/>
      <c r="EU135" s="274"/>
      <c r="EV135" s="274"/>
      <c r="EW135" s="277"/>
      <c r="EX135" s="277"/>
      <c r="EY135" s="277"/>
      <c r="EZ135" s="274"/>
      <c r="FA135" s="274"/>
      <c r="FB135" s="274"/>
      <c r="FC135" s="274"/>
      <c r="FD135" s="274"/>
      <c r="FE135" s="274"/>
      <c r="FF135" s="274"/>
      <c r="FG135" s="274"/>
      <c r="FH135" s="274"/>
      <c r="FI135" s="274"/>
      <c r="FJ135" s="274"/>
      <c r="FK135" s="274"/>
      <c r="FL135" s="274"/>
      <c r="FM135" s="274"/>
      <c r="FN135" s="274"/>
      <c r="FO135" s="274"/>
      <c r="FP135" s="277"/>
      <c r="FQ135" s="277"/>
      <c r="FR135" s="277"/>
      <c r="FS135" s="274"/>
      <c r="FT135" s="274"/>
      <c r="FU135" s="274"/>
      <c r="FV135" s="274"/>
      <c r="FW135" s="274"/>
    </row>
    <row r="136" spans="1:179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7"/>
      <c r="AM136" s="277"/>
      <c r="AN136" s="274"/>
      <c r="AO136" s="277"/>
      <c r="AP136" s="277"/>
      <c r="AQ136" s="274"/>
      <c r="AR136" s="277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7"/>
      <c r="BI136" s="277"/>
      <c r="BJ136" s="277"/>
      <c r="BK136" s="277"/>
      <c r="BL136" s="277"/>
      <c r="BM136" s="277"/>
      <c r="BN136" s="277"/>
      <c r="BO136" s="277"/>
      <c r="BP136" s="274"/>
      <c r="BQ136" s="274"/>
      <c r="BR136" s="274"/>
      <c r="BS136" s="277"/>
      <c r="BT136" s="277"/>
      <c r="BU136" s="277"/>
      <c r="BV136" s="277"/>
      <c r="BW136" s="277"/>
      <c r="BX136" s="277"/>
      <c r="BY136" s="277"/>
      <c r="BZ136" s="277"/>
      <c r="CA136" s="277"/>
      <c r="CB136" s="277"/>
      <c r="CC136" s="277"/>
      <c r="CD136" s="274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4"/>
      <c r="CO136" s="277"/>
      <c r="CP136" s="277"/>
      <c r="CQ136" s="277"/>
      <c r="CR136" s="277"/>
      <c r="CS136" s="277"/>
      <c r="CT136" s="277"/>
      <c r="CU136" s="277"/>
      <c r="CV136" s="277"/>
      <c r="CW136" s="277"/>
      <c r="CX136" s="277"/>
      <c r="CY136" s="277"/>
      <c r="CZ136" s="277"/>
      <c r="DA136" s="274"/>
      <c r="DB136" s="277"/>
      <c r="DC136" s="277"/>
      <c r="DD136" s="277"/>
      <c r="DE136" s="277"/>
      <c r="DF136" s="277"/>
      <c r="DG136" s="277"/>
      <c r="DH136" s="274"/>
      <c r="DI136" s="274"/>
      <c r="DJ136" s="274"/>
      <c r="DK136" s="277"/>
      <c r="DL136" s="277"/>
      <c r="DM136" s="277"/>
      <c r="DN136" s="277"/>
      <c r="DO136" s="277"/>
      <c r="DP136" s="277"/>
      <c r="DQ136" s="277"/>
      <c r="DR136" s="277"/>
      <c r="DS136" s="277"/>
      <c r="DT136" s="277"/>
      <c r="DU136" s="277"/>
      <c r="DV136" s="274"/>
      <c r="DW136" s="277"/>
      <c r="DX136" s="277"/>
      <c r="DY136" s="277"/>
      <c r="DZ136" s="274"/>
      <c r="EA136" s="277"/>
      <c r="EB136" s="277"/>
      <c r="EC136" s="277"/>
      <c r="ED136" s="274"/>
      <c r="EE136" s="274"/>
      <c r="EF136" s="274"/>
      <c r="EG136" s="274"/>
      <c r="EH136" s="277"/>
      <c r="EI136" s="277"/>
      <c r="EJ136" s="274"/>
      <c r="EK136" s="277"/>
      <c r="EL136" s="277"/>
      <c r="EM136" s="277"/>
      <c r="EN136" s="274"/>
      <c r="EO136" s="274"/>
      <c r="EP136" s="274"/>
      <c r="EQ136" s="277"/>
      <c r="ER136" s="277"/>
      <c r="ES136" s="277"/>
      <c r="ET136" s="277"/>
      <c r="EU136" s="274"/>
      <c r="EV136" s="274"/>
      <c r="EW136" s="277"/>
      <c r="EX136" s="277"/>
      <c r="EY136" s="277"/>
      <c r="EZ136" s="274"/>
      <c r="FA136" s="274"/>
      <c r="FB136" s="274"/>
      <c r="FC136" s="274"/>
      <c r="FD136" s="274"/>
      <c r="FE136" s="274"/>
      <c r="FF136" s="274"/>
      <c r="FG136" s="274"/>
      <c r="FH136" s="274"/>
      <c r="FI136" s="274"/>
      <c r="FJ136" s="274"/>
      <c r="FK136" s="274"/>
      <c r="FL136" s="274"/>
      <c r="FM136" s="274"/>
      <c r="FN136" s="274"/>
      <c r="FO136" s="274"/>
      <c r="FP136" s="277"/>
      <c r="FQ136" s="277"/>
      <c r="FR136" s="277"/>
      <c r="FS136" s="274"/>
      <c r="FT136" s="274"/>
      <c r="FU136" s="274"/>
      <c r="FV136" s="274"/>
      <c r="FW136" s="274"/>
    </row>
    <row r="137" spans="1:179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7"/>
      <c r="AM137" s="277"/>
      <c r="AN137" s="274"/>
      <c r="AO137" s="277"/>
      <c r="AP137" s="277"/>
      <c r="AQ137" s="274"/>
      <c r="AR137" s="277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7"/>
      <c r="BI137" s="277"/>
      <c r="BJ137" s="277"/>
      <c r="BK137" s="277"/>
      <c r="BL137" s="277"/>
      <c r="BM137" s="277"/>
      <c r="BN137" s="277"/>
      <c r="BO137" s="277"/>
      <c r="BP137" s="274"/>
      <c r="BQ137" s="274"/>
      <c r="BR137" s="274"/>
      <c r="BS137" s="277"/>
      <c r="BT137" s="277"/>
      <c r="BU137" s="277"/>
      <c r="BV137" s="277"/>
      <c r="BW137" s="277"/>
      <c r="BX137" s="277"/>
      <c r="BY137" s="277"/>
      <c r="BZ137" s="277"/>
      <c r="CA137" s="277"/>
      <c r="CB137" s="277"/>
      <c r="CC137" s="277"/>
      <c r="CD137" s="274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4"/>
      <c r="CO137" s="277"/>
      <c r="CP137" s="277"/>
      <c r="CQ137" s="277"/>
      <c r="CR137" s="277"/>
      <c r="CS137" s="277"/>
      <c r="CT137" s="277"/>
      <c r="CU137" s="277"/>
      <c r="CV137" s="277"/>
      <c r="CW137" s="277"/>
      <c r="CX137" s="277"/>
      <c r="CY137" s="277"/>
      <c r="CZ137" s="277"/>
      <c r="DA137" s="274"/>
      <c r="DB137" s="277"/>
      <c r="DC137" s="277"/>
      <c r="DD137" s="277"/>
      <c r="DE137" s="277"/>
      <c r="DF137" s="277"/>
      <c r="DG137" s="277"/>
      <c r="DH137" s="274"/>
      <c r="DI137" s="274"/>
      <c r="DJ137" s="274"/>
      <c r="DK137" s="277"/>
      <c r="DL137" s="277"/>
      <c r="DM137" s="277"/>
      <c r="DN137" s="277"/>
      <c r="DO137" s="277"/>
      <c r="DP137" s="277"/>
      <c r="DQ137" s="277"/>
      <c r="DR137" s="277"/>
      <c r="DS137" s="277"/>
      <c r="DT137" s="277"/>
      <c r="DU137" s="277"/>
      <c r="DV137" s="274"/>
      <c r="DW137" s="277"/>
      <c r="DX137" s="277"/>
      <c r="DY137" s="277"/>
      <c r="DZ137" s="274"/>
      <c r="EA137" s="277"/>
      <c r="EB137" s="277"/>
      <c r="EC137" s="277"/>
      <c r="ED137" s="274"/>
      <c r="EE137" s="274"/>
      <c r="EF137" s="274"/>
      <c r="EG137" s="274"/>
      <c r="EH137" s="277"/>
      <c r="EI137" s="277"/>
      <c r="EJ137" s="274"/>
      <c r="EK137" s="277"/>
      <c r="EL137" s="277"/>
      <c r="EM137" s="277"/>
      <c r="EN137" s="274"/>
      <c r="EO137" s="274"/>
      <c r="EP137" s="274"/>
      <c r="EQ137" s="277"/>
      <c r="ER137" s="277"/>
      <c r="ES137" s="277"/>
      <c r="ET137" s="277"/>
      <c r="EU137" s="274"/>
      <c r="EV137" s="274"/>
      <c r="EW137" s="277"/>
      <c r="EX137" s="277"/>
      <c r="EY137" s="277"/>
      <c r="EZ137" s="274"/>
      <c r="FA137" s="274"/>
      <c r="FB137" s="274"/>
      <c r="FC137" s="274"/>
      <c r="FD137" s="274"/>
      <c r="FE137" s="274"/>
      <c r="FF137" s="274"/>
      <c r="FG137" s="274"/>
      <c r="FH137" s="274"/>
      <c r="FI137" s="274"/>
      <c r="FJ137" s="274"/>
      <c r="FK137" s="274"/>
      <c r="FL137" s="274"/>
      <c r="FM137" s="274"/>
      <c r="FN137" s="274"/>
      <c r="FO137" s="274"/>
      <c r="FP137" s="277"/>
      <c r="FQ137" s="277"/>
      <c r="FR137" s="277"/>
      <c r="FS137" s="274"/>
      <c r="FT137" s="274"/>
      <c r="FU137" s="274"/>
      <c r="FV137" s="274"/>
      <c r="FW137" s="274"/>
    </row>
    <row r="138" spans="1:179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7"/>
      <c r="AM138" s="277"/>
      <c r="AN138" s="274"/>
      <c r="AO138" s="277"/>
      <c r="AP138" s="277"/>
      <c r="AQ138" s="274"/>
      <c r="AR138" s="277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7"/>
      <c r="BI138" s="277"/>
      <c r="BJ138" s="277"/>
      <c r="BK138" s="277"/>
      <c r="BL138" s="277"/>
      <c r="BM138" s="277"/>
      <c r="BN138" s="277"/>
      <c r="BO138" s="277"/>
      <c r="BP138" s="274"/>
      <c r="BQ138" s="274"/>
      <c r="BR138" s="274"/>
      <c r="BS138" s="277"/>
      <c r="BT138" s="277"/>
      <c r="BU138" s="277"/>
      <c r="BV138" s="277"/>
      <c r="BW138" s="277"/>
      <c r="BX138" s="277"/>
      <c r="BY138" s="277"/>
      <c r="BZ138" s="277"/>
      <c r="CA138" s="277"/>
      <c r="CB138" s="277"/>
      <c r="CC138" s="277"/>
      <c r="CD138" s="274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4"/>
      <c r="CO138" s="277"/>
      <c r="CP138" s="277"/>
      <c r="CQ138" s="277"/>
      <c r="CR138" s="277"/>
      <c r="CS138" s="277"/>
      <c r="CT138" s="277"/>
      <c r="CU138" s="277"/>
      <c r="CV138" s="277"/>
      <c r="CW138" s="277"/>
      <c r="CX138" s="277"/>
      <c r="CY138" s="277"/>
      <c r="CZ138" s="277"/>
      <c r="DA138" s="274"/>
      <c r="DB138" s="277"/>
      <c r="DC138" s="277"/>
      <c r="DD138" s="277"/>
      <c r="DE138" s="277"/>
      <c r="DF138" s="277"/>
      <c r="DG138" s="277"/>
      <c r="DH138" s="274"/>
      <c r="DI138" s="274"/>
      <c r="DJ138" s="274"/>
      <c r="DK138" s="277"/>
      <c r="DL138" s="277"/>
      <c r="DM138" s="277"/>
      <c r="DN138" s="277"/>
      <c r="DO138" s="277"/>
      <c r="DP138" s="277"/>
      <c r="DQ138" s="277"/>
      <c r="DR138" s="277"/>
      <c r="DS138" s="277"/>
      <c r="DT138" s="277"/>
      <c r="DU138" s="277"/>
      <c r="DV138" s="274"/>
      <c r="DW138" s="277"/>
      <c r="DX138" s="277"/>
      <c r="DY138" s="277"/>
      <c r="DZ138" s="274"/>
      <c r="EA138" s="277"/>
      <c r="EB138" s="277"/>
      <c r="EC138" s="277"/>
      <c r="ED138" s="274"/>
      <c r="EE138" s="274"/>
      <c r="EF138" s="274"/>
      <c r="EG138" s="274"/>
      <c r="EH138" s="277"/>
      <c r="EI138" s="277"/>
      <c r="EJ138" s="274"/>
      <c r="EK138" s="277"/>
      <c r="EL138" s="277"/>
      <c r="EM138" s="277"/>
      <c r="EN138" s="274"/>
      <c r="EO138" s="274"/>
      <c r="EP138" s="274"/>
      <c r="EQ138" s="277"/>
      <c r="ER138" s="277"/>
      <c r="ES138" s="277"/>
      <c r="ET138" s="277"/>
      <c r="EU138" s="274"/>
      <c r="EV138" s="274"/>
      <c r="EW138" s="277"/>
      <c r="EX138" s="277"/>
      <c r="EY138" s="277"/>
      <c r="EZ138" s="274"/>
      <c r="FA138" s="274"/>
      <c r="FB138" s="274"/>
      <c r="FC138" s="274"/>
      <c r="FD138" s="274"/>
      <c r="FE138" s="274"/>
      <c r="FF138" s="274"/>
      <c r="FG138" s="274"/>
      <c r="FH138" s="274"/>
      <c r="FI138" s="274"/>
      <c r="FJ138" s="274"/>
      <c r="FK138" s="274"/>
      <c r="FL138" s="274"/>
      <c r="FM138" s="274"/>
      <c r="FN138" s="274"/>
      <c r="FO138" s="274"/>
      <c r="FP138" s="277"/>
      <c r="FQ138" s="277"/>
      <c r="FR138" s="277"/>
      <c r="FS138" s="274"/>
      <c r="FT138" s="274"/>
      <c r="FU138" s="274"/>
      <c r="FV138" s="274"/>
      <c r="FW138" s="274"/>
    </row>
    <row r="139" spans="1:179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7"/>
      <c r="AM139" s="277"/>
      <c r="AN139" s="274"/>
      <c r="AO139" s="277"/>
      <c r="AP139" s="277"/>
      <c r="AQ139" s="274"/>
      <c r="AR139" s="277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7"/>
      <c r="BI139" s="277"/>
      <c r="BJ139" s="277"/>
      <c r="BK139" s="277"/>
      <c r="BL139" s="277"/>
      <c r="BM139" s="277"/>
      <c r="BN139" s="277"/>
      <c r="BO139" s="277"/>
      <c r="BP139" s="274"/>
      <c r="BQ139" s="274"/>
      <c r="BR139" s="274"/>
      <c r="BS139" s="277"/>
      <c r="BT139" s="277"/>
      <c r="BU139" s="277"/>
      <c r="BV139" s="277"/>
      <c r="BW139" s="277"/>
      <c r="BX139" s="277"/>
      <c r="BY139" s="277"/>
      <c r="BZ139" s="277"/>
      <c r="CA139" s="277"/>
      <c r="CB139" s="277"/>
      <c r="CC139" s="277"/>
      <c r="CD139" s="274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4"/>
      <c r="CO139" s="277"/>
      <c r="CP139" s="277"/>
      <c r="CQ139" s="277"/>
      <c r="CR139" s="277"/>
      <c r="CS139" s="277"/>
      <c r="CT139" s="277"/>
      <c r="CU139" s="277"/>
      <c r="CV139" s="277"/>
      <c r="CW139" s="277"/>
      <c r="CX139" s="277"/>
      <c r="CY139" s="277"/>
      <c r="CZ139" s="277"/>
      <c r="DA139" s="274"/>
      <c r="DB139" s="277"/>
      <c r="DC139" s="277"/>
      <c r="DD139" s="277"/>
      <c r="DE139" s="277"/>
      <c r="DF139" s="277"/>
      <c r="DG139" s="277"/>
      <c r="DH139" s="274"/>
      <c r="DI139" s="274"/>
      <c r="DJ139" s="274"/>
      <c r="DK139" s="277"/>
      <c r="DL139" s="277"/>
      <c r="DM139" s="277"/>
      <c r="DN139" s="277"/>
      <c r="DO139" s="277"/>
      <c r="DP139" s="277"/>
      <c r="DQ139" s="277"/>
      <c r="DR139" s="277"/>
      <c r="DS139" s="277"/>
      <c r="DT139" s="277"/>
      <c r="DU139" s="277"/>
      <c r="DV139" s="274"/>
      <c r="DW139" s="277"/>
      <c r="DX139" s="277"/>
      <c r="DY139" s="277"/>
      <c r="DZ139" s="274"/>
      <c r="EA139" s="277"/>
      <c r="EB139" s="277"/>
      <c r="EC139" s="277"/>
      <c r="ED139" s="274"/>
      <c r="EE139" s="274"/>
      <c r="EF139" s="274"/>
      <c r="EG139" s="274"/>
      <c r="EH139" s="277"/>
      <c r="EI139" s="277"/>
      <c r="EJ139" s="274"/>
      <c r="EK139" s="277"/>
      <c r="EL139" s="277"/>
      <c r="EM139" s="277"/>
      <c r="EN139" s="274"/>
      <c r="EO139" s="274"/>
      <c r="EP139" s="274"/>
      <c r="EQ139" s="277"/>
      <c r="ER139" s="277"/>
      <c r="ES139" s="277"/>
      <c r="ET139" s="277"/>
      <c r="EU139" s="274"/>
      <c r="EV139" s="274"/>
      <c r="EW139" s="277"/>
      <c r="EX139" s="277"/>
      <c r="EY139" s="277"/>
      <c r="EZ139" s="274"/>
      <c r="FA139" s="274"/>
      <c r="FB139" s="274"/>
      <c r="FC139" s="274"/>
      <c r="FD139" s="274"/>
      <c r="FE139" s="274"/>
      <c r="FF139" s="274"/>
      <c r="FG139" s="274"/>
      <c r="FH139" s="274"/>
      <c r="FI139" s="274"/>
      <c r="FJ139" s="274"/>
      <c r="FK139" s="274"/>
      <c r="FL139" s="274"/>
      <c r="FM139" s="274"/>
      <c r="FN139" s="274"/>
      <c r="FO139" s="274"/>
      <c r="FP139" s="277"/>
      <c r="FQ139" s="277"/>
      <c r="FR139" s="277"/>
      <c r="FS139" s="274"/>
      <c r="FT139" s="274"/>
      <c r="FU139" s="274"/>
      <c r="FV139" s="274"/>
      <c r="FW139" s="274"/>
    </row>
    <row r="140" spans="1:179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7"/>
      <c r="AM140" s="277"/>
      <c r="AN140" s="274"/>
      <c r="AO140" s="277"/>
      <c r="AP140" s="277"/>
      <c r="AQ140" s="274"/>
      <c r="AR140" s="277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7"/>
      <c r="BI140" s="277"/>
      <c r="BJ140" s="277"/>
      <c r="BK140" s="277"/>
      <c r="BL140" s="277"/>
      <c r="BM140" s="277"/>
      <c r="BN140" s="277"/>
      <c r="BO140" s="277"/>
      <c r="BP140" s="274"/>
      <c r="BQ140" s="274"/>
      <c r="BR140" s="274"/>
      <c r="BS140" s="277"/>
      <c r="BT140" s="277"/>
      <c r="BU140" s="277"/>
      <c r="BV140" s="277"/>
      <c r="BW140" s="277"/>
      <c r="BX140" s="277"/>
      <c r="BY140" s="277"/>
      <c r="BZ140" s="277"/>
      <c r="CA140" s="277"/>
      <c r="CB140" s="277"/>
      <c r="CC140" s="277"/>
      <c r="CD140" s="274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4"/>
      <c r="CO140" s="277"/>
      <c r="CP140" s="277"/>
      <c r="CQ140" s="277"/>
      <c r="CR140" s="277"/>
      <c r="CS140" s="277"/>
      <c r="CT140" s="277"/>
      <c r="CU140" s="277"/>
      <c r="CV140" s="277"/>
      <c r="CW140" s="277"/>
      <c r="CX140" s="277"/>
      <c r="CY140" s="277"/>
      <c r="CZ140" s="277"/>
      <c r="DA140" s="274"/>
      <c r="DB140" s="277"/>
      <c r="DC140" s="277"/>
      <c r="DD140" s="277"/>
      <c r="DE140" s="277"/>
      <c r="DF140" s="277"/>
      <c r="DG140" s="277"/>
      <c r="DH140" s="274"/>
      <c r="DI140" s="274"/>
      <c r="DJ140" s="274"/>
      <c r="DK140" s="277"/>
      <c r="DL140" s="277"/>
      <c r="DM140" s="277"/>
      <c r="DN140" s="277"/>
      <c r="DO140" s="277"/>
      <c r="DP140" s="277"/>
      <c r="DQ140" s="277"/>
      <c r="DR140" s="277"/>
      <c r="DS140" s="277"/>
      <c r="DT140" s="277"/>
      <c r="DU140" s="277"/>
      <c r="DV140" s="274"/>
      <c r="DW140" s="277"/>
      <c r="DX140" s="277"/>
      <c r="DY140" s="277"/>
      <c r="DZ140" s="274"/>
      <c r="EA140" s="277"/>
      <c r="EB140" s="277"/>
      <c r="EC140" s="277"/>
      <c r="ED140" s="274"/>
      <c r="EE140" s="274"/>
      <c r="EF140" s="274"/>
      <c r="EG140" s="274"/>
      <c r="EH140" s="277"/>
      <c r="EI140" s="277"/>
      <c r="EJ140" s="274"/>
      <c r="EK140" s="277"/>
      <c r="EL140" s="277"/>
      <c r="EM140" s="277"/>
      <c r="EN140" s="274"/>
      <c r="EO140" s="274"/>
      <c r="EP140" s="274"/>
      <c r="EQ140" s="277"/>
      <c r="ER140" s="277"/>
      <c r="ES140" s="277"/>
      <c r="ET140" s="277"/>
      <c r="EU140" s="274"/>
      <c r="EV140" s="274"/>
      <c r="EW140" s="277"/>
      <c r="EX140" s="277"/>
      <c r="EY140" s="277"/>
      <c r="EZ140" s="274"/>
      <c r="FA140" s="274"/>
      <c r="FB140" s="274"/>
      <c r="FC140" s="274"/>
      <c r="FD140" s="274"/>
      <c r="FE140" s="274"/>
      <c r="FF140" s="274"/>
      <c r="FG140" s="274"/>
      <c r="FH140" s="274"/>
      <c r="FI140" s="274"/>
      <c r="FJ140" s="274"/>
      <c r="FK140" s="274"/>
      <c r="FL140" s="274"/>
      <c r="FM140" s="274"/>
      <c r="FN140" s="274"/>
      <c r="FO140" s="274"/>
      <c r="FP140" s="277"/>
      <c r="FQ140" s="277"/>
      <c r="FR140" s="277"/>
      <c r="FS140" s="274"/>
      <c r="FT140" s="274"/>
      <c r="FU140" s="274"/>
      <c r="FV140" s="274"/>
      <c r="FW140" s="274"/>
    </row>
    <row r="141" spans="1:179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7"/>
      <c r="AM141" s="277"/>
      <c r="AN141" s="274"/>
      <c r="AO141" s="277"/>
      <c r="AP141" s="277"/>
      <c r="AQ141" s="274"/>
      <c r="AR141" s="277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7"/>
      <c r="BI141" s="277"/>
      <c r="BJ141" s="277"/>
      <c r="BK141" s="277"/>
      <c r="BL141" s="277"/>
      <c r="BM141" s="277"/>
      <c r="BN141" s="277"/>
      <c r="BO141" s="277"/>
      <c r="BP141" s="274"/>
      <c r="BQ141" s="274"/>
      <c r="BR141" s="274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  <c r="CC141" s="277"/>
      <c r="CD141" s="274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4"/>
      <c r="CO141" s="277"/>
      <c r="CP141" s="277"/>
      <c r="CQ141" s="277"/>
      <c r="CR141" s="277"/>
      <c r="CS141" s="277"/>
      <c r="CT141" s="277"/>
      <c r="CU141" s="277"/>
      <c r="CV141" s="277"/>
      <c r="CW141" s="277"/>
      <c r="CX141" s="277"/>
      <c r="CY141" s="277"/>
      <c r="CZ141" s="277"/>
      <c r="DA141" s="274"/>
      <c r="DB141" s="277"/>
      <c r="DC141" s="277"/>
      <c r="DD141" s="277"/>
      <c r="DE141" s="277"/>
      <c r="DF141" s="277"/>
      <c r="DG141" s="277"/>
      <c r="DH141" s="274"/>
      <c r="DI141" s="274"/>
      <c r="DJ141" s="274"/>
      <c r="DK141" s="277"/>
      <c r="DL141" s="277"/>
      <c r="DM141" s="277"/>
      <c r="DN141" s="277"/>
      <c r="DO141" s="277"/>
      <c r="DP141" s="277"/>
      <c r="DQ141" s="277"/>
      <c r="DR141" s="277"/>
      <c r="DS141" s="277"/>
      <c r="DT141" s="277"/>
      <c r="DU141" s="277"/>
      <c r="DV141" s="274"/>
      <c r="DW141" s="277"/>
      <c r="DX141" s="277"/>
      <c r="DY141" s="277"/>
      <c r="DZ141" s="274"/>
      <c r="EA141" s="277"/>
      <c r="EB141" s="277"/>
      <c r="EC141" s="277"/>
      <c r="ED141" s="274"/>
      <c r="EE141" s="274"/>
      <c r="EF141" s="274"/>
      <c r="EG141" s="274"/>
      <c r="EH141" s="277"/>
      <c r="EI141" s="277"/>
      <c r="EJ141" s="274"/>
      <c r="EK141" s="277"/>
      <c r="EL141" s="277"/>
      <c r="EM141" s="277"/>
      <c r="EN141" s="274"/>
      <c r="EO141" s="274"/>
      <c r="EP141" s="274"/>
      <c r="EQ141" s="277"/>
      <c r="ER141" s="277"/>
      <c r="ES141" s="277"/>
      <c r="ET141" s="277"/>
      <c r="EU141" s="274"/>
      <c r="EV141" s="274"/>
      <c r="EW141" s="277"/>
      <c r="EX141" s="277"/>
      <c r="EY141" s="277"/>
      <c r="EZ141" s="274"/>
      <c r="FA141" s="274"/>
      <c r="FB141" s="274"/>
      <c r="FC141" s="274"/>
      <c r="FD141" s="274"/>
      <c r="FE141" s="274"/>
      <c r="FF141" s="274"/>
      <c r="FG141" s="274"/>
      <c r="FH141" s="274"/>
      <c r="FI141" s="274"/>
      <c r="FJ141" s="274"/>
      <c r="FK141" s="274"/>
      <c r="FL141" s="274"/>
      <c r="FM141" s="274"/>
      <c r="FN141" s="274"/>
      <c r="FO141" s="274"/>
      <c r="FP141" s="277"/>
      <c r="FQ141" s="277"/>
      <c r="FR141" s="277"/>
      <c r="FS141" s="274"/>
      <c r="FT141" s="274"/>
      <c r="FU141" s="274"/>
      <c r="FV141" s="274"/>
      <c r="FW141" s="274"/>
    </row>
    <row r="142" spans="1:179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7"/>
      <c r="AM142" s="277"/>
      <c r="AN142" s="274"/>
      <c r="AO142" s="277"/>
      <c r="AP142" s="277"/>
      <c r="AQ142" s="274"/>
      <c r="AR142" s="277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7"/>
      <c r="BI142" s="277"/>
      <c r="BJ142" s="277"/>
      <c r="BK142" s="277"/>
      <c r="BL142" s="277"/>
      <c r="BM142" s="277"/>
      <c r="BN142" s="277"/>
      <c r="BO142" s="277"/>
      <c r="BP142" s="274"/>
      <c r="BQ142" s="274"/>
      <c r="BR142" s="274"/>
      <c r="BS142" s="277"/>
      <c r="BT142" s="277"/>
      <c r="BU142" s="277"/>
      <c r="BV142" s="277"/>
      <c r="BW142" s="277"/>
      <c r="BX142" s="277"/>
      <c r="BY142" s="277"/>
      <c r="BZ142" s="277"/>
      <c r="CA142" s="277"/>
      <c r="CB142" s="277"/>
      <c r="CC142" s="277"/>
      <c r="CD142" s="274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4"/>
      <c r="CO142" s="277"/>
      <c r="CP142" s="277"/>
      <c r="CQ142" s="277"/>
      <c r="CR142" s="277"/>
      <c r="CS142" s="277"/>
      <c r="CT142" s="277"/>
      <c r="CU142" s="277"/>
      <c r="CV142" s="277"/>
      <c r="CW142" s="277"/>
      <c r="CX142" s="277"/>
      <c r="CY142" s="277"/>
      <c r="CZ142" s="277"/>
      <c r="DA142" s="274"/>
      <c r="DB142" s="277"/>
      <c r="DC142" s="277"/>
      <c r="DD142" s="277"/>
      <c r="DE142" s="277"/>
      <c r="DF142" s="277"/>
      <c r="DG142" s="277"/>
      <c r="DH142" s="274"/>
      <c r="DI142" s="274"/>
      <c r="DJ142" s="274"/>
      <c r="DK142" s="277"/>
      <c r="DL142" s="277"/>
      <c r="DM142" s="277"/>
      <c r="DN142" s="277"/>
      <c r="DO142" s="277"/>
      <c r="DP142" s="277"/>
      <c r="DQ142" s="277"/>
      <c r="DR142" s="277"/>
      <c r="DS142" s="277"/>
      <c r="DT142" s="277"/>
      <c r="DU142" s="277"/>
      <c r="DV142" s="274"/>
      <c r="DW142" s="277"/>
      <c r="DX142" s="277"/>
      <c r="DY142" s="277"/>
      <c r="DZ142" s="274"/>
      <c r="EA142" s="277"/>
      <c r="EB142" s="277"/>
      <c r="EC142" s="277"/>
      <c r="ED142" s="274"/>
      <c r="EE142" s="274"/>
      <c r="EF142" s="274"/>
      <c r="EG142" s="274"/>
      <c r="EH142" s="277"/>
      <c r="EI142" s="277"/>
      <c r="EJ142" s="274"/>
      <c r="EK142" s="277"/>
      <c r="EL142" s="277"/>
      <c r="EM142" s="277"/>
      <c r="EN142" s="274"/>
      <c r="EO142" s="274"/>
      <c r="EP142" s="274"/>
      <c r="EQ142" s="277"/>
      <c r="ER142" s="277"/>
      <c r="ES142" s="277"/>
      <c r="ET142" s="277"/>
      <c r="EU142" s="274"/>
      <c r="EV142" s="274"/>
      <c r="EW142" s="277"/>
      <c r="EX142" s="277"/>
      <c r="EY142" s="277"/>
      <c r="EZ142" s="274"/>
      <c r="FA142" s="274"/>
      <c r="FB142" s="274"/>
      <c r="FC142" s="274"/>
      <c r="FD142" s="274"/>
      <c r="FE142" s="274"/>
      <c r="FF142" s="274"/>
      <c r="FG142" s="274"/>
      <c r="FH142" s="274"/>
      <c r="FI142" s="274"/>
      <c r="FJ142" s="274"/>
      <c r="FK142" s="274"/>
      <c r="FL142" s="274"/>
      <c r="FM142" s="274"/>
      <c r="FN142" s="274"/>
      <c r="FO142" s="274"/>
      <c r="FP142" s="277"/>
      <c r="FQ142" s="277"/>
      <c r="FR142" s="277"/>
      <c r="FS142" s="274"/>
      <c r="FT142" s="274"/>
      <c r="FU142" s="274"/>
      <c r="FV142" s="274"/>
      <c r="FW142" s="274"/>
    </row>
    <row r="143" spans="1:179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7"/>
      <c r="AM143" s="277"/>
      <c r="AN143" s="274"/>
      <c r="AO143" s="277"/>
      <c r="AP143" s="277"/>
      <c r="AQ143" s="274"/>
      <c r="AR143" s="277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7"/>
      <c r="BI143" s="277"/>
      <c r="BJ143" s="277"/>
      <c r="BK143" s="277"/>
      <c r="BL143" s="277"/>
      <c r="BM143" s="277"/>
      <c r="BN143" s="277"/>
      <c r="BO143" s="277"/>
      <c r="BP143" s="274"/>
      <c r="BQ143" s="274"/>
      <c r="BR143" s="274"/>
      <c r="BS143" s="277"/>
      <c r="BT143" s="277"/>
      <c r="BU143" s="277"/>
      <c r="BV143" s="277"/>
      <c r="BW143" s="277"/>
      <c r="BX143" s="277"/>
      <c r="BY143" s="277"/>
      <c r="BZ143" s="277"/>
      <c r="CA143" s="277"/>
      <c r="CB143" s="277"/>
      <c r="CC143" s="277"/>
      <c r="CD143" s="274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4"/>
      <c r="CO143" s="277"/>
      <c r="CP143" s="277"/>
      <c r="CQ143" s="277"/>
      <c r="CR143" s="277"/>
      <c r="CS143" s="277"/>
      <c r="CT143" s="277"/>
      <c r="CU143" s="277"/>
      <c r="CV143" s="277"/>
      <c r="CW143" s="277"/>
      <c r="CX143" s="277"/>
      <c r="CY143" s="277"/>
      <c r="CZ143" s="277"/>
      <c r="DA143" s="274"/>
      <c r="DB143" s="277"/>
      <c r="DC143" s="277"/>
      <c r="DD143" s="277"/>
      <c r="DE143" s="277"/>
      <c r="DF143" s="277"/>
      <c r="DG143" s="277"/>
      <c r="DH143" s="274"/>
      <c r="DI143" s="274"/>
      <c r="DJ143" s="274"/>
      <c r="DK143" s="277"/>
      <c r="DL143" s="277"/>
      <c r="DM143" s="277"/>
      <c r="DN143" s="277"/>
      <c r="DO143" s="277"/>
      <c r="DP143" s="277"/>
      <c r="DQ143" s="277"/>
      <c r="DR143" s="277"/>
      <c r="DS143" s="277"/>
      <c r="DT143" s="277"/>
      <c r="DU143" s="277"/>
      <c r="DV143" s="274"/>
      <c r="DW143" s="277"/>
      <c r="DX143" s="277"/>
      <c r="DY143" s="277"/>
      <c r="DZ143" s="274"/>
      <c r="EA143" s="277"/>
      <c r="EB143" s="277"/>
      <c r="EC143" s="277"/>
      <c r="ED143" s="274"/>
      <c r="EE143" s="274"/>
      <c r="EF143" s="274"/>
      <c r="EG143" s="274"/>
      <c r="EH143" s="277"/>
      <c r="EI143" s="277"/>
      <c r="EJ143" s="274"/>
      <c r="EK143" s="277"/>
      <c r="EL143" s="277"/>
      <c r="EM143" s="277"/>
      <c r="EN143" s="274"/>
      <c r="EO143" s="274"/>
      <c r="EP143" s="274"/>
      <c r="EQ143" s="277"/>
      <c r="ER143" s="277"/>
      <c r="ES143" s="277"/>
      <c r="ET143" s="277"/>
      <c r="EU143" s="274"/>
      <c r="EV143" s="274"/>
      <c r="EW143" s="277"/>
      <c r="EX143" s="277"/>
      <c r="EY143" s="277"/>
      <c r="EZ143" s="274"/>
      <c r="FA143" s="274"/>
      <c r="FB143" s="274"/>
      <c r="FC143" s="274"/>
      <c r="FD143" s="274"/>
      <c r="FE143" s="274"/>
      <c r="FF143" s="274"/>
      <c r="FG143" s="274"/>
      <c r="FH143" s="274"/>
      <c r="FI143" s="274"/>
      <c r="FJ143" s="274"/>
      <c r="FK143" s="274"/>
      <c r="FL143" s="274"/>
      <c r="FM143" s="274"/>
      <c r="FN143" s="274"/>
      <c r="FO143" s="274"/>
      <c r="FP143" s="277"/>
      <c r="FQ143" s="277"/>
      <c r="FR143" s="277"/>
      <c r="FS143" s="274"/>
      <c r="FT143" s="274"/>
      <c r="FU143" s="274"/>
      <c r="FV143" s="274"/>
      <c r="FW143" s="274"/>
    </row>
    <row r="144" spans="1:179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7"/>
      <c r="AM144" s="277"/>
      <c r="AN144" s="274"/>
      <c r="AO144" s="277"/>
      <c r="AP144" s="277"/>
      <c r="AQ144" s="274"/>
      <c r="AR144" s="277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7"/>
      <c r="BI144" s="277"/>
      <c r="BJ144" s="277"/>
      <c r="BK144" s="277"/>
      <c r="BL144" s="277"/>
      <c r="BM144" s="277"/>
      <c r="BN144" s="277"/>
      <c r="BO144" s="277"/>
      <c r="BP144" s="274"/>
      <c r="BQ144" s="274"/>
      <c r="BR144" s="274"/>
      <c r="BS144" s="277"/>
      <c r="BT144" s="277"/>
      <c r="BU144" s="277"/>
      <c r="BV144" s="277"/>
      <c r="BW144" s="277"/>
      <c r="BX144" s="277"/>
      <c r="BY144" s="277"/>
      <c r="BZ144" s="277"/>
      <c r="CA144" s="277"/>
      <c r="CB144" s="277"/>
      <c r="CC144" s="277"/>
      <c r="CD144" s="274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4"/>
      <c r="CO144" s="277"/>
      <c r="CP144" s="277"/>
      <c r="CQ144" s="277"/>
      <c r="CR144" s="277"/>
      <c r="CS144" s="277"/>
      <c r="CT144" s="277"/>
      <c r="CU144" s="277"/>
      <c r="CV144" s="277"/>
      <c r="CW144" s="277"/>
      <c r="CX144" s="277"/>
      <c r="CY144" s="277"/>
      <c r="CZ144" s="277"/>
      <c r="DA144" s="274"/>
      <c r="DB144" s="277"/>
      <c r="DC144" s="277"/>
      <c r="DD144" s="277"/>
      <c r="DE144" s="277"/>
      <c r="DF144" s="277"/>
      <c r="DG144" s="277"/>
      <c r="DH144" s="274"/>
      <c r="DI144" s="274"/>
      <c r="DJ144" s="274"/>
      <c r="DK144" s="277"/>
      <c r="DL144" s="277"/>
      <c r="DM144" s="277"/>
      <c r="DN144" s="277"/>
      <c r="DO144" s="277"/>
      <c r="DP144" s="277"/>
      <c r="DQ144" s="277"/>
      <c r="DR144" s="277"/>
      <c r="DS144" s="277"/>
      <c r="DT144" s="277"/>
      <c r="DU144" s="277"/>
      <c r="DV144" s="274"/>
      <c r="DW144" s="277"/>
      <c r="DX144" s="277"/>
      <c r="DY144" s="277"/>
      <c r="DZ144" s="274"/>
      <c r="EA144" s="277"/>
      <c r="EB144" s="277"/>
      <c r="EC144" s="277"/>
      <c r="ED144" s="274"/>
      <c r="EE144" s="274"/>
      <c r="EF144" s="274"/>
      <c r="EG144" s="274"/>
      <c r="EH144" s="277"/>
      <c r="EI144" s="277"/>
      <c r="EJ144" s="274"/>
      <c r="EK144" s="277"/>
      <c r="EL144" s="277"/>
      <c r="EM144" s="277"/>
      <c r="EN144" s="274"/>
      <c r="EO144" s="274"/>
      <c r="EP144" s="274"/>
      <c r="EQ144" s="277"/>
      <c r="ER144" s="277"/>
      <c r="ES144" s="277"/>
      <c r="ET144" s="277"/>
      <c r="EU144" s="274"/>
      <c r="EV144" s="274"/>
      <c r="EW144" s="277"/>
      <c r="EX144" s="277"/>
      <c r="EY144" s="277"/>
      <c r="EZ144" s="274"/>
      <c r="FA144" s="274"/>
      <c r="FB144" s="274"/>
      <c r="FC144" s="274"/>
      <c r="FD144" s="274"/>
      <c r="FE144" s="274"/>
      <c r="FF144" s="274"/>
      <c r="FG144" s="274"/>
      <c r="FH144" s="274"/>
      <c r="FI144" s="274"/>
      <c r="FJ144" s="274"/>
      <c r="FK144" s="274"/>
      <c r="FL144" s="274"/>
      <c r="FM144" s="274"/>
      <c r="FN144" s="274"/>
      <c r="FO144" s="274"/>
      <c r="FP144" s="277"/>
      <c r="FQ144" s="277"/>
      <c r="FR144" s="277"/>
      <c r="FS144" s="274"/>
      <c r="FT144" s="274"/>
      <c r="FU144" s="274"/>
      <c r="FV144" s="274"/>
      <c r="FW144" s="274"/>
    </row>
    <row r="145" spans="1:179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7"/>
      <c r="AM145" s="277"/>
      <c r="AN145" s="274"/>
      <c r="AO145" s="277"/>
      <c r="AP145" s="277"/>
      <c r="AQ145" s="274"/>
      <c r="AR145" s="277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7"/>
      <c r="BI145" s="277"/>
      <c r="BJ145" s="277"/>
      <c r="BK145" s="277"/>
      <c r="BL145" s="277"/>
      <c r="BM145" s="277"/>
      <c r="BN145" s="277"/>
      <c r="BO145" s="277"/>
      <c r="BP145" s="274"/>
      <c r="BQ145" s="274"/>
      <c r="BR145" s="274"/>
      <c r="BS145" s="277"/>
      <c r="BT145" s="277"/>
      <c r="BU145" s="277"/>
      <c r="BV145" s="277"/>
      <c r="BW145" s="277"/>
      <c r="BX145" s="277"/>
      <c r="BY145" s="277"/>
      <c r="BZ145" s="277"/>
      <c r="CA145" s="277"/>
      <c r="CB145" s="277"/>
      <c r="CC145" s="277"/>
      <c r="CD145" s="274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4"/>
      <c r="CO145" s="277"/>
      <c r="CP145" s="277"/>
      <c r="CQ145" s="277"/>
      <c r="CR145" s="277"/>
      <c r="CS145" s="277"/>
      <c r="CT145" s="277"/>
      <c r="CU145" s="277"/>
      <c r="CV145" s="277"/>
      <c r="CW145" s="277"/>
      <c r="CX145" s="277"/>
      <c r="CY145" s="277"/>
      <c r="CZ145" s="277"/>
      <c r="DA145" s="274"/>
      <c r="DB145" s="277"/>
      <c r="DC145" s="277"/>
      <c r="DD145" s="277"/>
      <c r="DE145" s="277"/>
      <c r="DF145" s="277"/>
      <c r="DG145" s="277"/>
      <c r="DH145" s="274"/>
      <c r="DI145" s="274"/>
      <c r="DJ145" s="274"/>
      <c r="DK145" s="277"/>
      <c r="DL145" s="277"/>
      <c r="DM145" s="277"/>
      <c r="DN145" s="277"/>
      <c r="DO145" s="277"/>
      <c r="DP145" s="277"/>
      <c r="DQ145" s="277"/>
      <c r="DR145" s="277"/>
      <c r="DS145" s="277"/>
      <c r="DT145" s="277"/>
      <c r="DU145" s="277"/>
      <c r="DV145" s="274"/>
      <c r="DW145" s="277"/>
      <c r="DX145" s="277"/>
      <c r="DY145" s="277"/>
      <c r="DZ145" s="274"/>
      <c r="EA145" s="277"/>
      <c r="EB145" s="277"/>
      <c r="EC145" s="277"/>
      <c r="ED145" s="274"/>
      <c r="EE145" s="274"/>
      <c r="EF145" s="274"/>
      <c r="EG145" s="274"/>
      <c r="EH145" s="277"/>
      <c r="EI145" s="277"/>
      <c r="EJ145" s="274"/>
      <c r="EK145" s="277"/>
      <c r="EL145" s="277"/>
      <c r="EM145" s="277"/>
      <c r="EN145" s="274"/>
      <c r="EO145" s="274"/>
      <c r="EP145" s="274"/>
      <c r="EQ145" s="277"/>
      <c r="ER145" s="277"/>
      <c r="ES145" s="277"/>
      <c r="ET145" s="277"/>
      <c r="EU145" s="274"/>
      <c r="EV145" s="274"/>
      <c r="EW145" s="277"/>
      <c r="EX145" s="277"/>
      <c r="EY145" s="277"/>
      <c r="EZ145" s="274"/>
      <c r="FA145" s="274"/>
      <c r="FB145" s="274"/>
      <c r="FC145" s="274"/>
      <c r="FD145" s="274"/>
      <c r="FE145" s="274"/>
      <c r="FF145" s="274"/>
      <c r="FG145" s="274"/>
      <c r="FH145" s="274"/>
      <c r="FI145" s="274"/>
      <c r="FJ145" s="274"/>
      <c r="FK145" s="274"/>
      <c r="FL145" s="274"/>
      <c r="FM145" s="274"/>
      <c r="FN145" s="274"/>
      <c r="FO145" s="274"/>
      <c r="FP145" s="277"/>
      <c r="FQ145" s="277"/>
      <c r="FR145" s="277"/>
      <c r="FS145" s="274"/>
      <c r="FT145" s="274"/>
      <c r="FU145" s="274"/>
      <c r="FV145" s="274"/>
      <c r="FW145" s="274"/>
    </row>
    <row r="146" spans="1:179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7"/>
      <c r="AM146" s="277"/>
      <c r="AN146" s="274"/>
      <c r="AO146" s="277"/>
      <c r="AP146" s="277"/>
      <c r="AQ146" s="274"/>
      <c r="AR146" s="277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7"/>
      <c r="BI146" s="277"/>
      <c r="BJ146" s="277"/>
      <c r="BK146" s="277"/>
      <c r="BL146" s="277"/>
      <c r="BM146" s="277"/>
      <c r="BN146" s="277"/>
      <c r="BO146" s="277"/>
      <c r="BP146" s="274"/>
      <c r="BQ146" s="274"/>
      <c r="BR146" s="274"/>
      <c r="BS146" s="277"/>
      <c r="BT146" s="277"/>
      <c r="BU146" s="277"/>
      <c r="BV146" s="277"/>
      <c r="BW146" s="277"/>
      <c r="BX146" s="277"/>
      <c r="BY146" s="277"/>
      <c r="BZ146" s="277"/>
      <c r="CA146" s="277"/>
      <c r="CB146" s="277"/>
      <c r="CC146" s="277"/>
      <c r="CD146" s="274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4"/>
      <c r="CO146" s="277"/>
      <c r="CP146" s="277"/>
      <c r="CQ146" s="277"/>
      <c r="CR146" s="277"/>
      <c r="CS146" s="277"/>
      <c r="CT146" s="277"/>
      <c r="CU146" s="277"/>
      <c r="CV146" s="277"/>
      <c r="CW146" s="277"/>
      <c r="CX146" s="277"/>
      <c r="CY146" s="277"/>
      <c r="CZ146" s="277"/>
      <c r="DA146" s="274"/>
      <c r="DB146" s="277"/>
      <c r="DC146" s="277"/>
      <c r="DD146" s="277"/>
      <c r="DE146" s="277"/>
      <c r="DF146" s="277"/>
      <c r="DG146" s="277"/>
      <c r="DH146" s="274"/>
      <c r="DI146" s="274"/>
      <c r="DJ146" s="274"/>
      <c r="DK146" s="277"/>
      <c r="DL146" s="277"/>
      <c r="DM146" s="277"/>
      <c r="DN146" s="277"/>
      <c r="DO146" s="277"/>
      <c r="DP146" s="277"/>
      <c r="DQ146" s="277"/>
      <c r="DR146" s="277"/>
      <c r="DS146" s="277"/>
      <c r="DT146" s="277"/>
      <c r="DU146" s="277"/>
      <c r="DV146" s="274"/>
      <c r="DW146" s="277"/>
      <c r="DX146" s="277"/>
      <c r="DY146" s="277"/>
      <c r="DZ146" s="274"/>
      <c r="EA146" s="277"/>
      <c r="EB146" s="277"/>
      <c r="EC146" s="277"/>
      <c r="ED146" s="274"/>
      <c r="EE146" s="274"/>
      <c r="EF146" s="274"/>
      <c r="EG146" s="274"/>
      <c r="EH146" s="277"/>
      <c r="EI146" s="277"/>
      <c r="EJ146" s="274"/>
      <c r="EK146" s="277"/>
      <c r="EL146" s="277"/>
      <c r="EM146" s="277"/>
      <c r="EN146" s="274"/>
      <c r="EO146" s="274"/>
      <c r="EP146" s="274"/>
      <c r="EQ146" s="277"/>
      <c r="ER146" s="277"/>
      <c r="ES146" s="277"/>
      <c r="ET146" s="277"/>
      <c r="EU146" s="274"/>
      <c r="EV146" s="274"/>
      <c r="EW146" s="277"/>
      <c r="EX146" s="277"/>
      <c r="EY146" s="277"/>
      <c r="EZ146" s="274"/>
      <c r="FA146" s="274"/>
      <c r="FB146" s="274"/>
      <c r="FC146" s="274"/>
      <c r="FD146" s="274"/>
      <c r="FE146" s="274"/>
      <c r="FF146" s="274"/>
      <c r="FG146" s="274"/>
      <c r="FH146" s="274"/>
      <c r="FI146" s="274"/>
      <c r="FJ146" s="274"/>
      <c r="FK146" s="274"/>
      <c r="FL146" s="274"/>
      <c r="FM146" s="274"/>
      <c r="FN146" s="274"/>
      <c r="FO146" s="274"/>
      <c r="FP146" s="277"/>
      <c r="FQ146" s="277"/>
      <c r="FR146" s="277"/>
      <c r="FS146" s="274"/>
      <c r="FT146" s="274"/>
      <c r="FU146" s="274"/>
      <c r="FV146" s="274"/>
      <c r="FW146" s="274"/>
    </row>
    <row r="147" spans="1:179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7"/>
      <c r="AM147" s="277"/>
      <c r="AN147" s="274"/>
      <c r="AO147" s="277"/>
      <c r="AP147" s="277"/>
      <c r="AQ147" s="274"/>
      <c r="AR147" s="277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7"/>
      <c r="BI147" s="277"/>
      <c r="BJ147" s="277"/>
      <c r="BK147" s="277"/>
      <c r="BL147" s="277"/>
      <c r="BM147" s="277"/>
      <c r="BN147" s="277"/>
      <c r="BO147" s="277"/>
      <c r="BP147" s="274"/>
      <c r="BQ147" s="274"/>
      <c r="BR147" s="274"/>
      <c r="BS147" s="277"/>
      <c r="BT147" s="277"/>
      <c r="BU147" s="277"/>
      <c r="BV147" s="277"/>
      <c r="BW147" s="277"/>
      <c r="BX147" s="277"/>
      <c r="BY147" s="277"/>
      <c r="BZ147" s="277"/>
      <c r="CA147" s="277"/>
      <c r="CB147" s="277"/>
      <c r="CC147" s="277"/>
      <c r="CD147" s="274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4"/>
      <c r="CO147" s="277"/>
      <c r="CP147" s="277"/>
      <c r="CQ147" s="277"/>
      <c r="CR147" s="277"/>
      <c r="CS147" s="277"/>
      <c r="CT147" s="277"/>
      <c r="CU147" s="277"/>
      <c r="CV147" s="277"/>
      <c r="CW147" s="277"/>
      <c r="CX147" s="277"/>
      <c r="CY147" s="277"/>
      <c r="CZ147" s="277"/>
      <c r="DA147" s="274"/>
      <c r="DB147" s="277"/>
      <c r="DC147" s="277"/>
      <c r="DD147" s="277"/>
      <c r="DE147" s="277"/>
      <c r="DF147" s="277"/>
      <c r="DG147" s="277"/>
      <c r="DH147" s="274"/>
      <c r="DI147" s="274"/>
      <c r="DJ147" s="274"/>
      <c r="DK147" s="277"/>
      <c r="DL147" s="277"/>
      <c r="DM147" s="277"/>
      <c r="DN147" s="277"/>
      <c r="DO147" s="277"/>
      <c r="DP147" s="277"/>
      <c r="DQ147" s="277"/>
      <c r="DR147" s="277"/>
      <c r="DS147" s="277"/>
      <c r="DT147" s="277"/>
      <c r="DU147" s="277"/>
      <c r="DV147" s="274"/>
      <c r="DW147" s="277"/>
      <c r="DX147" s="277"/>
      <c r="DY147" s="277"/>
      <c r="DZ147" s="274"/>
      <c r="EA147" s="277"/>
      <c r="EB147" s="277"/>
      <c r="EC147" s="277"/>
      <c r="ED147" s="274"/>
      <c r="EE147" s="274"/>
      <c r="EF147" s="274"/>
      <c r="EG147" s="274"/>
      <c r="EH147" s="277"/>
      <c r="EI147" s="277"/>
      <c r="EJ147" s="274"/>
      <c r="EK147" s="277"/>
      <c r="EL147" s="277"/>
      <c r="EM147" s="277"/>
      <c r="EN147" s="274"/>
      <c r="EO147" s="274"/>
      <c r="EP147" s="274"/>
      <c r="EQ147" s="277"/>
      <c r="ER147" s="277"/>
      <c r="ES147" s="277"/>
      <c r="ET147" s="277"/>
      <c r="EU147" s="274"/>
      <c r="EV147" s="274"/>
      <c r="EW147" s="277"/>
      <c r="EX147" s="277"/>
      <c r="EY147" s="277"/>
      <c r="EZ147" s="274"/>
      <c r="FA147" s="274"/>
      <c r="FB147" s="274"/>
      <c r="FC147" s="274"/>
      <c r="FD147" s="274"/>
      <c r="FE147" s="274"/>
      <c r="FF147" s="274"/>
      <c r="FG147" s="274"/>
      <c r="FH147" s="274"/>
      <c r="FI147" s="274"/>
      <c r="FJ147" s="274"/>
      <c r="FK147" s="274"/>
      <c r="FL147" s="274"/>
      <c r="FM147" s="274"/>
      <c r="FN147" s="274"/>
      <c r="FO147" s="274"/>
      <c r="FP147" s="277"/>
      <c r="FQ147" s="277"/>
      <c r="FR147" s="277"/>
      <c r="FS147" s="274"/>
      <c r="FT147" s="274"/>
      <c r="FU147" s="274"/>
      <c r="FV147" s="274"/>
      <c r="FW147" s="274"/>
    </row>
    <row r="148" spans="1:179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7"/>
      <c r="AM148" s="277"/>
      <c r="AN148" s="274"/>
      <c r="AO148" s="277"/>
      <c r="AP148" s="277"/>
      <c r="AQ148" s="274"/>
      <c r="AR148" s="277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7"/>
      <c r="BI148" s="277"/>
      <c r="BJ148" s="277"/>
      <c r="BK148" s="277"/>
      <c r="BL148" s="277"/>
      <c r="BM148" s="277"/>
      <c r="BN148" s="277"/>
      <c r="BO148" s="277"/>
      <c r="BP148" s="274"/>
      <c r="BQ148" s="274"/>
      <c r="BR148" s="274"/>
      <c r="BS148" s="277"/>
      <c r="BT148" s="277"/>
      <c r="BU148" s="277"/>
      <c r="BV148" s="277"/>
      <c r="BW148" s="277"/>
      <c r="BX148" s="277"/>
      <c r="BY148" s="277"/>
      <c r="BZ148" s="277"/>
      <c r="CA148" s="277"/>
      <c r="CB148" s="277"/>
      <c r="CC148" s="277"/>
      <c r="CD148" s="274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4"/>
      <c r="CO148" s="277"/>
      <c r="CP148" s="277"/>
      <c r="CQ148" s="277"/>
      <c r="CR148" s="277"/>
      <c r="CS148" s="277"/>
      <c r="CT148" s="277"/>
      <c r="CU148" s="277"/>
      <c r="CV148" s="277"/>
      <c r="CW148" s="277"/>
      <c r="CX148" s="277"/>
      <c r="CY148" s="277"/>
      <c r="CZ148" s="277"/>
      <c r="DA148" s="274"/>
      <c r="DB148" s="277"/>
      <c r="DC148" s="277"/>
      <c r="DD148" s="277"/>
      <c r="DE148" s="277"/>
      <c r="DF148" s="277"/>
      <c r="DG148" s="277"/>
      <c r="DH148" s="274"/>
      <c r="DI148" s="274"/>
      <c r="DJ148" s="274"/>
      <c r="DK148" s="277"/>
      <c r="DL148" s="277"/>
      <c r="DM148" s="277"/>
      <c r="DN148" s="277"/>
      <c r="DO148" s="277"/>
      <c r="DP148" s="277"/>
      <c r="DQ148" s="277"/>
      <c r="DR148" s="277"/>
      <c r="DS148" s="277"/>
      <c r="DT148" s="277"/>
      <c r="DU148" s="277"/>
      <c r="DV148" s="274"/>
      <c r="DW148" s="277"/>
      <c r="DX148" s="277"/>
      <c r="DY148" s="277"/>
      <c r="DZ148" s="274"/>
      <c r="EA148" s="277"/>
      <c r="EB148" s="277"/>
      <c r="EC148" s="277"/>
      <c r="ED148" s="274"/>
      <c r="EE148" s="274"/>
      <c r="EF148" s="274"/>
      <c r="EG148" s="274"/>
      <c r="EH148" s="277"/>
      <c r="EI148" s="277"/>
      <c r="EJ148" s="274"/>
      <c r="EK148" s="277"/>
      <c r="EL148" s="277"/>
      <c r="EM148" s="277"/>
      <c r="EN148" s="274"/>
      <c r="EO148" s="274"/>
      <c r="EP148" s="274"/>
      <c r="EQ148" s="277"/>
      <c r="ER148" s="277"/>
      <c r="ES148" s="277"/>
      <c r="ET148" s="277"/>
      <c r="EU148" s="274"/>
      <c r="EV148" s="274"/>
      <c r="EW148" s="277"/>
      <c r="EX148" s="277"/>
      <c r="EY148" s="277"/>
      <c r="EZ148" s="274"/>
      <c r="FA148" s="274"/>
      <c r="FB148" s="274"/>
      <c r="FC148" s="274"/>
      <c r="FD148" s="274"/>
      <c r="FE148" s="274"/>
      <c r="FF148" s="274"/>
      <c r="FG148" s="274"/>
      <c r="FH148" s="274"/>
      <c r="FI148" s="274"/>
      <c r="FJ148" s="274"/>
      <c r="FK148" s="274"/>
      <c r="FL148" s="274"/>
      <c r="FM148" s="274"/>
      <c r="FN148" s="274"/>
      <c r="FO148" s="274"/>
      <c r="FP148" s="277"/>
      <c r="FQ148" s="277"/>
      <c r="FR148" s="277"/>
      <c r="FS148" s="274"/>
      <c r="FT148" s="274"/>
      <c r="FU148" s="274"/>
      <c r="FV148" s="274"/>
      <c r="FW148" s="274"/>
    </row>
    <row r="149" spans="1:179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7"/>
      <c r="AM149" s="277"/>
      <c r="AN149" s="274"/>
      <c r="AO149" s="277"/>
      <c r="AP149" s="277"/>
      <c r="AQ149" s="274"/>
      <c r="AR149" s="277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7"/>
      <c r="BI149" s="277"/>
      <c r="BJ149" s="277"/>
      <c r="BK149" s="277"/>
      <c r="BL149" s="277"/>
      <c r="BM149" s="277"/>
      <c r="BN149" s="277"/>
      <c r="BO149" s="277"/>
      <c r="BP149" s="274"/>
      <c r="BQ149" s="274"/>
      <c r="BR149" s="274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  <c r="CC149" s="277"/>
      <c r="CD149" s="274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4"/>
      <c r="CO149" s="277"/>
      <c r="CP149" s="277"/>
      <c r="CQ149" s="277"/>
      <c r="CR149" s="277"/>
      <c r="CS149" s="277"/>
      <c r="CT149" s="277"/>
      <c r="CU149" s="277"/>
      <c r="CV149" s="277"/>
      <c r="CW149" s="277"/>
      <c r="CX149" s="277"/>
      <c r="CY149" s="277"/>
      <c r="CZ149" s="277"/>
      <c r="DA149" s="274"/>
      <c r="DB149" s="277"/>
      <c r="DC149" s="277"/>
      <c r="DD149" s="277"/>
      <c r="DE149" s="277"/>
      <c r="DF149" s="277"/>
      <c r="DG149" s="277"/>
      <c r="DH149" s="274"/>
      <c r="DI149" s="274"/>
      <c r="DJ149" s="274"/>
      <c r="DK149" s="277"/>
      <c r="DL149" s="277"/>
      <c r="DM149" s="277"/>
      <c r="DN149" s="277"/>
      <c r="DO149" s="277"/>
      <c r="DP149" s="277"/>
      <c r="DQ149" s="277"/>
      <c r="DR149" s="277"/>
      <c r="DS149" s="277"/>
      <c r="DT149" s="277"/>
      <c r="DU149" s="277"/>
      <c r="DV149" s="274"/>
      <c r="DW149" s="277"/>
      <c r="DX149" s="277"/>
      <c r="DY149" s="277"/>
      <c r="DZ149" s="274"/>
      <c r="EA149" s="277"/>
      <c r="EB149" s="277"/>
      <c r="EC149" s="277"/>
      <c r="ED149" s="274"/>
      <c r="EE149" s="274"/>
      <c r="EF149" s="274"/>
      <c r="EG149" s="274"/>
      <c r="EH149" s="277"/>
      <c r="EI149" s="277"/>
      <c r="EJ149" s="274"/>
      <c r="EK149" s="277"/>
      <c r="EL149" s="277"/>
      <c r="EM149" s="277"/>
      <c r="EN149" s="274"/>
      <c r="EO149" s="274"/>
      <c r="EP149" s="274"/>
      <c r="EQ149" s="277"/>
      <c r="ER149" s="277"/>
      <c r="ES149" s="277"/>
      <c r="ET149" s="277"/>
      <c r="EU149" s="274"/>
      <c r="EV149" s="274"/>
      <c r="EW149" s="277"/>
      <c r="EX149" s="277"/>
      <c r="EY149" s="277"/>
      <c r="EZ149" s="274"/>
      <c r="FA149" s="274"/>
      <c r="FB149" s="274"/>
      <c r="FC149" s="274"/>
      <c r="FD149" s="274"/>
      <c r="FE149" s="274"/>
      <c r="FF149" s="274"/>
      <c r="FG149" s="274"/>
      <c r="FH149" s="274"/>
      <c r="FI149" s="274"/>
      <c r="FJ149" s="274"/>
      <c r="FK149" s="274"/>
      <c r="FL149" s="274"/>
      <c r="FM149" s="274"/>
      <c r="FN149" s="274"/>
      <c r="FO149" s="274"/>
      <c r="FP149" s="277"/>
      <c r="FQ149" s="277"/>
      <c r="FR149" s="277"/>
      <c r="FS149" s="274"/>
      <c r="FT149" s="274"/>
      <c r="FU149" s="274"/>
      <c r="FV149" s="274"/>
      <c r="FW149" s="274"/>
    </row>
    <row r="150" spans="1:179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7"/>
      <c r="AM150" s="277"/>
      <c r="AN150" s="274"/>
      <c r="AO150" s="277"/>
      <c r="AP150" s="277"/>
      <c r="AQ150" s="274"/>
      <c r="AR150" s="277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7"/>
      <c r="BI150" s="277"/>
      <c r="BJ150" s="277"/>
      <c r="BK150" s="277"/>
      <c r="BL150" s="277"/>
      <c r="BM150" s="277"/>
      <c r="BN150" s="277"/>
      <c r="BO150" s="277"/>
      <c r="BP150" s="274"/>
      <c r="BQ150" s="274"/>
      <c r="BR150" s="274"/>
      <c r="BS150" s="277"/>
      <c r="BT150" s="277"/>
      <c r="BU150" s="277"/>
      <c r="BV150" s="277"/>
      <c r="BW150" s="277"/>
      <c r="BX150" s="277"/>
      <c r="BY150" s="277"/>
      <c r="BZ150" s="277"/>
      <c r="CA150" s="277"/>
      <c r="CB150" s="277"/>
      <c r="CC150" s="277"/>
      <c r="CD150" s="274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4"/>
      <c r="CO150" s="277"/>
      <c r="CP150" s="277"/>
      <c r="CQ150" s="277"/>
      <c r="CR150" s="277"/>
      <c r="CS150" s="277"/>
      <c r="CT150" s="277"/>
      <c r="CU150" s="277"/>
      <c r="CV150" s="277"/>
      <c r="CW150" s="277"/>
      <c r="CX150" s="277"/>
      <c r="CY150" s="277"/>
      <c r="CZ150" s="277"/>
      <c r="DA150" s="274"/>
      <c r="DB150" s="277"/>
      <c r="DC150" s="277"/>
      <c r="DD150" s="277"/>
      <c r="DE150" s="277"/>
      <c r="DF150" s="277"/>
      <c r="DG150" s="277"/>
      <c r="DH150" s="274"/>
      <c r="DI150" s="274"/>
      <c r="DJ150" s="274"/>
      <c r="DK150" s="277"/>
      <c r="DL150" s="277"/>
      <c r="DM150" s="277"/>
      <c r="DN150" s="277"/>
      <c r="DO150" s="277"/>
      <c r="DP150" s="277"/>
      <c r="DQ150" s="277"/>
      <c r="DR150" s="277"/>
      <c r="DS150" s="277"/>
      <c r="DT150" s="277"/>
      <c r="DU150" s="277"/>
      <c r="DV150" s="274"/>
      <c r="DW150" s="277"/>
      <c r="DX150" s="277"/>
      <c r="DY150" s="277"/>
      <c r="DZ150" s="274"/>
      <c r="EA150" s="277"/>
      <c r="EB150" s="277"/>
      <c r="EC150" s="277"/>
      <c r="ED150" s="274"/>
      <c r="EE150" s="274"/>
      <c r="EF150" s="274"/>
      <c r="EG150" s="274"/>
      <c r="EH150" s="277"/>
      <c r="EI150" s="277"/>
      <c r="EJ150" s="274"/>
      <c r="EK150" s="277"/>
      <c r="EL150" s="277"/>
      <c r="EM150" s="277"/>
      <c r="EN150" s="274"/>
      <c r="EO150" s="274"/>
      <c r="EP150" s="274"/>
      <c r="EQ150" s="277"/>
      <c r="ER150" s="277"/>
      <c r="ES150" s="277"/>
      <c r="ET150" s="277"/>
      <c r="EU150" s="274"/>
      <c r="EV150" s="274"/>
      <c r="EW150" s="277"/>
      <c r="EX150" s="277"/>
      <c r="EY150" s="277"/>
      <c r="EZ150" s="274"/>
      <c r="FA150" s="274"/>
      <c r="FB150" s="274"/>
      <c r="FC150" s="274"/>
      <c r="FD150" s="274"/>
      <c r="FE150" s="274"/>
      <c r="FF150" s="274"/>
      <c r="FG150" s="274"/>
      <c r="FH150" s="274"/>
      <c r="FI150" s="274"/>
      <c r="FJ150" s="274"/>
      <c r="FK150" s="274"/>
      <c r="FL150" s="274"/>
      <c r="FM150" s="274"/>
      <c r="FN150" s="274"/>
      <c r="FO150" s="274"/>
      <c r="FP150" s="277"/>
      <c r="FQ150" s="277"/>
      <c r="FR150" s="277"/>
      <c r="FS150" s="274"/>
      <c r="FT150" s="274"/>
      <c r="FU150" s="274"/>
      <c r="FV150" s="274"/>
      <c r="FW150" s="274"/>
    </row>
    <row r="151" spans="1:179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7"/>
      <c r="AM151" s="277"/>
      <c r="AN151" s="274"/>
      <c r="AO151" s="277"/>
      <c r="AP151" s="277"/>
      <c r="AQ151" s="274"/>
      <c r="AR151" s="277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7"/>
      <c r="BI151" s="277"/>
      <c r="BJ151" s="277"/>
      <c r="BK151" s="277"/>
      <c r="BL151" s="277"/>
      <c r="BM151" s="277"/>
      <c r="BN151" s="277"/>
      <c r="BO151" s="277"/>
      <c r="BP151" s="274"/>
      <c r="BQ151" s="274"/>
      <c r="BR151" s="274"/>
      <c r="BS151" s="277"/>
      <c r="BT151" s="277"/>
      <c r="BU151" s="277"/>
      <c r="BV151" s="277"/>
      <c r="BW151" s="277"/>
      <c r="BX151" s="277"/>
      <c r="BY151" s="277"/>
      <c r="BZ151" s="277"/>
      <c r="CA151" s="277"/>
      <c r="CB151" s="277"/>
      <c r="CC151" s="277"/>
      <c r="CD151" s="274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4"/>
      <c r="CO151" s="277"/>
      <c r="CP151" s="277"/>
      <c r="CQ151" s="277"/>
      <c r="CR151" s="277"/>
      <c r="CS151" s="277"/>
      <c r="CT151" s="277"/>
      <c r="CU151" s="277"/>
      <c r="CV151" s="277"/>
      <c r="CW151" s="277"/>
      <c r="CX151" s="277"/>
      <c r="CY151" s="277"/>
      <c r="CZ151" s="277"/>
      <c r="DA151" s="274"/>
      <c r="DB151" s="277"/>
      <c r="DC151" s="277"/>
      <c r="DD151" s="277"/>
      <c r="DE151" s="277"/>
      <c r="DF151" s="277"/>
      <c r="DG151" s="277"/>
      <c r="DH151" s="274"/>
      <c r="DI151" s="274"/>
      <c r="DJ151" s="274"/>
      <c r="DK151" s="277"/>
      <c r="DL151" s="277"/>
      <c r="DM151" s="277"/>
      <c r="DN151" s="277"/>
      <c r="DO151" s="277"/>
      <c r="DP151" s="277"/>
      <c r="DQ151" s="277"/>
      <c r="DR151" s="277"/>
      <c r="DS151" s="277"/>
      <c r="DT151" s="277"/>
      <c r="DU151" s="277"/>
      <c r="DV151" s="274"/>
      <c r="DW151" s="277"/>
      <c r="DX151" s="277"/>
      <c r="DY151" s="277"/>
      <c r="DZ151" s="274"/>
      <c r="EA151" s="277"/>
      <c r="EB151" s="277"/>
      <c r="EC151" s="277"/>
      <c r="ED151" s="274"/>
      <c r="EE151" s="274"/>
      <c r="EF151" s="274"/>
      <c r="EG151" s="274"/>
      <c r="EH151" s="277"/>
      <c r="EI151" s="277"/>
      <c r="EJ151" s="274"/>
      <c r="EK151" s="277"/>
      <c r="EL151" s="277"/>
      <c r="EM151" s="277"/>
      <c r="EN151" s="274"/>
      <c r="EO151" s="274"/>
      <c r="EP151" s="274"/>
      <c r="EQ151" s="277"/>
      <c r="ER151" s="277"/>
      <c r="ES151" s="277"/>
      <c r="ET151" s="277"/>
      <c r="EU151" s="274"/>
      <c r="EV151" s="274"/>
      <c r="EW151" s="277"/>
      <c r="EX151" s="277"/>
      <c r="EY151" s="277"/>
      <c r="EZ151" s="274"/>
      <c r="FA151" s="274"/>
      <c r="FB151" s="274"/>
      <c r="FC151" s="274"/>
      <c r="FD151" s="274"/>
      <c r="FE151" s="274"/>
      <c r="FF151" s="274"/>
      <c r="FG151" s="274"/>
      <c r="FH151" s="274"/>
      <c r="FI151" s="274"/>
      <c r="FJ151" s="274"/>
      <c r="FK151" s="274"/>
      <c r="FL151" s="274"/>
      <c r="FM151" s="274"/>
      <c r="FN151" s="274"/>
      <c r="FO151" s="274"/>
      <c r="FP151" s="277"/>
      <c r="FQ151" s="277"/>
      <c r="FR151" s="277"/>
      <c r="FS151" s="274"/>
      <c r="FT151" s="274"/>
      <c r="FU151" s="274"/>
      <c r="FV151" s="274"/>
      <c r="FW151" s="274"/>
    </row>
    <row r="152" spans="1:179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7"/>
      <c r="AM152" s="277"/>
      <c r="AN152" s="274"/>
      <c r="AO152" s="277"/>
      <c r="AP152" s="277"/>
      <c r="AQ152" s="274"/>
      <c r="AR152" s="277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7"/>
      <c r="BI152" s="277"/>
      <c r="BJ152" s="277"/>
      <c r="BK152" s="277"/>
      <c r="BL152" s="277"/>
      <c r="BM152" s="277"/>
      <c r="BN152" s="277"/>
      <c r="BO152" s="277"/>
      <c r="BP152" s="274"/>
      <c r="BQ152" s="274"/>
      <c r="BR152" s="274"/>
      <c r="BS152" s="277"/>
      <c r="BT152" s="277"/>
      <c r="BU152" s="277"/>
      <c r="BV152" s="277"/>
      <c r="BW152" s="277"/>
      <c r="BX152" s="277"/>
      <c r="BY152" s="277"/>
      <c r="BZ152" s="277"/>
      <c r="CA152" s="277"/>
      <c r="CB152" s="277"/>
      <c r="CC152" s="277"/>
      <c r="CD152" s="274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4"/>
      <c r="CO152" s="277"/>
      <c r="CP152" s="277"/>
      <c r="CQ152" s="277"/>
      <c r="CR152" s="277"/>
      <c r="CS152" s="277"/>
      <c r="CT152" s="277"/>
      <c r="CU152" s="277"/>
      <c r="CV152" s="277"/>
      <c r="CW152" s="277"/>
      <c r="CX152" s="277"/>
      <c r="CY152" s="277"/>
      <c r="CZ152" s="277"/>
      <c r="DA152" s="274"/>
      <c r="DB152" s="277"/>
      <c r="DC152" s="277"/>
      <c r="DD152" s="277"/>
      <c r="DE152" s="277"/>
      <c r="DF152" s="277"/>
      <c r="DG152" s="277"/>
      <c r="DH152" s="274"/>
      <c r="DI152" s="274"/>
      <c r="DJ152" s="274"/>
      <c r="DK152" s="277"/>
      <c r="DL152" s="277"/>
      <c r="DM152" s="277"/>
      <c r="DN152" s="277"/>
      <c r="DO152" s="277"/>
      <c r="DP152" s="277"/>
      <c r="DQ152" s="277"/>
      <c r="DR152" s="277"/>
      <c r="DS152" s="277"/>
      <c r="DT152" s="277"/>
      <c r="DU152" s="277"/>
      <c r="DV152" s="274"/>
      <c r="DW152" s="277"/>
      <c r="DX152" s="277"/>
      <c r="DY152" s="277"/>
      <c r="DZ152" s="274"/>
      <c r="EA152" s="277"/>
      <c r="EB152" s="277"/>
      <c r="EC152" s="277"/>
      <c r="ED152" s="274"/>
      <c r="EE152" s="274"/>
      <c r="EF152" s="274"/>
      <c r="EG152" s="274"/>
      <c r="EH152" s="277"/>
      <c r="EI152" s="277"/>
      <c r="EJ152" s="274"/>
      <c r="EK152" s="277"/>
      <c r="EL152" s="277"/>
      <c r="EM152" s="277"/>
      <c r="EN152" s="274"/>
      <c r="EO152" s="274"/>
      <c r="EP152" s="274"/>
      <c r="EQ152" s="277"/>
      <c r="ER152" s="277"/>
      <c r="ES152" s="277"/>
      <c r="ET152" s="277"/>
      <c r="EU152" s="274"/>
      <c r="EV152" s="274"/>
      <c r="EW152" s="277"/>
      <c r="EX152" s="277"/>
      <c r="EY152" s="277"/>
      <c r="EZ152" s="274"/>
      <c r="FA152" s="274"/>
      <c r="FB152" s="274"/>
      <c r="FC152" s="274"/>
      <c r="FD152" s="274"/>
      <c r="FE152" s="274"/>
      <c r="FF152" s="274"/>
      <c r="FG152" s="274"/>
      <c r="FH152" s="274"/>
      <c r="FI152" s="274"/>
      <c r="FJ152" s="274"/>
      <c r="FK152" s="274"/>
      <c r="FL152" s="274"/>
      <c r="FM152" s="274"/>
      <c r="FN152" s="274"/>
      <c r="FO152" s="274"/>
      <c r="FP152" s="277"/>
      <c r="FQ152" s="277"/>
      <c r="FR152" s="277"/>
      <c r="FS152" s="274"/>
      <c r="FT152" s="274"/>
      <c r="FU152" s="274"/>
      <c r="FV152" s="274"/>
      <c r="FW152" s="274"/>
    </row>
    <row r="153" spans="1:179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7"/>
      <c r="AM153" s="277"/>
      <c r="AN153" s="274"/>
      <c r="AO153" s="277"/>
      <c r="AP153" s="277"/>
      <c r="AQ153" s="274"/>
      <c r="AR153" s="277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7"/>
      <c r="BI153" s="277"/>
      <c r="BJ153" s="277"/>
      <c r="BK153" s="277"/>
      <c r="BL153" s="277"/>
      <c r="BM153" s="277"/>
      <c r="BN153" s="277"/>
      <c r="BO153" s="277"/>
      <c r="BP153" s="274"/>
      <c r="BQ153" s="274"/>
      <c r="BR153" s="274"/>
      <c r="BS153" s="277"/>
      <c r="BT153" s="277"/>
      <c r="BU153" s="277"/>
      <c r="BV153" s="277"/>
      <c r="BW153" s="277"/>
      <c r="BX153" s="277"/>
      <c r="BY153" s="277"/>
      <c r="BZ153" s="277"/>
      <c r="CA153" s="277"/>
      <c r="CB153" s="277"/>
      <c r="CC153" s="277"/>
      <c r="CD153" s="274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4"/>
      <c r="CO153" s="277"/>
      <c r="CP153" s="277"/>
      <c r="CQ153" s="277"/>
      <c r="CR153" s="277"/>
      <c r="CS153" s="277"/>
      <c r="CT153" s="277"/>
      <c r="CU153" s="277"/>
      <c r="CV153" s="277"/>
      <c r="CW153" s="277"/>
      <c r="CX153" s="277"/>
      <c r="CY153" s="277"/>
      <c r="CZ153" s="277"/>
      <c r="DA153" s="274"/>
      <c r="DB153" s="277"/>
      <c r="DC153" s="277"/>
      <c r="DD153" s="277"/>
      <c r="DE153" s="277"/>
      <c r="DF153" s="277"/>
      <c r="DG153" s="277"/>
      <c r="DH153" s="274"/>
      <c r="DI153" s="274"/>
      <c r="DJ153" s="274"/>
      <c r="DK153" s="277"/>
      <c r="DL153" s="277"/>
      <c r="DM153" s="277"/>
      <c r="DN153" s="277"/>
      <c r="DO153" s="277"/>
      <c r="DP153" s="277"/>
      <c r="DQ153" s="277"/>
      <c r="DR153" s="277"/>
      <c r="DS153" s="277"/>
      <c r="DT153" s="277"/>
      <c r="DU153" s="277"/>
      <c r="DV153" s="274"/>
      <c r="DW153" s="277"/>
      <c r="DX153" s="277"/>
      <c r="DY153" s="277"/>
      <c r="DZ153" s="274"/>
      <c r="EA153" s="277"/>
      <c r="EB153" s="277"/>
      <c r="EC153" s="277"/>
      <c r="ED153" s="274"/>
      <c r="EE153" s="274"/>
      <c r="EF153" s="274"/>
      <c r="EG153" s="274"/>
      <c r="EH153" s="277"/>
      <c r="EI153" s="277"/>
      <c r="EJ153" s="274"/>
      <c r="EK153" s="277"/>
      <c r="EL153" s="277"/>
      <c r="EM153" s="277"/>
      <c r="EN153" s="274"/>
      <c r="EO153" s="274"/>
      <c r="EP153" s="274"/>
      <c r="EQ153" s="277"/>
      <c r="ER153" s="277"/>
      <c r="ES153" s="277"/>
      <c r="ET153" s="277"/>
      <c r="EU153" s="274"/>
      <c r="EV153" s="274"/>
      <c r="EW153" s="277"/>
      <c r="EX153" s="277"/>
      <c r="EY153" s="277"/>
      <c r="EZ153" s="274"/>
      <c r="FA153" s="274"/>
      <c r="FB153" s="274"/>
      <c r="FC153" s="274"/>
      <c r="FD153" s="274"/>
      <c r="FE153" s="274"/>
      <c r="FF153" s="274"/>
      <c r="FG153" s="274"/>
      <c r="FH153" s="274"/>
      <c r="FI153" s="274"/>
      <c r="FJ153" s="274"/>
      <c r="FK153" s="274"/>
      <c r="FL153" s="274"/>
      <c r="FM153" s="274"/>
      <c r="FN153" s="274"/>
      <c r="FO153" s="274"/>
      <c r="FP153" s="277"/>
      <c r="FQ153" s="277"/>
      <c r="FR153" s="277"/>
      <c r="FS153" s="274"/>
      <c r="FT153" s="274"/>
      <c r="FU153" s="274"/>
      <c r="FV153" s="274"/>
      <c r="FW153" s="274"/>
    </row>
    <row r="154" spans="1:179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7"/>
      <c r="AM154" s="277"/>
      <c r="AN154" s="274"/>
      <c r="AO154" s="277"/>
      <c r="AP154" s="277"/>
      <c r="AQ154" s="274"/>
      <c r="AR154" s="277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7"/>
      <c r="BI154" s="277"/>
      <c r="BJ154" s="277"/>
      <c r="BK154" s="277"/>
      <c r="BL154" s="277"/>
      <c r="BM154" s="277"/>
      <c r="BN154" s="277"/>
      <c r="BO154" s="277"/>
      <c r="BP154" s="274"/>
      <c r="BQ154" s="274"/>
      <c r="BR154" s="274"/>
      <c r="BS154" s="277"/>
      <c r="BT154" s="277"/>
      <c r="BU154" s="277"/>
      <c r="BV154" s="277"/>
      <c r="BW154" s="277"/>
      <c r="BX154" s="277"/>
      <c r="BY154" s="277"/>
      <c r="BZ154" s="277"/>
      <c r="CA154" s="277"/>
      <c r="CB154" s="277"/>
      <c r="CC154" s="277"/>
      <c r="CD154" s="274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4"/>
      <c r="CO154" s="277"/>
      <c r="CP154" s="277"/>
      <c r="CQ154" s="277"/>
      <c r="CR154" s="277"/>
      <c r="CS154" s="277"/>
      <c r="CT154" s="277"/>
      <c r="CU154" s="277"/>
      <c r="CV154" s="277"/>
      <c r="CW154" s="277"/>
      <c r="CX154" s="277"/>
      <c r="CY154" s="277"/>
      <c r="CZ154" s="277"/>
      <c r="DA154" s="274"/>
      <c r="DB154" s="277"/>
      <c r="DC154" s="277"/>
      <c r="DD154" s="277"/>
      <c r="DE154" s="277"/>
      <c r="DF154" s="277"/>
      <c r="DG154" s="277"/>
      <c r="DH154" s="274"/>
      <c r="DI154" s="274"/>
      <c r="DJ154" s="274"/>
      <c r="DK154" s="277"/>
      <c r="DL154" s="277"/>
      <c r="DM154" s="277"/>
      <c r="DN154" s="277"/>
      <c r="DO154" s="277"/>
      <c r="DP154" s="277"/>
      <c r="DQ154" s="277"/>
      <c r="DR154" s="277"/>
      <c r="DS154" s="277"/>
      <c r="DT154" s="277"/>
      <c r="DU154" s="277"/>
      <c r="DV154" s="274"/>
      <c r="DW154" s="277"/>
      <c r="DX154" s="277"/>
      <c r="DY154" s="277"/>
      <c r="DZ154" s="274"/>
      <c r="EA154" s="277"/>
      <c r="EB154" s="277"/>
      <c r="EC154" s="277"/>
      <c r="ED154" s="274"/>
      <c r="EE154" s="274"/>
      <c r="EF154" s="274"/>
      <c r="EG154" s="274"/>
      <c r="EH154" s="277"/>
      <c r="EI154" s="277"/>
      <c r="EJ154" s="274"/>
      <c r="EK154" s="277"/>
      <c r="EL154" s="277"/>
      <c r="EM154" s="277"/>
      <c r="EN154" s="274"/>
      <c r="EO154" s="274"/>
      <c r="EP154" s="274"/>
      <c r="EQ154" s="277"/>
      <c r="ER154" s="277"/>
      <c r="ES154" s="277"/>
      <c r="ET154" s="277"/>
      <c r="EU154" s="274"/>
      <c r="EV154" s="274"/>
      <c r="EW154" s="277"/>
      <c r="EX154" s="277"/>
      <c r="EY154" s="277"/>
      <c r="EZ154" s="274"/>
      <c r="FA154" s="274"/>
      <c r="FB154" s="274"/>
      <c r="FC154" s="274"/>
      <c r="FD154" s="274"/>
      <c r="FE154" s="274"/>
      <c r="FF154" s="274"/>
      <c r="FG154" s="274"/>
      <c r="FH154" s="274"/>
      <c r="FI154" s="274"/>
      <c r="FJ154" s="274"/>
      <c r="FK154" s="274"/>
      <c r="FL154" s="274"/>
      <c r="FM154" s="274"/>
      <c r="FN154" s="274"/>
      <c r="FO154" s="274"/>
      <c r="FP154" s="277"/>
      <c r="FQ154" s="277"/>
      <c r="FR154" s="277"/>
      <c r="FS154" s="274"/>
      <c r="FT154" s="274"/>
      <c r="FU154" s="274"/>
      <c r="FV154" s="274"/>
      <c r="FW154" s="274"/>
    </row>
    <row r="155" spans="1:179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7"/>
      <c r="AM155" s="277"/>
      <c r="AN155" s="274"/>
      <c r="AO155" s="277"/>
      <c r="AP155" s="277"/>
      <c r="AQ155" s="274"/>
      <c r="AR155" s="277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7"/>
      <c r="BI155" s="277"/>
      <c r="BJ155" s="277"/>
      <c r="BK155" s="277"/>
      <c r="BL155" s="277"/>
      <c r="BM155" s="277"/>
      <c r="BN155" s="277"/>
      <c r="BO155" s="277"/>
      <c r="BP155" s="274"/>
      <c r="BQ155" s="274"/>
      <c r="BR155" s="274"/>
      <c r="BS155" s="277"/>
      <c r="BT155" s="277"/>
      <c r="BU155" s="277"/>
      <c r="BV155" s="277"/>
      <c r="BW155" s="277"/>
      <c r="BX155" s="277"/>
      <c r="BY155" s="277"/>
      <c r="BZ155" s="277"/>
      <c r="CA155" s="277"/>
      <c r="CB155" s="277"/>
      <c r="CC155" s="277"/>
      <c r="CD155" s="274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4"/>
      <c r="CO155" s="277"/>
      <c r="CP155" s="277"/>
      <c r="CQ155" s="277"/>
      <c r="CR155" s="277"/>
      <c r="CS155" s="277"/>
      <c r="CT155" s="277"/>
      <c r="CU155" s="277"/>
      <c r="CV155" s="277"/>
      <c r="CW155" s="277"/>
      <c r="CX155" s="277"/>
      <c r="CY155" s="277"/>
      <c r="CZ155" s="277"/>
      <c r="DA155" s="274"/>
      <c r="DB155" s="277"/>
      <c r="DC155" s="277"/>
      <c r="DD155" s="277"/>
      <c r="DE155" s="277"/>
      <c r="DF155" s="277"/>
      <c r="DG155" s="277"/>
      <c r="DH155" s="274"/>
      <c r="DI155" s="274"/>
      <c r="DJ155" s="274"/>
      <c r="DK155" s="277"/>
      <c r="DL155" s="277"/>
      <c r="DM155" s="277"/>
      <c r="DN155" s="277"/>
      <c r="DO155" s="277"/>
      <c r="DP155" s="277"/>
      <c r="DQ155" s="277"/>
      <c r="DR155" s="277"/>
      <c r="DS155" s="277"/>
      <c r="DT155" s="277"/>
      <c r="DU155" s="277"/>
      <c r="DV155" s="274"/>
      <c r="DW155" s="277"/>
      <c r="DX155" s="277"/>
      <c r="DY155" s="277"/>
      <c r="DZ155" s="274"/>
      <c r="EA155" s="277"/>
      <c r="EB155" s="277"/>
      <c r="EC155" s="277"/>
      <c r="ED155" s="274"/>
      <c r="EE155" s="274"/>
      <c r="EF155" s="274"/>
      <c r="EG155" s="274"/>
      <c r="EH155" s="277"/>
      <c r="EI155" s="277"/>
      <c r="EJ155" s="274"/>
      <c r="EK155" s="277"/>
      <c r="EL155" s="277"/>
      <c r="EM155" s="277"/>
      <c r="EN155" s="274"/>
      <c r="EO155" s="274"/>
      <c r="EP155" s="274"/>
      <c r="EQ155" s="277"/>
      <c r="ER155" s="277"/>
      <c r="ES155" s="277"/>
      <c r="ET155" s="277"/>
      <c r="EU155" s="274"/>
      <c r="EV155" s="274"/>
      <c r="EW155" s="277"/>
      <c r="EX155" s="277"/>
      <c r="EY155" s="277"/>
      <c r="EZ155" s="274"/>
      <c r="FA155" s="274"/>
      <c r="FB155" s="274"/>
      <c r="FC155" s="274"/>
      <c r="FD155" s="274"/>
      <c r="FE155" s="274"/>
      <c r="FF155" s="274"/>
      <c r="FG155" s="274"/>
      <c r="FH155" s="274"/>
      <c r="FI155" s="274"/>
      <c r="FJ155" s="274"/>
      <c r="FK155" s="274"/>
      <c r="FL155" s="274"/>
      <c r="FM155" s="274"/>
      <c r="FN155" s="274"/>
      <c r="FO155" s="274"/>
      <c r="FP155" s="277"/>
      <c r="FQ155" s="277"/>
      <c r="FR155" s="277"/>
      <c r="FS155" s="274"/>
      <c r="FT155" s="274"/>
      <c r="FU155" s="274"/>
      <c r="FV155" s="274"/>
      <c r="FW155" s="274"/>
    </row>
    <row r="156" spans="1:179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7"/>
      <c r="AM156" s="277"/>
      <c r="AN156" s="274"/>
      <c r="AO156" s="277"/>
      <c r="AP156" s="277"/>
      <c r="AQ156" s="274"/>
      <c r="AR156" s="277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7"/>
      <c r="BI156" s="277"/>
      <c r="BJ156" s="277"/>
      <c r="BK156" s="277"/>
      <c r="BL156" s="277"/>
      <c r="BM156" s="277"/>
      <c r="BN156" s="277"/>
      <c r="BO156" s="277"/>
      <c r="BP156" s="274"/>
      <c r="BQ156" s="274"/>
      <c r="BR156" s="274"/>
      <c r="BS156" s="277"/>
      <c r="BT156" s="277"/>
      <c r="BU156" s="277"/>
      <c r="BV156" s="277"/>
      <c r="BW156" s="277"/>
      <c r="BX156" s="277"/>
      <c r="BY156" s="277"/>
      <c r="BZ156" s="277"/>
      <c r="CA156" s="277"/>
      <c r="CB156" s="277"/>
      <c r="CC156" s="277"/>
      <c r="CD156" s="274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4"/>
      <c r="CO156" s="277"/>
      <c r="CP156" s="277"/>
      <c r="CQ156" s="277"/>
      <c r="CR156" s="277"/>
      <c r="CS156" s="277"/>
      <c r="CT156" s="277"/>
      <c r="CU156" s="277"/>
      <c r="CV156" s="277"/>
      <c r="CW156" s="277"/>
      <c r="CX156" s="277"/>
      <c r="CY156" s="277"/>
      <c r="CZ156" s="277"/>
      <c r="DA156" s="274"/>
      <c r="DB156" s="277"/>
      <c r="DC156" s="277"/>
      <c r="DD156" s="277"/>
      <c r="DE156" s="277"/>
      <c r="DF156" s="277"/>
      <c r="DG156" s="277"/>
      <c r="DH156" s="274"/>
      <c r="DI156" s="274"/>
      <c r="DJ156" s="274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4"/>
      <c r="DW156" s="277"/>
      <c r="DX156" s="277"/>
      <c r="DY156" s="277"/>
      <c r="DZ156" s="274"/>
      <c r="EA156" s="277"/>
      <c r="EB156" s="277"/>
      <c r="EC156" s="277"/>
      <c r="ED156" s="274"/>
      <c r="EE156" s="274"/>
      <c r="EF156" s="274"/>
      <c r="EG156" s="274"/>
      <c r="EH156" s="277"/>
      <c r="EI156" s="277"/>
      <c r="EJ156" s="274"/>
      <c r="EK156" s="277"/>
      <c r="EL156" s="277"/>
      <c r="EM156" s="277"/>
      <c r="EN156" s="274"/>
      <c r="EO156" s="274"/>
      <c r="EP156" s="274"/>
      <c r="EQ156" s="277"/>
      <c r="ER156" s="277"/>
      <c r="ES156" s="277"/>
      <c r="ET156" s="277"/>
      <c r="EU156" s="274"/>
      <c r="EV156" s="274"/>
      <c r="EW156" s="277"/>
      <c r="EX156" s="277"/>
      <c r="EY156" s="277"/>
      <c r="EZ156" s="274"/>
      <c r="FA156" s="274"/>
      <c r="FB156" s="274"/>
      <c r="FC156" s="274"/>
      <c r="FD156" s="274"/>
      <c r="FE156" s="274"/>
      <c r="FF156" s="274"/>
      <c r="FG156" s="274"/>
      <c r="FH156" s="274"/>
      <c r="FI156" s="274"/>
      <c r="FJ156" s="274"/>
      <c r="FK156" s="274"/>
      <c r="FL156" s="274"/>
      <c r="FM156" s="274"/>
      <c r="FN156" s="274"/>
      <c r="FO156" s="274"/>
      <c r="FP156" s="277"/>
      <c r="FQ156" s="277"/>
      <c r="FR156" s="277"/>
      <c r="FS156" s="274"/>
      <c r="FT156" s="274"/>
      <c r="FU156" s="274"/>
      <c r="FV156" s="274"/>
      <c r="FW156" s="274"/>
    </row>
    <row r="157" spans="1:179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7"/>
      <c r="AM157" s="277"/>
      <c r="AN157" s="274"/>
      <c r="AO157" s="277"/>
      <c r="AP157" s="277"/>
      <c r="AQ157" s="274"/>
      <c r="AR157" s="277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7"/>
      <c r="BI157" s="277"/>
      <c r="BJ157" s="277"/>
      <c r="BK157" s="277"/>
      <c r="BL157" s="277"/>
      <c r="BM157" s="277"/>
      <c r="BN157" s="277"/>
      <c r="BO157" s="277"/>
      <c r="BP157" s="274"/>
      <c r="BQ157" s="274"/>
      <c r="BR157" s="274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  <c r="CC157" s="277"/>
      <c r="CD157" s="274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4"/>
      <c r="CO157" s="277"/>
      <c r="CP157" s="277"/>
      <c r="CQ157" s="277"/>
      <c r="CR157" s="277"/>
      <c r="CS157" s="277"/>
      <c r="CT157" s="277"/>
      <c r="CU157" s="277"/>
      <c r="CV157" s="277"/>
      <c r="CW157" s="277"/>
      <c r="CX157" s="277"/>
      <c r="CY157" s="277"/>
      <c r="CZ157" s="277"/>
      <c r="DA157" s="274"/>
      <c r="DB157" s="277"/>
      <c r="DC157" s="277"/>
      <c r="DD157" s="277"/>
      <c r="DE157" s="277"/>
      <c r="DF157" s="277"/>
      <c r="DG157" s="277"/>
      <c r="DH157" s="274"/>
      <c r="DI157" s="274"/>
      <c r="DJ157" s="274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4"/>
      <c r="DW157" s="277"/>
      <c r="DX157" s="277"/>
      <c r="DY157" s="277"/>
      <c r="DZ157" s="274"/>
      <c r="EA157" s="277"/>
      <c r="EB157" s="277"/>
      <c r="EC157" s="277"/>
      <c r="ED157" s="274"/>
      <c r="EE157" s="274"/>
      <c r="EF157" s="274"/>
      <c r="EG157" s="274"/>
      <c r="EH157" s="277"/>
      <c r="EI157" s="277"/>
      <c r="EJ157" s="274"/>
      <c r="EK157" s="277"/>
      <c r="EL157" s="277"/>
      <c r="EM157" s="277"/>
      <c r="EN157" s="274"/>
      <c r="EO157" s="274"/>
      <c r="EP157" s="274"/>
      <c r="EQ157" s="277"/>
      <c r="ER157" s="277"/>
      <c r="ES157" s="277"/>
      <c r="ET157" s="277"/>
      <c r="EU157" s="274"/>
      <c r="EV157" s="274"/>
      <c r="EW157" s="277"/>
      <c r="EX157" s="277"/>
      <c r="EY157" s="277"/>
      <c r="EZ157" s="274"/>
      <c r="FA157" s="274"/>
      <c r="FB157" s="274"/>
      <c r="FC157" s="274"/>
      <c r="FD157" s="274"/>
      <c r="FE157" s="274"/>
      <c r="FF157" s="274"/>
      <c r="FG157" s="274"/>
      <c r="FH157" s="274"/>
      <c r="FI157" s="274"/>
      <c r="FJ157" s="274"/>
      <c r="FK157" s="274"/>
      <c r="FL157" s="274"/>
      <c r="FM157" s="274"/>
      <c r="FN157" s="274"/>
      <c r="FO157" s="274"/>
      <c r="FP157" s="277"/>
      <c r="FQ157" s="277"/>
      <c r="FR157" s="277"/>
      <c r="FS157" s="274"/>
      <c r="FT157" s="274"/>
      <c r="FU157" s="274"/>
      <c r="FV157" s="274"/>
      <c r="FW157" s="274"/>
    </row>
    <row r="158" spans="1:179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7"/>
      <c r="AM158" s="277"/>
      <c r="AN158" s="274"/>
      <c r="AO158" s="277"/>
      <c r="AP158" s="277"/>
      <c r="AQ158" s="274"/>
      <c r="AR158" s="277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7"/>
      <c r="BI158" s="277"/>
      <c r="BJ158" s="277"/>
      <c r="BK158" s="277"/>
      <c r="BL158" s="277"/>
      <c r="BM158" s="277"/>
      <c r="BN158" s="277"/>
      <c r="BO158" s="277"/>
      <c r="BP158" s="274"/>
      <c r="BQ158" s="274"/>
      <c r="BR158" s="274"/>
      <c r="BS158" s="277"/>
      <c r="BT158" s="277"/>
      <c r="BU158" s="277"/>
      <c r="BV158" s="277"/>
      <c r="BW158" s="277"/>
      <c r="BX158" s="277"/>
      <c r="BY158" s="277"/>
      <c r="BZ158" s="277"/>
      <c r="CA158" s="277"/>
      <c r="CB158" s="277"/>
      <c r="CC158" s="277"/>
      <c r="CD158" s="274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4"/>
      <c r="CO158" s="277"/>
      <c r="CP158" s="277"/>
      <c r="CQ158" s="277"/>
      <c r="CR158" s="277"/>
      <c r="CS158" s="277"/>
      <c r="CT158" s="277"/>
      <c r="CU158" s="277"/>
      <c r="CV158" s="277"/>
      <c r="CW158" s="277"/>
      <c r="CX158" s="277"/>
      <c r="CY158" s="277"/>
      <c r="CZ158" s="277"/>
      <c r="DA158" s="274"/>
      <c r="DB158" s="277"/>
      <c r="DC158" s="277"/>
      <c r="DD158" s="277"/>
      <c r="DE158" s="277"/>
      <c r="DF158" s="277"/>
      <c r="DG158" s="277"/>
      <c r="DH158" s="274"/>
      <c r="DI158" s="274"/>
      <c r="DJ158" s="274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4"/>
      <c r="DW158" s="277"/>
      <c r="DX158" s="277"/>
      <c r="DY158" s="277"/>
      <c r="DZ158" s="274"/>
      <c r="EA158" s="277"/>
      <c r="EB158" s="277"/>
      <c r="EC158" s="277"/>
      <c r="ED158" s="274"/>
      <c r="EE158" s="274"/>
      <c r="EF158" s="274"/>
      <c r="EG158" s="274"/>
      <c r="EH158" s="277"/>
      <c r="EI158" s="277"/>
      <c r="EJ158" s="274"/>
      <c r="EK158" s="277"/>
      <c r="EL158" s="277"/>
      <c r="EM158" s="277"/>
      <c r="EN158" s="274"/>
      <c r="EO158" s="274"/>
      <c r="EP158" s="274"/>
      <c r="EQ158" s="277"/>
      <c r="ER158" s="277"/>
      <c r="ES158" s="277"/>
      <c r="ET158" s="277"/>
      <c r="EU158" s="274"/>
      <c r="EV158" s="274"/>
      <c r="EW158" s="277"/>
      <c r="EX158" s="277"/>
      <c r="EY158" s="277"/>
      <c r="EZ158" s="274"/>
      <c r="FA158" s="274"/>
      <c r="FB158" s="274"/>
      <c r="FC158" s="274"/>
      <c r="FD158" s="274"/>
      <c r="FE158" s="274"/>
      <c r="FF158" s="274"/>
      <c r="FG158" s="274"/>
      <c r="FH158" s="274"/>
      <c r="FI158" s="274"/>
      <c r="FJ158" s="274"/>
      <c r="FK158" s="274"/>
      <c r="FL158" s="274"/>
      <c r="FM158" s="274"/>
      <c r="FN158" s="274"/>
      <c r="FO158" s="274"/>
      <c r="FP158" s="277"/>
      <c r="FQ158" s="277"/>
      <c r="FR158" s="277"/>
      <c r="FS158" s="274"/>
      <c r="FT158" s="274"/>
      <c r="FU158" s="274"/>
      <c r="FV158" s="274"/>
      <c r="FW158" s="274"/>
    </row>
    <row r="159" spans="1:179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7"/>
      <c r="AM159" s="277"/>
      <c r="AN159" s="274"/>
      <c r="AO159" s="277"/>
      <c r="AP159" s="277"/>
      <c r="AQ159" s="274"/>
      <c r="AR159" s="277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7"/>
      <c r="BI159" s="277"/>
      <c r="BJ159" s="277"/>
      <c r="BK159" s="277"/>
      <c r="BL159" s="277"/>
      <c r="BM159" s="277"/>
      <c r="BN159" s="277"/>
      <c r="BO159" s="277"/>
      <c r="BP159" s="274"/>
      <c r="BQ159" s="274"/>
      <c r="BR159" s="274"/>
      <c r="BS159" s="277"/>
      <c r="BT159" s="277"/>
      <c r="BU159" s="277"/>
      <c r="BV159" s="277"/>
      <c r="BW159" s="277"/>
      <c r="BX159" s="277"/>
      <c r="BY159" s="277"/>
      <c r="BZ159" s="277"/>
      <c r="CA159" s="277"/>
      <c r="CB159" s="277"/>
      <c r="CC159" s="277"/>
      <c r="CD159" s="274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4"/>
      <c r="CO159" s="277"/>
      <c r="CP159" s="277"/>
      <c r="CQ159" s="277"/>
      <c r="CR159" s="277"/>
      <c r="CS159" s="277"/>
      <c r="CT159" s="277"/>
      <c r="CU159" s="277"/>
      <c r="CV159" s="277"/>
      <c r="CW159" s="277"/>
      <c r="CX159" s="277"/>
      <c r="CY159" s="277"/>
      <c r="CZ159" s="277"/>
      <c r="DA159" s="274"/>
      <c r="DB159" s="277"/>
      <c r="DC159" s="277"/>
      <c r="DD159" s="277"/>
      <c r="DE159" s="277"/>
      <c r="DF159" s="277"/>
      <c r="DG159" s="277"/>
      <c r="DH159" s="274"/>
      <c r="DI159" s="274"/>
      <c r="DJ159" s="274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4"/>
      <c r="DW159" s="277"/>
      <c r="DX159" s="277"/>
      <c r="DY159" s="277"/>
      <c r="DZ159" s="274"/>
      <c r="EA159" s="277"/>
      <c r="EB159" s="277"/>
      <c r="EC159" s="277"/>
      <c r="ED159" s="274"/>
      <c r="EE159" s="274"/>
      <c r="EF159" s="274"/>
      <c r="EG159" s="274"/>
      <c r="EH159" s="277"/>
      <c r="EI159" s="277"/>
      <c r="EJ159" s="274"/>
      <c r="EK159" s="277"/>
      <c r="EL159" s="277"/>
      <c r="EM159" s="277"/>
      <c r="EN159" s="274"/>
      <c r="EO159" s="274"/>
      <c r="EP159" s="274"/>
      <c r="EQ159" s="277"/>
      <c r="ER159" s="277"/>
      <c r="ES159" s="277"/>
      <c r="ET159" s="277"/>
      <c r="EU159" s="274"/>
      <c r="EV159" s="274"/>
      <c r="EW159" s="277"/>
      <c r="EX159" s="277"/>
      <c r="EY159" s="277"/>
      <c r="EZ159" s="274"/>
      <c r="FA159" s="274"/>
      <c r="FB159" s="274"/>
      <c r="FC159" s="274"/>
      <c r="FD159" s="274"/>
      <c r="FE159" s="274"/>
      <c r="FF159" s="274"/>
      <c r="FG159" s="274"/>
      <c r="FH159" s="274"/>
      <c r="FI159" s="274"/>
      <c r="FJ159" s="274"/>
      <c r="FK159" s="274"/>
      <c r="FL159" s="274"/>
      <c r="FM159" s="274"/>
      <c r="FN159" s="274"/>
      <c r="FO159" s="274"/>
      <c r="FP159" s="277"/>
      <c r="FQ159" s="277"/>
      <c r="FR159" s="277"/>
      <c r="FS159" s="274"/>
      <c r="FT159" s="274"/>
      <c r="FU159" s="274"/>
      <c r="FV159" s="274"/>
      <c r="FW159" s="274"/>
    </row>
    <row r="160" spans="1:179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7"/>
      <c r="AM160" s="277"/>
      <c r="AN160" s="274"/>
      <c r="AO160" s="277"/>
      <c r="AP160" s="277"/>
      <c r="AQ160" s="274"/>
      <c r="AR160" s="277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7"/>
      <c r="BI160" s="277"/>
      <c r="BJ160" s="277"/>
      <c r="BK160" s="277"/>
      <c r="BL160" s="277"/>
      <c r="BM160" s="277"/>
      <c r="BN160" s="277"/>
      <c r="BO160" s="277"/>
      <c r="BP160" s="274"/>
      <c r="BQ160" s="274"/>
      <c r="BR160" s="274"/>
      <c r="BS160" s="277"/>
      <c r="BT160" s="277"/>
      <c r="BU160" s="277"/>
      <c r="BV160" s="277"/>
      <c r="BW160" s="277"/>
      <c r="BX160" s="277"/>
      <c r="BY160" s="277"/>
      <c r="BZ160" s="277"/>
      <c r="CA160" s="277"/>
      <c r="CB160" s="277"/>
      <c r="CC160" s="277"/>
      <c r="CD160" s="274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4"/>
      <c r="CO160" s="277"/>
      <c r="CP160" s="277"/>
      <c r="CQ160" s="277"/>
      <c r="CR160" s="277"/>
      <c r="CS160" s="277"/>
      <c r="CT160" s="277"/>
      <c r="CU160" s="277"/>
      <c r="CV160" s="277"/>
      <c r="CW160" s="277"/>
      <c r="CX160" s="277"/>
      <c r="CY160" s="277"/>
      <c r="CZ160" s="277"/>
      <c r="DA160" s="274"/>
      <c r="DB160" s="277"/>
      <c r="DC160" s="277"/>
      <c r="DD160" s="277"/>
      <c r="DE160" s="277"/>
      <c r="DF160" s="277"/>
      <c r="DG160" s="277"/>
      <c r="DH160" s="274"/>
      <c r="DI160" s="274"/>
      <c r="DJ160" s="274"/>
      <c r="DK160" s="277"/>
      <c r="DL160" s="277"/>
      <c r="DM160" s="277"/>
      <c r="DN160" s="277"/>
      <c r="DO160" s="277"/>
      <c r="DP160" s="277"/>
      <c r="DQ160" s="277"/>
      <c r="DR160" s="277"/>
      <c r="DS160" s="277"/>
      <c r="DT160" s="277"/>
      <c r="DU160" s="277"/>
      <c r="DV160" s="274"/>
      <c r="DW160" s="277"/>
      <c r="DX160" s="277"/>
      <c r="DY160" s="277"/>
      <c r="DZ160" s="274"/>
      <c r="EA160" s="277"/>
      <c r="EB160" s="277"/>
      <c r="EC160" s="277"/>
      <c r="ED160" s="274"/>
      <c r="EE160" s="274"/>
      <c r="EF160" s="274"/>
      <c r="EG160" s="274"/>
      <c r="EH160" s="277"/>
      <c r="EI160" s="277"/>
      <c r="EJ160" s="274"/>
      <c r="EK160" s="277"/>
      <c r="EL160" s="277"/>
      <c r="EM160" s="277"/>
      <c r="EN160" s="274"/>
      <c r="EO160" s="274"/>
      <c r="EP160" s="274"/>
      <c r="EQ160" s="277"/>
      <c r="ER160" s="277"/>
      <c r="ES160" s="277"/>
      <c r="ET160" s="277"/>
      <c r="EU160" s="274"/>
      <c r="EV160" s="274"/>
      <c r="EW160" s="277"/>
      <c r="EX160" s="277"/>
      <c r="EY160" s="277"/>
      <c r="EZ160" s="274"/>
      <c r="FA160" s="274"/>
      <c r="FB160" s="274"/>
      <c r="FC160" s="274"/>
      <c r="FD160" s="274"/>
      <c r="FE160" s="274"/>
      <c r="FF160" s="274"/>
      <c r="FG160" s="274"/>
      <c r="FH160" s="274"/>
      <c r="FI160" s="274"/>
      <c r="FJ160" s="274"/>
      <c r="FK160" s="274"/>
      <c r="FL160" s="274"/>
      <c r="FM160" s="274"/>
      <c r="FN160" s="274"/>
      <c r="FO160" s="274"/>
      <c r="FP160" s="277"/>
      <c r="FQ160" s="277"/>
      <c r="FR160" s="277"/>
      <c r="FS160" s="274"/>
      <c r="FT160" s="274"/>
      <c r="FU160" s="274"/>
      <c r="FV160" s="274"/>
      <c r="FW160" s="274"/>
    </row>
    <row r="161" spans="1:179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7"/>
      <c r="AM161" s="277"/>
      <c r="AN161" s="274"/>
      <c r="AO161" s="277"/>
      <c r="AP161" s="277"/>
      <c r="AQ161" s="274"/>
      <c r="AR161" s="277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7"/>
      <c r="BI161" s="277"/>
      <c r="BJ161" s="277"/>
      <c r="BK161" s="277"/>
      <c r="BL161" s="277"/>
      <c r="BM161" s="277"/>
      <c r="BN161" s="277"/>
      <c r="BO161" s="277"/>
      <c r="BP161" s="274"/>
      <c r="BQ161" s="274"/>
      <c r="BR161" s="274"/>
      <c r="BS161" s="277"/>
      <c r="BT161" s="277"/>
      <c r="BU161" s="277"/>
      <c r="BV161" s="277"/>
      <c r="BW161" s="277"/>
      <c r="BX161" s="277"/>
      <c r="BY161" s="277"/>
      <c r="BZ161" s="277"/>
      <c r="CA161" s="277"/>
      <c r="CB161" s="277"/>
      <c r="CC161" s="277"/>
      <c r="CD161" s="274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4"/>
      <c r="CO161" s="277"/>
      <c r="CP161" s="277"/>
      <c r="CQ161" s="277"/>
      <c r="CR161" s="277"/>
      <c r="CS161" s="277"/>
      <c r="CT161" s="277"/>
      <c r="CU161" s="277"/>
      <c r="CV161" s="277"/>
      <c r="CW161" s="277"/>
      <c r="CX161" s="277"/>
      <c r="CY161" s="277"/>
      <c r="CZ161" s="277"/>
      <c r="DA161" s="274"/>
      <c r="DB161" s="277"/>
      <c r="DC161" s="277"/>
      <c r="DD161" s="277"/>
      <c r="DE161" s="277"/>
      <c r="DF161" s="277"/>
      <c r="DG161" s="277"/>
      <c r="DH161" s="274"/>
      <c r="DI161" s="274"/>
      <c r="DJ161" s="274"/>
      <c r="DK161" s="277"/>
      <c r="DL161" s="277"/>
      <c r="DM161" s="277"/>
      <c r="DN161" s="277"/>
      <c r="DO161" s="277"/>
      <c r="DP161" s="277"/>
      <c r="DQ161" s="277"/>
      <c r="DR161" s="277"/>
      <c r="DS161" s="277"/>
      <c r="DT161" s="277"/>
      <c r="DU161" s="277"/>
      <c r="DV161" s="274"/>
      <c r="DW161" s="277"/>
      <c r="DX161" s="277"/>
      <c r="DY161" s="277"/>
      <c r="DZ161" s="274"/>
      <c r="EA161" s="277"/>
      <c r="EB161" s="277"/>
      <c r="EC161" s="277"/>
      <c r="ED161" s="274"/>
      <c r="EE161" s="274"/>
      <c r="EF161" s="274"/>
      <c r="EG161" s="274"/>
      <c r="EH161" s="277"/>
      <c r="EI161" s="277"/>
      <c r="EJ161" s="274"/>
      <c r="EK161" s="277"/>
      <c r="EL161" s="277"/>
      <c r="EM161" s="277"/>
      <c r="EN161" s="274"/>
      <c r="EO161" s="274"/>
      <c r="EP161" s="274"/>
      <c r="EQ161" s="277"/>
      <c r="ER161" s="277"/>
      <c r="ES161" s="277"/>
      <c r="ET161" s="277"/>
      <c r="EU161" s="274"/>
      <c r="EV161" s="274"/>
      <c r="EW161" s="277"/>
      <c r="EX161" s="277"/>
      <c r="EY161" s="277"/>
      <c r="EZ161" s="274"/>
      <c r="FA161" s="274"/>
      <c r="FB161" s="274"/>
      <c r="FC161" s="274"/>
      <c r="FD161" s="274"/>
      <c r="FE161" s="274"/>
      <c r="FF161" s="274"/>
      <c r="FG161" s="274"/>
      <c r="FH161" s="274"/>
      <c r="FI161" s="274"/>
      <c r="FJ161" s="274"/>
      <c r="FK161" s="274"/>
      <c r="FL161" s="274"/>
      <c r="FM161" s="274"/>
      <c r="FN161" s="274"/>
      <c r="FO161" s="274"/>
      <c r="FP161" s="277"/>
      <c r="FQ161" s="277"/>
      <c r="FR161" s="277"/>
      <c r="FS161" s="274"/>
      <c r="FT161" s="274"/>
      <c r="FU161" s="274"/>
      <c r="FV161" s="274"/>
      <c r="FW161" s="274"/>
    </row>
    <row r="162" spans="1:179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7"/>
      <c r="AM162" s="277"/>
      <c r="AN162" s="274"/>
      <c r="AO162" s="277"/>
      <c r="AP162" s="277"/>
      <c r="AQ162" s="274"/>
      <c r="AR162" s="277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7"/>
      <c r="BI162" s="277"/>
      <c r="BJ162" s="277"/>
      <c r="BK162" s="277"/>
      <c r="BL162" s="277"/>
      <c r="BM162" s="277"/>
      <c r="BN162" s="277"/>
      <c r="BO162" s="277"/>
      <c r="BP162" s="274"/>
      <c r="BQ162" s="274"/>
      <c r="BR162" s="274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  <c r="CC162" s="277"/>
      <c r="CD162" s="274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4"/>
      <c r="CO162" s="277"/>
      <c r="CP162" s="277"/>
      <c r="CQ162" s="277"/>
      <c r="CR162" s="277"/>
      <c r="CS162" s="277"/>
      <c r="CT162" s="277"/>
      <c r="CU162" s="277"/>
      <c r="CV162" s="277"/>
      <c r="CW162" s="277"/>
      <c r="CX162" s="277"/>
      <c r="CY162" s="277"/>
      <c r="CZ162" s="277"/>
      <c r="DA162" s="274"/>
      <c r="DB162" s="277"/>
      <c r="DC162" s="277"/>
      <c r="DD162" s="277"/>
      <c r="DE162" s="277"/>
      <c r="DF162" s="277"/>
      <c r="DG162" s="277"/>
      <c r="DH162" s="274"/>
      <c r="DI162" s="274"/>
      <c r="DJ162" s="274"/>
      <c r="DK162" s="277"/>
      <c r="DL162" s="277"/>
      <c r="DM162" s="277"/>
      <c r="DN162" s="277"/>
      <c r="DO162" s="277"/>
      <c r="DP162" s="277"/>
      <c r="DQ162" s="277"/>
      <c r="DR162" s="277"/>
      <c r="DS162" s="277"/>
      <c r="DT162" s="277"/>
      <c r="DU162" s="277"/>
      <c r="DV162" s="274"/>
      <c r="DW162" s="277"/>
      <c r="DX162" s="277"/>
      <c r="DY162" s="277"/>
      <c r="DZ162" s="274"/>
      <c r="EA162" s="277"/>
      <c r="EB162" s="277"/>
      <c r="EC162" s="277"/>
      <c r="ED162" s="274"/>
      <c r="EE162" s="274"/>
      <c r="EF162" s="274"/>
      <c r="EG162" s="274"/>
      <c r="EH162" s="277"/>
      <c r="EI162" s="277"/>
      <c r="EJ162" s="274"/>
      <c r="EK162" s="277"/>
      <c r="EL162" s="277"/>
      <c r="EM162" s="277"/>
      <c r="EN162" s="274"/>
      <c r="EO162" s="274"/>
      <c r="EP162" s="274"/>
      <c r="EQ162" s="277"/>
      <c r="ER162" s="277"/>
      <c r="ES162" s="277"/>
      <c r="ET162" s="277"/>
      <c r="EU162" s="274"/>
      <c r="EV162" s="274"/>
      <c r="EW162" s="277"/>
      <c r="EX162" s="277"/>
      <c r="EY162" s="277"/>
      <c r="EZ162" s="274"/>
      <c r="FA162" s="274"/>
      <c r="FB162" s="274"/>
      <c r="FC162" s="274"/>
      <c r="FD162" s="274"/>
      <c r="FE162" s="274"/>
      <c r="FF162" s="274"/>
      <c r="FG162" s="274"/>
      <c r="FH162" s="274"/>
      <c r="FI162" s="274"/>
      <c r="FJ162" s="274"/>
      <c r="FK162" s="274"/>
      <c r="FL162" s="274"/>
      <c r="FM162" s="274"/>
      <c r="FN162" s="274"/>
      <c r="FO162" s="274"/>
      <c r="FP162" s="277"/>
      <c r="FQ162" s="277"/>
      <c r="FR162" s="277"/>
      <c r="FS162" s="274"/>
      <c r="FT162" s="274"/>
      <c r="FU162" s="274"/>
      <c r="FV162" s="274"/>
      <c r="FW162" s="274"/>
    </row>
    <row r="163" spans="1:179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7"/>
      <c r="AM163" s="277"/>
      <c r="AN163" s="274"/>
      <c r="AO163" s="277"/>
      <c r="AP163" s="277"/>
      <c r="AQ163" s="274"/>
      <c r="AR163" s="277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7"/>
      <c r="BI163" s="277"/>
      <c r="BJ163" s="277"/>
      <c r="BK163" s="277"/>
      <c r="BL163" s="277"/>
      <c r="BM163" s="277"/>
      <c r="BN163" s="277"/>
      <c r="BO163" s="277"/>
      <c r="BP163" s="274"/>
      <c r="BQ163" s="274"/>
      <c r="BR163" s="274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  <c r="CC163" s="277"/>
      <c r="CD163" s="274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4"/>
      <c r="CO163" s="277"/>
      <c r="CP163" s="277"/>
      <c r="CQ163" s="277"/>
      <c r="CR163" s="277"/>
      <c r="CS163" s="277"/>
      <c r="CT163" s="277"/>
      <c r="CU163" s="277"/>
      <c r="CV163" s="277"/>
      <c r="CW163" s="277"/>
      <c r="CX163" s="277"/>
      <c r="CY163" s="277"/>
      <c r="CZ163" s="277"/>
      <c r="DA163" s="274"/>
      <c r="DB163" s="277"/>
      <c r="DC163" s="277"/>
      <c r="DD163" s="277"/>
      <c r="DE163" s="277"/>
      <c r="DF163" s="277"/>
      <c r="DG163" s="277"/>
      <c r="DH163" s="274"/>
      <c r="DI163" s="274"/>
      <c r="DJ163" s="274"/>
      <c r="DK163" s="277"/>
      <c r="DL163" s="277"/>
      <c r="DM163" s="277"/>
      <c r="DN163" s="277"/>
      <c r="DO163" s="277"/>
      <c r="DP163" s="277"/>
      <c r="DQ163" s="277"/>
      <c r="DR163" s="277"/>
      <c r="DS163" s="277"/>
      <c r="DT163" s="277"/>
      <c r="DU163" s="277"/>
      <c r="DV163" s="274"/>
      <c r="DW163" s="277"/>
      <c r="DX163" s="277"/>
      <c r="DY163" s="277"/>
      <c r="DZ163" s="274"/>
      <c r="EA163" s="277"/>
      <c r="EB163" s="277"/>
      <c r="EC163" s="277"/>
      <c r="ED163" s="274"/>
      <c r="EE163" s="274"/>
      <c r="EF163" s="274"/>
      <c r="EG163" s="274"/>
      <c r="EH163" s="277"/>
      <c r="EI163" s="277"/>
      <c r="EJ163" s="274"/>
      <c r="EK163" s="277"/>
      <c r="EL163" s="277"/>
      <c r="EM163" s="277"/>
      <c r="EN163" s="274"/>
      <c r="EO163" s="274"/>
      <c r="EP163" s="274"/>
      <c r="EQ163" s="277"/>
      <c r="ER163" s="277"/>
      <c r="ES163" s="277"/>
      <c r="ET163" s="277"/>
      <c r="EU163" s="274"/>
      <c r="EV163" s="274"/>
      <c r="EW163" s="277"/>
      <c r="EX163" s="277"/>
      <c r="EY163" s="277"/>
      <c r="EZ163" s="274"/>
      <c r="FA163" s="274"/>
      <c r="FB163" s="274"/>
      <c r="FC163" s="274"/>
      <c r="FD163" s="274"/>
      <c r="FE163" s="274"/>
      <c r="FF163" s="274"/>
      <c r="FG163" s="274"/>
      <c r="FH163" s="274"/>
      <c r="FI163" s="274"/>
      <c r="FJ163" s="274"/>
      <c r="FK163" s="274"/>
      <c r="FL163" s="274"/>
      <c r="FM163" s="274"/>
      <c r="FN163" s="274"/>
      <c r="FO163" s="274"/>
      <c r="FP163" s="277"/>
      <c r="FQ163" s="277"/>
      <c r="FR163" s="277"/>
      <c r="FS163" s="274"/>
      <c r="FT163" s="274"/>
      <c r="FU163" s="274"/>
      <c r="FV163" s="274"/>
      <c r="FW163" s="274"/>
    </row>
    <row r="164" spans="1:179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7"/>
      <c r="AM164" s="277"/>
      <c r="AN164" s="274"/>
      <c r="AO164" s="277"/>
      <c r="AP164" s="277"/>
      <c r="AQ164" s="274"/>
      <c r="AR164" s="277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7"/>
      <c r="BI164" s="277"/>
      <c r="BJ164" s="277"/>
      <c r="BK164" s="277"/>
      <c r="BL164" s="277"/>
      <c r="BM164" s="277"/>
      <c r="BN164" s="277"/>
      <c r="BO164" s="277"/>
      <c r="BP164" s="274"/>
      <c r="BQ164" s="274"/>
      <c r="BR164" s="274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  <c r="CC164" s="277"/>
      <c r="CD164" s="274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4"/>
      <c r="CO164" s="277"/>
      <c r="CP164" s="277"/>
      <c r="CQ164" s="277"/>
      <c r="CR164" s="277"/>
      <c r="CS164" s="277"/>
      <c r="CT164" s="277"/>
      <c r="CU164" s="277"/>
      <c r="CV164" s="277"/>
      <c r="CW164" s="277"/>
      <c r="CX164" s="277"/>
      <c r="CY164" s="277"/>
      <c r="CZ164" s="277"/>
      <c r="DA164" s="274"/>
      <c r="DB164" s="277"/>
      <c r="DC164" s="277"/>
      <c r="DD164" s="277"/>
      <c r="DE164" s="277"/>
      <c r="DF164" s="277"/>
      <c r="DG164" s="277"/>
      <c r="DH164" s="274"/>
      <c r="DI164" s="274"/>
      <c r="DJ164" s="274"/>
      <c r="DK164" s="277"/>
      <c r="DL164" s="277"/>
      <c r="DM164" s="277"/>
      <c r="DN164" s="277"/>
      <c r="DO164" s="277"/>
      <c r="DP164" s="277"/>
      <c r="DQ164" s="277"/>
      <c r="DR164" s="277"/>
      <c r="DS164" s="277"/>
      <c r="DT164" s="277"/>
      <c r="DU164" s="277"/>
      <c r="DV164" s="274"/>
      <c r="DW164" s="277"/>
      <c r="DX164" s="277"/>
      <c r="DY164" s="277"/>
      <c r="DZ164" s="274"/>
      <c r="EA164" s="277"/>
      <c r="EB164" s="277"/>
      <c r="EC164" s="277"/>
      <c r="ED164" s="274"/>
      <c r="EE164" s="274"/>
      <c r="EF164" s="274"/>
      <c r="EG164" s="274"/>
      <c r="EH164" s="277"/>
      <c r="EI164" s="277"/>
      <c r="EJ164" s="274"/>
      <c r="EK164" s="277"/>
      <c r="EL164" s="277"/>
      <c r="EM164" s="277"/>
      <c r="EN164" s="274"/>
      <c r="EO164" s="274"/>
      <c r="EP164" s="274"/>
      <c r="EQ164" s="277"/>
      <c r="ER164" s="277"/>
      <c r="ES164" s="277"/>
      <c r="ET164" s="277"/>
      <c r="EU164" s="274"/>
      <c r="EV164" s="274"/>
      <c r="EW164" s="277"/>
      <c r="EX164" s="277"/>
      <c r="EY164" s="277"/>
      <c r="EZ164" s="274"/>
      <c r="FA164" s="274"/>
      <c r="FB164" s="274"/>
      <c r="FC164" s="274"/>
      <c r="FD164" s="274"/>
      <c r="FE164" s="274"/>
      <c r="FF164" s="274"/>
      <c r="FG164" s="274"/>
      <c r="FH164" s="274"/>
      <c r="FI164" s="274"/>
      <c r="FJ164" s="274"/>
      <c r="FK164" s="274"/>
      <c r="FL164" s="274"/>
      <c r="FM164" s="274"/>
      <c r="FN164" s="274"/>
      <c r="FO164" s="274"/>
      <c r="FP164" s="277"/>
      <c r="FQ164" s="277"/>
      <c r="FR164" s="277"/>
      <c r="FS164" s="274"/>
      <c r="FT164" s="274"/>
      <c r="FU164" s="274"/>
      <c r="FV164" s="274"/>
      <c r="FW164" s="274"/>
    </row>
    <row r="165" spans="1:179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7"/>
      <c r="AM165" s="277"/>
      <c r="AN165" s="274"/>
      <c r="AO165" s="277"/>
      <c r="AP165" s="277"/>
      <c r="AQ165" s="274"/>
      <c r="AR165" s="277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7"/>
      <c r="BI165" s="277"/>
      <c r="BJ165" s="277"/>
      <c r="BK165" s="277"/>
      <c r="BL165" s="277"/>
      <c r="BM165" s="277"/>
      <c r="BN165" s="277"/>
      <c r="BO165" s="277"/>
      <c r="BP165" s="274"/>
      <c r="BQ165" s="274"/>
      <c r="BR165" s="274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  <c r="CC165" s="277"/>
      <c r="CD165" s="274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4"/>
      <c r="CO165" s="277"/>
      <c r="CP165" s="277"/>
      <c r="CQ165" s="277"/>
      <c r="CR165" s="277"/>
      <c r="CS165" s="277"/>
      <c r="CT165" s="277"/>
      <c r="CU165" s="277"/>
      <c r="CV165" s="277"/>
      <c r="CW165" s="277"/>
      <c r="CX165" s="277"/>
      <c r="CY165" s="277"/>
      <c r="CZ165" s="277"/>
      <c r="DA165" s="274"/>
      <c r="DB165" s="277"/>
      <c r="DC165" s="277"/>
      <c r="DD165" s="277"/>
      <c r="DE165" s="277"/>
      <c r="DF165" s="277"/>
      <c r="DG165" s="277"/>
      <c r="DH165" s="274"/>
      <c r="DI165" s="274"/>
      <c r="DJ165" s="274"/>
      <c r="DK165" s="277"/>
      <c r="DL165" s="277"/>
      <c r="DM165" s="277"/>
      <c r="DN165" s="277"/>
      <c r="DO165" s="277"/>
      <c r="DP165" s="277"/>
      <c r="DQ165" s="277"/>
      <c r="DR165" s="277"/>
      <c r="DS165" s="277"/>
      <c r="DT165" s="277"/>
      <c r="DU165" s="277"/>
      <c r="DV165" s="274"/>
      <c r="DW165" s="277"/>
      <c r="DX165" s="277"/>
      <c r="DY165" s="277"/>
      <c r="DZ165" s="274"/>
      <c r="EA165" s="277"/>
      <c r="EB165" s="277"/>
      <c r="EC165" s="277"/>
      <c r="ED165" s="274"/>
      <c r="EE165" s="274"/>
      <c r="EF165" s="274"/>
      <c r="EG165" s="274"/>
      <c r="EH165" s="277"/>
      <c r="EI165" s="277"/>
      <c r="EJ165" s="274"/>
      <c r="EK165" s="277"/>
      <c r="EL165" s="277"/>
      <c r="EM165" s="277"/>
      <c r="EN165" s="274"/>
      <c r="EO165" s="274"/>
      <c r="EP165" s="274"/>
      <c r="EQ165" s="277"/>
      <c r="ER165" s="277"/>
      <c r="ES165" s="277"/>
      <c r="ET165" s="277"/>
      <c r="EU165" s="274"/>
      <c r="EV165" s="274"/>
      <c r="EW165" s="277"/>
      <c r="EX165" s="277"/>
      <c r="EY165" s="277"/>
      <c r="EZ165" s="274"/>
      <c r="FA165" s="274"/>
      <c r="FB165" s="274"/>
      <c r="FC165" s="274"/>
      <c r="FD165" s="274"/>
      <c r="FE165" s="274"/>
      <c r="FF165" s="274"/>
      <c r="FG165" s="274"/>
      <c r="FH165" s="274"/>
      <c r="FI165" s="274"/>
      <c r="FJ165" s="274"/>
      <c r="FK165" s="274"/>
      <c r="FL165" s="274"/>
      <c r="FM165" s="274"/>
      <c r="FN165" s="274"/>
      <c r="FO165" s="274"/>
      <c r="FP165" s="277"/>
      <c r="FQ165" s="277"/>
      <c r="FR165" s="277"/>
      <c r="FS165" s="274"/>
      <c r="FT165" s="274"/>
      <c r="FU165" s="274"/>
      <c r="FV165" s="274"/>
      <c r="FW165" s="274"/>
    </row>
    <row r="166" spans="1:179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7"/>
      <c r="AM166" s="277"/>
      <c r="AN166" s="274"/>
      <c r="AO166" s="277"/>
      <c r="AP166" s="277"/>
      <c r="AQ166" s="274"/>
      <c r="AR166" s="277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7"/>
      <c r="BI166" s="277"/>
      <c r="BJ166" s="277"/>
      <c r="BK166" s="277"/>
      <c r="BL166" s="277"/>
      <c r="BM166" s="277"/>
      <c r="BN166" s="277"/>
      <c r="BO166" s="277"/>
      <c r="BP166" s="274"/>
      <c r="BQ166" s="274"/>
      <c r="BR166" s="274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  <c r="CC166" s="277"/>
      <c r="CD166" s="274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4"/>
      <c r="CO166" s="277"/>
      <c r="CP166" s="277"/>
      <c r="CQ166" s="277"/>
      <c r="CR166" s="277"/>
      <c r="CS166" s="277"/>
      <c r="CT166" s="277"/>
      <c r="CU166" s="277"/>
      <c r="CV166" s="277"/>
      <c r="CW166" s="277"/>
      <c r="CX166" s="277"/>
      <c r="CY166" s="277"/>
      <c r="CZ166" s="277"/>
      <c r="DA166" s="274"/>
      <c r="DB166" s="277"/>
      <c r="DC166" s="277"/>
      <c r="DD166" s="277"/>
      <c r="DE166" s="277"/>
      <c r="DF166" s="277"/>
      <c r="DG166" s="277"/>
      <c r="DH166" s="274"/>
      <c r="DI166" s="274"/>
      <c r="DJ166" s="274"/>
      <c r="DK166" s="277"/>
      <c r="DL166" s="277"/>
      <c r="DM166" s="277"/>
      <c r="DN166" s="277"/>
      <c r="DO166" s="277"/>
      <c r="DP166" s="277"/>
      <c r="DQ166" s="277"/>
      <c r="DR166" s="277"/>
      <c r="DS166" s="277"/>
      <c r="DT166" s="277"/>
      <c r="DU166" s="277"/>
      <c r="DV166" s="274"/>
      <c r="DW166" s="277"/>
      <c r="DX166" s="277"/>
      <c r="DY166" s="277"/>
      <c r="DZ166" s="274"/>
      <c r="EA166" s="277"/>
      <c r="EB166" s="277"/>
      <c r="EC166" s="277"/>
      <c r="ED166" s="274"/>
      <c r="EE166" s="274"/>
      <c r="EF166" s="274"/>
      <c r="EG166" s="274"/>
      <c r="EH166" s="277"/>
      <c r="EI166" s="277"/>
      <c r="EJ166" s="274"/>
      <c r="EK166" s="277"/>
      <c r="EL166" s="277"/>
      <c r="EM166" s="277"/>
      <c r="EN166" s="274"/>
      <c r="EO166" s="274"/>
      <c r="EP166" s="274"/>
      <c r="EQ166" s="277"/>
      <c r="ER166" s="277"/>
      <c r="ES166" s="277"/>
      <c r="ET166" s="277"/>
      <c r="EU166" s="274"/>
      <c r="EV166" s="274"/>
      <c r="EW166" s="277"/>
      <c r="EX166" s="277"/>
      <c r="EY166" s="277"/>
      <c r="EZ166" s="274"/>
      <c r="FA166" s="274"/>
      <c r="FB166" s="274"/>
      <c r="FC166" s="274"/>
      <c r="FD166" s="274"/>
      <c r="FE166" s="274"/>
      <c r="FF166" s="274"/>
      <c r="FG166" s="274"/>
      <c r="FH166" s="274"/>
      <c r="FI166" s="274"/>
      <c r="FJ166" s="274"/>
      <c r="FK166" s="274"/>
      <c r="FL166" s="274"/>
      <c r="FM166" s="274"/>
      <c r="FN166" s="274"/>
      <c r="FO166" s="274"/>
      <c r="FP166" s="277"/>
      <c r="FQ166" s="277"/>
      <c r="FR166" s="277"/>
      <c r="FS166" s="274"/>
      <c r="FT166" s="274"/>
      <c r="FU166" s="274"/>
      <c r="FV166" s="274"/>
      <c r="FW166" s="274"/>
    </row>
    <row r="167" spans="1:179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7"/>
      <c r="AM167" s="277"/>
      <c r="AN167" s="274"/>
      <c r="AO167" s="277"/>
      <c r="AP167" s="277"/>
      <c r="AQ167" s="274"/>
      <c r="AR167" s="277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7"/>
      <c r="BI167" s="277"/>
      <c r="BJ167" s="277"/>
      <c r="BK167" s="277"/>
      <c r="BL167" s="277"/>
      <c r="BM167" s="277"/>
      <c r="BN167" s="277"/>
      <c r="BO167" s="277"/>
      <c r="BP167" s="274"/>
      <c r="BQ167" s="274"/>
      <c r="BR167" s="274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  <c r="CC167" s="277"/>
      <c r="CD167" s="274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4"/>
      <c r="CO167" s="277"/>
      <c r="CP167" s="277"/>
      <c r="CQ167" s="277"/>
      <c r="CR167" s="277"/>
      <c r="CS167" s="277"/>
      <c r="CT167" s="277"/>
      <c r="CU167" s="277"/>
      <c r="CV167" s="277"/>
      <c r="CW167" s="277"/>
      <c r="CX167" s="277"/>
      <c r="CY167" s="277"/>
      <c r="CZ167" s="277"/>
      <c r="DA167" s="274"/>
      <c r="DB167" s="277"/>
      <c r="DC167" s="277"/>
      <c r="DD167" s="277"/>
      <c r="DE167" s="277"/>
      <c r="DF167" s="277"/>
      <c r="DG167" s="277"/>
      <c r="DH167" s="274"/>
      <c r="DI167" s="274"/>
      <c r="DJ167" s="274"/>
      <c r="DK167" s="277"/>
      <c r="DL167" s="277"/>
      <c r="DM167" s="277"/>
      <c r="DN167" s="277"/>
      <c r="DO167" s="277"/>
      <c r="DP167" s="277"/>
      <c r="DQ167" s="277"/>
      <c r="DR167" s="277"/>
      <c r="DS167" s="277"/>
      <c r="DT167" s="277"/>
      <c r="DU167" s="277"/>
      <c r="DV167" s="274"/>
      <c r="DW167" s="277"/>
      <c r="DX167" s="277"/>
      <c r="DY167" s="277"/>
      <c r="DZ167" s="274"/>
      <c r="EA167" s="277"/>
      <c r="EB167" s="277"/>
      <c r="EC167" s="277"/>
      <c r="ED167" s="274"/>
      <c r="EE167" s="274"/>
      <c r="EF167" s="274"/>
      <c r="EG167" s="274"/>
      <c r="EH167" s="277"/>
      <c r="EI167" s="277"/>
      <c r="EJ167" s="274"/>
      <c r="EK167" s="277"/>
      <c r="EL167" s="277"/>
      <c r="EM167" s="277"/>
      <c r="EN167" s="274"/>
      <c r="EO167" s="274"/>
      <c r="EP167" s="274"/>
      <c r="EQ167" s="277"/>
      <c r="ER167" s="277"/>
      <c r="ES167" s="277"/>
      <c r="ET167" s="277"/>
      <c r="EU167" s="274"/>
      <c r="EV167" s="274"/>
      <c r="EW167" s="277"/>
      <c r="EX167" s="277"/>
      <c r="EY167" s="277"/>
      <c r="EZ167" s="274"/>
      <c r="FA167" s="274"/>
      <c r="FB167" s="274"/>
      <c r="FC167" s="274"/>
      <c r="FD167" s="274"/>
      <c r="FE167" s="274"/>
      <c r="FF167" s="274"/>
      <c r="FG167" s="274"/>
      <c r="FH167" s="274"/>
      <c r="FI167" s="274"/>
      <c r="FJ167" s="274"/>
      <c r="FK167" s="274"/>
      <c r="FL167" s="274"/>
      <c r="FM167" s="274"/>
      <c r="FN167" s="274"/>
      <c r="FO167" s="274"/>
      <c r="FP167" s="277"/>
      <c r="FQ167" s="277"/>
      <c r="FR167" s="277"/>
      <c r="FS167" s="274"/>
      <c r="FT167" s="274"/>
      <c r="FU167" s="274"/>
      <c r="FV167" s="274"/>
      <c r="FW167" s="274"/>
    </row>
    <row r="168" spans="1:179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7"/>
      <c r="AM168" s="277"/>
      <c r="AN168" s="274"/>
      <c r="AO168" s="277"/>
      <c r="AP168" s="277"/>
      <c r="AQ168" s="274"/>
      <c r="AR168" s="277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7"/>
      <c r="BI168" s="277"/>
      <c r="BJ168" s="277"/>
      <c r="BK168" s="277"/>
      <c r="BL168" s="277"/>
      <c r="BM168" s="277"/>
      <c r="BN168" s="277"/>
      <c r="BO168" s="277"/>
      <c r="BP168" s="274"/>
      <c r="BQ168" s="274"/>
      <c r="BR168" s="274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  <c r="CC168" s="277"/>
      <c r="CD168" s="274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4"/>
      <c r="CO168" s="277"/>
      <c r="CP168" s="277"/>
      <c r="CQ168" s="277"/>
      <c r="CR168" s="277"/>
      <c r="CS168" s="277"/>
      <c r="CT168" s="277"/>
      <c r="CU168" s="277"/>
      <c r="CV168" s="277"/>
      <c r="CW168" s="277"/>
      <c r="CX168" s="277"/>
      <c r="CY168" s="277"/>
      <c r="CZ168" s="277"/>
      <c r="DA168" s="274"/>
      <c r="DB168" s="277"/>
      <c r="DC168" s="277"/>
      <c r="DD168" s="277"/>
      <c r="DE168" s="277"/>
      <c r="DF168" s="277"/>
      <c r="DG168" s="277"/>
      <c r="DH168" s="274"/>
      <c r="DI168" s="274"/>
      <c r="DJ168" s="274"/>
      <c r="DK168" s="277"/>
      <c r="DL168" s="277"/>
      <c r="DM168" s="277"/>
      <c r="DN168" s="277"/>
      <c r="DO168" s="277"/>
      <c r="DP168" s="277"/>
      <c r="DQ168" s="277"/>
      <c r="DR168" s="277"/>
      <c r="DS168" s="277"/>
      <c r="DT168" s="277"/>
      <c r="DU168" s="277"/>
      <c r="DV168" s="274"/>
      <c r="DW168" s="277"/>
      <c r="DX168" s="277"/>
      <c r="DY168" s="277"/>
      <c r="DZ168" s="274"/>
      <c r="EA168" s="277"/>
      <c r="EB168" s="277"/>
      <c r="EC168" s="277"/>
      <c r="ED168" s="274"/>
      <c r="EE168" s="274"/>
      <c r="EF168" s="274"/>
      <c r="EG168" s="274"/>
      <c r="EH168" s="277"/>
      <c r="EI168" s="277"/>
      <c r="EJ168" s="274"/>
      <c r="EK168" s="277"/>
      <c r="EL168" s="277"/>
      <c r="EM168" s="277"/>
      <c r="EN168" s="274"/>
      <c r="EO168" s="274"/>
      <c r="EP168" s="274"/>
      <c r="EQ168" s="277"/>
      <c r="ER168" s="277"/>
      <c r="ES168" s="277"/>
      <c r="ET168" s="277"/>
      <c r="EU168" s="274"/>
      <c r="EV168" s="274"/>
      <c r="EW168" s="277"/>
      <c r="EX168" s="277"/>
      <c r="EY168" s="277"/>
      <c r="EZ168" s="274"/>
      <c r="FA168" s="274"/>
      <c r="FB168" s="274"/>
      <c r="FC168" s="274"/>
      <c r="FD168" s="274"/>
      <c r="FE168" s="274"/>
      <c r="FF168" s="274"/>
      <c r="FG168" s="274"/>
      <c r="FH168" s="274"/>
      <c r="FI168" s="274"/>
      <c r="FJ168" s="274"/>
      <c r="FK168" s="274"/>
      <c r="FL168" s="274"/>
      <c r="FM168" s="274"/>
      <c r="FN168" s="274"/>
      <c r="FO168" s="274"/>
      <c r="FP168" s="277"/>
      <c r="FQ168" s="277"/>
      <c r="FR168" s="277"/>
      <c r="FS168" s="274"/>
      <c r="FT168" s="274"/>
      <c r="FU168" s="274"/>
      <c r="FV168" s="274"/>
      <c r="FW168" s="274"/>
    </row>
    <row r="169" spans="1:179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7"/>
      <c r="AM169" s="277"/>
      <c r="AN169" s="274"/>
      <c r="AO169" s="277"/>
      <c r="AP169" s="277"/>
      <c r="AQ169" s="274"/>
      <c r="AR169" s="277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7"/>
      <c r="BI169" s="277"/>
      <c r="BJ169" s="277"/>
      <c r="BK169" s="277"/>
      <c r="BL169" s="277"/>
      <c r="BM169" s="277"/>
      <c r="BN169" s="277"/>
      <c r="BO169" s="277"/>
      <c r="BP169" s="274"/>
      <c r="BQ169" s="274"/>
      <c r="BR169" s="274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  <c r="CC169" s="277"/>
      <c r="CD169" s="274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4"/>
      <c r="CO169" s="277"/>
      <c r="CP169" s="277"/>
      <c r="CQ169" s="277"/>
      <c r="CR169" s="277"/>
      <c r="CS169" s="277"/>
      <c r="CT169" s="277"/>
      <c r="CU169" s="277"/>
      <c r="CV169" s="277"/>
      <c r="CW169" s="277"/>
      <c r="CX169" s="277"/>
      <c r="CY169" s="277"/>
      <c r="CZ169" s="277"/>
      <c r="DA169" s="274"/>
      <c r="DB169" s="277"/>
      <c r="DC169" s="277"/>
      <c r="DD169" s="277"/>
      <c r="DE169" s="277"/>
      <c r="DF169" s="277"/>
      <c r="DG169" s="277"/>
      <c r="DH169" s="274"/>
      <c r="DI169" s="274"/>
      <c r="DJ169" s="274"/>
      <c r="DK169" s="277"/>
      <c r="DL169" s="277"/>
      <c r="DM169" s="277"/>
      <c r="DN169" s="277"/>
      <c r="DO169" s="277"/>
      <c r="DP169" s="277"/>
      <c r="DQ169" s="277"/>
      <c r="DR169" s="277"/>
      <c r="DS169" s="277"/>
      <c r="DT169" s="277"/>
      <c r="DU169" s="277"/>
      <c r="DV169" s="274"/>
      <c r="DW169" s="277"/>
      <c r="DX169" s="277"/>
      <c r="DY169" s="277"/>
      <c r="DZ169" s="274"/>
      <c r="EA169" s="277"/>
      <c r="EB169" s="277"/>
      <c r="EC169" s="277"/>
      <c r="ED169" s="274"/>
      <c r="EE169" s="274"/>
      <c r="EF169" s="274"/>
      <c r="EG169" s="274"/>
      <c r="EH169" s="277"/>
      <c r="EI169" s="277"/>
      <c r="EJ169" s="274"/>
      <c r="EK169" s="277"/>
      <c r="EL169" s="277"/>
      <c r="EM169" s="277"/>
      <c r="EN169" s="274"/>
      <c r="EO169" s="274"/>
      <c r="EP169" s="274"/>
      <c r="EQ169" s="277"/>
      <c r="ER169" s="277"/>
      <c r="ES169" s="277"/>
      <c r="ET169" s="277"/>
      <c r="EU169" s="274"/>
      <c r="EV169" s="274"/>
      <c r="EW169" s="277"/>
      <c r="EX169" s="277"/>
      <c r="EY169" s="277"/>
      <c r="EZ169" s="274"/>
      <c r="FA169" s="274"/>
      <c r="FB169" s="274"/>
      <c r="FC169" s="274"/>
      <c r="FD169" s="274"/>
      <c r="FE169" s="274"/>
      <c r="FF169" s="274"/>
      <c r="FG169" s="274"/>
      <c r="FH169" s="274"/>
      <c r="FI169" s="274"/>
      <c r="FJ169" s="274"/>
      <c r="FK169" s="274"/>
      <c r="FL169" s="274"/>
      <c r="FM169" s="274"/>
      <c r="FN169" s="274"/>
      <c r="FO169" s="274"/>
      <c r="FP169" s="277"/>
      <c r="FQ169" s="277"/>
      <c r="FR169" s="277"/>
      <c r="FS169" s="274"/>
      <c r="FT169" s="274"/>
      <c r="FU169" s="274"/>
      <c r="FV169" s="274"/>
      <c r="FW169" s="274"/>
    </row>
    <row r="170" spans="1:179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7"/>
      <c r="AM170" s="277"/>
      <c r="AN170" s="274"/>
      <c r="AO170" s="277"/>
      <c r="AP170" s="277"/>
      <c r="AQ170" s="274"/>
      <c r="AR170" s="277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7"/>
      <c r="BI170" s="277"/>
      <c r="BJ170" s="277"/>
      <c r="BK170" s="277"/>
      <c r="BL170" s="277"/>
      <c r="BM170" s="277"/>
      <c r="BN170" s="277"/>
      <c r="BO170" s="277"/>
      <c r="BP170" s="274"/>
      <c r="BQ170" s="274"/>
      <c r="BR170" s="274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  <c r="CC170" s="277"/>
      <c r="CD170" s="274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4"/>
      <c r="CO170" s="277"/>
      <c r="CP170" s="277"/>
      <c r="CQ170" s="277"/>
      <c r="CR170" s="277"/>
      <c r="CS170" s="277"/>
      <c r="CT170" s="277"/>
      <c r="CU170" s="277"/>
      <c r="CV170" s="277"/>
      <c r="CW170" s="277"/>
      <c r="CX170" s="277"/>
      <c r="CY170" s="277"/>
      <c r="CZ170" s="277"/>
      <c r="DA170" s="274"/>
      <c r="DB170" s="277"/>
      <c r="DC170" s="277"/>
      <c r="DD170" s="277"/>
      <c r="DE170" s="277"/>
      <c r="DF170" s="277"/>
      <c r="DG170" s="277"/>
      <c r="DH170" s="274"/>
      <c r="DI170" s="274"/>
      <c r="DJ170" s="274"/>
      <c r="DK170" s="277"/>
      <c r="DL170" s="277"/>
      <c r="DM170" s="277"/>
      <c r="DN170" s="277"/>
      <c r="DO170" s="277"/>
      <c r="DP170" s="277"/>
      <c r="DQ170" s="277"/>
      <c r="DR170" s="277"/>
      <c r="DS170" s="277"/>
      <c r="DT170" s="277"/>
      <c r="DU170" s="277"/>
      <c r="DV170" s="274"/>
      <c r="DW170" s="277"/>
      <c r="DX170" s="277"/>
      <c r="DY170" s="277"/>
      <c r="DZ170" s="274"/>
      <c r="EA170" s="277"/>
      <c r="EB170" s="277"/>
      <c r="EC170" s="277"/>
      <c r="ED170" s="274"/>
      <c r="EE170" s="274"/>
      <c r="EF170" s="274"/>
      <c r="EG170" s="274"/>
      <c r="EH170" s="277"/>
      <c r="EI170" s="277"/>
      <c r="EJ170" s="274"/>
      <c r="EK170" s="277"/>
      <c r="EL170" s="277"/>
      <c r="EM170" s="277"/>
      <c r="EN170" s="274"/>
      <c r="EO170" s="274"/>
      <c r="EP170" s="274"/>
      <c r="EQ170" s="277"/>
      <c r="ER170" s="277"/>
      <c r="ES170" s="277"/>
      <c r="ET170" s="277"/>
      <c r="EU170" s="274"/>
      <c r="EV170" s="274"/>
      <c r="EW170" s="277"/>
      <c r="EX170" s="277"/>
      <c r="EY170" s="277"/>
      <c r="EZ170" s="274"/>
      <c r="FA170" s="274"/>
      <c r="FB170" s="274"/>
      <c r="FC170" s="274"/>
      <c r="FD170" s="274"/>
      <c r="FE170" s="274"/>
      <c r="FF170" s="274"/>
      <c r="FG170" s="274"/>
      <c r="FH170" s="274"/>
      <c r="FI170" s="274"/>
      <c r="FJ170" s="274"/>
      <c r="FK170" s="274"/>
      <c r="FL170" s="274"/>
      <c r="FM170" s="274"/>
      <c r="FN170" s="274"/>
      <c r="FO170" s="274"/>
      <c r="FP170" s="277"/>
      <c r="FQ170" s="277"/>
      <c r="FR170" s="277"/>
      <c r="FS170" s="274"/>
      <c r="FT170" s="274"/>
      <c r="FU170" s="274"/>
      <c r="FV170" s="274"/>
      <c r="FW170" s="274"/>
    </row>
    <row r="171" spans="1:179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7"/>
      <c r="AM171" s="277"/>
      <c r="AN171" s="274"/>
      <c r="AO171" s="277"/>
      <c r="AP171" s="277"/>
      <c r="AQ171" s="274"/>
      <c r="AR171" s="277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7"/>
      <c r="BI171" s="277"/>
      <c r="BJ171" s="277"/>
      <c r="BK171" s="277"/>
      <c r="BL171" s="277"/>
      <c r="BM171" s="277"/>
      <c r="BN171" s="277"/>
      <c r="BO171" s="277"/>
      <c r="BP171" s="274"/>
      <c r="BQ171" s="274"/>
      <c r="BR171" s="274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  <c r="CC171" s="277"/>
      <c r="CD171" s="274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4"/>
      <c r="CO171" s="277"/>
      <c r="CP171" s="277"/>
      <c r="CQ171" s="277"/>
      <c r="CR171" s="277"/>
      <c r="CS171" s="277"/>
      <c r="CT171" s="277"/>
      <c r="CU171" s="277"/>
      <c r="CV171" s="277"/>
      <c r="CW171" s="277"/>
      <c r="CX171" s="277"/>
      <c r="CY171" s="277"/>
      <c r="CZ171" s="277"/>
      <c r="DA171" s="274"/>
      <c r="DB171" s="277"/>
      <c r="DC171" s="277"/>
      <c r="DD171" s="277"/>
      <c r="DE171" s="277"/>
      <c r="DF171" s="277"/>
      <c r="DG171" s="277"/>
      <c r="DH171" s="274"/>
      <c r="DI171" s="274"/>
      <c r="DJ171" s="274"/>
      <c r="DK171" s="277"/>
      <c r="DL171" s="277"/>
      <c r="DM171" s="277"/>
      <c r="DN171" s="277"/>
      <c r="DO171" s="277"/>
      <c r="DP171" s="277"/>
      <c r="DQ171" s="277"/>
      <c r="DR171" s="277"/>
      <c r="DS171" s="277"/>
      <c r="DT171" s="277"/>
      <c r="DU171" s="277"/>
      <c r="DV171" s="274"/>
      <c r="DW171" s="277"/>
      <c r="DX171" s="277"/>
      <c r="DY171" s="277"/>
      <c r="DZ171" s="274"/>
      <c r="EA171" s="277"/>
      <c r="EB171" s="277"/>
      <c r="EC171" s="277"/>
      <c r="ED171" s="274"/>
      <c r="EE171" s="274"/>
      <c r="EF171" s="274"/>
      <c r="EG171" s="274"/>
      <c r="EH171" s="277"/>
      <c r="EI171" s="277"/>
      <c r="EJ171" s="274"/>
      <c r="EK171" s="277"/>
      <c r="EL171" s="277"/>
      <c r="EM171" s="277"/>
      <c r="EN171" s="274"/>
      <c r="EO171" s="274"/>
      <c r="EP171" s="274"/>
      <c r="EQ171" s="277"/>
      <c r="ER171" s="277"/>
      <c r="ES171" s="277"/>
      <c r="ET171" s="277"/>
      <c r="EU171" s="274"/>
      <c r="EV171" s="274"/>
      <c r="EW171" s="277"/>
      <c r="EX171" s="277"/>
      <c r="EY171" s="277"/>
      <c r="EZ171" s="274"/>
      <c r="FA171" s="274"/>
      <c r="FB171" s="274"/>
      <c r="FC171" s="274"/>
      <c r="FD171" s="274"/>
      <c r="FE171" s="274"/>
      <c r="FF171" s="274"/>
      <c r="FG171" s="274"/>
      <c r="FH171" s="274"/>
      <c r="FI171" s="274"/>
      <c r="FJ171" s="274"/>
      <c r="FK171" s="274"/>
      <c r="FL171" s="274"/>
      <c r="FM171" s="274"/>
      <c r="FN171" s="274"/>
      <c r="FO171" s="274"/>
      <c r="FP171" s="277"/>
      <c r="FQ171" s="277"/>
      <c r="FR171" s="277"/>
      <c r="FS171" s="274"/>
      <c r="FT171" s="274"/>
      <c r="FU171" s="274"/>
      <c r="FV171" s="274"/>
      <c r="FW171" s="274"/>
    </row>
    <row r="172" spans="1:179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7"/>
      <c r="AM172" s="277"/>
      <c r="AN172" s="274"/>
      <c r="AO172" s="277"/>
      <c r="AP172" s="277"/>
      <c r="AQ172" s="274"/>
      <c r="AR172" s="277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7"/>
      <c r="BI172" s="277"/>
      <c r="BJ172" s="277"/>
      <c r="BK172" s="277"/>
      <c r="BL172" s="277"/>
      <c r="BM172" s="277"/>
      <c r="BN172" s="277"/>
      <c r="BO172" s="277"/>
      <c r="BP172" s="274"/>
      <c r="BQ172" s="274"/>
      <c r="BR172" s="274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  <c r="CC172" s="277"/>
      <c r="CD172" s="274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4"/>
      <c r="CO172" s="277"/>
      <c r="CP172" s="277"/>
      <c r="CQ172" s="277"/>
      <c r="CR172" s="277"/>
      <c r="CS172" s="277"/>
      <c r="CT172" s="277"/>
      <c r="CU172" s="277"/>
      <c r="CV172" s="277"/>
      <c r="CW172" s="277"/>
      <c r="CX172" s="277"/>
      <c r="CY172" s="277"/>
      <c r="CZ172" s="277"/>
      <c r="DA172" s="274"/>
      <c r="DB172" s="277"/>
      <c r="DC172" s="277"/>
      <c r="DD172" s="277"/>
      <c r="DE172" s="277"/>
      <c r="DF172" s="277"/>
      <c r="DG172" s="277"/>
      <c r="DH172" s="274"/>
      <c r="DI172" s="274"/>
      <c r="DJ172" s="274"/>
      <c r="DK172" s="277"/>
      <c r="DL172" s="277"/>
      <c r="DM172" s="277"/>
      <c r="DN172" s="277"/>
      <c r="DO172" s="277"/>
      <c r="DP172" s="277"/>
      <c r="DQ172" s="277"/>
      <c r="DR172" s="277"/>
      <c r="DS172" s="277"/>
      <c r="DT172" s="277"/>
      <c r="DU172" s="277"/>
      <c r="DV172" s="274"/>
      <c r="DW172" s="277"/>
      <c r="DX172" s="277"/>
      <c r="DY172" s="277"/>
      <c r="DZ172" s="274"/>
      <c r="EA172" s="277"/>
      <c r="EB172" s="277"/>
      <c r="EC172" s="277"/>
      <c r="ED172" s="274"/>
      <c r="EE172" s="274"/>
      <c r="EF172" s="274"/>
      <c r="EG172" s="274"/>
      <c r="EH172" s="277"/>
      <c r="EI172" s="277"/>
      <c r="EJ172" s="274"/>
      <c r="EK172" s="277"/>
      <c r="EL172" s="277"/>
      <c r="EM172" s="277"/>
      <c r="EN172" s="274"/>
      <c r="EO172" s="274"/>
      <c r="EP172" s="274"/>
      <c r="EQ172" s="277"/>
      <c r="ER172" s="277"/>
      <c r="ES172" s="277"/>
      <c r="ET172" s="277"/>
      <c r="EU172" s="274"/>
      <c r="EV172" s="274"/>
      <c r="EW172" s="277"/>
      <c r="EX172" s="277"/>
      <c r="EY172" s="277"/>
      <c r="EZ172" s="274"/>
      <c r="FA172" s="274"/>
      <c r="FB172" s="274"/>
      <c r="FC172" s="274"/>
      <c r="FD172" s="274"/>
      <c r="FE172" s="274"/>
      <c r="FF172" s="274"/>
      <c r="FG172" s="274"/>
      <c r="FH172" s="274"/>
      <c r="FI172" s="274"/>
      <c r="FJ172" s="274"/>
      <c r="FK172" s="274"/>
      <c r="FL172" s="274"/>
      <c r="FM172" s="274"/>
      <c r="FN172" s="274"/>
      <c r="FO172" s="274"/>
      <c r="FP172" s="277"/>
      <c r="FQ172" s="277"/>
      <c r="FR172" s="277"/>
      <c r="FS172" s="274"/>
      <c r="FT172" s="274"/>
      <c r="FU172" s="274"/>
      <c r="FV172" s="274"/>
      <c r="FW172" s="274"/>
    </row>
    <row r="173" spans="1:179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7"/>
      <c r="AM173" s="277"/>
      <c r="AN173" s="274"/>
      <c r="AO173" s="277"/>
      <c r="AP173" s="277"/>
      <c r="AQ173" s="274"/>
      <c r="AR173" s="277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7"/>
      <c r="BI173" s="277"/>
      <c r="BJ173" s="277"/>
      <c r="BK173" s="277"/>
      <c r="BL173" s="277"/>
      <c r="BM173" s="277"/>
      <c r="BN173" s="277"/>
      <c r="BO173" s="277"/>
      <c r="BP173" s="274"/>
      <c r="BQ173" s="274"/>
      <c r="BR173" s="274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  <c r="CC173" s="277"/>
      <c r="CD173" s="274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4"/>
      <c r="CO173" s="277"/>
      <c r="CP173" s="277"/>
      <c r="CQ173" s="277"/>
      <c r="CR173" s="277"/>
      <c r="CS173" s="277"/>
      <c r="CT173" s="277"/>
      <c r="CU173" s="277"/>
      <c r="CV173" s="277"/>
      <c r="CW173" s="277"/>
      <c r="CX173" s="277"/>
      <c r="CY173" s="277"/>
      <c r="CZ173" s="277"/>
      <c r="DA173" s="274"/>
      <c r="DB173" s="277"/>
      <c r="DC173" s="277"/>
      <c r="DD173" s="277"/>
      <c r="DE173" s="277"/>
      <c r="DF173" s="277"/>
      <c r="DG173" s="277"/>
      <c r="DH173" s="274"/>
      <c r="DI173" s="274"/>
      <c r="DJ173" s="274"/>
      <c r="DK173" s="277"/>
      <c r="DL173" s="277"/>
      <c r="DM173" s="277"/>
      <c r="DN173" s="277"/>
      <c r="DO173" s="277"/>
      <c r="DP173" s="277"/>
      <c r="DQ173" s="277"/>
      <c r="DR173" s="277"/>
      <c r="DS173" s="277"/>
      <c r="DT173" s="277"/>
      <c r="DU173" s="277"/>
      <c r="DV173" s="274"/>
      <c r="DW173" s="277"/>
      <c r="DX173" s="277"/>
      <c r="DY173" s="277"/>
      <c r="DZ173" s="274"/>
      <c r="EA173" s="277"/>
      <c r="EB173" s="277"/>
      <c r="EC173" s="277"/>
      <c r="ED173" s="274"/>
      <c r="EE173" s="274"/>
      <c r="EF173" s="274"/>
      <c r="EG173" s="274"/>
      <c r="EH173" s="277"/>
      <c r="EI173" s="277"/>
      <c r="EJ173" s="274"/>
      <c r="EK173" s="277"/>
      <c r="EL173" s="277"/>
      <c r="EM173" s="277"/>
      <c r="EN173" s="274"/>
      <c r="EO173" s="274"/>
      <c r="EP173" s="274"/>
      <c r="EQ173" s="277"/>
      <c r="ER173" s="277"/>
      <c r="ES173" s="277"/>
      <c r="ET173" s="277"/>
      <c r="EU173" s="274"/>
      <c r="EV173" s="274"/>
      <c r="EW173" s="277"/>
      <c r="EX173" s="277"/>
      <c r="EY173" s="277"/>
      <c r="EZ173" s="274"/>
      <c r="FA173" s="274"/>
      <c r="FB173" s="274"/>
      <c r="FC173" s="274"/>
      <c r="FD173" s="274"/>
      <c r="FE173" s="274"/>
      <c r="FF173" s="274"/>
      <c r="FG173" s="274"/>
      <c r="FH173" s="274"/>
      <c r="FI173" s="274"/>
      <c r="FJ173" s="274"/>
      <c r="FK173" s="274"/>
      <c r="FL173" s="274"/>
      <c r="FM173" s="274"/>
      <c r="FN173" s="274"/>
      <c r="FO173" s="274"/>
      <c r="FP173" s="277"/>
      <c r="FQ173" s="277"/>
      <c r="FR173" s="277"/>
      <c r="FS173" s="274"/>
      <c r="FT173" s="274"/>
      <c r="FU173" s="274"/>
      <c r="FV173" s="274"/>
      <c r="FW173" s="274"/>
    </row>
    <row r="174" spans="1:179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7"/>
      <c r="AM174" s="277"/>
      <c r="AN174" s="274"/>
      <c r="AO174" s="277"/>
      <c r="AP174" s="277"/>
      <c r="AQ174" s="274"/>
      <c r="AR174" s="277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7"/>
      <c r="BI174" s="277"/>
      <c r="BJ174" s="277"/>
      <c r="BK174" s="277"/>
      <c r="BL174" s="277"/>
      <c r="BM174" s="277"/>
      <c r="BN174" s="277"/>
      <c r="BO174" s="277"/>
      <c r="BP174" s="274"/>
      <c r="BQ174" s="274"/>
      <c r="BR174" s="274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  <c r="CC174" s="277"/>
      <c r="CD174" s="274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4"/>
      <c r="CO174" s="277"/>
      <c r="CP174" s="277"/>
      <c r="CQ174" s="277"/>
      <c r="CR174" s="277"/>
      <c r="CS174" s="277"/>
      <c r="CT174" s="277"/>
      <c r="CU174" s="277"/>
      <c r="CV174" s="277"/>
      <c r="CW174" s="277"/>
      <c r="CX174" s="277"/>
      <c r="CY174" s="277"/>
      <c r="CZ174" s="277"/>
      <c r="DA174" s="274"/>
      <c r="DB174" s="277"/>
      <c r="DC174" s="277"/>
      <c r="DD174" s="277"/>
      <c r="DE174" s="277"/>
      <c r="DF174" s="277"/>
      <c r="DG174" s="277"/>
      <c r="DH174" s="274"/>
      <c r="DI174" s="274"/>
      <c r="DJ174" s="274"/>
      <c r="DK174" s="277"/>
      <c r="DL174" s="277"/>
      <c r="DM174" s="277"/>
      <c r="DN174" s="277"/>
      <c r="DO174" s="277"/>
      <c r="DP174" s="277"/>
      <c r="DQ174" s="277"/>
      <c r="DR174" s="277"/>
      <c r="DS174" s="277"/>
      <c r="DT174" s="277"/>
      <c r="DU174" s="277"/>
      <c r="DV174" s="274"/>
      <c r="DW174" s="277"/>
      <c r="DX174" s="277"/>
      <c r="DY174" s="277"/>
      <c r="DZ174" s="274"/>
      <c r="EA174" s="277"/>
      <c r="EB174" s="277"/>
      <c r="EC174" s="277"/>
      <c r="ED174" s="274"/>
      <c r="EE174" s="274"/>
      <c r="EF174" s="274"/>
      <c r="EG174" s="274"/>
      <c r="EH174" s="277"/>
      <c r="EI174" s="277"/>
      <c r="EJ174" s="274"/>
      <c r="EK174" s="277"/>
      <c r="EL174" s="277"/>
      <c r="EM174" s="277"/>
      <c r="EN174" s="274"/>
      <c r="EO174" s="274"/>
      <c r="EP174" s="274"/>
      <c r="EQ174" s="277"/>
      <c r="ER174" s="277"/>
      <c r="ES174" s="277"/>
      <c r="ET174" s="277"/>
      <c r="EU174" s="274"/>
      <c r="EV174" s="274"/>
      <c r="EW174" s="277"/>
      <c r="EX174" s="277"/>
      <c r="EY174" s="277"/>
      <c r="EZ174" s="274"/>
      <c r="FA174" s="274"/>
      <c r="FB174" s="274"/>
      <c r="FC174" s="274"/>
      <c r="FD174" s="274"/>
      <c r="FE174" s="274"/>
      <c r="FF174" s="274"/>
      <c r="FG174" s="274"/>
      <c r="FH174" s="274"/>
      <c r="FI174" s="274"/>
      <c r="FJ174" s="274"/>
      <c r="FK174" s="274"/>
      <c r="FL174" s="274"/>
      <c r="FM174" s="274"/>
      <c r="FN174" s="274"/>
      <c r="FO174" s="274"/>
      <c r="FP174" s="277"/>
      <c r="FQ174" s="277"/>
      <c r="FR174" s="277"/>
      <c r="FS174" s="274"/>
      <c r="FT174" s="274"/>
      <c r="FU174" s="274"/>
      <c r="FV174" s="274"/>
      <c r="FW174" s="274"/>
    </row>
    <row r="175" spans="1:179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7"/>
      <c r="AM175" s="277"/>
      <c r="AN175" s="274"/>
      <c r="AO175" s="277"/>
      <c r="AP175" s="277"/>
      <c r="AQ175" s="274"/>
      <c r="AR175" s="277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7"/>
      <c r="BI175" s="277"/>
      <c r="BJ175" s="277"/>
      <c r="BK175" s="277"/>
      <c r="BL175" s="277"/>
      <c r="BM175" s="277"/>
      <c r="BN175" s="277"/>
      <c r="BO175" s="277"/>
      <c r="BP175" s="274"/>
      <c r="BQ175" s="274"/>
      <c r="BR175" s="274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  <c r="CC175" s="277"/>
      <c r="CD175" s="274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4"/>
      <c r="CO175" s="277"/>
      <c r="CP175" s="277"/>
      <c r="CQ175" s="277"/>
      <c r="CR175" s="277"/>
      <c r="CS175" s="277"/>
      <c r="CT175" s="277"/>
      <c r="CU175" s="277"/>
      <c r="CV175" s="277"/>
      <c r="CW175" s="277"/>
      <c r="CX175" s="277"/>
      <c r="CY175" s="277"/>
      <c r="CZ175" s="277"/>
      <c r="DA175" s="274"/>
      <c r="DB175" s="277"/>
      <c r="DC175" s="277"/>
      <c r="DD175" s="277"/>
      <c r="DE175" s="277"/>
      <c r="DF175" s="277"/>
      <c r="DG175" s="277"/>
      <c r="DH175" s="274"/>
      <c r="DI175" s="274"/>
      <c r="DJ175" s="274"/>
      <c r="DK175" s="277"/>
      <c r="DL175" s="277"/>
      <c r="DM175" s="277"/>
      <c r="DN175" s="277"/>
      <c r="DO175" s="277"/>
      <c r="DP175" s="277"/>
      <c r="DQ175" s="277"/>
      <c r="DR175" s="277"/>
      <c r="DS175" s="277"/>
      <c r="DT175" s="277"/>
      <c r="DU175" s="277"/>
      <c r="DV175" s="274"/>
      <c r="DW175" s="277"/>
      <c r="DX175" s="277"/>
      <c r="DY175" s="277"/>
      <c r="DZ175" s="274"/>
      <c r="EA175" s="277"/>
      <c r="EB175" s="277"/>
      <c r="EC175" s="277"/>
      <c r="ED175" s="274"/>
      <c r="EE175" s="274"/>
      <c r="EF175" s="274"/>
      <c r="EG175" s="274"/>
      <c r="EH175" s="277"/>
      <c r="EI175" s="277"/>
      <c r="EJ175" s="274"/>
      <c r="EK175" s="277"/>
      <c r="EL175" s="277"/>
      <c r="EM175" s="277"/>
      <c r="EN175" s="274"/>
      <c r="EO175" s="274"/>
      <c r="EP175" s="274"/>
      <c r="EQ175" s="277"/>
      <c r="ER175" s="277"/>
      <c r="ES175" s="277"/>
      <c r="ET175" s="277"/>
      <c r="EU175" s="274"/>
      <c r="EV175" s="274"/>
      <c r="EW175" s="277"/>
      <c r="EX175" s="277"/>
      <c r="EY175" s="277"/>
      <c r="EZ175" s="274"/>
      <c r="FA175" s="274"/>
      <c r="FB175" s="274"/>
      <c r="FC175" s="274"/>
      <c r="FD175" s="274"/>
      <c r="FE175" s="274"/>
      <c r="FF175" s="274"/>
      <c r="FG175" s="274"/>
      <c r="FH175" s="274"/>
      <c r="FI175" s="274"/>
      <c r="FJ175" s="274"/>
      <c r="FK175" s="274"/>
      <c r="FL175" s="274"/>
      <c r="FM175" s="274"/>
      <c r="FN175" s="274"/>
      <c r="FO175" s="274"/>
      <c r="FP175" s="277"/>
      <c r="FQ175" s="277"/>
      <c r="FR175" s="277"/>
      <c r="FS175" s="274"/>
      <c r="FT175" s="274"/>
      <c r="FU175" s="274"/>
      <c r="FV175" s="274"/>
      <c r="FW175" s="274"/>
    </row>
    <row r="176" spans="1:179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7"/>
      <c r="AM176" s="277"/>
      <c r="AN176" s="274"/>
      <c r="AO176" s="277"/>
      <c r="AP176" s="277"/>
      <c r="AQ176" s="274"/>
      <c r="AR176" s="277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7"/>
      <c r="BI176" s="277"/>
      <c r="BJ176" s="277"/>
      <c r="BK176" s="277"/>
      <c r="BL176" s="277"/>
      <c r="BM176" s="277"/>
      <c r="BN176" s="277"/>
      <c r="BO176" s="277"/>
      <c r="BP176" s="274"/>
      <c r="BQ176" s="274"/>
      <c r="BR176" s="274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  <c r="CC176" s="277"/>
      <c r="CD176" s="274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4"/>
      <c r="CO176" s="277"/>
      <c r="CP176" s="277"/>
      <c r="CQ176" s="277"/>
      <c r="CR176" s="277"/>
      <c r="CS176" s="277"/>
      <c r="CT176" s="277"/>
      <c r="CU176" s="277"/>
      <c r="CV176" s="277"/>
      <c r="CW176" s="277"/>
      <c r="CX176" s="277"/>
      <c r="CY176" s="277"/>
      <c r="CZ176" s="277"/>
      <c r="DA176" s="274"/>
      <c r="DB176" s="277"/>
      <c r="DC176" s="277"/>
      <c r="DD176" s="277"/>
      <c r="DE176" s="277"/>
      <c r="DF176" s="277"/>
      <c r="DG176" s="277"/>
      <c r="DH176" s="274"/>
      <c r="DI176" s="274"/>
      <c r="DJ176" s="274"/>
      <c r="DK176" s="277"/>
      <c r="DL176" s="277"/>
      <c r="DM176" s="277"/>
      <c r="DN176" s="277"/>
      <c r="DO176" s="277"/>
      <c r="DP176" s="277"/>
      <c r="DQ176" s="277"/>
      <c r="DR176" s="277"/>
      <c r="DS176" s="277"/>
      <c r="DT176" s="277"/>
      <c r="DU176" s="277"/>
      <c r="DV176" s="274"/>
      <c r="DW176" s="277"/>
      <c r="DX176" s="277"/>
      <c r="DY176" s="277"/>
      <c r="DZ176" s="274"/>
      <c r="EA176" s="277"/>
      <c r="EB176" s="277"/>
      <c r="EC176" s="277"/>
      <c r="ED176" s="274"/>
      <c r="EE176" s="274"/>
      <c r="EF176" s="274"/>
      <c r="EG176" s="274"/>
      <c r="EH176" s="277"/>
      <c r="EI176" s="277"/>
      <c r="EJ176" s="274"/>
      <c r="EK176" s="277"/>
      <c r="EL176" s="277"/>
      <c r="EM176" s="277"/>
      <c r="EN176" s="274"/>
      <c r="EO176" s="274"/>
      <c r="EP176" s="274"/>
      <c r="EQ176" s="277"/>
      <c r="ER176" s="277"/>
      <c r="ES176" s="277"/>
      <c r="ET176" s="277"/>
      <c r="EU176" s="274"/>
      <c r="EV176" s="274"/>
      <c r="EW176" s="277"/>
      <c r="EX176" s="277"/>
      <c r="EY176" s="277"/>
      <c r="EZ176" s="274"/>
      <c r="FA176" s="274"/>
      <c r="FB176" s="274"/>
      <c r="FC176" s="274"/>
      <c r="FD176" s="274"/>
      <c r="FE176" s="274"/>
      <c r="FF176" s="274"/>
      <c r="FG176" s="274"/>
      <c r="FH176" s="274"/>
      <c r="FI176" s="274"/>
      <c r="FJ176" s="274"/>
      <c r="FK176" s="274"/>
      <c r="FL176" s="274"/>
      <c r="FM176" s="274"/>
      <c r="FN176" s="274"/>
      <c r="FO176" s="274"/>
      <c r="FP176" s="277"/>
      <c r="FQ176" s="277"/>
      <c r="FR176" s="277"/>
      <c r="FS176" s="274"/>
      <c r="FT176" s="274"/>
      <c r="FU176" s="274"/>
      <c r="FV176" s="274"/>
      <c r="FW176" s="274"/>
    </row>
    <row r="177" spans="1:179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7"/>
      <c r="AM177" s="277"/>
      <c r="AN177" s="274"/>
      <c r="AO177" s="277"/>
      <c r="AP177" s="277"/>
      <c r="AQ177" s="274"/>
      <c r="AR177" s="277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7"/>
      <c r="BI177" s="277"/>
      <c r="BJ177" s="277"/>
      <c r="BK177" s="277"/>
      <c r="BL177" s="277"/>
      <c r="BM177" s="277"/>
      <c r="BN177" s="277"/>
      <c r="BO177" s="277"/>
      <c r="BP177" s="274"/>
      <c r="BQ177" s="274"/>
      <c r="BR177" s="274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  <c r="CC177" s="277"/>
      <c r="CD177" s="274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4"/>
      <c r="CO177" s="277"/>
      <c r="CP177" s="277"/>
      <c r="CQ177" s="277"/>
      <c r="CR177" s="277"/>
      <c r="CS177" s="277"/>
      <c r="CT177" s="277"/>
      <c r="CU177" s="277"/>
      <c r="CV177" s="277"/>
      <c r="CW177" s="277"/>
      <c r="CX177" s="277"/>
      <c r="CY177" s="277"/>
      <c r="CZ177" s="277"/>
      <c r="DA177" s="274"/>
      <c r="DB177" s="277"/>
      <c r="DC177" s="277"/>
      <c r="DD177" s="277"/>
      <c r="DE177" s="277"/>
      <c r="DF177" s="277"/>
      <c r="DG177" s="277"/>
      <c r="DH177" s="274"/>
      <c r="DI177" s="274"/>
      <c r="DJ177" s="274"/>
      <c r="DK177" s="277"/>
      <c r="DL177" s="277"/>
      <c r="DM177" s="277"/>
      <c r="DN177" s="277"/>
      <c r="DO177" s="277"/>
      <c r="DP177" s="277"/>
      <c r="DQ177" s="277"/>
      <c r="DR177" s="277"/>
      <c r="DS177" s="277"/>
      <c r="DT177" s="277"/>
      <c r="DU177" s="277"/>
      <c r="DV177" s="274"/>
      <c r="DW177" s="277"/>
      <c r="DX177" s="277"/>
      <c r="DY177" s="277"/>
      <c r="DZ177" s="274"/>
      <c r="EA177" s="277"/>
      <c r="EB177" s="277"/>
      <c r="EC177" s="277"/>
      <c r="ED177" s="274"/>
      <c r="EE177" s="274"/>
      <c r="EF177" s="274"/>
      <c r="EG177" s="274"/>
      <c r="EH177" s="277"/>
      <c r="EI177" s="277"/>
      <c r="EJ177" s="274"/>
      <c r="EK177" s="277"/>
      <c r="EL177" s="277"/>
      <c r="EM177" s="277"/>
      <c r="EN177" s="274"/>
      <c r="EO177" s="274"/>
      <c r="EP177" s="274"/>
      <c r="EQ177" s="277"/>
      <c r="ER177" s="277"/>
      <c r="ES177" s="277"/>
      <c r="ET177" s="277"/>
      <c r="EU177" s="274"/>
      <c r="EV177" s="274"/>
      <c r="EW177" s="277"/>
      <c r="EX177" s="277"/>
      <c r="EY177" s="277"/>
      <c r="EZ177" s="274"/>
      <c r="FA177" s="274"/>
      <c r="FB177" s="274"/>
      <c r="FC177" s="274"/>
      <c r="FD177" s="274"/>
      <c r="FE177" s="274"/>
      <c r="FF177" s="274"/>
      <c r="FG177" s="274"/>
      <c r="FH177" s="274"/>
      <c r="FI177" s="274"/>
      <c r="FJ177" s="274"/>
      <c r="FK177" s="274"/>
      <c r="FL177" s="274"/>
      <c r="FM177" s="274"/>
      <c r="FN177" s="274"/>
      <c r="FO177" s="274"/>
      <c r="FP177" s="277"/>
      <c r="FQ177" s="277"/>
      <c r="FR177" s="277"/>
      <c r="FS177" s="274"/>
      <c r="FT177" s="274"/>
      <c r="FU177" s="274"/>
      <c r="FV177" s="274"/>
      <c r="FW177" s="274"/>
    </row>
    <row r="178" spans="1:179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7"/>
      <c r="AM178" s="277"/>
      <c r="AN178" s="274"/>
      <c r="AO178" s="277"/>
      <c r="AP178" s="277"/>
      <c r="AQ178" s="274"/>
      <c r="AR178" s="277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7"/>
      <c r="BI178" s="277"/>
      <c r="BJ178" s="277"/>
      <c r="BK178" s="277"/>
      <c r="BL178" s="277"/>
      <c r="BM178" s="277"/>
      <c r="BN178" s="277"/>
      <c r="BO178" s="277"/>
      <c r="BP178" s="274"/>
      <c r="BQ178" s="274"/>
      <c r="BR178" s="274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  <c r="CC178" s="277"/>
      <c r="CD178" s="274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4"/>
      <c r="CO178" s="277"/>
      <c r="CP178" s="277"/>
      <c r="CQ178" s="277"/>
      <c r="CR178" s="277"/>
      <c r="CS178" s="277"/>
      <c r="CT178" s="277"/>
      <c r="CU178" s="277"/>
      <c r="CV178" s="277"/>
      <c r="CW178" s="277"/>
      <c r="CX178" s="277"/>
      <c r="CY178" s="277"/>
      <c r="CZ178" s="277"/>
      <c r="DA178" s="274"/>
      <c r="DB178" s="277"/>
      <c r="DC178" s="277"/>
      <c r="DD178" s="277"/>
      <c r="DE178" s="277"/>
      <c r="DF178" s="277"/>
      <c r="DG178" s="277"/>
      <c r="DH178" s="274"/>
      <c r="DI178" s="274"/>
      <c r="DJ178" s="274"/>
      <c r="DK178" s="277"/>
      <c r="DL178" s="277"/>
      <c r="DM178" s="277"/>
      <c r="DN178" s="277"/>
      <c r="DO178" s="277"/>
      <c r="DP178" s="277"/>
      <c r="DQ178" s="277"/>
      <c r="DR178" s="277"/>
      <c r="DS178" s="277"/>
      <c r="DT178" s="277"/>
      <c r="DU178" s="277"/>
      <c r="DV178" s="274"/>
      <c r="DW178" s="277"/>
      <c r="DX178" s="277"/>
      <c r="DY178" s="277"/>
      <c r="DZ178" s="274"/>
      <c r="EA178" s="277"/>
      <c r="EB178" s="277"/>
      <c r="EC178" s="277"/>
      <c r="ED178" s="274"/>
      <c r="EE178" s="274"/>
      <c r="EF178" s="274"/>
      <c r="EG178" s="274"/>
      <c r="EH178" s="277"/>
      <c r="EI178" s="277"/>
      <c r="EJ178" s="274"/>
      <c r="EK178" s="277"/>
      <c r="EL178" s="277"/>
      <c r="EM178" s="277"/>
      <c r="EN178" s="274"/>
      <c r="EO178" s="274"/>
      <c r="EP178" s="274"/>
      <c r="EQ178" s="277"/>
      <c r="ER178" s="277"/>
      <c r="ES178" s="277"/>
      <c r="ET178" s="277"/>
      <c r="EU178" s="274"/>
      <c r="EV178" s="274"/>
      <c r="EW178" s="277"/>
      <c r="EX178" s="277"/>
      <c r="EY178" s="277"/>
      <c r="EZ178" s="274"/>
      <c r="FA178" s="274"/>
      <c r="FB178" s="274"/>
      <c r="FC178" s="274"/>
      <c r="FD178" s="274"/>
      <c r="FE178" s="274"/>
      <c r="FF178" s="274"/>
      <c r="FG178" s="274"/>
      <c r="FH178" s="274"/>
      <c r="FI178" s="274"/>
      <c r="FJ178" s="274"/>
      <c r="FK178" s="274"/>
      <c r="FL178" s="274"/>
      <c r="FM178" s="274"/>
      <c r="FN178" s="274"/>
      <c r="FO178" s="274"/>
      <c r="FP178" s="277"/>
      <c r="FQ178" s="277"/>
      <c r="FR178" s="277"/>
      <c r="FS178" s="274"/>
      <c r="FT178" s="274"/>
      <c r="FU178" s="274"/>
      <c r="FV178" s="274"/>
      <c r="FW178" s="274"/>
    </row>
    <row r="179" spans="1:179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7"/>
      <c r="AM179" s="277"/>
      <c r="AN179" s="274"/>
      <c r="AO179" s="277"/>
      <c r="AP179" s="277"/>
      <c r="AQ179" s="274"/>
      <c r="AR179" s="277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7"/>
      <c r="BI179" s="277"/>
      <c r="BJ179" s="277"/>
      <c r="BK179" s="277"/>
      <c r="BL179" s="277"/>
      <c r="BM179" s="277"/>
      <c r="BN179" s="277"/>
      <c r="BO179" s="277"/>
      <c r="BP179" s="274"/>
      <c r="BQ179" s="274"/>
      <c r="BR179" s="274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  <c r="CC179" s="277"/>
      <c r="CD179" s="274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4"/>
      <c r="CO179" s="277"/>
      <c r="CP179" s="277"/>
      <c r="CQ179" s="277"/>
      <c r="CR179" s="277"/>
      <c r="CS179" s="277"/>
      <c r="CT179" s="277"/>
      <c r="CU179" s="277"/>
      <c r="CV179" s="277"/>
      <c r="CW179" s="277"/>
      <c r="CX179" s="277"/>
      <c r="CY179" s="277"/>
      <c r="CZ179" s="277"/>
      <c r="DA179" s="274"/>
      <c r="DB179" s="277"/>
      <c r="DC179" s="277"/>
      <c r="DD179" s="277"/>
      <c r="DE179" s="277"/>
      <c r="DF179" s="277"/>
      <c r="DG179" s="277"/>
      <c r="DH179" s="274"/>
      <c r="DI179" s="274"/>
      <c r="DJ179" s="274"/>
      <c r="DK179" s="277"/>
      <c r="DL179" s="277"/>
      <c r="DM179" s="277"/>
      <c r="DN179" s="277"/>
      <c r="DO179" s="277"/>
      <c r="DP179" s="277"/>
      <c r="DQ179" s="277"/>
      <c r="DR179" s="277"/>
      <c r="DS179" s="277"/>
      <c r="DT179" s="277"/>
      <c r="DU179" s="277"/>
      <c r="DV179" s="274"/>
      <c r="DW179" s="277"/>
      <c r="DX179" s="277"/>
      <c r="DY179" s="277"/>
      <c r="DZ179" s="274"/>
      <c r="EA179" s="277"/>
      <c r="EB179" s="277"/>
      <c r="EC179" s="277"/>
      <c r="ED179" s="274"/>
      <c r="EE179" s="274"/>
      <c r="EF179" s="274"/>
      <c r="EG179" s="274"/>
      <c r="EH179" s="277"/>
      <c r="EI179" s="277"/>
      <c r="EJ179" s="274"/>
      <c r="EK179" s="277"/>
      <c r="EL179" s="277"/>
      <c r="EM179" s="277"/>
      <c r="EN179" s="274"/>
      <c r="EO179" s="274"/>
      <c r="EP179" s="274"/>
      <c r="EQ179" s="277"/>
      <c r="ER179" s="277"/>
      <c r="ES179" s="277"/>
      <c r="ET179" s="277"/>
      <c r="EU179" s="274"/>
      <c r="EV179" s="274"/>
      <c r="EW179" s="277"/>
      <c r="EX179" s="277"/>
      <c r="EY179" s="277"/>
      <c r="EZ179" s="274"/>
      <c r="FA179" s="274"/>
      <c r="FB179" s="274"/>
      <c r="FC179" s="274"/>
      <c r="FD179" s="274"/>
      <c r="FE179" s="274"/>
      <c r="FF179" s="274"/>
      <c r="FG179" s="274"/>
      <c r="FH179" s="274"/>
      <c r="FI179" s="274"/>
      <c r="FJ179" s="274"/>
      <c r="FK179" s="274"/>
      <c r="FL179" s="274"/>
      <c r="FM179" s="274"/>
      <c r="FN179" s="274"/>
      <c r="FO179" s="274"/>
      <c r="FP179" s="277"/>
      <c r="FQ179" s="277"/>
      <c r="FR179" s="277"/>
      <c r="FS179" s="274"/>
      <c r="FT179" s="274"/>
      <c r="FU179" s="274"/>
      <c r="FV179" s="274"/>
      <c r="FW179" s="274"/>
    </row>
    <row r="180" spans="1:179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7"/>
      <c r="AM180" s="277"/>
      <c r="AN180" s="274"/>
      <c r="AO180" s="277"/>
      <c r="AP180" s="277"/>
      <c r="AQ180" s="274"/>
      <c r="AR180" s="277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7"/>
      <c r="BI180" s="277"/>
      <c r="BJ180" s="277"/>
      <c r="BK180" s="277"/>
      <c r="BL180" s="277"/>
      <c r="BM180" s="277"/>
      <c r="BN180" s="277"/>
      <c r="BO180" s="277"/>
      <c r="BP180" s="274"/>
      <c r="BQ180" s="274"/>
      <c r="BR180" s="274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  <c r="CC180" s="277"/>
      <c r="CD180" s="274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4"/>
      <c r="CO180" s="277"/>
      <c r="CP180" s="277"/>
      <c r="CQ180" s="277"/>
      <c r="CR180" s="277"/>
      <c r="CS180" s="277"/>
      <c r="CT180" s="277"/>
      <c r="CU180" s="277"/>
      <c r="CV180" s="277"/>
      <c r="CW180" s="277"/>
      <c r="CX180" s="277"/>
      <c r="CY180" s="277"/>
      <c r="CZ180" s="277"/>
      <c r="DA180" s="274"/>
      <c r="DB180" s="277"/>
      <c r="DC180" s="277"/>
      <c r="DD180" s="277"/>
      <c r="DE180" s="277"/>
      <c r="DF180" s="277"/>
      <c r="DG180" s="277"/>
      <c r="DH180" s="274"/>
      <c r="DI180" s="274"/>
      <c r="DJ180" s="274"/>
      <c r="DK180" s="277"/>
      <c r="DL180" s="277"/>
      <c r="DM180" s="277"/>
      <c r="DN180" s="277"/>
      <c r="DO180" s="277"/>
      <c r="DP180" s="277"/>
      <c r="DQ180" s="277"/>
      <c r="DR180" s="277"/>
      <c r="DS180" s="277"/>
      <c r="DT180" s="277"/>
      <c r="DU180" s="277"/>
      <c r="DV180" s="274"/>
      <c r="DW180" s="277"/>
      <c r="DX180" s="277"/>
      <c r="DY180" s="277"/>
      <c r="DZ180" s="274"/>
      <c r="EA180" s="277"/>
      <c r="EB180" s="277"/>
      <c r="EC180" s="277"/>
      <c r="ED180" s="274"/>
      <c r="EE180" s="274"/>
      <c r="EF180" s="274"/>
      <c r="EG180" s="274"/>
      <c r="EH180" s="277"/>
      <c r="EI180" s="277"/>
      <c r="EJ180" s="274"/>
      <c r="EK180" s="277"/>
      <c r="EL180" s="277"/>
      <c r="EM180" s="277"/>
      <c r="EN180" s="274"/>
      <c r="EO180" s="274"/>
      <c r="EP180" s="274"/>
      <c r="EQ180" s="277"/>
      <c r="ER180" s="277"/>
      <c r="ES180" s="277"/>
      <c r="ET180" s="277"/>
      <c r="EU180" s="274"/>
      <c r="EV180" s="274"/>
      <c r="EW180" s="277"/>
      <c r="EX180" s="277"/>
      <c r="EY180" s="277"/>
      <c r="EZ180" s="274"/>
      <c r="FA180" s="274"/>
      <c r="FB180" s="274"/>
      <c r="FC180" s="274"/>
      <c r="FD180" s="274"/>
      <c r="FE180" s="274"/>
      <c r="FF180" s="274"/>
      <c r="FG180" s="274"/>
      <c r="FH180" s="274"/>
      <c r="FI180" s="274"/>
      <c r="FJ180" s="274"/>
      <c r="FK180" s="274"/>
      <c r="FL180" s="274"/>
      <c r="FM180" s="274"/>
      <c r="FN180" s="274"/>
      <c r="FO180" s="274"/>
      <c r="FP180" s="277"/>
      <c r="FQ180" s="277"/>
      <c r="FR180" s="277"/>
      <c r="FS180" s="274"/>
      <c r="FT180" s="274"/>
      <c r="FU180" s="274"/>
      <c r="FV180" s="274"/>
      <c r="FW180" s="274"/>
    </row>
    <row r="181" spans="1:179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7"/>
      <c r="AM181" s="277"/>
      <c r="AN181" s="274"/>
      <c r="AO181" s="277"/>
      <c r="AP181" s="277"/>
      <c r="AQ181" s="274"/>
      <c r="AR181" s="277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7"/>
      <c r="BI181" s="277"/>
      <c r="BJ181" s="277"/>
      <c r="BK181" s="277"/>
      <c r="BL181" s="277"/>
      <c r="BM181" s="277"/>
      <c r="BN181" s="277"/>
      <c r="BO181" s="277"/>
      <c r="BP181" s="274"/>
      <c r="BQ181" s="274"/>
      <c r="BR181" s="274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  <c r="CC181" s="277"/>
      <c r="CD181" s="274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4"/>
      <c r="CO181" s="277"/>
      <c r="CP181" s="277"/>
      <c r="CQ181" s="277"/>
      <c r="CR181" s="277"/>
      <c r="CS181" s="277"/>
      <c r="CT181" s="277"/>
      <c r="CU181" s="277"/>
      <c r="CV181" s="277"/>
      <c r="CW181" s="277"/>
      <c r="CX181" s="277"/>
      <c r="CY181" s="277"/>
      <c r="CZ181" s="277"/>
      <c r="DA181" s="274"/>
      <c r="DB181" s="277"/>
      <c r="DC181" s="277"/>
      <c r="DD181" s="277"/>
      <c r="DE181" s="277"/>
      <c r="DF181" s="277"/>
      <c r="DG181" s="277"/>
      <c r="DH181" s="274"/>
      <c r="DI181" s="274"/>
      <c r="DJ181" s="274"/>
      <c r="DK181" s="277"/>
      <c r="DL181" s="277"/>
      <c r="DM181" s="277"/>
      <c r="DN181" s="277"/>
      <c r="DO181" s="277"/>
      <c r="DP181" s="277"/>
      <c r="DQ181" s="277"/>
      <c r="DR181" s="277"/>
      <c r="DS181" s="277"/>
      <c r="DT181" s="277"/>
      <c r="DU181" s="277"/>
      <c r="DV181" s="274"/>
      <c r="DW181" s="277"/>
      <c r="DX181" s="277"/>
      <c r="DY181" s="277"/>
      <c r="DZ181" s="274"/>
      <c r="EA181" s="277"/>
      <c r="EB181" s="277"/>
      <c r="EC181" s="277"/>
      <c r="ED181" s="274"/>
      <c r="EE181" s="274"/>
      <c r="EF181" s="274"/>
      <c r="EG181" s="274"/>
      <c r="EH181" s="277"/>
      <c r="EI181" s="277"/>
      <c r="EJ181" s="274"/>
      <c r="EK181" s="277"/>
      <c r="EL181" s="277"/>
      <c r="EM181" s="277"/>
      <c r="EN181" s="274"/>
      <c r="EO181" s="274"/>
      <c r="EP181" s="274"/>
      <c r="EQ181" s="277"/>
      <c r="ER181" s="277"/>
      <c r="ES181" s="277"/>
      <c r="ET181" s="277"/>
      <c r="EU181" s="274"/>
      <c r="EV181" s="274"/>
      <c r="EW181" s="277"/>
      <c r="EX181" s="277"/>
      <c r="EY181" s="277"/>
      <c r="EZ181" s="274"/>
      <c r="FA181" s="274"/>
      <c r="FB181" s="274"/>
      <c r="FC181" s="274"/>
      <c r="FD181" s="274"/>
      <c r="FE181" s="274"/>
      <c r="FF181" s="274"/>
      <c r="FG181" s="274"/>
      <c r="FH181" s="274"/>
      <c r="FI181" s="274"/>
      <c r="FJ181" s="274"/>
      <c r="FK181" s="274"/>
      <c r="FL181" s="274"/>
      <c r="FM181" s="274"/>
      <c r="FN181" s="274"/>
      <c r="FO181" s="274"/>
      <c r="FP181" s="277"/>
      <c r="FQ181" s="277"/>
      <c r="FR181" s="277"/>
      <c r="FS181" s="274"/>
      <c r="FT181" s="274"/>
      <c r="FU181" s="274"/>
      <c r="FV181" s="274"/>
      <c r="FW181" s="274"/>
    </row>
    <row r="182" spans="1:179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7"/>
      <c r="AM182" s="277"/>
      <c r="AN182" s="274"/>
      <c r="AO182" s="277"/>
      <c r="AP182" s="277"/>
      <c r="AQ182" s="274"/>
      <c r="AR182" s="277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7"/>
      <c r="BI182" s="277"/>
      <c r="BJ182" s="277"/>
      <c r="BK182" s="277"/>
      <c r="BL182" s="277"/>
      <c r="BM182" s="277"/>
      <c r="BN182" s="277"/>
      <c r="BO182" s="277"/>
      <c r="BP182" s="274"/>
      <c r="BQ182" s="274"/>
      <c r="BR182" s="274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  <c r="CC182" s="277"/>
      <c r="CD182" s="274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4"/>
      <c r="CO182" s="277"/>
      <c r="CP182" s="277"/>
      <c r="CQ182" s="277"/>
      <c r="CR182" s="277"/>
      <c r="CS182" s="277"/>
      <c r="CT182" s="277"/>
      <c r="CU182" s="277"/>
      <c r="CV182" s="277"/>
      <c r="CW182" s="277"/>
      <c r="CX182" s="277"/>
      <c r="CY182" s="277"/>
      <c r="CZ182" s="277"/>
      <c r="DA182" s="274"/>
      <c r="DB182" s="277"/>
      <c r="DC182" s="277"/>
      <c r="DD182" s="277"/>
      <c r="DE182" s="277"/>
      <c r="DF182" s="277"/>
      <c r="DG182" s="277"/>
      <c r="DH182" s="274"/>
      <c r="DI182" s="274"/>
      <c r="DJ182" s="274"/>
      <c r="DK182" s="277"/>
      <c r="DL182" s="277"/>
      <c r="DM182" s="277"/>
      <c r="DN182" s="277"/>
      <c r="DO182" s="277"/>
      <c r="DP182" s="277"/>
      <c r="DQ182" s="277"/>
      <c r="DR182" s="277"/>
      <c r="DS182" s="277"/>
      <c r="DT182" s="277"/>
      <c r="DU182" s="277"/>
      <c r="DV182" s="274"/>
      <c r="DW182" s="277"/>
      <c r="DX182" s="277"/>
      <c r="DY182" s="277"/>
      <c r="DZ182" s="274"/>
      <c r="EA182" s="277"/>
      <c r="EB182" s="277"/>
      <c r="EC182" s="277"/>
      <c r="ED182" s="274"/>
      <c r="EE182" s="274"/>
      <c r="EF182" s="274"/>
      <c r="EG182" s="274"/>
      <c r="EH182" s="277"/>
      <c r="EI182" s="277"/>
      <c r="EJ182" s="274"/>
      <c r="EK182" s="277"/>
      <c r="EL182" s="277"/>
      <c r="EM182" s="277"/>
      <c r="EN182" s="274"/>
      <c r="EO182" s="274"/>
      <c r="EP182" s="274"/>
      <c r="EQ182" s="277"/>
      <c r="ER182" s="277"/>
      <c r="ES182" s="277"/>
      <c r="ET182" s="277"/>
      <c r="EU182" s="274"/>
      <c r="EV182" s="274"/>
      <c r="EW182" s="277"/>
      <c r="EX182" s="277"/>
      <c r="EY182" s="277"/>
      <c r="EZ182" s="274"/>
      <c r="FA182" s="274"/>
      <c r="FB182" s="274"/>
      <c r="FC182" s="274"/>
      <c r="FD182" s="274"/>
      <c r="FE182" s="274"/>
      <c r="FF182" s="274"/>
      <c r="FG182" s="274"/>
      <c r="FH182" s="274"/>
      <c r="FI182" s="274"/>
      <c r="FJ182" s="274"/>
      <c r="FK182" s="274"/>
      <c r="FL182" s="274"/>
      <c r="FM182" s="274"/>
      <c r="FN182" s="274"/>
      <c r="FO182" s="274"/>
      <c r="FP182" s="277"/>
      <c r="FQ182" s="277"/>
      <c r="FR182" s="277"/>
      <c r="FS182" s="274"/>
      <c r="FT182" s="274"/>
      <c r="FU182" s="274"/>
      <c r="FV182" s="274"/>
      <c r="FW182" s="274"/>
    </row>
    <row r="183" spans="1:179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7"/>
      <c r="AM183" s="277"/>
      <c r="AN183" s="274"/>
      <c r="AO183" s="277"/>
      <c r="AP183" s="277"/>
      <c r="AQ183" s="274"/>
      <c r="AR183" s="277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7"/>
      <c r="BI183" s="277"/>
      <c r="BJ183" s="277"/>
      <c r="BK183" s="277"/>
      <c r="BL183" s="277"/>
      <c r="BM183" s="277"/>
      <c r="BN183" s="277"/>
      <c r="BO183" s="277"/>
      <c r="BP183" s="274"/>
      <c r="BQ183" s="274"/>
      <c r="BR183" s="274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  <c r="CC183" s="277"/>
      <c r="CD183" s="274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4"/>
      <c r="CO183" s="277"/>
      <c r="CP183" s="277"/>
      <c r="CQ183" s="277"/>
      <c r="CR183" s="277"/>
      <c r="CS183" s="277"/>
      <c r="CT183" s="277"/>
      <c r="CU183" s="277"/>
      <c r="CV183" s="277"/>
      <c r="CW183" s="277"/>
      <c r="CX183" s="277"/>
      <c r="CY183" s="277"/>
      <c r="CZ183" s="277"/>
      <c r="DA183" s="274"/>
      <c r="DB183" s="277"/>
      <c r="DC183" s="277"/>
      <c r="DD183" s="277"/>
      <c r="DE183" s="277"/>
      <c r="DF183" s="277"/>
      <c r="DG183" s="277"/>
      <c r="DH183" s="274"/>
      <c r="DI183" s="274"/>
      <c r="DJ183" s="274"/>
      <c r="DK183" s="277"/>
      <c r="DL183" s="277"/>
      <c r="DM183" s="277"/>
      <c r="DN183" s="277"/>
      <c r="DO183" s="277"/>
      <c r="DP183" s="277"/>
      <c r="DQ183" s="277"/>
      <c r="DR183" s="277"/>
      <c r="DS183" s="277"/>
      <c r="DT183" s="277"/>
      <c r="DU183" s="277"/>
      <c r="DV183" s="274"/>
      <c r="DW183" s="277"/>
      <c r="DX183" s="277"/>
      <c r="DY183" s="277"/>
      <c r="DZ183" s="274"/>
      <c r="EA183" s="277"/>
      <c r="EB183" s="277"/>
      <c r="EC183" s="277"/>
      <c r="ED183" s="274"/>
      <c r="EE183" s="274"/>
      <c r="EF183" s="274"/>
      <c r="EG183" s="274"/>
      <c r="EH183" s="277"/>
      <c r="EI183" s="277"/>
      <c r="EJ183" s="274"/>
      <c r="EK183" s="277"/>
      <c r="EL183" s="277"/>
      <c r="EM183" s="277"/>
      <c r="EN183" s="274"/>
      <c r="EO183" s="274"/>
      <c r="EP183" s="274"/>
      <c r="EQ183" s="277"/>
      <c r="ER183" s="277"/>
      <c r="ES183" s="277"/>
      <c r="ET183" s="277"/>
      <c r="EU183" s="274"/>
      <c r="EV183" s="274"/>
      <c r="EW183" s="277"/>
      <c r="EX183" s="277"/>
      <c r="EY183" s="277"/>
      <c r="EZ183" s="274"/>
      <c r="FA183" s="274"/>
      <c r="FB183" s="274"/>
      <c r="FC183" s="274"/>
      <c r="FD183" s="274"/>
      <c r="FE183" s="274"/>
      <c r="FF183" s="274"/>
      <c r="FG183" s="274"/>
      <c r="FH183" s="274"/>
      <c r="FI183" s="274"/>
      <c r="FJ183" s="274"/>
      <c r="FK183" s="274"/>
      <c r="FL183" s="274"/>
      <c r="FM183" s="274"/>
      <c r="FN183" s="274"/>
      <c r="FO183" s="274"/>
      <c r="FP183" s="277"/>
      <c r="FQ183" s="277"/>
      <c r="FR183" s="277"/>
      <c r="FS183" s="274"/>
      <c r="FT183" s="274"/>
      <c r="FU183" s="274"/>
      <c r="FV183" s="274"/>
      <c r="FW183" s="274"/>
    </row>
    <row r="184" spans="1:179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7"/>
      <c r="AM184" s="277"/>
      <c r="AN184" s="274"/>
      <c r="AO184" s="277"/>
      <c r="AP184" s="277"/>
      <c r="AQ184" s="274"/>
      <c r="AR184" s="277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7"/>
      <c r="BI184" s="277"/>
      <c r="BJ184" s="277"/>
      <c r="BK184" s="277"/>
      <c r="BL184" s="277"/>
      <c r="BM184" s="277"/>
      <c r="BN184" s="277"/>
      <c r="BO184" s="277"/>
      <c r="BP184" s="274"/>
      <c r="BQ184" s="274"/>
      <c r="BR184" s="274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  <c r="CC184" s="277"/>
      <c r="CD184" s="274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4"/>
      <c r="CO184" s="277"/>
      <c r="CP184" s="277"/>
      <c r="CQ184" s="277"/>
      <c r="CR184" s="277"/>
      <c r="CS184" s="277"/>
      <c r="CT184" s="277"/>
      <c r="CU184" s="277"/>
      <c r="CV184" s="277"/>
      <c r="CW184" s="277"/>
      <c r="CX184" s="277"/>
      <c r="CY184" s="277"/>
      <c r="CZ184" s="277"/>
      <c r="DA184" s="274"/>
      <c r="DB184" s="277"/>
      <c r="DC184" s="277"/>
      <c r="DD184" s="277"/>
      <c r="DE184" s="277"/>
      <c r="DF184" s="277"/>
      <c r="DG184" s="277"/>
      <c r="DH184" s="274"/>
      <c r="DI184" s="274"/>
      <c r="DJ184" s="274"/>
      <c r="DK184" s="277"/>
      <c r="DL184" s="277"/>
      <c r="DM184" s="277"/>
      <c r="DN184" s="277"/>
      <c r="DO184" s="277"/>
      <c r="DP184" s="277"/>
      <c r="DQ184" s="277"/>
      <c r="DR184" s="277"/>
      <c r="DS184" s="277"/>
      <c r="DT184" s="277"/>
      <c r="DU184" s="277"/>
      <c r="DV184" s="274"/>
      <c r="DW184" s="277"/>
      <c r="DX184" s="277"/>
      <c r="DY184" s="277"/>
      <c r="DZ184" s="274"/>
      <c r="EA184" s="277"/>
      <c r="EB184" s="277"/>
      <c r="EC184" s="277"/>
      <c r="ED184" s="274"/>
      <c r="EE184" s="274"/>
      <c r="EF184" s="274"/>
      <c r="EG184" s="274"/>
      <c r="EH184" s="277"/>
      <c r="EI184" s="277"/>
      <c r="EJ184" s="274"/>
      <c r="EK184" s="277"/>
      <c r="EL184" s="277"/>
      <c r="EM184" s="277"/>
      <c r="EN184" s="274"/>
      <c r="EO184" s="274"/>
      <c r="EP184" s="274"/>
      <c r="EQ184" s="277"/>
      <c r="ER184" s="277"/>
      <c r="ES184" s="277"/>
      <c r="ET184" s="277"/>
      <c r="EU184" s="274"/>
      <c r="EV184" s="274"/>
      <c r="EW184" s="277"/>
      <c r="EX184" s="277"/>
      <c r="EY184" s="277"/>
      <c r="EZ184" s="274"/>
      <c r="FA184" s="274"/>
      <c r="FB184" s="274"/>
      <c r="FC184" s="274"/>
      <c r="FD184" s="274"/>
      <c r="FE184" s="274"/>
      <c r="FF184" s="274"/>
      <c r="FG184" s="274"/>
      <c r="FH184" s="274"/>
      <c r="FI184" s="274"/>
      <c r="FJ184" s="274"/>
      <c r="FK184" s="274"/>
      <c r="FL184" s="274"/>
      <c r="FM184" s="274"/>
      <c r="FN184" s="274"/>
      <c r="FO184" s="274"/>
      <c r="FP184" s="277"/>
      <c r="FQ184" s="277"/>
      <c r="FR184" s="277"/>
      <c r="FS184" s="274"/>
      <c r="FT184" s="274"/>
      <c r="FU184" s="274"/>
      <c r="FV184" s="274"/>
      <c r="FW184" s="274"/>
    </row>
    <row r="185" spans="1:179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7"/>
      <c r="AM185" s="277"/>
      <c r="AN185" s="274"/>
      <c r="AO185" s="277"/>
      <c r="AP185" s="277"/>
      <c r="AQ185" s="274"/>
      <c r="AR185" s="277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7"/>
      <c r="BI185" s="277"/>
      <c r="BJ185" s="277"/>
      <c r="BK185" s="277"/>
      <c r="BL185" s="277"/>
      <c r="BM185" s="277"/>
      <c r="BN185" s="277"/>
      <c r="BO185" s="277"/>
      <c r="BP185" s="274"/>
      <c r="BQ185" s="274"/>
      <c r="BR185" s="274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  <c r="CC185" s="277"/>
      <c r="CD185" s="274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4"/>
      <c r="CO185" s="277"/>
      <c r="CP185" s="277"/>
      <c r="CQ185" s="277"/>
      <c r="CR185" s="277"/>
      <c r="CS185" s="277"/>
      <c r="CT185" s="277"/>
      <c r="CU185" s="277"/>
      <c r="CV185" s="277"/>
      <c r="CW185" s="277"/>
      <c r="CX185" s="277"/>
      <c r="CY185" s="277"/>
      <c r="CZ185" s="277"/>
      <c r="DA185" s="274"/>
      <c r="DB185" s="277"/>
      <c r="DC185" s="277"/>
      <c r="DD185" s="277"/>
      <c r="DE185" s="277"/>
      <c r="DF185" s="277"/>
      <c r="DG185" s="277"/>
      <c r="DH185" s="274"/>
      <c r="DI185" s="274"/>
      <c r="DJ185" s="274"/>
      <c r="DK185" s="277"/>
      <c r="DL185" s="277"/>
      <c r="DM185" s="277"/>
      <c r="DN185" s="277"/>
      <c r="DO185" s="277"/>
      <c r="DP185" s="277"/>
      <c r="DQ185" s="277"/>
      <c r="DR185" s="277"/>
      <c r="DS185" s="277"/>
      <c r="DT185" s="277"/>
      <c r="DU185" s="277"/>
      <c r="DV185" s="274"/>
      <c r="DW185" s="277"/>
      <c r="DX185" s="277"/>
      <c r="DY185" s="277"/>
      <c r="DZ185" s="274"/>
      <c r="EA185" s="277"/>
      <c r="EB185" s="277"/>
      <c r="EC185" s="277"/>
      <c r="ED185" s="274"/>
      <c r="EE185" s="274"/>
      <c r="EF185" s="274"/>
      <c r="EG185" s="274"/>
      <c r="EH185" s="277"/>
      <c r="EI185" s="277"/>
      <c r="EJ185" s="274"/>
      <c r="EK185" s="277"/>
      <c r="EL185" s="277"/>
      <c r="EM185" s="277"/>
      <c r="EN185" s="274"/>
      <c r="EO185" s="274"/>
      <c r="EP185" s="274"/>
      <c r="EQ185" s="277"/>
      <c r="ER185" s="277"/>
      <c r="ES185" s="277"/>
      <c r="ET185" s="277"/>
      <c r="EU185" s="274"/>
      <c r="EV185" s="274"/>
      <c r="EW185" s="277"/>
      <c r="EX185" s="277"/>
      <c r="EY185" s="277"/>
      <c r="EZ185" s="274"/>
      <c r="FA185" s="274"/>
      <c r="FB185" s="274"/>
      <c r="FC185" s="274"/>
      <c r="FD185" s="274"/>
      <c r="FE185" s="274"/>
      <c r="FF185" s="274"/>
      <c r="FG185" s="274"/>
      <c r="FH185" s="274"/>
      <c r="FI185" s="274"/>
      <c r="FJ185" s="274"/>
      <c r="FK185" s="274"/>
      <c r="FL185" s="274"/>
      <c r="FM185" s="274"/>
      <c r="FN185" s="274"/>
      <c r="FO185" s="274"/>
      <c r="FP185" s="277"/>
      <c r="FQ185" s="277"/>
      <c r="FR185" s="277"/>
      <c r="FS185" s="274"/>
      <c r="FT185" s="274"/>
      <c r="FU185" s="274"/>
      <c r="FV185" s="274"/>
      <c r="FW185" s="274"/>
    </row>
    <row r="186" spans="1:179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7"/>
      <c r="AM186" s="277"/>
      <c r="AN186" s="274"/>
      <c r="AO186" s="277"/>
      <c r="AP186" s="277"/>
      <c r="AQ186" s="274"/>
      <c r="AR186" s="277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7"/>
      <c r="BI186" s="277"/>
      <c r="BJ186" s="277"/>
      <c r="BK186" s="277"/>
      <c r="BL186" s="277"/>
      <c r="BM186" s="277"/>
      <c r="BN186" s="277"/>
      <c r="BO186" s="277"/>
      <c r="BP186" s="274"/>
      <c r="BQ186" s="274"/>
      <c r="BR186" s="274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  <c r="CC186" s="277"/>
      <c r="CD186" s="274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4"/>
      <c r="CO186" s="277"/>
      <c r="CP186" s="277"/>
      <c r="CQ186" s="277"/>
      <c r="CR186" s="277"/>
      <c r="CS186" s="277"/>
      <c r="CT186" s="277"/>
      <c r="CU186" s="277"/>
      <c r="CV186" s="277"/>
      <c r="CW186" s="277"/>
      <c r="CX186" s="277"/>
      <c r="CY186" s="277"/>
      <c r="CZ186" s="277"/>
      <c r="DA186" s="274"/>
      <c r="DB186" s="277"/>
      <c r="DC186" s="277"/>
      <c r="DD186" s="277"/>
      <c r="DE186" s="277"/>
      <c r="DF186" s="277"/>
      <c r="DG186" s="277"/>
      <c r="DH186" s="274"/>
      <c r="DI186" s="274"/>
      <c r="DJ186" s="274"/>
      <c r="DK186" s="277"/>
      <c r="DL186" s="277"/>
      <c r="DM186" s="277"/>
      <c r="DN186" s="277"/>
      <c r="DO186" s="277"/>
      <c r="DP186" s="277"/>
      <c r="DQ186" s="277"/>
      <c r="DR186" s="277"/>
      <c r="DS186" s="277"/>
      <c r="DT186" s="277"/>
      <c r="DU186" s="277"/>
      <c r="DV186" s="274"/>
      <c r="DW186" s="277"/>
      <c r="DX186" s="277"/>
      <c r="DY186" s="277"/>
      <c r="DZ186" s="274"/>
      <c r="EA186" s="277"/>
      <c r="EB186" s="277"/>
      <c r="EC186" s="277"/>
      <c r="ED186" s="274"/>
      <c r="EE186" s="274"/>
      <c r="EF186" s="274"/>
      <c r="EG186" s="274"/>
      <c r="EH186" s="277"/>
      <c r="EI186" s="277"/>
      <c r="EJ186" s="274"/>
      <c r="EK186" s="277"/>
      <c r="EL186" s="277"/>
      <c r="EM186" s="277"/>
      <c r="EN186" s="274"/>
      <c r="EO186" s="274"/>
      <c r="EP186" s="274"/>
      <c r="EQ186" s="277"/>
      <c r="ER186" s="277"/>
      <c r="ES186" s="277"/>
      <c r="ET186" s="277"/>
      <c r="EU186" s="274"/>
      <c r="EV186" s="274"/>
      <c r="EW186" s="277"/>
      <c r="EX186" s="277"/>
      <c r="EY186" s="277"/>
      <c r="EZ186" s="274"/>
      <c r="FA186" s="274"/>
      <c r="FB186" s="274"/>
      <c r="FC186" s="274"/>
      <c r="FD186" s="274"/>
      <c r="FE186" s="274"/>
      <c r="FF186" s="274"/>
      <c r="FG186" s="274"/>
      <c r="FH186" s="274"/>
      <c r="FI186" s="274"/>
      <c r="FJ186" s="274"/>
      <c r="FK186" s="274"/>
      <c r="FL186" s="274"/>
      <c r="FM186" s="274"/>
      <c r="FN186" s="274"/>
      <c r="FO186" s="274"/>
      <c r="FP186" s="277"/>
      <c r="FQ186" s="277"/>
      <c r="FR186" s="277"/>
      <c r="FS186" s="274"/>
      <c r="FT186" s="274"/>
      <c r="FU186" s="274"/>
      <c r="FV186" s="274"/>
      <c r="FW186" s="274"/>
    </row>
    <row r="187" spans="1:179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7"/>
      <c r="AM187" s="277"/>
      <c r="AN187" s="274"/>
      <c r="AO187" s="277"/>
      <c r="AP187" s="277"/>
      <c r="AQ187" s="274"/>
      <c r="AR187" s="277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7"/>
      <c r="BI187" s="277"/>
      <c r="BJ187" s="277"/>
      <c r="BK187" s="277"/>
      <c r="BL187" s="277"/>
      <c r="BM187" s="277"/>
      <c r="BN187" s="277"/>
      <c r="BO187" s="277"/>
      <c r="BP187" s="274"/>
      <c r="BQ187" s="274"/>
      <c r="BR187" s="274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  <c r="CC187" s="277"/>
      <c r="CD187" s="274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4"/>
      <c r="CO187" s="277"/>
      <c r="CP187" s="277"/>
      <c r="CQ187" s="277"/>
      <c r="CR187" s="277"/>
      <c r="CS187" s="277"/>
      <c r="CT187" s="277"/>
      <c r="CU187" s="277"/>
      <c r="CV187" s="277"/>
      <c r="CW187" s="277"/>
      <c r="CX187" s="277"/>
      <c r="CY187" s="277"/>
      <c r="CZ187" s="277"/>
      <c r="DA187" s="274"/>
      <c r="DB187" s="277"/>
      <c r="DC187" s="277"/>
      <c r="DD187" s="277"/>
      <c r="DE187" s="277"/>
      <c r="DF187" s="277"/>
      <c r="DG187" s="277"/>
      <c r="DH187" s="274"/>
      <c r="DI187" s="274"/>
      <c r="DJ187" s="274"/>
      <c r="DK187" s="277"/>
      <c r="DL187" s="277"/>
      <c r="DM187" s="277"/>
      <c r="DN187" s="277"/>
      <c r="DO187" s="277"/>
      <c r="DP187" s="277"/>
      <c r="DQ187" s="277"/>
      <c r="DR187" s="277"/>
      <c r="DS187" s="277"/>
      <c r="DT187" s="277"/>
      <c r="DU187" s="277"/>
      <c r="DV187" s="274"/>
      <c r="DW187" s="277"/>
      <c r="DX187" s="277"/>
      <c r="DY187" s="277"/>
      <c r="DZ187" s="274"/>
      <c r="EA187" s="277"/>
      <c r="EB187" s="277"/>
      <c r="EC187" s="277"/>
      <c r="ED187" s="274"/>
      <c r="EE187" s="274"/>
      <c r="EF187" s="274"/>
      <c r="EG187" s="274"/>
      <c r="EH187" s="277"/>
      <c r="EI187" s="277"/>
      <c r="EJ187" s="274"/>
      <c r="EK187" s="277"/>
      <c r="EL187" s="277"/>
      <c r="EM187" s="277"/>
      <c r="EN187" s="274"/>
      <c r="EO187" s="274"/>
      <c r="EP187" s="274"/>
      <c r="EQ187" s="277"/>
      <c r="ER187" s="277"/>
      <c r="ES187" s="277"/>
      <c r="ET187" s="277"/>
      <c r="EU187" s="274"/>
      <c r="EV187" s="274"/>
      <c r="EW187" s="277"/>
      <c r="EX187" s="277"/>
      <c r="EY187" s="277"/>
      <c r="EZ187" s="274"/>
      <c r="FA187" s="274"/>
      <c r="FB187" s="274"/>
      <c r="FC187" s="274"/>
      <c r="FD187" s="274"/>
      <c r="FE187" s="274"/>
      <c r="FF187" s="274"/>
      <c r="FG187" s="274"/>
      <c r="FH187" s="274"/>
      <c r="FI187" s="274"/>
      <c r="FJ187" s="274"/>
      <c r="FK187" s="274"/>
      <c r="FL187" s="274"/>
      <c r="FM187" s="274"/>
      <c r="FN187" s="274"/>
      <c r="FO187" s="274"/>
      <c r="FP187" s="277"/>
      <c r="FQ187" s="277"/>
      <c r="FR187" s="277"/>
      <c r="FS187" s="274"/>
      <c r="FT187" s="274"/>
      <c r="FU187" s="274"/>
      <c r="FV187" s="274"/>
      <c r="FW187" s="274"/>
    </row>
    <row r="188" spans="1:179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7"/>
      <c r="AM188" s="277"/>
      <c r="AN188" s="274"/>
      <c r="AO188" s="277"/>
      <c r="AP188" s="277"/>
      <c r="AQ188" s="274"/>
      <c r="AR188" s="277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7"/>
      <c r="BI188" s="277"/>
      <c r="BJ188" s="277"/>
      <c r="BK188" s="277"/>
      <c r="BL188" s="277"/>
      <c r="BM188" s="277"/>
      <c r="BN188" s="277"/>
      <c r="BO188" s="277"/>
      <c r="BP188" s="274"/>
      <c r="BQ188" s="274"/>
      <c r="BR188" s="274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  <c r="CC188" s="277"/>
      <c r="CD188" s="274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4"/>
      <c r="CO188" s="277"/>
      <c r="CP188" s="277"/>
      <c r="CQ188" s="277"/>
      <c r="CR188" s="277"/>
      <c r="CS188" s="277"/>
      <c r="CT188" s="277"/>
      <c r="CU188" s="277"/>
      <c r="CV188" s="277"/>
      <c r="CW188" s="277"/>
      <c r="CX188" s="277"/>
      <c r="CY188" s="277"/>
      <c r="CZ188" s="277"/>
      <c r="DA188" s="274"/>
      <c r="DB188" s="277"/>
      <c r="DC188" s="277"/>
      <c r="DD188" s="277"/>
      <c r="DE188" s="277"/>
      <c r="DF188" s="277"/>
      <c r="DG188" s="277"/>
      <c r="DH188" s="274"/>
      <c r="DI188" s="274"/>
      <c r="DJ188" s="274"/>
      <c r="DK188" s="277"/>
      <c r="DL188" s="277"/>
      <c r="DM188" s="277"/>
      <c r="DN188" s="277"/>
      <c r="DO188" s="277"/>
      <c r="DP188" s="277"/>
      <c r="DQ188" s="277"/>
      <c r="DR188" s="277"/>
      <c r="DS188" s="277"/>
      <c r="DT188" s="277"/>
      <c r="DU188" s="277"/>
      <c r="DV188" s="274"/>
      <c r="DW188" s="277"/>
      <c r="DX188" s="277"/>
      <c r="DY188" s="277"/>
      <c r="DZ188" s="274"/>
      <c r="EA188" s="277"/>
      <c r="EB188" s="277"/>
      <c r="EC188" s="277"/>
      <c r="ED188" s="274"/>
      <c r="EE188" s="274"/>
      <c r="EF188" s="274"/>
      <c r="EG188" s="274"/>
      <c r="EH188" s="277"/>
      <c r="EI188" s="277"/>
      <c r="EJ188" s="274"/>
      <c r="EK188" s="277"/>
      <c r="EL188" s="277"/>
      <c r="EM188" s="277"/>
      <c r="EN188" s="274"/>
      <c r="EO188" s="274"/>
      <c r="EP188" s="274"/>
      <c r="EQ188" s="277"/>
      <c r="ER188" s="277"/>
      <c r="ES188" s="277"/>
      <c r="ET188" s="277"/>
      <c r="EU188" s="274"/>
      <c r="EV188" s="274"/>
      <c r="EW188" s="277"/>
      <c r="EX188" s="277"/>
      <c r="EY188" s="277"/>
      <c r="EZ188" s="274"/>
      <c r="FA188" s="274"/>
      <c r="FB188" s="274"/>
      <c r="FC188" s="274"/>
      <c r="FD188" s="274"/>
      <c r="FE188" s="274"/>
      <c r="FF188" s="274"/>
      <c r="FG188" s="274"/>
      <c r="FH188" s="274"/>
      <c r="FI188" s="274"/>
      <c r="FJ188" s="274"/>
      <c r="FK188" s="274"/>
      <c r="FL188" s="274"/>
      <c r="FM188" s="274"/>
      <c r="FN188" s="274"/>
      <c r="FO188" s="274"/>
      <c r="FP188" s="277"/>
      <c r="FQ188" s="277"/>
      <c r="FR188" s="277"/>
      <c r="FS188" s="274"/>
      <c r="FT188" s="274"/>
      <c r="FU188" s="274"/>
      <c r="FV188" s="274"/>
      <c r="FW188" s="274"/>
    </row>
    <row r="189" spans="1:179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7"/>
      <c r="AM189" s="277"/>
      <c r="AN189" s="274"/>
      <c r="AO189" s="277"/>
      <c r="AP189" s="277"/>
      <c r="AQ189" s="274"/>
      <c r="AR189" s="277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7"/>
      <c r="BI189" s="277"/>
      <c r="BJ189" s="277"/>
      <c r="BK189" s="277"/>
      <c r="BL189" s="277"/>
      <c r="BM189" s="277"/>
      <c r="BN189" s="277"/>
      <c r="BO189" s="277"/>
      <c r="BP189" s="274"/>
      <c r="BQ189" s="274"/>
      <c r="BR189" s="274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  <c r="CC189" s="277"/>
      <c r="CD189" s="274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4"/>
      <c r="CO189" s="277"/>
      <c r="CP189" s="277"/>
      <c r="CQ189" s="277"/>
      <c r="CR189" s="277"/>
      <c r="CS189" s="277"/>
      <c r="CT189" s="277"/>
      <c r="CU189" s="277"/>
      <c r="CV189" s="277"/>
      <c r="CW189" s="277"/>
      <c r="CX189" s="277"/>
      <c r="CY189" s="277"/>
      <c r="CZ189" s="277"/>
      <c r="DA189" s="274"/>
      <c r="DB189" s="277"/>
      <c r="DC189" s="277"/>
      <c r="DD189" s="277"/>
      <c r="DE189" s="277"/>
      <c r="DF189" s="277"/>
      <c r="DG189" s="277"/>
      <c r="DH189" s="274"/>
      <c r="DI189" s="274"/>
      <c r="DJ189" s="274"/>
      <c r="DK189" s="277"/>
      <c r="DL189" s="277"/>
      <c r="DM189" s="277"/>
      <c r="DN189" s="277"/>
      <c r="DO189" s="277"/>
      <c r="DP189" s="277"/>
      <c r="DQ189" s="277"/>
      <c r="DR189" s="277"/>
      <c r="DS189" s="277"/>
      <c r="DT189" s="277"/>
      <c r="DU189" s="277"/>
      <c r="DV189" s="274"/>
      <c r="DW189" s="277"/>
      <c r="DX189" s="277"/>
      <c r="DY189" s="277"/>
      <c r="DZ189" s="274"/>
      <c r="EA189" s="277"/>
      <c r="EB189" s="277"/>
      <c r="EC189" s="277"/>
      <c r="ED189" s="274"/>
      <c r="EE189" s="274"/>
      <c r="EF189" s="274"/>
      <c r="EG189" s="274"/>
      <c r="EH189" s="277"/>
      <c r="EI189" s="277"/>
      <c r="EJ189" s="274"/>
      <c r="EK189" s="277"/>
      <c r="EL189" s="277"/>
      <c r="EM189" s="277"/>
      <c r="EN189" s="274"/>
      <c r="EO189" s="274"/>
      <c r="EP189" s="274"/>
      <c r="EQ189" s="277"/>
      <c r="ER189" s="277"/>
      <c r="ES189" s="277"/>
      <c r="ET189" s="277"/>
      <c r="EU189" s="274"/>
      <c r="EV189" s="274"/>
      <c r="EW189" s="277"/>
      <c r="EX189" s="277"/>
      <c r="EY189" s="277"/>
      <c r="EZ189" s="274"/>
      <c r="FA189" s="274"/>
      <c r="FB189" s="274"/>
      <c r="FC189" s="274"/>
      <c r="FD189" s="274"/>
      <c r="FE189" s="274"/>
      <c r="FF189" s="274"/>
      <c r="FG189" s="274"/>
      <c r="FH189" s="274"/>
      <c r="FI189" s="274"/>
      <c r="FJ189" s="274"/>
      <c r="FK189" s="274"/>
      <c r="FL189" s="274"/>
      <c r="FM189" s="274"/>
      <c r="FN189" s="274"/>
      <c r="FO189" s="274"/>
      <c r="FP189" s="277"/>
      <c r="FQ189" s="277"/>
      <c r="FR189" s="277"/>
      <c r="FS189" s="274"/>
      <c r="FT189" s="274"/>
      <c r="FU189" s="274"/>
      <c r="FV189" s="274"/>
      <c r="FW189" s="274"/>
    </row>
    <row r="190" spans="1:179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7"/>
      <c r="AM190" s="277"/>
      <c r="AN190" s="274"/>
      <c r="AO190" s="277"/>
      <c r="AP190" s="277"/>
      <c r="AQ190" s="274"/>
      <c r="AR190" s="277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7"/>
      <c r="BI190" s="277"/>
      <c r="BJ190" s="277"/>
      <c r="BK190" s="277"/>
      <c r="BL190" s="277"/>
      <c r="BM190" s="277"/>
      <c r="BN190" s="277"/>
      <c r="BO190" s="277"/>
      <c r="BP190" s="274"/>
      <c r="BQ190" s="274"/>
      <c r="BR190" s="274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  <c r="CC190" s="277"/>
      <c r="CD190" s="274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4"/>
      <c r="CO190" s="277"/>
      <c r="CP190" s="277"/>
      <c r="CQ190" s="277"/>
      <c r="CR190" s="277"/>
      <c r="CS190" s="277"/>
      <c r="CT190" s="277"/>
      <c r="CU190" s="277"/>
      <c r="CV190" s="277"/>
      <c r="CW190" s="277"/>
      <c r="CX190" s="277"/>
      <c r="CY190" s="277"/>
      <c r="CZ190" s="277"/>
      <c r="DA190" s="274"/>
      <c r="DB190" s="277"/>
      <c r="DC190" s="277"/>
      <c r="DD190" s="277"/>
      <c r="DE190" s="277"/>
      <c r="DF190" s="277"/>
      <c r="DG190" s="277"/>
      <c r="DH190" s="274"/>
      <c r="DI190" s="274"/>
      <c r="DJ190" s="274"/>
      <c r="DK190" s="277"/>
      <c r="DL190" s="277"/>
      <c r="DM190" s="277"/>
      <c r="DN190" s="277"/>
      <c r="DO190" s="277"/>
      <c r="DP190" s="277"/>
      <c r="DQ190" s="277"/>
      <c r="DR190" s="277"/>
      <c r="DS190" s="277"/>
      <c r="DT190" s="277"/>
      <c r="DU190" s="277"/>
      <c r="DV190" s="274"/>
      <c r="DW190" s="277"/>
      <c r="DX190" s="277"/>
      <c r="DY190" s="277"/>
      <c r="DZ190" s="274"/>
      <c r="EA190" s="277"/>
      <c r="EB190" s="277"/>
      <c r="EC190" s="277"/>
      <c r="ED190" s="274"/>
      <c r="EE190" s="274"/>
      <c r="EF190" s="274"/>
      <c r="EG190" s="274"/>
      <c r="EH190" s="277"/>
      <c r="EI190" s="277"/>
      <c r="EJ190" s="274"/>
      <c r="EK190" s="277"/>
      <c r="EL190" s="277"/>
      <c r="EM190" s="277"/>
      <c r="EN190" s="274"/>
      <c r="EO190" s="274"/>
      <c r="EP190" s="274"/>
      <c r="EQ190" s="277"/>
      <c r="ER190" s="277"/>
      <c r="ES190" s="277"/>
      <c r="ET190" s="277"/>
      <c r="EU190" s="274"/>
      <c r="EV190" s="274"/>
      <c r="EW190" s="277"/>
      <c r="EX190" s="277"/>
      <c r="EY190" s="277"/>
      <c r="EZ190" s="274"/>
      <c r="FA190" s="274"/>
      <c r="FB190" s="274"/>
      <c r="FC190" s="274"/>
      <c r="FD190" s="274"/>
      <c r="FE190" s="274"/>
      <c r="FF190" s="274"/>
      <c r="FG190" s="274"/>
      <c r="FH190" s="274"/>
      <c r="FI190" s="274"/>
      <c r="FJ190" s="274"/>
      <c r="FK190" s="274"/>
      <c r="FL190" s="274"/>
      <c r="FM190" s="274"/>
      <c r="FN190" s="274"/>
      <c r="FO190" s="274"/>
      <c r="FP190" s="277"/>
      <c r="FQ190" s="277"/>
      <c r="FR190" s="277"/>
      <c r="FS190" s="274"/>
      <c r="FT190" s="274"/>
      <c r="FU190" s="274"/>
      <c r="FV190" s="274"/>
      <c r="FW190" s="274"/>
    </row>
    <row r="191" spans="1:179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7"/>
      <c r="AM191" s="277"/>
      <c r="AN191" s="274"/>
      <c r="AO191" s="277"/>
      <c r="AP191" s="277"/>
      <c r="AQ191" s="274"/>
      <c r="AR191" s="277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7"/>
      <c r="BI191" s="277"/>
      <c r="BJ191" s="277"/>
      <c r="BK191" s="277"/>
      <c r="BL191" s="277"/>
      <c r="BM191" s="277"/>
      <c r="BN191" s="277"/>
      <c r="BO191" s="277"/>
      <c r="BP191" s="274"/>
      <c r="BQ191" s="274"/>
      <c r="BR191" s="274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  <c r="CC191" s="277"/>
      <c r="CD191" s="274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4"/>
      <c r="CO191" s="277"/>
      <c r="CP191" s="277"/>
      <c r="CQ191" s="277"/>
      <c r="CR191" s="277"/>
      <c r="CS191" s="277"/>
      <c r="CT191" s="277"/>
      <c r="CU191" s="277"/>
      <c r="CV191" s="277"/>
      <c r="CW191" s="277"/>
      <c r="CX191" s="277"/>
      <c r="CY191" s="277"/>
      <c r="CZ191" s="277"/>
      <c r="DA191" s="274"/>
      <c r="DB191" s="277"/>
      <c r="DC191" s="277"/>
      <c r="DD191" s="277"/>
      <c r="DE191" s="277"/>
      <c r="DF191" s="277"/>
      <c r="DG191" s="277"/>
      <c r="DH191" s="274"/>
      <c r="DI191" s="274"/>
      <c r="DJ191" s="274"/>
      <c r="DK191" s="277"/>
      <c r="DL191" s="277"/>
      <c r="DM191" s="277"/>
      <c r="DN191" s="277"/>
      <c r="DO191" s="277"/>
      <c r="DP191" s="277"/>
      <c r="DQ191" s="277"/>
      <c r="DR191" s="277"/>
      <c r="DS191" s="277"/>
      <c r="DT191" s="277"/>
      <c r="DU191" s="277"/>
      <c r="DV191" s="274"/>
      <c r="DW191" s="277"/>
      <c r="DX191" s="277"/>
      <c r="DY191" s="277"/>
      <c r="DZ191" s="274"/>
      <c r="EA191" s="277"/>
      <c r="EB191" s="277"/>
      <c r="EC191" s="277"/>
      <c r="ED191" s="274"/>
      <c r="EE191" s="274"/>
      <c r="EF191" s="274"/>
      <c r="EG191" s="274"/>
      <c r="EH191" s="277"/>
      <c r="EI191" s="277"/>
      <c r="EJ191" s="274"/>
      <c r="EK191" s="277"/>
      <c r="EL191" s="277"/>
      <c r="EM191" s="277"/>
      <c r="EN191" s="274"/>
      <c r="EO191" s="274"/>
      <c r="EP191" s="274"/>
      <c r="EQ191" s="277"/>
      <c r="ER191" s="277"/>
      <c r="ES191" s="277"/>
      <c r="ET191" s="277"/>
      <c r="EU191" s="274"/>
      <c r="EV191" s="274"/>
      <c r="EW191" s="277"/>
      <c r="EX191" s="277"/>
      <c r="EY191" s="277"/>
      <c r="EZ191" s="274"/>
      <c r="FA191" s="274"/>
      <c r="FB191" s="274"/>
      <c r="FC191" s="274"/>
      <c r="FD191" s="274"/>
      <c r="FE191" s="274"/>
      <c r="FF191" s="274"/>
      <c r="FG191" s="274"/>
      <c r="FH191" s="274"/>
      <c r="FI191" s="274"/>
      <c r="FJ191" s="274"/>
      <c r="FK191" s="274"/>
      <c r="FL191" s="274"/>
      <c r="FM191" s="274"/>
      <c r="FN191" s="274"/>
      <c r="FO191" s="274"/>
      <c r="FP191" s="277"/>
      <c r="FQ191" s="277"/>
      <c r="FR191" s="277"/>
      <c r="FS191" s="274"/>
      <c r="FT191" s="274"/>
      <c r="FU191" s="274"/>
      <c r="FV191" s="274"/>
      <c r="FW191" s="274"/>
    </row>
    <row r="192" spans="1:179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7"/>
      <c r="AM192" s="277"/>
      <c r="AN192" s="274"/>
      <c r="AO192" s="277"/>
      <c r="AP192" s="277"/>
      <c r="AQ192" s="274"/>
      <c r="AR192" s="277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7"/>
      <c r="BI192" s="277"/>
      <c r="BJ192" s="277"/>
      <c r="BK192" s="277"/>
      <c r="BL192" s="277"/>
      <c r="BM192" s="277"/>
      <c r="BN192" s="277"/>
      <c r="BO192" s="277"/>
      <c r="BP192" s="274"/>
      <c r="BQ192" s="274"/>
      <c r="BR192" s="274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  <c r="CC192" s="277"/>
      <c r="CD192" s="274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4"/>
      <c r="CO192" s="277"/>
      <c r="CP192" s="277"/>
      <c r="CQ192" s="277"/>
      <c r="CR192" s="277"/>
      <c r="CS192" s="277"/>
      <c r="CT192" s="277"/>
      <c r="CU192" s="277"/>
      <c r="CV192" s="277"/>
      <c r="CW192" s="277"/>
      <c r="CX192" s="277"/>
      <c r="CY192" s="277"/>
      <c r="CZ192" s="277"/>
      <c r="DA192" s="274"/>
      <c r="DB192" s="277"/>
      <c r="DC192" s="277"/>
      <c r="DD192" s="277"/>
      <c r="DE192" s="277"/>
      <c r="DF192" s="277"/>
      <c r="DG192" s="277"/>
      <c r="DH192" s="274"/>
      <c r="DI192" s="274"/>
      <c r="DJ192" s="274"/>
      <c r="DK192" s="277"/>
      <c r="DL192" s="277"/>
      <c r="DM192" s="277"/>
      <c r="DN192" s="277"/>
      <c r="DO192" s="277"/>
      <c r="DP192" s="277"/>
      <c r="DQ192" s="277"/>
      <c r="DR192" s="277"/>
      <c r="DS192" s="277"/>
      <c r="DT192" s="277"/>
      <c r="DU192" s="277"/>
      <c r="DV192" s="274"/>
      <c r="DW192" s="277"/>
      <c r="DX192" s="277"/>
      <c r="DY192" s="277"/>
      <c r="DZ192" s="274"/>
      <c r="EA192" s="277"/>
      <c r="EB192" s="277"/>
      <c r="EC192" s="277"/>
      <c r="ED192" s="274"/>
      <c r="EE192" s="274"/>
      <c r="EF192" s="274"/>
      <c r="EG192" s="274"/>
      <c r="EH192" s="277"/>
      <c r="EI192" s="277"/>
      <c r="EJ192" s="274"/>
      <c r="EK192" s="277"/>
      <c r="EL192" s="277"/>
      <c r="EM192" s="277"/>
      <c r="EN192" s="274"/>
      <c r="EO192" s="274"/>
      <c r="EP192" s="274"/>
      <c r="EQ192" s="277"/>
      <c r="ER192" s="277"/>
      <c r="ES192" s="277"/>
      <c r="ET192" s="277"/>
      <c r="EU192" s="274"/>
      <c r="EV192" s="274"/>
      <c r="EW192" s="277"/>
      <c r="EX192" s="277"/>
      <c r="EY192" s="277"/>
      <c r="EZ192" s="274"/>
      <c r="FA192" s="274"/>
      <c r="FB192" s="274"/>
      <c r="FC192" s="274"/>
      <c r="FD192" s="274"/>
      <c r="FE192" s="274"/>
      <c r="FF192" s="274"/>
      <c r="FG192" s="274"/>
      <c r="FH192" s="274"/>
      <c r="FI192" s="274"/>
      <c r="FJ192" s="274"/>
      <c r="FK192" s="274"/>
      <c r="FL192" s="274"/>
      <c r="FM192" s="274"/>
      <c r="FN192" s="274"/>
      <c r="FO192" s="274"/>
      <c r="FP192" s="277"/>
      <c r="FQ192" s="277"/>
      <c r="FR192" s="277"/>
      <c r="FS192" s="274"/>
      <c r="FT192" s="274"/>
      <c r="FU192" s="274"/>
      <c r="FV192" s="274"/>
      <c r="FW192" s="274"/>
    </row>
    <row r="193" spans="1:179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7"/>
      <c r="AM193" s="277"/>
      <c r="AN193" s="274"/>
      <c r="AO193" s="277"/>
      <c r="AP193" s="277"/>
      <c r="AQ193" s="274"/>
      <c r="AR193" s="277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7"/>
      <c r="BI193" s="277"/>
      <c r="BJ193" s="277"/>
      <c r="BK193" s="277"/>
      <c r="BL193" s="277"/>
      <c r="BM193" s="277"/>
      <c r="BN193" s="277"/>
      <c r="BO193" s="277"/>
      <c r="BP193" s="274"/>
      <c r="BQ193" s="274"/>
      <c r="BR193" s="274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  <c r="CC193" s="277"/>
      <c r="CD193" s="274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4"/>
      <c r="CO193" s="277"/>
      <c r="CP193" s="277"/>
      <c r="CQ193" s="277"/>
      <c r="CR193" s="277"/>
      <c r="CS193" s="277"/>
      <c r="CT193" s="277"/>
      <c r="CU193" s="277"/>
      <c r="CV193" s="277"/>
      <c r="CW193" s="277"/>
      <c r="CX193" s="277"/>
      <c r="CY193" s="277"/>
      <c r="CZ193" s="277"/>
      <c r="DA193" s="274"/>
      <c r="DB193" s="277"/>
      <c r="DC193" s="277"/>
      <c r="DD193" s="277"/>
      <c r="DE193" s="277"/>
      <c r="DF193" s="277"/>
      <c r="DG193" s="277"/>
      <c r="DH193" s="274"/>
      <c r="DI193" s="274"/>
      <c r="DJ193" s="274"/>
      <c r="DK193" s="277"/>
      <c r="DL193" s="277"/>
      <c r="DM193" s="277"/>
      <c r="DN193" s="277"/>
      <c r="DO193" s="277"/>
      <c r="DP193" s="277"/>
      <c r="DQ193" s="277"/>
      <c r="DR193" s="277"/>
      <c r="DS193" s="277"/>
      <c r="DT193" s="277"/>
      <c r="DU193" s="277"/>
      <c r="DV193" s="274"/>
      <c r="DW193" s="277"/>
      <c r="DX193" s="277"/>
      <c r="DY193" s="277"/>
      <c r="DZ193" s="274"/>
      <c r="EA193" s="277"/>
      <c r="EB193" s="277"/>
      <c r="EC193" s="277"/>
      <c r="ED193" s="274"/>
      <c r="EE193" s="274"/>
      <c r="EF193" s="274"/>
      <c r="EG193" s="274"/>
      <c r="EH193" s="277"/>
      <c r="EI193" s="277"/>
      <c r="EJ193" s="274"/>
      <c r="EK193" s="277"/>
      <c r="EL193" s="277"/>
      <c r="EM193" s="277"/>
      <c r="EN193" s="274"/>
      <c r="EO193" s="274"/>
      <c r="EP193" s="274"/>
      <c r="EQ193" s="277"/>
      <c r="ER193" s="277"/>
      <c r="ES193" s="277"/>
      <c r="ET193" s="277"/>
      <c r="EU193" s="274"/>
      <c r="EV193" s="274"/>
      <c r="EW193" s="277"/>
      <c r="EX193" s="277"/>
      <c r="EY193" s="277"/>
      <c r="EZ193" s="274"/>
      <c r="FA193" s="274"/>
      <c r="FB193" s="274"/>
      <c r="FC193" s="274"/>
      <c r="FD193" s="274"/>
      <c r="FE193" s="274"/>
      <c r="FF193" s="274"/>
      <c r="FG193" s="274"/>
      <c r="FH193" s="274"/>
      <c r="FI193" s="274"/>
      <c r="FJ193" s="274"/>
      <c r="FK193" s="274"/>
      <c r="FL193" s="274"/>
      <c r="FM193" s="274"/>
      <c r="FN193" s="274"/>
      <c r="FO193" s="274"/>
      <c r="FP193" s="277"/>
      <c r="FQ193" s="277"/>
      <c r="FR193" s="277"/>
      <c r="FS193" s="274"/>
      <c r="FT193" s="274"/>
      <c r="FU193" s="274"/>
      <c r="FV193" s="274"/>
      <c r="FW193" s="274"/>
    </row>
    <row r="194" spans="1:179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7"/>
      <c r="AM194" s="277"/>
      <c r="AN194" s="274"/>
      <c r="AO194" s="277"/>
      <c r="AP194" s="277"/>
      <c r="AQ194" s="274"/>
      <c r="AR194" s="277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7"/>
      <c r="BI194" s="277"/>
      <c r="BJ194" s="277"/>
      <c r="BK194" s="277"/>
      <c r="BL194" s="277"/>
      <c r="BM194" s="277"/>
      <c r="BN194" s="277"/>
      <c r="BO194" s="277"/>
      <c r="BP194" s="274"/>
      <c r="BQ194" s="274"/>
      <c r="BR194" s="274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  <c r="CC194" s="277"/>
      <c r="CD194" s="274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4"/>
      <c r="CO194" s="277"/>
      <c r="CP194" s="277"/>
      <c r="CQ194" s="277"/>
      <c r="CR194" s="277"/>
      <c r="CS194" s="277"/>
      <c r="CT194" s="277"/>
      <c r="CU194" s="277"/>
      <c r="CV194" s="277"/>
      <c r="CW194" s="277"/>
      <c r="CX194" s="277"/>
      <c r="CY194" s="277"/>
      <c r="CZ194" s="277"/>
      <c r="DA194" s="274"/>
      <c r="DB194" s="277"/>
      <c r="DC194" s="277"/>
      <c r="DD194" s="277"/>
      <c r="DE194" s="277"/>
      <c r="DF194" s="277"/>
      <c r="DG194" s="277"/>
      <c r="DH194" s="274"/>
      <c r="DI194" s="274"/>
      <c r="DJ194" s="274"/>
      <c r="DK194" s="277"/>
      <c r="DL194" s="277"/>
      <c r="DM194" s="277"/>
      <c r="DN194" s="277"/>
      <c r="DO194" s="277"/>
      <c r="DP194" s="277"/>
      <c r="DQ194" s="277"/>
      <c r="DR194" s="277"/>
      <c r="DS194" s="277"/>
      <c r="DT194" s="277"/>
      <c r="DU194" s="277"/>
      <c r="DV194" s="274"/>
      <c r="DW194" s="277"/>
      <c r="DX194" s="277"/>
      <c r="DY194" s="277"/>
      <c r="DZ194" s="274"/>
      <c r="EA194" s="277"/>
      <c r="EB194" s="277"/>
      <c r="EC194" s="277"/>
      <c r="ED194" s="274"/>
      <c r="EE194" s="274"/>
      <c r="EF194" s="274"/>
      <c r="EG194" s="274"/>
      <c r="EH194" s="277"/>
      <c r="EI194" s="277"/>
      <c r="EJ194" s="274"/>
      <c r="EK194" s="277"/>
      <c r="EL194" s="277"/>
      <c r="EM194" s="277"/>
      <c r="EN194" s="274"/>
      <c r="EO194" s="274"/>
      <c r="EP194" s="274"/>
      <c r="EQ194" s="277"/>
      <c r="ER194" s="277"/>
      <c r="ES194" s="277"/>
      <c r="ET194" s="277"/>
      <c r="EU194" s="274"/>
      <c r="EV194" s="274"/>
      <c r="EW194" s="277"/>
      <c r="EX194" s="277"/>
      <c r="EY194" s="277"/>
      <c r="EZ194" s="274"/>
      <c r="FA194" s="274"/>
      <c r="FB194" s="274"/>
      <c r="FC194" s="274"/>
      <c r="FD194" s="274"/>
      <c r="FE194" s="274"/>
      <c r="FF194" s="274"/>
      <c r="FG194" s="274"/>
      <c r="FH194" s="274"/>
      <c r="FI194" s="274"/>
      <c r="FJ194" s="274"/>
      <c r="FK194" s="274"/>
      <c r="FL194" s="274"/>
      <c r="FM194" s="274"/>
      <c r="FN194" s="274"/>
      <c r="FO194" s="274"/>
      <c r="FP194" s="277"/>
      <c r="FQ194" s="277"/>
      <c r="FR194" s="277"/>
      <c r="FS194" s="274"/>
      <c r="FT194" s="274"/>
      <c r="FU194" s="274"/>
      <c r="FV194" s="274"/>
      <c r="FW194" s="274"/>
    </row>
    <row r="195" spans="1:179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7"/>
      <c r="AM195" s="277"/>
      <c r="AN195" s="274"/>
      <c r="AO195" s="277"/>
      <c r="AP195" s="277"/>
      <c r="AQ195" s="274"/>
      <c r="AR195" s="277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7"/>
      <c r="BI195" s="277"/>
      <c r="BJ195" s="277"/>
      <c r="BK195" s="277"/>
      <c r="BL195" s="277"/>
      <c r="BM195" s="277"/>
      <c r="BN195" s="277"/>
      <c r="BO195" s="277"/>
      <c r="BP195" s="274"/>
      <c r="BQ195" s="274"/>
      <c r="BR195" s="274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  <c r="CC195" s="277"/>
      <c r="CD195" s="274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4"/>
      <c r="CO195" s="277"/>
      <c r="CP195" s="277"/>
      <c r="CQ195" s="277"/>
      <c r="CR195" s="277"/>
      <c r="CS195" s="277"/>
      <c r="CT195" s="277"/>
      <c r="CU195" s="277"/>
      <c r="CV195" s="277"/>
      <c r="CW195" s="277"/>
      <c r="CX195" s="277"/>
      <c r="CY195" s="277"/>
      <c r="CZ195" s="277"/>
      <c r="DA195" s="274"/>
      <c r="DB195" s="277"/>
      <c r="DC195" s="277"/>
      <c r="DD195" s="277"/>
      <c r="DE195" s="277"/>
      <c r="DF195" s="277"/>
      <c r="DG195" s="277"/>
      <c r="DH195" s="274"/>
      <c r="DI195" s="274"/>
      <c r="DJ195" s="274"/>
      <c r="DK195" s="277"/>
      <c r="DL195" s="277"/>
      <c r="DM195" s="277"/>
      <c r="DN195" s="277"/>
      <c r="DO195" s="277"/>
      <c r="DP195" s="277"/>
      <c r="DQ195" s="277"/>
      <c r="DR195" s="277"/>
      <c r="DS195" s="277"/>
      <c r="DT195" s="277"/>
      <c r="DU195" s="277"/>
      <c r="DV195" s="274"/>
      <c r="DW195" s="277"/>
      <c r="DX195" s="277"/>
      <c r="DY195" s="277"/>
      <c r="DZ195" s="274"/>
      <c r="EA195" s="277"/>
      <c r="EB195" s="277"/>
      <c r="EC195" s="277"/>
      <c r="ED195" s="274"/>
      <c r="EE195" s="274"/>
      <c r="EF195" s="274"/>
      <c r="EG195" s="274"/>
      <c r="EH195" s="277"/>
      <c r="EI195" s="277"/>
      <c r="EJ195" s="274"/>
      <c r="EK195" s="277"/>
      <c r="EL195" s="277"/>
      <c r="EM195" s="277"/>
      <c r="EN195" s="274"/>
      <c r="EO195" s="274"/>
      <c r="EP195" s="274"/>
      <c r="EQ195" s="277"/>
      <c r="ER195" s="277"/>
      <c r="ES195" s="277"/>
      <c r="ET195" s="277"/>
      <c r="EU195" s="274"/>
      <c r="EV195" s="274"/>
      <c r="EW195" s="277"/>
      <c r="EX195" s="277"/>
      <c r="EY195" s="277"/>
      <c r="EZ195" s="274"/>
      <c r="FA195" s="274"/>
      <c r="FB195" s="274"/>
      <c r="FC195" s="274"/>
      <c r="FD195" s="274"/>
      <c r="FE195" s="274"/>
      <c r="FF195" s="274"/>
      <c r="FG195" s="274"/>
      <c r="FH195" s="274"/>
      <c r="FI195" s="274"/>
      <c r="FJ195" s="274"/>
      <c r="FK195" s="274"/>
      <c r="FL195" s="274"/>
      <c r="FM195" s="274"/>
      <c r="FN195" s="274"/>
      <c r="FO195" s="274"/>
      <c r="FP195" s="277"/>
      <c r="FQ195" s="277"/>
      <c r="FR195" s="277"/>
      <c r="FS195" s="274"/>
      <c r="FT195" s="274"/>
      <c r="FU195" s="274"/>
      <c r="FV195" s="274"/>
      <c r="FW195" s="274"/>
    </row>
    <row r="196" spans="1:179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7"/>
      <c r="AM196" s="277"/>
      <c r="AN196" s="274"/>
      <c r="AO196" s="277"/>
      <c r="AP196" s="277"/>
      <c r="AQ196" s="274"/>
      <c r="AR196" s="277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7"/>
      <c r="BI196" s="277"/>
      <c r="BJ196" s="277"/>
      <c r="BK196" s="277"/>
      <c r="BL196" s="277"/>
      <c r="BM196" s="277"/>
      <c r="BN196" s="277"/>
      <c r="BO196" s="277"/>
      <c r="BP196" s="274"/>
      <c r="BQ196" s="274"/>
      <c r="BR196" s="274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  <c r="CC196" s="277"/>
      <c r="CD196" s="274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4"/>
      <c r="CO196" s="277"/>
      <c r="CP196" s="277"/>
      <c r="CQ196" s="277"/>
      <c r="CR196" s="277"/>
      <c r="CS196" s="277"/>
      <c r="CT196" s="277"/>
      <c r="CU196" s="277"/>
      <c r="CV196" s="277"/>
      <c r="CW196" s="277"/>
      <c r="CX196" s="277"/>
      <c r="CY196" s="277"/>
      <c r="CZ196" s="277"/>
      <c r="DA196" s="274"/>
      <c r="DB196" s="277"/>
      <c r="DC196" s="277"/>
      <c r="DD196" s="277"/>
      <c r="DE196" s="277"/>
      <c r="DF196" s="277"/>
      <c r="DG196" s="277"/>
      <c r="DH196" s="274"/>
      <c r="DI196" s="274"/>
      <c r="DJ196" s="274"/>
      <c r="DK196" s="277"/>
      <c r="DL196" s="277"/>
      <c r="DM196" s="277"/>
      <c r="DN196" s="277"/>
      <c r="DO196" s="277"/>
      <c r="DP196" s="277"/>
      <c r="DQ196" s="277"/>
      <c r="DR196" s="277"/>
      <c r="DS196" s="277"/>
      <c r="DT196" s="277"/>
      <c r="DU196" s="277"/>
      <c r="DV196" s="274"/>
      <c r="DW196" s="277"/>
      <c r="DX196" s="277"/>
      <c r="DY196" s="277"/>
      <c r="DZ196" s="274"/>
      <c r="EA196" s="277"/>
      <c r="EB196" s="277"/>
      <c r="EC196" s="277"/>
      <c r="ED196" s="274"/>
      <c r="EE196" s="274"/>
      <c r="EF196" s="274"/>
      <c r="EG196" s="274"/>
      <c r="EH196" s="277"/>
      <c r="EI196" s="277"/>
      <c r="EJ196" s="274"/>
      <c r="EK196" s="277"/>
      <c r="EL196" s="277"/>
      <c r="EM196" s="277"/>
      <c r="EN196" s="274"/>
      <c r="EO196" s="274"/>
      <c r="EP196" s="274"/>
      <c r="EQ196" s="277"/>
      <c r="ER196" s="277"/>
      <c r="ES196" s="277"/>
      <c r="ET196" s="277"/>
      <c r="EU196" s="274"/>
      <c r="EV196" s="274"/>
      <c r="EW196" s="277"/>
      <c r="EX196" s="277"/>
      <c r="EY196" s="277"/>
      <c r="EZ196" s="274"/>
      <c r="FA196" s="274"/>
      <c r="FB196" s="274"/>
      <c r="FC196" s="274"/>
      <c r="FD196" s="274"/>
      <c r="FE196" s="274"/>
      <c r="FF196" s="274"/>
      <c r="FG196" s="274"/>
      <c r="FH196" s="274"/>
      <c r="FI196" s="274"/>
      <c r="FJ196" s="274"/>
      <c r="FK196" s="274"/>
      <c r="FL196" s="274"/>
      <c r="FM196" s="274"/>
      <c r="FN196" s="274"/>
      <c r="FO196" s="274"/>
      <c r="FP196" s="277"/>
      <c r="FQ196" s="277"/>
      <c r="FR196" s="277"/>
      <c r="FS196" s="274"/>
      <c r="FT196" s="274"/>
      <c r="FU196" s="274"/>
      <c r="FV196" s="274"/>
      <c r="FW196" s="274"/>
    </row>
    <row r="197" spans="1:179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7"/>
      <c r="AM197" s="277"/>
      <c r="AN197" s="274"/>
      <c r="AO197" s="277"/>
      <c r="AP197" s="277"/>
      <c r="AQ197" s="274"/>
      <c r="AR197" s="277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7"/>
      <c r="BI197" s="277"/>
      <c r="BJ197" s="277"/>
      <c r="BK197" s="277"/>
      <c r="BL197" s="277"/>
      <c r="BM197" s="277"/>
      <c r="BN197" s="277"/>
      <c r="BO197" s="277"/>
      <c r="BP197" s="274"/>
      <c r="BQ197" s="274"/>
      <c r="BR197" s="274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  <c r="CC197" s="277"/>
      <c r="CD197" s="274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4"/>
      <c r="CO197" s="277"/>
      <c r="CP197" s="277"/>
      <c r="CQ197" s="277"/>
      <c r="CR197" s="277"/>
      <c r="CS197" s="277"/>
      <c r="CT197" s="277"/>
      <c r="CU197" s="277"/>
      <c r="CV197" s="277"/>
      <c r="CW197" s="277"/>
      <c r="CX197" s="277"/>
      <c r="CY197" s="277"/>
      <c r="CZ197" s="277"/>
      <c r="DA197" s="274"/>
      <c r="DB197" s="277"/>
      <c r="DC197" s="277"/>
      <c r="DD197" s="277"/>
      <c r="DE197" s="277"/>
      <c r="DF197" s="277"/>
      <c r="DG197" s="277"/>
      <c r="DH197" s="274"/>
      <c r="DI197" s="274"/>
      <c r="DJ197" s="274"/>
      <c r="DK197" s="277"/>
      <c r="DL197" s="277"/>
      <c r="DM197" s="277"/>
      <c r="DN197" s="277"/>
      <c r="DO197" s="277"/>
      <c r="DP197" s="277"/>
      <c r="DQ197" s="277"/>
      <c r="DR197" s="277"/>
      <c r="DS197" s="277"/>
      <c r="DT197" s="277"/>
      <c r="DU197" s="277"/>
      <c r="DV197" s="274"/>
      <c r="DW197" s="277"/>
      <c r="DX197" s="277"/>
      <c r="DY197" s="277"/>
      <c r="DZ197" s="274"/>
      <c r="EA197" s="277"/>
      <c r="EB197" s="277"/>
      <c r="EC197" s="277"/>
      <c r="ED197" s="274"/>
      <c r="EE197" s="274"/>
      <c r="EF197" s="274"/>
      <c r="EG197" s="274"/>
      <c r="EH197" s="277"/>
      <c r="EI197" s="277"/>
      <c r="EJ197" s="274"/>
      <c r="EK197" s="277"/>
      <c r="EL197" s="277"/>
      <c r="EM197" s="277"/>
      <c r="EN197" s="274"/>
      <c r="EO197" s="274"/>
      <c r="EP197" s="274"/>
      <c r="EQ197" s="277"/>
      <c r="ER197" s="277"/>
      <c r="ES197" s="277"/>
      <c r="ET197" s="277"/>
      <c r="EU197" s="274"/>
      <c r="EV197" s="274"/>
      <c r="EW197" s="277"/>
      <c r="EX197" s="277"/>
      <c r="EY197" s="277"/>
      <c r="EZ197" s="274"/>
      <c r="FA197" s="274"/>
      <c r="FB197" s="274"/>
      <c r="FC197" s="274"/>
      <c r="FD197" s="274"/>
      <c r="FE197" s="274"/>
      <c r="FF197" s="274"/>
      <c r="FG197" s="274"/>
      <c r="FH197" s="274"/>
      <c r="FI197" s="274"/>
      <c r="FJ197" s="274"/>
      <c r="FK197" s="274"/>
      <c r="FL197" s="274"/>
      <c r="FM197" s="274"/>
      <c r="FN197" s="274"/>
      <c r="FO197" s="274"/>
      <c r="FP197" s="277"/>
      <c r="FQ197" s="277"/>
      <c r="FR197" s="277"/>
      <c r="FS197" s="274"/>
      <c r="FT197" s="274"/>
      <c r="FU197" s="274"/>
      <c r="FV197" s="274"/>
      <c r="FW197" s="274"/>
    </row>
    <row r="198" spans="1:179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7"/>
      <c r="AM198" s="277"/>
      <c r="AN198" s="274"/>
      <c r="AO198" s="277"/>
      <c r="AP198" s="277"/>
      <c r="AQ198" s="274"/>
      <c r="AR198" s="277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7"/>
      <c r="BI198" s="277"/>
      <c r="BJ198" s="277"/>
      <c r="BK198" s="277"/>
      <c r="BL198" s="277"/>
      <c r="BM198" s="277"/>
      <c r="BN198" s="277"/>
      <c r="BO198" s="277"/>
      <c r="BP198" s="274"/>
      <c r="BQ198" s="274"/>
      <c r="BR198" s="274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  <c r="CC198" s="277"/>
      <c r="CD198" s="274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4"/>
      <c r="CO198" s="277"/>
      <c r="CP198" s="277"/>
      <c r="CQ198" s="277"/>
      <c r="CR198" s="277"/>
      <c r="CS198" s="277"/>
      <c r="CT198" s="277"/>
      <c r="CU198" s="277"/>
      <c r="CV198" s="277"/>
      <c r="CW198" s="277"/>
      <c r="CX198" s="277"/>
      <c r="CY198" s="277"/>
      <c r="CZ198" s="277"/>
      <c r="DA198" s="274"/>
      <c r="DB198" s="277"/>
      <c r="DC198" s="277"/>
      <c r="DD198" s="277"/>
      <c r="DE198" s="277"/>
      <c r="DF198" s="277"/>
      <c r="DG198" s="277"/>
      <c r="DH198" s="274"/>
      <c r="DI198" s="274"/>
      <c r="DJ198" s="274"/>
      <c r="DK198" s="277"/>
      <c r="DL198" s="277"/>
      <c r="DM198" s="277"/>
      <c r="DN198" s="277"/>
      <c r="DO198" s="277"/>
      <c r="DP198" s="277"/>
      <c r="DQ198" s="277"/>
      <c r="DR198" s="277"/>
      <c r="DS198" s="277"/>
      <c r="DT198" s="277"/>
      <c r="DU198" s="277"/>
      <c r="DV198" s="274"/>
      <c r="DW198" s="277"/>
      <c r="DX198" s="277"/>
      <c r="DY198" s="277"/>
      <c r="DZ198" s="274"/>
      <c r="EA198" s="277"/>
      <c r="EB198" s="277"/>
      <c r="EC198" s="277"/>
      <c r="ED198" s="274"/>
      <c r="EE198" s="274"/>
      <c r="EF198" s="274"/>
      <c r="EG198" s="274"/>
      <c r="EH198" s="277"/>
      <c r="EI198" s="277"/>
      <c r="EJ198" s="274"/>
      <c r="EK198" s="277"/>
      <c r="EL198" s="277"/>
      <c r="EM198" s="277"/>
      <c r="EN198" s="274"/>
      <c r="EO198" s="274"/>
      <c r="EP198" s="274"/>
      <c r="EQ198" s="277"/>
      <c r="ER198" s="277"/>
      <c r="ES198" s="277"/>
      <c r="ET198" s="277"/>
      <c r="EU198" s="274"/>
      <c r="EV198" s="274"/>
      <c r="EW198" s="277"/>
      <c r="EX198" s="277"/>
      <c r="EY198" s="277"/>
      <c r="EZ198" s="274"/>
      <c r="FA198" s="274"/>
      <c r="FB198" s="274"/>
      <c r="FC198" s="274"/>
      <c r="FD198" s="274"/>
      <c r="FE198" s="274"/>
      <c r="FF198" s="274"/>
      <c r="FG198" s="274"/>
      <c r="FH198" s="274"/>
      <c r="FI198" s="274"/>
      <c r="FJ198" s="274"/>
      <c r="FK198" s="274"/>
      <c r="FL198" s="274"/>
      <c r="FM198" s="274"/>
      <c r="FN198" s="274"/>
      <c r="FO198" s="274"/>
      <c r="FP198" s="277"/>
      <c r="FQ198" s="277"/>
      <c r="FR198" s="277"/>
      <c r="FS198" s="274"/>
      <c r="FT198" s="274"/>
      <c r="FU198" s="274"/>
      <c r="FV198" s="274"/>
      <c r="FW198" s="274"/>
    </row>
    <row r="199" spans="1:179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7"/>
      <c r="AM199" s="277"/>
      <c r="AN199" s="274"/>
      <c r="AO199" s="277"/>
      <c r="AP199" s="277"/>
      <c r="AQ199" s="274"/>
      <c r="AR199" s="277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7"/>
      <c r="BI199" s="277"/>
      <c r="BJ199" s="277"/>
      <c r="BK199" s="277"/>
      <c r="BL199" s="277"/>
      <c r="BM199" s="277"/>
      <c r="BN199" s="277"/>
      <c r="BO199" s="277"/>
      <c r="BP199" s="274"/>
      <c r="BQ199" s="274"/>
      <c r="BR199" s="274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  <c r="CC199" s="277"/>
      <c r="CD199" s="274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4"/>
      <c r="CO199" s="277"/>
      <c r="CP199" s="277"/>
      <c r="CQ199" s="277"/>
      <c r="CR199" s="277"/>
      <c r="CS199" s="277"/>
      <c r="CT199" s="277"/>
      <c r="CU199" s="277"/>
      <c r="CV199" s="277"/>
      <c r="CW199" s="277"/>
      <c r="CX199" s="277"/>
      <c r="CY199" s="277"/>
      <c r="CZ199" s="277"/>
      <c r="DA199" s="274"/>
      <c r="DB199" s="277"/>
      <c r="DC199" s="277"/>
      <c r="DD199" s="277"/>
      <c r="DE199" s="277"/>
      <c r="DF199" s="277"/>
      <c r="DG199" s="277"/>
      <c r="DH199" s="274"/>
      <c r="DI199" s="274"/>
      <c r="DJ199" s="274"/>
      <c r="DK199" s="277"/>
      <c r="DL199" s="277"/>
      <c r="DM199" s="277"/>
      <c r="DN199" s="277"/>
      <c r="DO199" s="277"/>
      <c r="DP199" s="277"/>
      <c r="DQ199" s="277"/>
      <c r="DR199" s="277"/>
      <c r="DS199" s="277"/>
      <c r="DT199" s="277"/>
      <c r="DU199" s="277"/>
      <c r="DV199" s="274"/>
      <c r="DW199" s="277"/>
      <c r="DX199" s="277"/>
      <c r="DY199" s="277"/>
      <c r="DZ199" s="274"/>
      <c r="EA199" s="277"/>
      <c r="EB199" s="277"/>
      <c r="EC199" s="277"/>
      <c r="ED199" s="274"/>
      <c r="EE199" s="274"/>
      <c r="EF199" s="274"/>
      <c r="EG199" s="274"/>
      <c r="EH199" s="277"/>
      <c r="EI199" s="277"/>
      <c r="EJ199" s="274"/>
      <c r="EK199" s="277"/>
      <c r="EL199" s="277"/>
      <c r="EM199" s="277"/>
      <c r="EN199" s="274"/>
      <c r="EO199" s="274"/>
      <c r="EP199" s="274"/>
      <c r="EQ199" s="277"/>
      <c r="ER199" s="277"/>
      <c r="ES199" s="277"/>
      <c r="ET199" s="277"/>
      <c r="EU199" s="274"/>
      <c r="EV199" s="274"/>
      <c r="EW199" s="277"/>
      <c r="EX199" s="277"/>
      <c r="EY199" s="277"/>
      <c r="EZ199" s="274"/>
      <c r="FA199" s="274"/>
      <c r="FB199" s="274"/>
      <c r="FC199" s="274"/>
      <c r="FD199" s="274"/>
      <c r="FE199" s="274"/>
      <c r="FF199" s="274"/>
      <c r="FG199" s="274"/>
      <c r="FH199" s="274"/>
      <c r="FI199" s="274"/>
      <c r="FJ199" s="274"/>
      <c r="FK199" s="274"/>
      <c r="FL199" s="274"/>
      <c r="FM199" s="274"/>
      <c r="FN199" s="274"/>
      <c r="FO199" s="274"/>
      <c r="FP199" s="277"/>
      <c r="FQ199" s="277"/>
      <c r="FR199" s="277"/>
      <c r="FS199" s="274"/>
      <c r="FT199" s="274"/>
      <c r="FU199" s="274"/>
      <c r="FV199" s="274"/>
      <c r="FW199" s="274"/>
    </row>
    <row r="200" spans="1:179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7"/>
      <c r="AM200" s="277"/>
      <c r="AN200" s="274"/>
      <c r="AO200" s="277"/>
      <c r="AP200" s="277"/>
      <c r="AQ200" s="274"/>
      <c r="AR200" s="277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7"/>
      <c r="BI200" s="277"/>
      <c r="BJ200" s="277"/>
      <c r="BK200" s="277"/>
      <c r="BL200" s="277"/>
      <c r="BM200" s="277"/>
      <c r="BN200" s="277"/>
      <c r="BO200" s="277"/>
      <c r="BP200" s="274"/>
      <c r="BQ200" s="274"/>
      <c r="BR200" s="274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  <c r="CC200" s="277"/>
      <c r="CD200" s="274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4"/>
      <c r="CO200" s="277"/>
      <c r="CP200" s="277"/>
      <c r="CQ200" s="277"/>
      <c r="CR200" s="277"/>
      <c r="CS200" s="277"/>
      <c r="CT200" s="277"/>
      <c r="CU200" s="277"/>
      <c r="CV200" s="277"/>
      <c r="CW200" s="277"/>
      <c r="CX200" s="277"/>
      <c r="CY200" s="277"/>
      <c r="CZ200" s="277"/>
      <c r="DA200" s="274"/>
      <c r="DB200" s="277"/>
      <c r="DC200" s="277"/>
      <c r="DD200" s="277"/>
      <c r="DE200" s="277"/>
      <c r="DF200" s="277"/>
      <c r="DG200" s="277"/>
      <c r="DH200" s="274"/>
      <c r="DI200" s="274"/>
      <c r="DJ200" s="274"/>
      <c r="DK200" s="277"/>
      <c r="DL200" s="277"/>
      <c r="DM200" s="277"/>
      <c r="DN200" s="277"/>
      <c r="DO200" s="277"/>
      <c r="DP200" s="277"/>
      <c r="DQ200" s="277"/>
      <c r="DR200" s="277"/>
      <c r="DS200" s="277"/>
      <c r="DT200" s="277"/>
      <c r="DU200" s="277"/>
      <c r="DV200" s="274"/>
      <c r="DW200" s="277"/>
      <c r="DX200" s="277"/>
      <c r="DY200" s="277"/>
      <c r="DZ200" s="274"/>
      <c r="EA200" s="277"/>
      <c r="EB200" s="277"/>
      <c r="EC200" s="277"/>
      <c r="ED200" s="274"/>
      <c r="EE200" s="274"/>
      <c r="EF200" s="274"/>
      <c r="EG200" s="274"/>
      <c r="EH200" s="277"/>
      <c r="EI200" s="277"/>
      <c r="EJ200" s="274"/>
      <c r="EK200" s="277"/>
      <c r="EL200" s="277"/>
      <c r="EM200" s="277"/>
      <c r="EN200" s="274"/>
      <c r="EO200" s="274"/>
      <c r="EP200" s="274"/>
      <c r="EQ200" s="277"/>
      <c r="ER200" s="277"/>
      <c r="ES200" s="277"/>
      <c r="ET200" s="277"/>
      <c r="EU200" s="274"/>
      <c r="EV200" s="274"/>
      <c r="EW200" s="277"/>
      <c r="EX200" s="277"/>
      <c r="EY200" s="277"/>
      <c r="EZ200" s="274"/>
      <c r="FA200" s="274"/>
      <c r="FB200" s="274"/>
      <c r="FC200" s="274"/>
      <c r="FD200" s="274"/>
      <c r="FE200" s="274"/>
      <c r="FF200" s="274"/>
      <c r="FG200" s="274"/>
      <c r="FH200" s="274"/>
      <c r="FI200" s="274"/>
      <c r="FJ200" s="274"/>
      <c r="FK200" s="274"/>
      <c r="FL200" s="274"/>
      <c r="FM200" s="274"/>
      <c r="FN200" s="274"/>
      <c r="FO200" s="274"/>
      <c r="FP200" s="277"/>
      <c r="FQ200" s="277"/>
      <c r="FR200" s="277"/>
      <c r="FS200" s="274"/>
      <c r="FT200" s="274"/>
      <c r="FU200" s="274"/>
      <c r="FV200" s="274"/>
      <c r="FW200" s="274"/>
    </row>
    <row r="201" spans="1:179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7"/>
      <c r="AM201" s="277"/>
      <c r="AN201" s="274"/>
      <c r="AO201" s="277"/>
      <c r="AP201" s="277"/>
      <c r="AQ201" s="274"/>
      <c r="AR201" s="277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7"/>
      <c r="BI201" s="277"/>
      <c r="BJ201" s="277"/>
      <c r="BK201" s="277"/>
      <c r="BL201" s="277"/>
      <c r="BM201" s="277"/>
      <c r="BN201" s="277"/>
      <c r="BO201" s="277"/>
      <c r="BP201" s="274"/>
      <c r="BQ201" s="274"/>
      <c r="BR201" s="274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  <c r="CC201" s="277"/>
      <c r="CD201" s="274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4"/>
      <c r="CO201" s="277"/>
      <c r="CP201" s="277"/>
      <c r="CQ201" s="277"/>
      <c r="CR201" s="277"/>
      <c r="CS201" s="277"/>
      <c r="CT201" s="277"/>
      <c r="CU201" s="277"/>
      <c r="CV201" s="277"/>
      <c r="CW201" s="277"/>
      <c r="CX201" s="277"/>
      <c r="CY201" s="277"/>
      <c r="CZ201" s="277"/>
      <c r="DA201" s="274"/>
      <c r="DB201" s="277"/>
      <c r="DC201" s="277"/>
      <c r="DD201" s="277"/>
      <c r="DE201" s="277"/>
      <c r="DF201" s="277"/>
      <c r="DG201" s="277"/>
      <c r="DH201" s="274"/>
      <c r="DI201" s="274"/>
      <c r="DJ201" s="274"/>
      <c r="DK201" s="277"/>
      <c r="DL201" s="277"/>
      <c r="DM201" s="277"/>
      <c r="DN201" s="277"/>
      <c r="DO201" s="277"/>
      <c r="DP201" s="277"/>
      <c r="DQ201" s="277"/>
      <c r="DR201" s="277"/>
      <c r="DS201" s="277"/>
      <c r="DT201" s="277"/>
      <c r="DU201" s="277"/>
      <c r="DV201" s="274"/>
      <c r="DW201" s="277"/>
      <c r="DX201" s="277"/>
      <c r="DY201" s="277"/>
      <c r="DZ201" s="274"/>
      <c r="EA201" s="277"/>
      <c r="EB201" s="277"/>
      <c r="EC201" s="277"/>
      <c r="ED201" s="274"/>
      <c r="EE201" s="274"/>
      <c r="EF201" s="274"/>
      <c r="EG201" s="274"/>
      <c r="EH201" s="277"/>
      <c r="EI201" s="277"/>
      <c r="EJ201" s="274"/>
      <c r="EK201" s="277"/>
      <c r="EL201" s="277"/>
      <c r="EM201" s="277"/>
      <c r="EN201" s="274"/>
      <c r="EO201" s="274"/>
      <c r="EP201" s="274"/>
      <c r="EQ201" s="277"/>
      <c r="ER201" s="277"/>
      <c r="ES201" s="277"/>
      <c r="ET201" s="277"/>
      <c r="EU201" s="274"/>
      <c r="EV201" s="274"/>
      <c r="EW201" s="277"/>
      <c r="EX201" s="277"/>
      <c r="EY201" s="277"/>
      <c r="EZ201" s="274"/>
      <c r="FA201" s="274"/>
      <c r="FB201" s="274"/>
      <c r="FC201" s="274"/>
      <c r="FD201" s="274"/>
      <c r="FE201" s="274"/>
      <c r="FF201" s="274"/>
      <c r="FG201" s="274"/>
      <c r="FH201" s="274"/>
      <c r="FI201" s="274"/>
      <c r="FJ201" s="274"/>
      <c r="FK201" s="274"/>
      <c r="FL201" s="274"/>
      <c r="FM201" s="274"/>
      <c r="FN201" s="274"/>
      <c r="FO201" s="274"/>
      <c r="FP201" s="277"/>
      <c r="FQ201" s="277"/>
      <c r="FR201" s="277"/>
      <c r="FS201" s="274"/>
      <c r="FT201" s="274"/>
      <c r="FU201" s="274"/>
      <c r="FV201" s="274"/>
      <c r="FW201" s="274"/>
    </row>
    <row r="202" spans="1:179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7"/>
      <c r="AM202" s="277"/>
      <c r="AN202" s="274"/>
      <c r="AO202" s="277"/>
      <c r="AP202" s="277"/>
      <c r="AQ202" s="274"/>
      <c r="AR202" s="277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7"/>
      <c r="BI202" s="277"/>
      <c r="BJ202" s="277"/>
      <c r="BK202" s="277"/>
      <c r="BL202" s="277"/>
      <c r="BM202" s="277"/>
      <c r="BN202" s="277"/>
      <c r="BO202" s="277"/>
      <c r="BP202" s="274"/>
      <c r="BQ202" s="274"/>
      <c r="BR202" s="274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  <c r="CC202" s="277"/>
      <c r="CD202" s="274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4"/>
      <c r="CO202" s="277"/>
      <c r="CP202" s="277"/>
      <c r="CQ202" s="277"/>
      <c r="CR202" s="277"/>
      <c r="CS202" s="277"/>
      <c r="CT202" s="277"/>
      <c r="CU202" s="277"/>
      <c r="CV202" s="277"/>
      <c r="CW202" s="277"/>
      <c r="CX202" s="277"/>
      <c r="CY202" s="277"/>
      <c r="CZ202" s="277"/>
      <c r="DA202" s="274"/>
      <c r="DB202" s="277"/>
      <c r="DC202" s="277"/>
      <c r="DD202" s="277"/>
      <c r="DE202" s="277"/>
      <c r="DF202" s="277"/>
      <c r="DG202" s="277"/>
      <c r="DH202" s="274"/>
      <c r="DI202" s="274"/>
      <c r="DJ202" s="274"/>
      <c r="DK202" s="277"/>
      <c r="DL202" s="277"/>
      <c r="DM202" s="277"/>
      <c r="DN202" s="277"/>
      <c r="DO202" s="277"/>
      <c r="DP202" s="277"/>
      <c r="DQ202" s="277"/>
      <c r="DR202" s="277"/>
      <c r="DS202" s="277"/>
      <c r="DT202" s="277"/>
      <c r="DU202" s="277"/>
      <c r="DV202" s="274"/>
      <c r="DW202" s="277"/>
      <c r="DX202" s="277"/>
      <c r="DY202" s="277"/>
      <c r="DZ202" s="274"/>
      <c r="EA202" s="277"/>
      <c r="EB202" s="277"/>
      <c r="EC202" s="277"/>
      <c r="ED202" s="274"/>
      <c r="EE202" s="274"/>
      <c r="EF202" s="274"/>
      <c r="EG202" s="274"/>
      <c r="EH202" s="277"/>
      <c r="EI202" s="277"/>
      <c r="EJ202" s="274"/>
      <c r="EK202" s="277"/>
      <c r="EL202" s="277"/>
      <c r="EM202" s="277"/>
      <c r="EN202" s="274"/>
      <c r="EO202" s="274"/>
      <c r="EP202" s="274"/>
      <c r="EQ202" s="277"/>
      <c r="ER202" s="277"/>
      <c r="ES202" s="277"/>
      <c r="ET202" s="277"/>
      <c r="EU202" s="274"/>
      <c r="EV202" s="274"/>
      <c r="EW202" s="277"/>
      <c r="EX202" s="277"/>
      <c r="EY202" s="277"/>
      <c r="EZ202" s="274"/>
      <c r="FA202" s="274"/>
      <c r="FB202" s="274"/>
      <c r="FC202" s="274"/>
      <c r="FD202" s="274"/>
      <c r="FE202" s="274"/>
      <c r="FF202" s="274"/>
      <c r="FG202" s="274"/>
      <c r="FH202" s="274"/>
      <c r="FI202" s="274"/>
      <c r="FJ202" s="274"/>
      <c r="FK202" s="274"/>
      <c r="FL202" s="274"/>
      <c r="FM202" s="274"/>
      <c r="FN202" s="274"/>
      <c r="FO202" s="274"/>
      <c r="FP202" s="277"/>
      <c r="FQ202" s="277"/>
      <c r="FR202" s="277"/>
      <c r="FS202" s="274"/>
      <c r="FT202" s="274"/>
      <c r="FU202" s="274"/>
      <c r="FV202" s="274"/>
      <c r="FW202" s="274"/>
    </row>
    <row r="203" spans="1:179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7"/>
      <c r="AM203" s="277"/>
      <c r="AN203" s="274"/>
      <c r="AO203" s="277"/>
      <c r="AP203" s="277"/>
      <c r="AQ203" s="274"/>
      <c r="AR203" s="277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7"/>
      <c r="BI203" s="277"/>
      <c r="BJ203" s="277"/>
      <c r="BK203" s="277"/>
      <c r="BL203" s="277"/>
      <c r="BM203" s="277"/>
      <c r="BN203" s="277"/>
      <c r="BO203" s="277"/>
      <c r="BP203" s="274"/>
      <c r="BQ203" s="274"/>
      <c r="BR203" s="274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  <c r="CC203" s="277"/>
      <c r="CD203" s="274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4"/>
      <c r="CO203" s="277"/>
      <c r="CP203" s="277"/>
      <c r="CQ203" s="277"/>
      <c r="CR203" s="277"/>
      <c r="CS203" s="277"/>
      <c r="CT203" s="277"/>
      <c r="CU203" s="277"/>
      <c r="CV203" s="277"/>
      <c r="CW203" s="277"/>
      <c r="CX203" s="277"/>
      <c r="CY203" s="277"/>
      <c r="CZ203" s="277"/>
      <c r="DA203" s="274"/>
      <c r="DB203" s="277"/>
      <c r="DC203" s="277"/>
      <c r="DD203" s="277"/>
      <c r="DE203" s="277"/>
      <c r="DF203" s="277"/>
      <c r="DG203" s="277"/>
      <c r="DH203" s="274"/>
      <c r="DI203" s="274"/>
      <c r="DJ203" s="274"/>
      <c r="DK203" s="277"/>
      <c r="DL203" s="277"/>
      <c r="DM203" s="277"/>
      <c r="DN203" s="277"/>
      <c r="DO203" s="277"/>
      <c r="DP203" s="277"/>
      <c r="DQ203" s="277"/>
      <c r="DR203" s="277"/>
      <c r="DS203" s="277"/>
      <c r="DT203" s="277"/>
      <c r="DU203" s="277"/>
      <c r="DV203" s="274"/>
      <c r="DW203" s="277"/>
      <c r="DX203" s="277"/>
      <c r="DY203" s="277"/>
      <c r="DZ203" s="274"/>
      <c r="EA203" s="277"/>
      <c r="EB203" s="277"/>
      <c r="EC203" s="277"/>
      <c r="ED203" s="274"/>
      <c r="EE203" s="274"/>
      <c r="EF203" s="274"/>
      <c r="EG203" s="274"/>
      <c r="EH203" s="277"/>
      <c r="EI203" s="277"/>
      <c r="EJ203" s="274"/>
      <c r="EK203" s="277"/>
      <c r="EL203" s="277"/>
      <c r="EM203" s="277"/>
      <c r="EN203" s="274"/>
      <c r="EO203" s="274"/>
      <c r="EP203" s="274"/>
      <c r="EQ203" s="277"/>
      <c r="ER203" s="277"/>
      <c r="ES203" s="277"/>
      <c r="ET203" s="277"/>
      <c r="EU203" s="274"/>
      <c r="EV203" s="274"/>
      <c r="EW203" s="277"/>
      <c r="EX203" s="277"/>
      <c r="EY203" s="277"/>
      <c r="EZ203" s="274"/>
      <c r="FA203" s="274"/>
      <c r="FB203" s="274"/>
      <c r="FC203" s="274"/>
      <c r="FD203" s="274"/>
      <c r="FE203" s="274"/>
      <c r="FF203" s="274"/>
      <c r="FG203" s="274"/>
      <c r="FH203" s="274"/>
      <c r="FI203" s="274"/>
      <c r="FJ203" s="274"/>
      <c r="FK203" s="274"/>
      <c r="FL203" s="274"/>
      <c r="FM203" s="274"/>
      <c r="FN203" s="274"/>
      <c r="FO203" s="274"/>
      <c r="FP203" s="277"/>
      <c r="FQ203" s="277"/>
      <c r="FR203" s="277"/>
      <c r="FS203" s="274"/>
      <c r="FT203" s="274"/>
      <c r="FU203" s="274"/>
      <c r="FV203" s="274"/>
      <c r="FW203" s="274"/>
    </row>
    <row r="204" spans="1:179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7"/>
      <c r="AM204" s="277"/>
      <c r="AN204" s="274"/>
      <c r="AO204" s="277"/>
      <c r="AP204" s="277"/>
      <c r="AQ204" s="274"/>
      <c r="AR204" s="277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7"/>
      <c r="BI204" s="277"/>
      <c r="BJ204" s="277"/>
      <c r="BK204" s="277"/>
      <c r="BL204" s="277"/>
      <c r="BM204" s="277"/>
      <c r="BN204" s="277"/>
      <c r="BO204" s="277"/>
      <c r="BP204" s="274"/>
      <c r="BQ204" s="274"/>
      <c r="BR204" s="274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  <c r="CC204" s="277"/>
      <c r="CD204" s="274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4"/>
      <c r="CO204" s="277"/>
      <c r="CP204" s="277"/>
      <c r="CQ204" s="277"/>
      <c r="CR204" s="277"/>
      <c r="CS204" s="277"/>
      <c r="CT204" s="277"/>
      <c r="CU204" s="277"/>
      <c r="CV204" s="277"/>
      <c r="CW204" s="277"/>
      <c r="CX204" s="277"/>
      <c r="CY204" s="277"/>
      <c r="CZ204" s="277"/>
      <c r="DA204" s="274"/>
      <c r="DB204" s="277"/>
      <c r="DC204" s="277"/>
      <c r="DD204" s="277"/>
      <c r="DE204" s="277"/>
      <c r="DF204" s="277"/>
      <c r="DG204" s="277"/>
      <c r="DH204" s="274"/>
      <c r="DI204" s="274"/>
      <c r="DJ204" s="274"/>
      <c r="DK204" s="277"/>
      <c r="DL204" s="277"/>
      <c r="DM204" s="277"/>
      <c r="DN204" s="277"/>
      <c r="DO204" s="277"/>
      <c r="DP204" s="277"/>
      <c r="DQ204" s="277"/>
      <c r="DR204" s="277"/>
      <c r="DS204" s="277"/>
      <c r="DT204" s="277"/>
      <c r="DU204" s="277"/>
      <c r="DV204" s="274"/>
      <c r="DW204" s="277"/>
      <c r="DX204" s="277"/>
      <c r="DY204" s="277"/>
      <c r="DZ204" s="274"/>
      <c r="EA204" s="277"/>
      <c r="EB204" s="277"/>
      <c r="EC204" s="277"/>
      <c r="ED204" s="274"/>
      <c r="EE204" s="274"/>
      <c r="EF204" s="274"/>
      <c r="EG204" s="274"/>
      <c r="EH204" s="277"/>
      <c r="EI204" s="277"/>
      <c r="EJ204" s="274"/>
      <c r="EK204" s="277"/>
      <c r="EL204" s="277"/>
      <c r="EM204" s="277"/>
      <c r="EN204" s="274"/>
      <c r="EO204" s="274"/>
      <c r="EP204" s="274"/>
      <c r="EQ204" s="277"/>
      <c r="ER204" s="277"/>
      <c r="ES204" s="277"/>
      <c r="ET204" s="277"/>
      <c r="EU204" s="274"/>
      <c r="EV204" s="274"/>
      <c r="EW204" s="277"/>
      <c r="EX204" s="277"/>
      <c r="EY204" s="277"/>
      <c r="EZ204" s="274"/>
      <c r="FA204" s="274"/>
      <c r="FB204" s="274"/>
      <c r="FC204" s="274"/>
      <c r="FD204" s="274"/>
      <c r="FE204" s="274"/>
      <c r="FF204" s="274"/>
      <c r="FG204" s="274"/>
      <c r="FH204" s="274"/>
      <c r="FI204" s="274"/>
      <c r="FJ204" s="274"/>
      <c r="FK204" s="274"/>
      <c r="FL204" s="274"/>
      <c r="FM204" s="274"/>
      <c r="FN204" s="274"/>
      <c r="FO204" s="274"/>
      <c r="FP204" s="277"/>
      <c r="FQ204" s="277"/>
      <c r="FR204" s="277"/>
      <c r="FS204" s="274"/>
      <c r="FT204" s="274"/>
      <c r="FU204" s="274"/>
      <c r="FV204" s="274"/>
      <c r="FW204" s="274"/>
    </row>
    <row r="205" spans="1:179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7"/>
      <c r="AM205" s="277"/>
      <c r="AN205" s="274"/>
      <c r="AO205" s="277"/>
      <c r="AP205" s="277"/>
      <c r="AQ205" s="274"/>
      <c r="AR205" s="277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7"/>
      <c r="BI205" s="277"/>
      <c r="BJ205" s="277"/>
      <c r="BK205" s="277"/>
      <c r="BL205" s="277"/>
      <c r="BM205" s="277"/>
      <c r="BN205" s="277"/>
      <c r="BO205" s="277"/>
      <c r="BP205" s="274"/>
      <c r="BQ205" s="274"/>
      <c r="BR205" s="274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  <c r="CC205" s="277"/>
      <c r="CD205" s="274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4"/>
      <c r="CO205" s="277"/>
      <c r="CP205" s="277"/>
      <c r="CQ205" s="277"/>
      <c r="CR205" s="277"/>
      <c r="CS205" s="277"/>
      <c r="CT205" s="277"/>
      <c r="CU205" s="277"/>
      <c r="CV205" s="277"/>
      <c r="CW205" s="277"/>
      <c r="CX205" s="277"/>
      <c r="CY205" s="277"/>
      <c r="CZ205" s="277"/>
      <c r="DA205" s="274"/>
      <c r="DB205" s="277"/>
      <c r="DC205" s="277"/>
      <c r="DD205" s="277"/>
      <c r="DE205" s="277"/>
      <c r="DF205" s="277"/>
      <c r="DG205" s="277"/>
      <c r="DH205" s="274"/>
      <c r="DI205" s="274"/>
      <c r="DJ205" s="274"/>
      <c r="DK205" s="277"/>
      <c r="DL205" s="277"/>
      <c r="DM205" s="277"/>
      <c r="DN205" s="277"/>
      <c r="DO205" s="277"/>
      <c r="DP205" s="277"/>
      <c r="DQ205" s="277"/>
      <c r="DR205" s="277"/>
      <c r="DS205" s="277"/>
      <c r="DT205" s="277"/>
      <c r="DU205" s="277"/>
      <c r="DV205" s="274"/>
      <c r="DW205" s="277"/>
      <c r="DX205" s="277"/>
      <c r="DY205" s="277"/>
      <c r="DZ205" s="274"/>
      <c r="EA205" s="277"/>
      <c r="EB205" s="277"/>
      <c r="EC205" s="277"/>
      <c r="ED205" s="274"/>
      <c r="EE205" s="274"/>
      <c r="EF205" s="274"/>
      <c r="EG205" s="274"/>
      <c r="EH205" s="277"/>
      <c r="EI205" s="277"/>
      <c r="EJ205" s="274"/>
      <c r="EK205" s="277"/>
      <c r="EL205" s="277"/>
      <c r="EM205" s="277"/>
      <c r="EN205" s="274"/>
      <c r="EO205" s="274"/>
      <c r="EP205" s="274"/>
      <c r="EQ205" s="277"/>
      <c r="ER205" s="277"/>
      <c r="ES205" s="277"/>
      <c r="ET205" s="277"/>
      <c r="EU205" s="274"/>
      <c r="EV205" s="274"/>
      <c r="EW205" s="277"/>
      <c r="EX205" s="277"/>
      <c r="EY205" s="277"/>
      <c r="EZ205" s="274"/>
      <c r="FA205" s="274"/>
      <c r="FB205" s="274"/>
      <c r="FC205" s="274"/>
      <c r="FD205" s="274"/>
      <c r="FE205" s="274"/>
      <c r="FF205" s="274"/>
      <c r="FG205" s="274"/>
      <c r="FH205" s="274"/>
      <c r="FI205" s="274"/>
      <c r="FJ205" s="274"/>
      <c r="FK205" s="274"/>
      <c r="FL205" s="274"/>
      <c r="FM205" s="274"/>
      <c r="FN205" s="274"/>
      <c r="FO205" s="274"/>
      <c r="FP205" s="277"/>
      <c r="FQ205" s="277"/>
      <c r="FR205" s="277"/>
      <c r="FS205" s="274"/>
      <c r="FT205" s="274"/>
      <c r="FU205" s="274"/>
      <c r="FV205" s="274"/>
      <c r="FW205" s="274"/>
    </row>
    <row r="206" spans="1:179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7"/>
      <c r="AM206" s="277"/>
      <c r="AN206" s="274"/>
      <c r="AO206" s="277"/>
      <c r="AP206" s="277"/>
      <c r="AQ206" s="274"/>
      <c r="AR206" s="277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7"/>
      <c r="BI206" s="277"/>
      <c r="BJ206" s="277"/>
      <c r="BK206" s="277"/>
      <c r="BL206" s="277"/>
      <c r="BM206" s="277"/>
      <c r="BN206" s="277"/>
      <c r="BO206" s="277"/>
      <c r="BP206" s="274"/>
      <c r="BQ206" s="274"/>
      <c r="BR206" s="274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  <c r="CC206" s="277"/>
      <c r="CD206" s="274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4"/>
      <c r="CO206" s="277"/>
      <c r="CP206" s="277"/>
      <c r="CQ206" s="277"/>
      <c r="CR206" s="277"/>
      <c r="CS206" s="277"/>
      <c r="CT206" s="277"/>
      <c r="CU206" s="277"/>
      <c r="CV206" s="277"/>
      <c r="CW206" s="277"/>
      <c r="CX206" s="277"/>
      <c r="CY206" s="277"/>
      <c r="CZ206" s="277"/>
      <c r="DA206" s="274"/>
      <c r="DB206" s="277"/>
      <c r="DC206" s="277"/>
      <c r="DD206" s="277"/>
      <c r="DE206" s="277"/>
      <c r="DF206" s="277"/>
      <c r="DG206" s="277"/>
      <c r="DH206" s="274"/>
      <c r="DI206" s="274"/>
      <c r="DJ206" s="274"/>
      <c r="DK206" s="277"/>
      <c r="DL206" s="277"/>
      <c r="DM206" s="277"/>
      <c r="DN206" s="277"/>
      <c r="DO206" s="277"/>
      <c r="DP206" s="277"/>
      <c r="DQ206" s="277"/>
      <c r="DR206" s="277"/>
      <c r="DS206" s="277"/>
      <c r="DT206" s="277"/>
      <c r="DU206" s="277"/>
      <c r="DV206" s="274"/>
      <c r="DW206" s="277"/>
      <c r="DX206" s="277"/>
      <c r="DY206" s="277"/>
      <c r="DZ206" s="274"/>
      <c r="EA206" s="277"/>
      <c r="EB206" s="277"/>
      <c r="EC206" s="277"/>
      <c r="ED206" s="274"/>
      <c r="EE206" s="274"/>
      <c r="EF206" s="274"/>
      <c r="EG206" s="274"/>
      <c r="EH206" s="277"/>
      <c r="EI206" s="277"/>
      <c r="EJ206" s="274"/>
      <c r="EK206" s="277"/>
      <c r="EL206" s="277"/>
      <c r="EM206" s="277"/>
      <c r="EN206" s="274"/>
      <c r="EO206" s="274"/>
      <c r="EP206" s="274"/>
      <c r="EQ206" s="277"/>
      <c r="ER206" s="277"/>
      <c r="ES206" s="277"/>
      <c r="ET206" s="277"/>
      <c r="EU206" s="274"/>
      <c r="EV206" s="274"/>
      <c r="EW206" s="277"/>
      <c r="EX206" s="277"/>
      <c r="EY206" s="277"/>
      <c r="EZ206" s="274"/>
      <c r="FA206" s="274"/>
      <c r="FB206" s="274"/>
      <c r="FC206" s="274"/>
      <c r="FD206" s="274"/>
      <c r="FE206" s="274"/>
      <c r="FF206" s="274"/>
      <c r="FG206" s="274"/>
      <c r="FH206" s="274"/>
      <c r="FI206" s="274"/>
      <c r="FJ206" s="274"/>
      <c r="FK206" s="274"/>
      <c r="FL206" s="274"/>
      <c r="FM206" s="274"/>
      <c r="FN206" s="274"/>
      <c r="FO206" s="274"/>
      <c r="FP206" s="277"/>
      <c r="FQ206" s="277"/>
      <c r="FR206" s="277"/>
      <c r="FS206" s="274"/>
      <c r="FT206" s="274"/>
      <c r="FU206" s="274"/>
      <c r="FV206" s="274"/>
      <c r="FW206" s="274"/>
    </row>
    <row r="207" spans="1:179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7"/>
      <c r="AM207" s="277"/>
      <c r="AN207" s="274"/>
      <c r="AO207" s="277"/>
      <c r="AP207" s="277"/>
      <c r="AQ207" s="274"/>
      <c r="AR207" s="277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7"/>
      <c r="BI207" s="277"/>
      <c r="BJ207" s="277"/>
      <c r="BK207" s="277"/>
      <c r="BL207" s="277"/>
      <c r="BM207" s="277"/>
      <c r="BN207" s="277"/>
      <c r="BO207" s="277"/>
      <c r="BP207" s="274"/>
      <c r="BQ207" s="274"/>
      <c r="BR207" s="274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  <c r="CC207" s="277"/>
      <c r="CD207" s="274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4"/>
      <c r="CO207" s="277"/>
      <c r="CP207" s="277"/>
      <c r="CQ207" s="277"/>
      <c r="CR207" s="277"/>
      <c r="CS207" s="277"/>
      <c r="CT207" s="277"/>
      <c r="CU207" s="277"/>
      <c r="CV207" s="277"/>
      <c r="CW207" s="277"/>
      <c r="CX207" s="277"/>
      <c r="CY207" s="277"/>
      <c r="CZ207" s="277"/>
      <c r="DA207" s="274"/>
      <c r="DB207" s="277"/>
      <c r="DC207" s="277"/>
      <c r="DD207" s="277"/>
      <c r="DE207" s="277"/>
      <c r="DF207" s="277"/>
      <c r="DG207" s="277"/>
      <c r="DH207" s="274"/>
      <c r="DI207" s="274"/>
      <c r="DJ207" s="274"/>
      <c r="DK207" s="277"/>
      <c r="DL207" s="277"/>
      <c r="DM207" s="277"/>
      <c r="DN207" s="277"/>
      <c r="DO207" s="277"/>
      <c r="DP207" s="277"/>
      <c r="DQ207" s="277"/>
      <c r="DR207" s="277"/>
      <c r="DS207" s="277"/>
      <c r="DT207" s="277"/>
      <c r="DU207" s="277"/>
      <c r="DV207" s="274"/>
      <c r="DW207" s="277"/>
      <c r="DX207" s="277"/>
      <c r="DY207" s="277"/>
      <c r="DZ207" s="274"/>
      <c r="EA207" s="277"/>
      <c r="EB207" s="277"/>
      <c r="EC207" s="277"/>
      <c r="ED207" s="274"/>
      <c r="EE207" s="274"/>
      <c r="EF207" s="274"/>
      <c r="EG207" s="274"/>
      <c r="EH207" s="277"/>
      <c r="EI207" s="277"/>
      <c r="EJ207" s="274"/>
      <c r="EK207" s="277"/>
      <c r="EL207" s="277"/>
      <c r="EM207" s="277"/>
      <c r="EN207" s="274"/>
      <c r="EO207" s="274"/>
      <c r="EP207" s="274"/>
      <c r="EQ207" s="277"/>
      <c r="ER207" s="277"/>
      <c r="ES207" s="277"/>
      <c r="ET207" s="277"/>
      <c r="EU207" s="274"/>
      <c r="EV207" s="274"/>
      <c r="EW207" s="277"/>
      <c r="EX207" s="277"/>
      <c r="EY207" s="277"/>
      <c r="EZ207" s="274"/>
      <c r="FA207" s="274"/>
      <c r="FB207" s="274"/>
      <c r="FC207" s="274"/>
      <c r="FD207" s="274"/>
      <c r="FE207" s="274"/>
      <c r="FF207" s="274"/>
      <c r="FG207" s="274"/>
      <c r="FH207" s="274"/>
      <c r="FI207" s="274"/>
      <c r="FJ207" s="274"/>
      <c r="FK207" s="274"/>
      <c r="FL207" s="274"/>
      <c r="FM207" s="274"/>
      <c r="FN207" s="274"/>
      <c r="FO207" s="274"/>
      <c r="FP207" s="277"/>
      <c r="FQ207" s="277"/>
      <c r="FR207" s="277"/>
      <c r="FS207" s="274"/>
      <c r="FT207" s="274"/>
      <c r="FU207" s="274"/>
      <c r="FV207" s="274"/>
      <c r="FW207" s="274"/>
    </row>
  </sheetData>
  <sortState xmlns:xlrd2="http://schemas.microsoft.com/office/spreadsheetml/2017/richdata2" ref="A8:FW61">
    <sortCondition ref="A8:A61"/>
    <sortCondition ref="B8:B61"/>
    <sortCondition ref="C8:C61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&amp;L中間処理後の再生利用量の状況（令和5年度実績）</oddHeader>
  </headerFooter>
  <colBreaks count="7" manualBreakCount="7">
    <brk id="25" min="1" max="60" man="1"/>
    <brk id="47" min="1" max="60" man="1"/>
    <brk id="69" min="1" max="60" man="1"/>
    <brk id="91" min="1" max="60" man="1"/>
    <brk id="113" min="1" max="60" man="1"/>
    <brk id="135" min="1" max="60" man="1"/>
    <brk id="157" min="1" max="6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718</v>
      </c>
      <c r="Z1" s="1"/>
    </row>
    <row r="2" spans="1:31" ht="21" customHeight="1" thickBot="1" x14ac:dyDescent="0.2">
      <c r="A2" s="167"/>
      <c r="C2" s="34" t="s">
        <v>88</v>
      </c>
      <c r="D2" s="296"/>
      <c r="E2" s="22" t="s">
        <v>89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48" t="s">
        <v>90</v>
      </c>
      <c r="I5" s="349"/>
      <c r="J5" s="349"/>
      <c r="K5" s="349"/>
      <c r="L5" s="352" t="s">
        <v>91</v>
      </c>
      <c r="M5" s="354" t="s">
        <v>92</v>
      </c>
      <c r="N5" s="355"/>
      <c r="O5" s="356"/>
      <c r="P5" s="357" t="s">
        <v>93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94</v>
      </c>
      <c r="D6" s="51"/>
      <c r="E6" s="119">
        <f ca="1">Y6</f>
        <v>0</v>
      </c>
      <c r="F6" s="54"/>
      <c r="H6" s="350"/>
      <c r="I6" s="351"/>
      <c r="J6" s="351"/>
      <c r="K6" s="351"/>
      <c r="L6" s="353"/>
      <c r="M6" s="177" t="s">
        <v>95</v>
      </c>
      <c r="N6" s="2" t="s">
        <v>96</v>
      </c>
      <c r="O6" s="3" t="s">
        <v>97</v>
      </c>
      <c r="P6" s="358"/>
      <c r="V6" s="1" t="s">
        <v>94</v>
      </c>
      <c r="W6" s="168" t="s">
        <v>98</v>
      </c>
      <c r="X6" s="168" t="s">
        <v>99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100</v>
      </c>
      <c r="AE6" s="1" t="s">
        <v>101</v>
      </c>
    </row>
    <row r="7" spans="1:31" ht="21" customHeight="1" thickBot="1" x14ac:dyDescent="0.2">
      <c r="B7" s="53"/>
      <c r="C7" s="49" t="s">
        <v>102</v>
      </c>
      <c r="D7" s="13"/>
      <c r="E7" s="38">
        <f ca="1">Y7</f>
        <v>0</v>
      </c>
      <c r="F7" s="54"/>
      <c r="H7" s="359" t="s">
        <v>103</v>
      </c>
      <c r="I7" s="359" t="s">
        <v>104</v>
      </c>
      <c r="J7" s="4" t="s">
        <v>105</v>
      </c>
      <c r="L7" s="124">
        <f t="shared" ref="L7:L14" ca="1" si="2">Y42</f>
        <v>0</v>
      </c>
      <c r="M7" s="125" t="s">
        <v>106</v>
      </c>
      <c r="N7" s="126" t="s">
        <v>106</v>
      </c>
      <c r="O7" s="127" t="s">
        <v>106</v>
      </c>
      <c r="P7" s="178">
        <f ca="1">Y138</f>
        <v>0</v>
      </c>
      <c r="V7" s="1" t="s">
        <v>102</v>
      </c>
      <c r="W7" s="168" t="s">
        <v>98</v>
      </c>
      <c r="X7" s="168" t="s">
        <v>107</v>
      </c>
      <c r="Y7" s="1">
        <f t="shared" ca="1" si="1"/>
        <v>0</v>
      </c>
      <c r="Z7" s="1"/>
      <c r="AA7" s="1" t="str">
        <f t="shared" ca="1" si="0"/>
        <v>23000</v>
      </c>
      <c r="AB7" s="1">
        <v>7</v>
      </c>
      <c r="AD7" s="170" t="s">
        <v>108</v>
      </c>
      <c r="AE7" s="1" t="s">
        <v>109</v>
      </c>
    </row>
    <row r="8" spans="1:31" ht="21" customHeight="1" thickBot="1" x14ac:dyDescent="0.2">
      <c r="B8" s="353" t="s">
        <v>110</v>
      </c>
      <c r="C8" s="368"/>
      <c r="D8" s="368"/>
      <c r="E8" s="120">
        <f ca="1">SUM(E6:E7)</f>
        <v>0</v>
      </c>
      <c r="F8" s="54"/>
      <c r="H8" s="360"/>
      <c r="I8" s="361"/>
      <c r="J8" s="369" t="s">
        <v>111</v>
      </c>
      <c r="K8" s="39" t="s">
        <v>112</v>
      </c>
      <c r="L8" s="119">
        <f t="shared" ca="1" si="2"/>
        <v>0</v>
      </c>
      <c r="M8" s="128" t="s">
        <v>106</v>
      </c>
      <c r="N8" s="129" t="s">
        <v>106</v>
      </c>
      <c r="O8" s="179" t="s">
        <v>106</v>
      </c>
      <c r="P8" s="180" t="s">
        <v>106</v>
      </c>
      <c r="V8" s="1" t="s">
        <v>113</v>
      </c>
      <c r="W8" s="168" t="s">
        <v>98</v>
      </c>
      <c r="X8" s="168" t="s">
        <v>114</v>
      </c>
      <c r="Y8" s="1">
        <f t="shared" ca="1" si="1"/>
        <v>0</v>
      </c>
      <c r="Z8" s="1"/>
      <c r="AA8" s="1" t="str">
        <f t="shared" ca="1" si="0"/>
        <v>23100</v>
      </c>
      <c r="AB8" s="1">
        <v>8</v>
      </c>
      <c r="AD8" s="170" t="s">
        <v>115</v>
      </c>
      <c r="AE8" s="1" t="s">
        <v>116</v>
      </c>
    </row>
    <row r="9" spans="1:31" ht="21" customHeight="1" thickBot="1" x14ac:dyDescent="0.2">
      <c r="B9" s="372" t="s">
        <v>117</v>
      </c>
      <c r="C9" s="368"/>
      <c r="D9" s="368"/>
      <c r="E9" s="120">
        <f ca="1">Y8</f>
        <v>0</v>
      </c>
      <c r="F9" s="54"/>
      <c r="H9" s="360"/>
      <c r="I9" s="361"/>
      <c r="J9" s="370"/>
      <c r="K9" s="9" t="s">
        <v>118</v>
      </c>
      <c r="L9" s="38">
        <f t="shared" ca="1" si="2"/>
        <v>0</v>
      </c>
      <c r="M9" s="130" t="s">
        <v>106</v>
      </c>
      <c r="N9" s="131" t="s">
        <v>106</v>
      </c>
      <c r="O9" s="181" t="s">
        <v>106</v>
      </c>
      <c r="P9" s="182" t="s">
        <v>106</v>
      </c>
      <c r="V9" s="1" t="s">
        <v>119</v>
      </c>
      <c r="W9" s="168" t="s">
        <v>120</v>
      </c>
      <c r="X9" s="168" t="s">
        <v>107</v>
      </c>
      <c r="Y9" s="1">
        <f t="shared" ca="1" si="1"/>
        <v>0</v>
      </c>
      <c r="Z9" s="1"/>
      <c r="AA9" s="1" t="str">
        <f t="shared" ca="1" si="0"/>
        <v>23201</v>
      </c>
      <c r="AB9" s="1">
        <v>9</v>
      </c>
      <c r="AD9" s="170" t="s">
        <v>121</v>
      </c>
      <c r="AE9" s="1" t="s">
        <v>122</v>
      </c>
    </row>
    <row r="10" spans="1:31" ht="21" customHeight="1" thickBot="1" x14ac:dyDescent="0.2">
      <c r="B10" s="32"/>
      <c r="C10" s="31"/>
      <c r="D10" s="31"/>
      <c r="E10" s="40"/>
      <c r="F10" s="40"/>
      <c r="H10" s="360"/>
      <c r="I10" s="361"/>
      <c r="J10" s="370"/>
      <c r="K10" s="41" t="s">
        <v>123</v>
      </c>
      <c r="L10" s="38">
        <f t="shared" ca="1" si="2"/>
        <v>0</v>
      </c>
      <c r="M10" s="130" t="s">
        <v>106</v>
      </c>
      <c r="N10" s="131" t="s">
        <v>106</v>
      </c>
      <c r="O10" s="181" t="s">
        <v>106</v>
      </c>
      <c r="P10" s="182" t="s">
        <v>106</v>
      </c>
      <c r="V10" s="1" t="s">
        <v>124</v>
      </c>
      <c r="W10" s="168" t="s">
        <v>120</v>
      </c>
      <c r="X10" s="168" t="s">
        <v>125</v>
      </c>
      <c r="Y10" s="1">
        <f t="shared" ca="1" si="1"/>
        <v>0</v>
      </c>
      <c r="Z10" s="1"/>
      <c r="AA10" s="1" t="str">
        <f t="shared" ca="1" si="0"/>
        <v>23202</v>
      </c>
      <c r="AB10" s="1">
        <v>10</v>
      </c>
      <c r="AD10" s="170" t="s">
        <v>126</v>
      </c>
      <c r="AE10" s="1" t="s">
        <v>127</v>
      </c>
    </row>
    <row r="11" spans="1:31" ht="21" customHeight="1" thickBot="1" x14ac:dyDescent="0.2">
      <c r="B11" s="373"/>
      <c r="C11" s="373"/>
      <c r="D11" s="373"/>
      <c r="E11" s="33" t="s">
        <v>128</v>
      </c>
      <c r="F11" s="33" t="s">
        <v>129</v>
      </c>
      <c r="H11" s="360"/>
      <c r="I11" s="361"/>
      <c r="J11" s="370"/>
      <c r="K11" s="42" t="s">
        <v>130</v>
      </c>
      <c r="L11" s="38">
        <f t="shared" ca="1" si="2"/>
        <v>0</v>
      </c>
      <c r="M11" s="130" t="s">
        <v>106</v>
      </c>
      <c r="N11" s="131" t="s">
        <v>106</v>
      </c>
      <c r="O11" s="181" t="s">
        <v>106</v>
      </c>
      <c r="P11" s="182" t="s">
        <v>106</v>
      </c>
      <c r="V11" s="1" t="s">
        <v>131</v>
      </c>
      <c r="W11" s="168" t="s">
        <v>120</v>
      </c>
      <c r="X11" s="168" t="s">
        <v>132</v>
      </c>
      <c r="Y11" s="1">
        <f t="shared" ca="1" si="1"/>
        <v>0</v>
      </c>
      <c r="Z11" s="1"/>
      <c r="AA11" s="1" t="str">
        <f t="shared" ca="1" si="0"/>
        <v>23203</v>
      </c>
      <c r="AB11" s="1">
        <v>11</v>
      </c>
      <c r="AD11" s="170" t="s">
        <v>133</v>
      </c>
      <c r="AE11" s="1" t="s">
        <v>134</v>
      </c>
    </row>
    <row r="12" spans="1:31" ht="21" customHeight="1" x14ac:dyDescent="0.15">
      <c r="B12" s="374" t="s">
        <v>135</v>
      </c>
      <c r="C12" s="377" t="s">
        <v>136</v>
      </c>
      <c r="D12" s="8" t="s">
        <v>137</v>
      </c>
      <c r="E12" s="119">
        <f t="shared" ref="E12:E17" ca="1" si="3">Y17</f>
        <v>0</v>
      </c>
      <c r="F12" s="119">
        <f t="shared" ref="F12:F17" ca="1" si="4">Y29</f>
        <v>0</v>
      </c>
      <c r="H12" s="360"/>
      <c r="I12" s="361"/>
      <c r="J12" s="370"/>
      <c r="K12" s="42" t="s">
        <v>138</v>
      </c>
      <c r="L12" s="38">
        <f t="shared" ca="1" si="2"/>
        <v>0</v>
      </c>
      <c r="M12" s="130" t="s">
        <v>106</v>
      </c>
      <c r="N12" s="131" t="s">
        <v>106</v>
      </c>
      <c r="O12" s="181" t="s">
        <v>106</v>
      </c>
      <c r="P12" s="182" t="s">
        <v>106</v>
      </c>
      <c r="V12" s="1" t="s">
        <v>139</v>
      </c>
      <c r="W12" s="168" t="s">
        <v>120</v>
      </c>
      <c r="X12" s="168" t="s">
        <v>140</v>
      </c>
      <c r="Y12" s="1">
        <f t="shared" ca="1" si="1"/>
        <v>0</v>
      </c>
      <c r="Z12" s="1"/>
      <c r="AA12" s="1" t="str">
        <f t="shared" ca="1" si="0"/>
        <v>23204</v>
      </c>
      <c r="AB12" s="1">
        <v>12</v>
      </c>
      <c r="AD12" s="170" t="s">
        <v>141</v>
      </c>
      <c r="AE12" s="1" t="s">
        <v>142</v>
      </c>
    </row>
    <row r="13" spans="1:31" ht="21" customHeight="1" x14ac:dyDescent="0.15">
      <c r="B13" s="375"/>
      <c r="C13" s="378"/>
      <c r="D13" s="9" t="s">
        <v>143</v>
      </c>
      <c r="E13" s="38">
        <f t="shared" ca="1" si="3"/>
        <v>0</v>
      </c>
      <c r="F13" s="38">
        <f t="shared" ca="1" si="4"/>
        <v>0</v>
      </c>
      <c r="H13" s="360"/>
      <c r="I13" s="361"/>
      <c r="J13" s="370"/>
      <c r="K13" s="42" t="s">
        <v>144</v>
      </c>
      <c r="L13" s="38">
        <f t="shared" ca="1" si="2"/>
        <v>0</v>
      </c>
      <c r="M13" s="130" t="s">
        <v>106</v>
      </c>
      <c r="N13" s="131" t="s">
        <v>106</v>
      </c>
      <c r="O13" s="181" t="s">
        <v>106</v>
      </c>
      <c r="P13" s="182" t="s">
        <v>106</v>
      </c>
      <c r="V13" s="1" t="s">
        <v>145</v>
      </c>
      <c r="W13" s="168" t="s">
        <v>120</v>
      </c>
      <c r="X13" s="168" t="s">
        <v>146</v>
      </c>
      <c r="Y13" s="1">
        <f t="shared" ca="1" si="1"/>
        <v>0</v>
      </c>
      <c r="Z13" s="1"/>
      <c r="AA13" s="1" t="str">
        <f t="shared" ca="1" si="0"/>
        <v>23205</v>
      </c>
      <c r="AB13" s="1">
        <v>13</v>
      </c>
      <c r="AD13" s="170" t="s">
        <v>147</v>
      </c>
      <c r="AE13" s="1" t="s">
        <v>148</v>
      </c>
    </row>
    <row r="14" spans="1:31" ht="21" customHeight="1" thickBot="1" x14ac:dyDescent="0.2">
      <c r="B14" s="375"/>
      <c r="C14" s="378"/>
      <c r="D14" s="9" t="s">
        <v>149</v>
      </c>
      <c r="E14" s="38">
        <f t="shared" ca="1" si="3"/>
        <v>0</v>
      </c>
      <c r="F14" s="38">
        <f t="shared" ca="1" si="4"/>
        <v>0</v>
      </c>
      <c r="H14" s="360"/>
      <c r="I14" s="361"/>
      <c r="J14" s="371"/>
      <c r="K14" s="43" t="s">
        <v>150</v>
      </c>
      <c r="L14" s="120">
        <f t="shared" ca="1" si="2"/>
        <v>0</v>
      </c>
      <c r="M14" s="133" t="s">
        <v>106</v>
      </c>
      <c r="N14" s="134" t="s">
        <v>106</v>
      </c>
      <c r="O14" s="183" t="s">
        <v>106</v>
      </c>
      <c r="P14" s="176" t="s">
        <v>106</v>
      </c>
      <c r="V14" s="1" t="s">
        <v>151</v>
      </c>
      <c r="W14" s="168" t="s">
        <v>120</v>
      </c>
      <c r="X14" s="168" t="s">
        <v>152</v>
      </c>
      <c r="Y14" s="1">
        <f t="shared" ca="1" si="1"/>
        <v>0</v>
      </c>
      <c r="Z14" s="1"/>
      <c r="AA14" s="1" t="str">
        <f t="shared" ca="1" si="0"/>
        <v>23206</v>
      </c>
      <c r="AB14" s="1">
        <v>14</v>
      </c>
      <c r="AD14" s="170" t="s">
        <v>153</v>
      </c>
      <c r="AE14" s="1" t="s">
        <v>154</v>
      </c>
    </row>
    <row r="15" spans="1:31" ht="21" customHeight="1" thickBot="1" x14ac:dyDescent="0.2">
      <c r="B15" s="375"/>
      <c r="C15" s="378"/>
      <c r="D15" s="9" t="s">
        <v>155</v>
      </c>
      <c r="E15" s="38">
        <f t="shared" ca="1" si="3"/>
        <v>0</v>
      </c>
      <c r="F15" s="38">
        <f t="shared" ca="1" si="4"/>
        <v>0</v>
      </c>
      <c r="H15" s="360"/>
      <c r="I15" s="10"/>
      <c r="J15" s="11" t="s">
        <v>156</v>
      </c>
      <c r="K15" s="12"/>
      <c r="L15" s="135">
        <f ca="1">SUM(L7:L14)</f>
        <v>0</v>
      </c>
      <c r="M15" s="136" t="s">
        <v>106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157</v>
      </c>
      <c r="W15" s="168" t="s">
        <v>120</v>
      </c>
      <c r="X15" s="168" t="s">
        <v>158</v>
      </c>
      <c r="Y15" s="1">
        <f t="shared" ca="1" si="1"/>
        <v>0</v>
      </c>
      <c r="Z15" s="1"/>
      <c r="AA15" s="1" t="str">
        <f t="shared" ca="1" si="0"/>
        <v>23207</v>
      </c>
      <c r="AB15" s="1">
        <v>15</v>
      </c>
      <c r="AD15" s="170" t="s">
        <v>159</v>
      </c>
      <c r="AE15" s="1" t="s">
        <v>160</v>
      </c>
    </row>
    <row r="16" spans="1:31" ht="21" customHeight="1" x14ac:dyDescent="0.15">
      <c r="B16" s="375"/>
      <c r="C16" s="378"/>
      <c r="D16" s="9" t="s">
        <v>161</v>
      </c>
      <c r="E16" s="38">
        <f t="shared" ca="1" si="3"/>
        <v>0</v>
      </c>
      <c r="F16" s="38">
        <f t="shared" ca="1" si="4"/>
        <v>0</v>
      </c>
      <c r="H16" s="360"/>
      <c r="I16" s="359" t="s">
        <v>162</v>
      </c>
      <c r="J16" s="14" t="s">
        <v>163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164</v>
      </c>
      <c r="W16" s="168" t="s">
        <v>98</v>
      </c>
      <c r="X16" s="168" t="s">
        <v>125</v>
      </c>
      <c r="Y16" s="1">
        <f t="shared" ca="1" si="1"/>
        <v>0</v>
      </c>
      <c r="Z16" s="1"/>
      <c r="AA16" s="1" t="str">
        <f t="shared" ca="1" si="0"/>
        <v>23208</v>
      </c>
      <c r="AB16" s="1">
        <v>16</v>
      </c>
      <c r="AD16" s="170" t="s">
        <v>165</v>
      </c>
      <c r="AE16" s="1" t="s">
        <v>166</v>
      </c>
    </row>
    <row r="17" spans="2:31" ht="21" customHeight="1" x14ac:dyDescent="0.15">
      <c r="B17" s="375"/>
      <c r="C17" s="378"/>
      <c r="D17" s="9" t="s">
        <v>167</v>
      </c>
      <c r="E17" s="38">
        <f t="shared" ca="1" si="3"/>
        <v>0</v>
      </c>
      <c r="F17" s="38">
        <f t="shared" ca="1" si="4"/>
        <v>0</v>
      </c>
      <c r="H17" s="360"/>
      <c r="I17" s="361"/>
      <c r="J17" s="16" t="s">
        <v>118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168</v>
      </c>
      <c r="W17" s="168" t="s">
        <v>120</v>
      </c>
      <c r="X17" s="168" t="s">
        <v>169</v>
      </c>
      <c r="Y17" s="1">
        <f t="shared" ca="1" si="1"/>
        <v>0</v>
      </c>
      <c r="Z17" s="1"/>
      <c r="AA17" s="1" t="str">
        <f t="shared" ca="1" si="0"/>
        <v>23209</v>
      </c>
      <c r="AB17" s="1">
        <v>17</v>
      </c>
      <c r="AD17" s="170" t="s">
        <v>170</v>
      </c>
      <c r="AE17" s="1" t="s">
        <v>171</v>
      </c>
    </row>
    <row r="18" spans="2:31" ht="21" customHeight="1" x14ac:dyDescent="0.15">
      <c r="B18" s="375"/>
      <c r="C18" s="379"/>
      <c r="D18" s="57" t="s">
        <v>172</v>
      </c>
      <c r="E18" s="121">
        <f ca="1">SUM(E12:E17)</f>
        <v>0</v>
      </c>
      <c r="F18" s="121">
        <f ca="1">SUM(F12:F17)</f>
        <v>0</v>
      </c>
      <c r="H18" s="360"/>
      <c r="I18" s="361"/>
      <c r="J18" s="18" t="s">
        <v>173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174</v>
      </c>
      <c r="W18" s="168" t="s">
        <v>120</v>
      </c>
      <c r="X18" s="168" t="s">
        <v>175</v>
      </c>
      <c r="Y18" s="1">
        <f t="shared" ca="1" si="1"/>
        <v>0</v>
      </c>
      <c r="Z18" s="1"/>
      <c r="AA18" s="1" t="str">
        <f t="shared" ca="1" si="0"/>
        <v>23210</v>
      </c>
      <c r="AB18" s="1">
        <v>18</v>
      </c>
      <c r="AD18" s="170" t="s">
        <v>176</v>
      </c>
      <c r="AE18" s="1" t="s">
        <v>177</v>
      </c>
    </row>
    <row r="19" spans="2:31" ht="21" customHeight="1" x14ac:dyDescent="0.15">
      <c r="B19" s="375"/>
      <c r="C19" s="380" t="s">
        <v>178</v>
      </c>
      <c r="D19" s="9" t="s">
        <v>179</v>
      </c>
      <c r="E19" s="122">
        <f t="shared" ref="E19:E24" ca="1" si="10">Y23</f>
        <v>0</v>
      </c>
      <c r="F19" s="38">
        <f t="shared" ref="F19:F24" ca="1" si="11">Y35</f>
        <v>0</v>
      </c>
      <c r="H19" s="360"/>
      <c r="I19" s="361"/>
      <c r="J19" s="18" t="s">
        <v>180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181</v>
      </c>
      <c r="W19" s="168" t="s">
        <v>120</v>
      </c>
      <c r="X19" s="168" t="s">
        <v>182</v>
      </c>
      <c r="Y19" s="1">
        <f t="shared" ca="1" si="1"/>
        <v>0</v>
      </c>
      <c r="Z19" s="1"/>
      <c r="AA19" s="1" t="str">
        <f t="shared" ca="1" si="0"/>
        <v>23211</v>
      </c>
      <c r="AB19" s="1">
        <v>19</v>
      </c>
      <c r="AD19" s="170" t="s">
        <v>183</v>
      </c>
      <c r="AE19" s="1" t="s">
        <v>184</v>
      </c>
    </row>
    <row r="20" spans="2:31" ht="21" customHeight="1" x14ac:dyDescent="0.15">
      <c r="B20" s="375"/>
      <c r="C20" s="381"/>
      <c r="D20" s="9" t="s">
        <v>185</v>
      </c>
      <c r="E20" s="122">
        <f t="shared" ca="1" si="10"/>
        <v>0</v>
      </c>
      <c r="F20" s="38">
        <f t="shared" ca="1" si="11"/>
        <v>0</v>
      </c>
      <c r="H20" s="360"/>
      <c r="I20" s="361"/>
      <c r="J20" s="16" t="s">
        <v>138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186</v>
      </c>
      <c r="W20" s="168" t="s">
        <v>187</v>
      </c>
      <c r="X20" s="168" t="s">
        <v>188</v>
      </c>
      <c r="Y20" s="1">
        <f t="shared" ca="1" si="1"/>
        <v>0</v>
      </c>
      <c r="Z20" s="1"/>
      <c r="AA20" s="1" t="str">
        <f t="shared" ca="1" si="0"/>
        <v>23212</v>
      </c>
      <c r="AB20" s="1">
        <v>20</v>
      </c>
      <c r="AD20" s="170" t="s">
        <v>189</v>
      </c>
      <c r="AE20" s="1" t="s">
        <v>190</v>
      </c>
    </row>
    <row r="21" spans="2:31" ht="21" customHeight="1" x14ac:dyDescent="0.15">
      <c r="B21" s="375"/>
      <c r="C21" s="381"/>
      <c r="D21" s="9" t="s">
        <v>191</v>
      </c>
      <c r="E21" s="122">
        <f t="shared" ca="1" si="10"/>
        <v>0</v>
      </c>
      <c r="F21" s="38">
        <f t="shared" ca="1" si="11"/>
        <v>0</v>
      </c>
      <c r="H21" s="360"/>
      <c r="I21" s="361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192</v>
      </c>
      <c r="W21" s="168" t="s">
        <v>120</v>
      </c>
      <c r="X21" s="168" t="s">
        <v>193</v>
      </c>
      <c r="Y21" s="1">
        <f t="shared" ca="1" si="1"/>
        <v>0</v>
      </c>
      <c r="Z21" s="1"/>
      <c r="AA21" s="1" t="str">
        <f t="shared" ca="1" si="0"/>
        <v>23213</v>
      </c>
      <c r="AB21" s="1">
        <v>21</v>
      </c>
      <c r="AD21" s="170" t="s">
        <v>194</v>
      </c>
      <c r="AE21" s="1" t="s">
        <v>195</v>
      </c>
    </row>
    <row r="22" spans="2:31" ht="21" customHeight="1" thickBot="1" x14ac:dyDescent="0.2">
      <c r="B22" s="375"/>
      <c r="C22" s="381"/>
      <c r="D22" s="9" t="s">
        <v>196</v>
      </c>
      <c r="E22" s="122">
        <f t="shared" ca="1" si="10"/>
        <v>0</v>
      </c>
      <c r="F22" s="38">
        <f t="shared" ca="1" si="11"/>
        <v>0</v>
      </c>
      <c r="H22" s="360"/>
      <c r="I22" s="361"/>
      <c r="J22" s="19" t="s">
        <v>150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106</v>
      </c>
      <c r="P22" s="120">
        <f ca="1">Y145</f>
        <v>0</v>
      </c>
      <c r="V22" s="1" t="s">
        <v>197</v>
      </c>
      <c r="W22" s="168" t="s">
        <v>120</v>
      </c>
      <c r="X22" s="168" t="s">
        <v>198</v>
      </c>
      <c r="Y22" s="1">
        <f t="shared" ca="1" si="1"/>
        <v>0</v>
      </c>
      <c r="Z22" s="1"/>
      <c r="AA22" s="1" t="str">
        <f t="shared" ca="1" si="0"/>
        <v>23214</v>
      </c>
      <c r="AB22" s="1">
        <v>22</v>
      </c>
      <c r="AD22" s="170" t="s">
        <v>199</v>
      </c>
      <c r="AE22" s="1" t="s">
        <v>200</v>
      </c>
    </row>
    <row r="23" spans="2:31" ht="21" customHeight="1" thickBot="1" x14ac:dyDescent="0.2">
      <c r="B23" s="375"/>
      <c r="C23" s="381"/>
      <c r="D23" s="9" t="s">
        <v>201</v>
      </c>
      <c r="E23" s="122">
        <f t="shared" ca="1" si="10"/>
        <v>0</v>
      </c>
      <c r="F23" s="38">
        <f t="shared" ca="1" si="11"/>
        <v>0</v>
      </c>
      <c r="H23" s="360"/>
      <c r="I23" s="10"/>
      <c r="J23" s="21" t="s">
        <v>156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202</v>
      </c>
      <c r="W23" s="168" t="s">
        <v>120</v>
      </c>
      <c r="X23" s="168" t="s">
        <v>203</v>
      </c>
      <c r="Y23" s="1">
        <f t="shared" ca="1" si="1"/>
        <v>0</v>
      </c>
      <c r="Z23" s="1"/>
      <c r="AA23" s="1" t="str">
        <f t="shared" ca="1" si="0"/>
        <v>23215</v>
      </c>
      <c r="AB23" s="1">
        <v>23</v>
      </c>
      <c r="AD23" s="170" t="s">
        <v>204</v>
      </c>
      <c r="AE23" s="1" t="s">
        <v>205</v>
      </c>
    </row>
    <row r="24" spans="2:31" ht="21" customHeight="1" thickBot="1" x14ac:dyDescent="0.2">
      <c r="B24" s="375"/>
      <c r="C24" s="381"/>
      <c r="D24" s="9" t="s">
        <v>206</v>
      </c>
      <c r="E24" s="122">
        <f t="shared" ca="1" si="10"/>
        <v>0</v>
      </c>
      <c r="F24" s="38">
        <f t="shared" ca="1" si="11"/>
        <v>0</v>
      </c>
      <c r="H24" s="23"/>
      <c r="I24" s="175" t="s">
        <v>207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208</v>
      </c>
      <c r="W24" s="168" t="s">
        <v>120</v>
      </c>
      <c r="X24" s="168" t="s">
        <v>209</v>
      </c>
      <c r="Y24" s="1">
        <f t="shared" ca="1" si="1"/>
        <v>0</v>
      </c>
      <c r="Z24" s="1"/>
      <c r="AA24" s="1" t="str">
        <f t="shared" ca="1" si="0"/>
        <v>23216</v>
      </c>
      <c r="AB24" s="1">
        <v>24</v>
      </c>
      <c r="AD24" s="170" t="s">
        <v>210</v>
      </c>
      <c r="AE24" s="1" t="s">
        <v>211</v>
      </c>
    </row>
    <row r="25" spans="2:31" ht="21" customHeight="1" x14ac:dyDescent="0.15">
      <c r="B25" s="375"/>
      <c r="C25" s="382"/>
      <c r="D25" s="13" t="s">
        <v>212</v>
      </c>
      <c r="E25" s="123">
        <f ca="1">SUM(E19:E24)</f>
        <v>0</v>
      </c>
      <c r="F25" s="38">
        <f ca="1">SUM(F19:F24)</f>
        <v>0</v>
      </c>
      <c r="H25" s="24" t="s">
        <v>213</v>
      </c>
      <c r="I25" s="25"/>
      <c r="J25" s="199"/>
      <c r="K25" s="15"/>
      <c r="L25" s="139">
        <f ca="1">Y57</f>
        <v>0</v>
      </c>
      <c r="M25" s="155" t="s">
        <v>106</v>
      </c>
      <c r="N25" s="156" t="s">
        <v>106</v>
      </c>
      <c r="O25" s="142">
        <f ca="1">L25</f>
        <v>0</v>
      </c>
      <c r="P25" s="186" t="s">
        <v>106</v>
      </c>
      <c r="V25" s="1" t="s">
        <v>214</v>
      </c>
      <c r="W25" s="168" t="s">
        <v>120</v>
      </c>
      <c r="X25" s="168" t="s">
        <v>215</v>
      </c>
      <c r="Y25" s="1">
        <f t="shared" ca="1" si="1"/>
        <v>0</v>
      </c>
      <c r="Z25" s="1"/>
      <c r="AA25" s="1" t="str">
        <f t="shared" ca="1" si="0"/>
        <v>23217</v>
      </c>
      <c r="AB25" s="1">
        <v>25</v>
      </c>
      <c r="AD25" s="170" t="s">
        <v>216</v>
      </c>
      <c r="AE25" s="1" t="s">
        <v>217</v>
      </c>
    </row>
    <row r="26" spans="2:31" ht="21" customHeight="1" thickBot="1" x14ac:dyDescent="0.2">
      <c r="B26" s="376"/>
      <c r="C26" s="55" t="s">
        <v>218</v>
      </c>
      <c r="D26" s="56"/>
      <c r="E26" s="120">
        <f ca="1">E18+E25</f>
        <v>0</v>
      </c>
      <c r="F26" s="120">
        <f ca="1">F18+F25</f>
        <v>0</v>
      </c>
      <c r="H26" s="26" t="s">
        <v>219</v>
      </c>
      <c r="I26" s="27"/>
      <c r="J26" s="27"/>
      <c r="K26" s="28"/>
      <c r="L26" s="121">
        <f ca="1">Y58</f>
        <v>0</v>
      </c>
      <c r="M26" s="157" t="s">
        <v>106</v>
      </c>
      <c r="N26" s="158">
        <f ca="1">L26</f>
        <v>0</v>
      </c>
      <c r="O26" s="159" t="s">
        <v>106</v>
      </c>
      <c r="P26" s="187" t="s">
        <v>106</v>
      </c>
      <c r="V26" s="1" t="s">
        <v>220</v>
      </c>
      <c r="W26" s="168" t="s">
        <v>120</v>
      </c>
      <c r="X26" s="168" t="s">
        <v>221</v>
      </c>
      <c r="Y26" s="1">
        <f t="shared" ca="1" si="1"/>
        <v>0</v>
      </c>
      <c r="Z26" s="1"/>
      <c r="AA26" s="1" t="str">
        <f t="shared" ca="1" si="0"/>
        <v>23219</v>
      </c>
      <c r="AB26" s="1">
        <v>26</v>
      </c>
      <c r="AD26" s="170" t="s">
        <v>222</v>
      </c>
      <c r="AE26" s="1" t="s">
        <v>223</v>
      </c>
    </row>
    <row r="27" spans="2:31" ht="21" customHeight="1" thickBot="1" x14ac:dyDescent="0.2">
      <c r="H27" s="362" t="s">
        <v>67</v>
      </c>
      <c r="I27" s="363"/>
      <c r="J27" s="363"/>
      <c r="K27" s="364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224</v>
      </c>
      <c r="W27" s="168" t="s">
        <v>225</v>
      </c>
      <c r="X27" s="168" t="s">
        <v>226</v>
      </c>
      <c r="Y27" s="1">
        <f t="shared" ca="1" si="1"/>
        <v>0</v>
      </c>
      <c r="Z27" s="1"/>
      <c r="AA27" s="1" t="str">
        <f t="shared" ca="1" si="0"/>
        <v>23220</v>
      </c>
      <c r="AB27" s="1">
        <v>27</v>
      </c>
      <c r="AD27" s="170" t="s">
        <v>227</v>
      </c>
      <c r="AE27" s="1" t="s">
        <v>228</v>
      </c>
    </row>
    <row r="28" spans="2:31" ht="21" customHeight="1" thickBot="1" x14ac:dyDescent="0.2">
      <c r="H28" s="29" t="s">
        <v>229</v>
      </c>
      <c r="I28" s="29"/>
      <c r="J28" s="29"/>
      <c r="K28" s="29"/>
      <c r="V28" s="1" t="s">
        <v>230</v>
      </c>
      <c r="W28" s="168" t="s">
        <v>231</v>
      </c>
      <c r="X28" s="168" t="s">
        <v>232</v>
      </c>
      <c r="Y28" s="1">
        <f t="shared" ca="1" si="1"/>
        <v>0</v>
      </c>
      <c r="Z28" s="1"/>
      <c r="AA28" s="1" t="str">
        <f t="shared" ca="1" si="0"/>
        <v>23221</v>
      </c>
      <c r="AB28" s="1">
        <v>28</v>
      </c>
      <c r="AD28" s="170" t="s">
        <v>233</v>
      </c>
      <c r="AE28" s="1" t="s">
        <v>234</v>
      </c>
    </row>
    <row r="29" spans="2:31" ht="21" customHeight="1" x14ac:dyDescent="0.15">
      <c r="B29" s="59"/>
      <c r="C29" s="188" t="s">
        <v>235</v>
      </c>
      <c r="D29" s="6"/>
      <c r="E29" s="119">
        <f ca="1">E26</f>
        <v>0</v>
      </c>
      <c r="F29" s="62"/>
      <c r="L29" s="63"/>
      <c r="M29" s="5" t="s">
        <v>236</v>
      </c>
      <c r="N29" s="5" t="s">
        <v>237</v>
      </c>
      <c r="O29" s="6" t="s">
        <v>238</v>
      </c>
      <c r="V29" s="1" t="s">
        <v>239</v>
      </c>
      <c r="W29" s="168" t="s">
        <v>231</v>
      </c>
      <c r="X29" s="168" t="s">
        <v>240</v>
      </c>
      <c r="Y29" s="1">
        <f t="shared" ca="1" si="1"/>
        <v>0</v>
      </c>
      <c r="Z29" s="1"/>
      <c r="AA29" s="1" t="str">
        <f t="shared" ca="1" si="0"/>
        <v>23222</v>
      </c>
      <c r="AB29" s="1">
        <v>29</v>
      </c>
      <c r="AD29" s="170" t="s">
        <v>241</v>
      </c>
      <c r="AE29" s="1" t="s">
        <v>242</v>
      </c>
    </row>
    <row r="30" spans="2:31" ht="21" customHeight="1" x14ac:dyDescent="0.15">
      <c r="B30" s="60"/>
      <c r="C30" s="58" t="s">
        <v>243</v>
      </c>
      <c r="D30" s="7"/>
      <c r="E30" s="38">
        <f ca="1">F26</f>
        <v>0</v>
      </c>
      <c r="F30" s="62"/>
      <c r="L30" s="64" t="s">
        <v>244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245</v>
      </c>
      <c r="W30" s="168" t="s">
        <v>120</v>
      </c>
      <c r="X30" s="168" t="s">
        <v>246</v>
      </c>
      <c r="Y30" s="1">
        <f t="shared" ca="1" si="1"/>
        <v>0</v>
      </c>
      <c r="Z30" s="1"/>
      <c r="AA30" s="1" t="str">
        <f t="shared" ca="1" si="0"/>
        <v>23223</v>
      </c>
      <c r="AB30" s="1">
        <v>30</v>
      </c>
      <c r="AD30" s="170" t="s">
        <v>247</v>
      </c>
      <c r="AE30" s="1" t="s">
        <v>248</v>
      </c>
    </row>
    <row r="31" spans="2:31" ht="21" customHeight="1" x14ac:dyDescent="0.15">
      <c r="B31" s="61"/>
      <c r="C31" s="58" t="s">
        <v>249</v>
      </c>
      <c r="D31" s="7"/>
      <c r="E31" s="38">
        <f ca="1">O51</f>
        <v>0</v>
      </c>
      <c r="F31" s="62"/>
      <c r="L31" s="64" t="s">
        <v>250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251</v>
      </c>
      <c r="W31" s="168" t="s">
        <v>120</v>
      </c>
      <c r="X31" s="168" t="s">
        <v>252</v>
      </c>
      <c r="Y31" s="1">
        <f t="shared" ca="1" si="1"/>
        <v>0</v>
      </c>
      <c r="Z31" s="1"/>
      <c r="AA31" s="1" t="str">
        <f t="shared" ca="1" si="0"/>
        <v>23224</v>
      </c>
      <c r="AB31" s="1">
        <v>31</v>
      </c>
      <c r="AD31" s="170" t="s">
        <v>253</v>
      </c>
      <c r="AE31" s="1" t="s">
        <v>254</v>
      </c>
    </row>
    <row r="32" spans="2:31" ht="21" customHeight="1" thickBot="1" x14ac:dyDescent="0.2">
      <c r="B32" s="365" t="s">
        <v>255</v>
      </c>
      <c r="C32" s="366"/>
      <c r="D32" s="367"/>
      <c r="E32" s="120">
        <f ca="1">SUM(E29:E31)</f>
        <v>0</v>
      </c>
      <c r="F32" s="62"/>
      <c r="L32" s="64" t="s">
        <v>256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257</v>
      </c>
      <c r="W32" s="168" t="s">
        <v>120</v>
      </c>
      <c r="X32" s="168" t="s">
        <v>258</v>
      </c>
      <c r="Y32" s="1">
        <f t="shared" ca="1" si="1"/>
        <v>0</v>
      </c>
      <c r="Z32" s="1"/>
      <c r="AA32" s="1" t="str">
        <f t="shared" ca="1" si="0"/>
        <v>23225</v>
      </c>
      <c r="AB32" s="1">
        <v>32</v>
      </c>
      <c r="AD32" s="170" t="s">
        <v>259</v>
      </c>
      <c r="AE32" s="1" t="s">
        <v>260</v>
      </c>
    </row>
    <row r="33" spans="2:31" ht="21" customHeight="1" x14ac:dyDescent="0.15">
      <c r="L33" s="64" t="s">
        <v>261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262</v>
      </c>
      <c r="W33" s="168" t="s">
        <v>120</v>
      </c>
      <c r="X33" s="168" t="s">
        <v>263</v>
      </c>
      <c r="Y33" s="1">
        <f t="shared" ca="1" si="1"/>
        <v>0</v>
      </c>
      <c r="Z33" s="1"/>
      <c r="AA33" s="1" t="str">
        <f t="shared" ca="1" si="0"/>
        <v>23226</v>
      </c>
      <c r="AB33" s="1">
        <v>33</v>
      </c>
      <c r="AD33" s="170" t="s">
        <v>264</v>
      </c>
      <c r="AE33" s="1" t="s">
        <v>265</v>
      </c>
    </row>
    <row r="34" spans="2:31" ht="21" customHeight="1" x14ac:dyDescent="0.15">
      <c r="L34" s="64" t="s">
        <v>266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267</v>
      </c>
      <c r="W34" s="168" t="s">
        <v>120</v>
      </c>
      <c r="X34" s="168" t="s">
        <v>268</v>
      </c>
      <c r="Y34" s="1">
        <f t="shared" ca="1" si="1"/>
        <v>0</v>
      </c>
      <c r="Z34" s="1"/>
      <c r="AA34" s="1" t="str">
        <f t="shared" ca="1" si="0"/>
        <v>23227</v>
      </c>
      <c r="AB34" s="1">
        <v>34</v>
      </c>
      <c r="AD34" s="170" t="s">
        <v>269</v>
      </c>
      <c r="AE34" s="1" t="s">
        <v>270</v>
      </c>
    </row>
    <row r="35" spans="2:31" ht="21" customHeight="1" x14ac:dyDescent="0.15">
      <c r="L35" s="64" t="s">
        <v>271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272</v>
      </c>
      <c r="W35" s="168" t="s">
        <v>120</v>
      </c>
      <c r="X35" s="168" t="s">
        <v>273</v>
      </c>
      <c r="Y35" s="1">
        <f t="shared" ca="1" si="1"/>
        <v>0</v>
      </c>
      <c r="Z35" s="1"/>
      <c r="AA35" s="1" t="str">
        <f t="shared" ca="1" si="0"/>
        <v>23228</v>
      </c>
      <c r="AB35" s="1">
        <v>35</v>
      </c>
      <c r="AD35" s="170" t="s">
        <v>274</v>
      </c>
      <c r="AE35" s="1" t="s">
        <v>275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276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277</v>
      </c>
      <c r="W36" s="168" t="s">
        <v>120</v>
      </c>
      <c r="X36" s="168" t="s">
        <v>278</v>
      </c>
      <c r="Y36" s="1">
        <f t="shared" ca="1" si="1"/>
        <v>0</v>
      </c>
      <c r="Z36" s="1"/>
      <c r="AA36" s="1" t="str">
        <f t="shared" ca="1" si="0"/>
        <v>23229</v>
      </c>
      <c r="AB36" s="1">
        <v>36</v>
      </c>
      <c r="AD36" s="170" t="s">
        <v>279</v>
      </c>
      <c r="AE36" s="1" t="s">
        <v>280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281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282</v>
      </c>
      <c r="W37" s="168" t="s">
        <v>120</v>
      </c>
      <c r="X37" s="168" t="s">
        <v>283</v>
      </c>
      <c r="Y37" s="1">
        <f t="shared" ca="1" si="1"/>
        <v>0</v>
      </c>
      <c r="Z37" s="1"/>
      <c r="AA37" s="1" t="str">
        <f t="shared" ca="1" si="0"/>
        <v>23230</v>
      </c>
      <c r="AB37" s="1">
        <v>37</v>
      </c>
      <c r="AD37" s="170" t="s">
        <v>284</v>
      </c>
      <c r="AE37" s="1" t="s">
        <v>285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692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286</v>
      </c>
      <c r="W38" s="168" t="s">
        <v>120</v>
      </c>
      <c r="X38" s="168" t="s">
        <v>287</v>
      </c>
      <c r="Y38" s="1">
        <f t="shared" ca="1" si="1"/>
        <v>0</v>
      </c>
      <c r="Z38" s="1"/>
      <c r="AA38" s="1" t="str">
        <f t="shared" ca="1" si="0"/>
        <v>23231</v>
      </c>
      <c r="AB38" s="1">
        <v>38</v>
      </c>
      <c r="AD38" s="170" t="s">
        <v>288</v>
      </c>
      <c r="AE38" s="1" t="s">
        <v>289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693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291</v>
      </c>
      <c r="W39" s="168" t="s">
        <v>120</v>
      </c>
      <c r="X39" s="168" t="s">
        <v>292</v>
      </c>
      <c r="Y39" s="1">
        <f t="shared" ca="1" si="1"/>
        <v>0</v>
      </c>
      <c r="Z39" s="1"/>
      <c r="AA39" s="1" t="str">
        <f t="shared" ca="1" si="0"/>
        <v>23232</v>
      </c>
      <c r="AB39" s="1">
        <v>39</v>
      </c>
      <c r="AD39" s="170" t="s">
        <v>293</v>
      </c>
      <c r="AE39" s="1" t="s">
        <v>294</v>
      </c>
    </row>
    <row r="40" spans="2:31" ht="21" customHeight="1" x14ac:dyDescent="0.15">
      <c r="B40" s="44" t="e">
        <f ca="1">"１人１日あたりごみ排出量（ごみ総排出量/総人口）＝"&amp;TEXT(E32/E8/366*1000000,"#,##0")&amp;"g/人日"</f>
        <v>#DIV/0!</v>
      </c>
      <c r="L40" s="64" t="s">
        <v>290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297</v>
      </c>
      <c r="W40" s="168" t="s">
        <v>120</v>
      </c>
      <c r="X40" s="168" t="s">
        <v>298</v>
      </c>
      <c r="Y40" s="1">
        <f t="shared" ca="1" si="1"/>
        <v>0</v>
      </c>
      <c r="Z40" s="1"/>
      <c r="AA40" s="1" t="str">
        <f t="shared" ca="1" si="0"/>
        <v>23233</v>
      </c>
      <c r="AB40" s="1">
        <v>40</v>
      </c>
      <c r="AD40" s="170" t="s">
        <v>299</v>
      </c>
      <c r="AE40" s="1" t="s">
        <v>300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295</v>
      </c>
      <c r="M41" s="131" t="s">
        <v>296</v>
      </c>
      <c r="N41" s="144">
        <f t="shared" ca="1" si="17"/>
        <v>0</v>
      </c>
      <c r="O41" s="132" t="s">
        <v>106</v>
      </c>
      <c r="W41" s="168"/>
      <c r="X41" s="168"/>
      <c r="Z41" s="1"/>
      <c r="AA41" s="1" t="str">
        <f t="shared" ca="1" si="0"/>
        <v>23234</v>
      </c>
      <c r="AB41" s="1">
        <v>41</v>
      </c>
      <c r="AD41" s="170" t="s">
        <v>303</v>
      </c>
      <c r="AE41" s="1" t="s">
        <v>304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301</v>
      </c>
      <c r="M42" s="131" t="s">
        <v>302</v>
      </c>
      <c r="N42" s="144">
        <f t="shared" ca="1" si="17"/>
        <v>0</v>
      </c>
      <c r="O42" s="132" t="s">
        <v>106</v>
      </c>
      <c r="V42" s="1" t="s">
        <v>105</v>
      </c>
      <c r="W42" s="168" t="s">
        <v>307</v>
      </c>
      <c r="X42" s="1" t="s">
        <v>99</v>
      </c>
      <c r="Y42" s="1">
        <f t="shared" ref="Y42:Y91" ca="1" si="18">IF(Y$2=0,INDIRECT(W42&amp;"!"&amp;X42&amp;$AB$2),0)</f>
        <v>0</v>
      </c>
      <c r="Z42" s="1"/>
      <c r="AA42" s="1" t="str">
        <f t="shared" ca="1" si="0"/>
        <v>23235</v>
      </c>
      <c r="AB42" s="1">
        <v>42</v>
      </c>
      <c r="AD42" s="170" t="s">
        <v>308</v>
      </c>
      <c r="AE42" s="1" t="s">
        <v>309</v>
      </c>
    </row>
    <row r="43" spans="2:31" ht="21" customHeight="1" x14ac:dyDescent="0.15">
      <c r="L43" s="64" t="s">
        <v>305</v>
      </c>
      <c r="M43" s="131" t="s">
        <v>306</v>
      </c>
      <c r="N43" s="144">
        <f t="shared" ca="1" si="17"/>
        <v>0</v>
      </c>
      <c r="O43" s="132" t="s">
        <v>106</v>
      </c>
      <c r="U43" s="1" t="s">
        <v>312</v>
      </c>
      <c r="V43" s="1" t="s">
        <v>163</v>
      </c>
      <c r="W43" s="168" t="s">
        <v>307</v>
      </c>
      <c r="X43" s="1" t="s">
        <v>313</v>
      </c>
      <c r="Y43" s="1">
        <f t="shared" ca="1" si="18"/>
        <v>0</v>
      </c>
      <c r="Z43" s="1"/>
      <c r="AA43" s="1" t="str">
        <f t="shared" ca="1" si="0"/>
        <v>23236</v>
      </c>
      <c r="AB43" s="1">
        <v>43</v>
      </c>
      <c r="AD43" s="170" t="s">
        <v>314</v>
      </c>
      <c r="AE43" s="1" t="s">
        <v>315</v>
      </c>
    </row>
    <row r="44" spans="2:31" ht="21" customHeight="1" x14ac:dyDescent="0.15">
      <c r="L44" s="64" t="s">
        <v>310</v>
      </c>
      <c r="M44" s="131" t="s">
        <v>311</v>
      </c>
      <c r="N44" s="144">
        <f t="shared" ca="1" si="17"/>
        <v>0</v>
      </c>
      <c r="O44" s="132" t="s">
        <v>106</v>
      </c>
      <c r="U44" s="1" t="s">
        <v>312</v>
      </c>
      <c r="V44" s="1" t="s">
        <v>118</v>
      </c>
      <c r="W44" s="168" t="s">
        <v>307</v>
      </c>
      <c r="X44" s="1" t="s">
        <v>317</v>
      </c>
      <c r="Y44" s="1">
        <f t="shared" ca="1" si="18"/>
        <v>0</v>
      </c>
      <c r="Z44" s="1"/>
      <c r="AA44" s="1" t="str">
        <f t="shared" ca="1" si="0"/>
        <v>23237</v>
      </c>
      <c r="AB44" s="1">
        <v>44</v>
      </c>
      <c r="AD44" s="170" t="s">
        <v>318</v>
      </c>
      <c r="AE44" s="1" t="s">
        <v>319</v>
      </c>
    </row>
    <row r="45" spans="2:31" ht="21" customHeight="1" x14ac:dyDescent="0.15">
      <c r="K45" s="46"/>
      <c r="L45" s="64" t="s">
        <v>316</v>
      </c>
      <c r="M45" s="131" t="s">
        <v>296</v>
      </c>
      <c r="N45" s="144">
        <f t="shared" ca="1" si="17"/>
        <v>0</v>
      </c>
      <c r="O45" s="132" t="s">
        <v>106</v>
      </c>
      <c r="U45" s="1" t="s">
        <v>312</v>
      </c>
      <c r="V45" s="1" t="s">
        <v>321</v>
      </c>
      <c r="W45" s="168" t="s">
        <v>307</v>
      </c>
      <c r="X45" s="1" t="s">
        <v>322</v>
      </c>
      <c r="Y45" s="1">
        <f t="shared" ca="1" si="18"/>
        <v>0</v>
      </c>
      <c r="Z45" s="1"/>
      <c r="AA45" s="1" t="str">
        <f t="shared" ca="1" si="0"/>
        <v>23238</v>
      </c>
      <c r="AB45" s="1">
        <v>45</v>
      </c>
      <c r="AD45" s="170" t="s">
        <v>323</v>
      </c>
      <c r="AE45" s="1" t="s">
        <v>324</v>
      </c>
    </row>
    <row r="46" spans="2:31" ht="21" customHeight="1" x14ac:dyDescent="0.15">
      <c r="K46" s="46"/>
      <c r="L46" s="64" t="s">
        <v>320</v>
      </c>
      <c r="M46" s="131" t="s">
        <v>302</v>
      </c>
      <c r="N46" s="144">
        <f t="shared" ca="1" si="17"/>
        <v>0</v>
      </c>
      <c r="O46" s="132" t="s">
        <v>106</v>
      </c>
      <c r="U46" s="1" t="s">
        <v>312</v>
      </c>
      <c r="V46" s="1" t="s">
        <v>180</v>
      </c>
      <c r="W46" s="168" t="s">
        <v>307</v>
      </c>
      <c r="X46" s="1" t="s">
        <v>146</v>
      </c>
      <c r="Y46" s="1">
        <f t="shared" ca="1" si="18"/>
        <v>0</v>
      </c>
      <c r="Z46" s="1"/>
      <c r="AA46" s="1" t="str">
        <f t="shared" ca="1" si="0"/>
        <v>23302</v>
      </c>
      <c r="AB46" s="1">
        <v>46</v>
      </c>
      <c r="AD46" s="170" t="s">
        <v>327</v>
      </c>
      <c r="AE46" s="1" t="s">
        <v>328</v>
      </c>
    </row>
    <row r="47" spans="2:31" ht="21" customHeight="1" x14ac:dyDescent="0.15">
      <c r="K47" s="46"/>
      <c r="L47" s="64" t="s">
        <v>325</v>
      </c>
      <c r="M47" s="131" t="s">
        <v>326</v>
      </c>
      <c r="N47" s="144">
        <f t="shared" ca="1" si="17"/>
        <v>0</v>
      </c>
      <c r="O47" s="132" t="s">
        <v>106</v>
      </c>
      <c r="U47" s="1" t="s">
        <v>312</v>
      </c>
      <c r="V47" s="1" t="s">
        <v>138</v>
      </c>
      <c r="W47" s="168" t="s">
        <v>307</v>
      </c>
      <c r="X47" s="1" t="s">
        <v>331</v>
      </c>
      <c r="Y47" s="1">
        <f t="shared" ca="1" si="18"/>
        <v>0</v>
      </c>
      <c r="Z47" s="1"/>
      <c r="AA47" s="1" t="str">
        <f t="shared" ca="1" si="0"/>
        <v>23342</v>
      </c>
      <c r="AB47" s="1">
        <v>47</v>
      </c>
      <c r="AD47" s="170" t="s">
        <v>332</v>
      </c>
      <c r="AE47" s="1" t="s">
        <v>333</v>
      </c>
    </row>
    <row r="48" spans="2:31" ht="21" customHeight="1" x14ac:dyDescent="0.15">
      <c r="K48" s="46"/>
      <c r="L48" s="64" t="s">
        <v>329</v>
      </c>
      <c r="M48" s="131" t="s">
        <v>330</v>
      </c>
      <c r="N48" s="144">
        <f t="shared" ca="1" si="17"/>
        <v>0</v>
      </c>
      <c r="O48" s="132" t="s">
        <v>106</v>
      </c>
      <c r="U48" s="1" t="s">
        <v>312</v>
      </c>
      <c r="V48" s="1" t="s">
        <v>144</v>
      </c>
      <c r="W48" s="168" t="s">
        <v>307</v>
      </c>
      <c r="X48" s="1" t="s">
        <v>335</v>
      </c>
      <c r="Y48" s="1">
        <f t="shared" ca="1" si="18"/>
        <v>0</v>
      </c>
      <c r="Z48" s="1"/>
      <c r="AA48" s="1" t="str">
        <f t="shared" ca="1" si="0"/>
        <v>23361</v>
      </c>
      <c r="AB48" s="1">
        <v>48</v>
      </c>
      <c r="AD48" s="170" t="s">
        <v>336</v>
      </c>
      <c r="AE48" s="1" t="s">
        <v>337</v>
      </c>
    </row>
    <row r="49" spans="12:31" ht="21" customHeight="1" x14ac:dyDescent="0.15">
      <c r="L49" s="65" t="s">
        <v>334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312</v>
      </c>
      <c r="V49" s="1" t="s">
        <v>150</v>
      </c>
      <c r="W49" s="168" t="s">
        <v>307</v>
      </c>
      <c r="X49" s="1" t="s">
        <v>339</v>
      </c>
      <c r="Y49" s="1">
        <f t="shared" ca="1" si="18"/>
        <v>0</v>
      </c>
      <c r="Z49" s="1"/>
      <c r="AA49" s="1" t="str">
        <f t="shared" ca="1" si="0"/>
        <v>23362</v>
      </c>
      <c r="AB49" s="1">
        <v>49</v>
      </c>
      <c r="AD49" s="170" t="s">
        <v>340</v>
      </c>
      <c r="AE49" s="1" t="s">
        <v>341</v>
      </c>
    </row>
    <row r="50" spans="12:31" ht="21" customHeight="1" thickBot="1" x14ac:dyDescent="0.2">
      <c r="L50" s="66" t="s">
        <v>338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343</v>
      </c>
      <c r="V50" s="1" t="s">
        <v>344</v>
      </c>
      <c r="W50" s="168" t="s">
        <v>345</v>
      </c>
      <c r="X50" s="1" t="s">
        <v>346</v>
      </c>
      <c r="Y50" s="1">
        <f t="shared" ca="1" si="18"/>
        <v>0</v>
      </c>
      <c r="Z50" s="1"/>
      <c r="AA50" s="1" t="str">
        <f t="shared" ca="1" si="0"/>
        <v>23424</v>
      </c>
      <c r="AB50" s="1">
        <v>50</v>
      </c>
      <c r="AD50" s="170" t="s">
        <v>347</v>
      </c>
      <c r="AE50" s="1" t="s">
        <v>348</v>
      </c>
    </row>
    <row r="51" spans="12:31" ht="21" customHeight="1" thickBot="1" x14ac:dyDescent="0.2">
      <c r="L51" s="30" t="s">
        <v>342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349</v>
      </c>
      <c r="V51" s="1" t="s">
        <v>350</v>
      </c>
      <c r="W51" s="168" t="s">
        <v>351</v>
      </c>
      <c r="X51" s="1" t="s">
        <v>352</v>
      </c>
      <c r="Y51" s="1">
        <f t="shared" ca="1" si="18"/>
        <v>0</v>
      </c>
      <c r="Z51" s="1"/>
      <c r="AA51" s="1" t="str">
        <f t="shared" ca="1" si="0"/>
        <v>23425</v>
      </c>
      <c r="AB51" s="1">
        <v>51</v>
      </c>
      <c r="AD51" s="170" t="s">
        <v>353</v>
      </c>
      <c r="AE51" s="1" t="s">
        <v>354</v>
      </c>
    </row>
    <row r="52" spans="12:31" ht="21" customHeight="1" x14ac:dyDescent="0.15">
      <c r="L52" s="47"/>
      <c r="M52" s="48"/>
      <c r="U52" s="1" t="s">
        <v>355</v>
      </c>
      <c r="V52" s="1" t="s">
        <v>356</v>
      </c>
      <c r="W52" s="168" t="s">
        <v>357</v>
      </c>
      <c r="X52" s="1" t="s">
        <v>358</v>
      </c>
      <c r="Y52" s="1">
        <f t="shared" ca="1" si="18"/>
        <v>0</v>
      </c>
      <c r="Z52" s="1"/>
      <c r="AA52" s="1" t="str">
        <f t="shared" ca="1" si="0"/>
        <v>23427</v>
      </c>
      <c r="AB52" s="1">
        <v>52</v>
      </c>
      <c r="AD52" s="170" t="s">
        <v>359</v>
      </c>
      <c r="AE52" s="1" t="s">
        <v>360</v>
      </c>
    </row>
    <row r="53" spans="12:31" ht="21" customHeight="1" x14ac:dyDescent="0.15">
      <c r="U53" s="1" t="s">
        <v>361</v>
      </c>
      <c r="V53" s="1" t="s">
        <v>362</v>
      </c>
      <c r="W53" s="168" t="s">
        <v>363</v>
      </c>
      <c r="X53" s="1" t="s">
        <v>364</v>
      </c>
      <c r="Y53" s="1">
        <f t="shared" ca="1" si="18"/>
        <v>0</v>
      </c>
      <c r="Z53" s="1"/>
      <c r="AA53" s="1" t="str">
        <f t="shared" ca="1" si="0"/>
        <v>23441</v>
      </c>
      <c r="AB53" s="1">
        <v>53</v>
      </c>
      <c r="AD53" s="170" t="s">
        <v>365</v>
      </c>
      <c r="AE53" s="1" t="s">
        <v>366</v>
      </c>
    </row>
    <row r="54" spans="12:31" ht="21" customHeight="1" x14ac:dyDescent="0.15">
      <c r="U54" s="1" t="s">
        <v>343</v>
      </c>
      <c r="V54" s="1" t="s">
        <v>367</v>
      </c>
      <c r="W54" s="168" t="s">
        <v>345</v>
      </c>
      <c r="X54" s="1" t="s">
        <v>368</v>
      </c>
      <c r="Y54" s="1">
        <f t="shared" ca="1" si="18"/>
        <v>0</v>
      </c>
      <c r="Z54" s="1"/>
      <c r="AA54" s="1" t="str">
        <f t="shared" ca="1" si="0"/>
        <v>23442</v>
      </c>
      <c r="AB54" s="1">
        <v>54</v>
      </c>
    </row>
    <row r="55" spans="12:31" ht="21" customHeight="1" x14ac:dyDescent="0.15">
      <c r="U55" s="1" t="s">
        <v>369</v>
      </c>
      <c r="V55" s="1" t="s">
        <v>370</v>
      </c>
      <c r="W55" s="168" t="s">
        <v>371</v>
      </c>
      <c r="X55" s="1" t="s">
        <v>372</v>
      </c>
      <c r="Y55" s="1">
        <f t="shared" ca="1" si="18"/>
        <v>0</v>
      </c>
      <c r="Z55" s="1"/>
      <c r="AA55" s="1" t="str">
        <f t="shared" ca="1" si="0"/>
        <v>23445</v>
      </c>
      <c r="AB55" s="1">
        <v>55</v>
      </c>
    </row>
    <row r="56" spans="12:31" ht="21" customHeight="1" x14ac:dyDescent="0.15">
      <c r="U56" s="1" t="s">
        <v>373</v>
      </c>
      <c r="V56" s="1" t="s">
        <v>374</v>
      </c>
      <c r="W56" s="168" t="s">
        <v>375</v>
      </c>
      <c r="X56" s="1" t="s">
        <v>376</v>
      </c>
      <c r="Y56" s="1">
        <f t="shared" ca="1" si="18"/>
        <v>0</v>
      </c>
      <c r="Z56" s="1"/>
      <c r="AA56" s="1" t="str">
        <f t="shared" ca="1" si="0"/>
        <v>23446</v>
      </c>
      <c r="AB56" s="1">
        <v>56</v>
      </c>
    </row>
    <row r="57" spans="12:31" ht="21" customHeight="1" x14ac:dyDescent="0.15">
      <c r="U57" s="1" t="s">
        <v>91</v>
      </c>
      <c r="V57" s="1" t="s">
        <v>377</v>
      </c>
      <c r="W57" s="168" t="s">
        <v>351</v>
      </c>
      <c r="X57" s="1" t="s">
        <v>378</v>
      </c>
      <c r="Y57" s="1">
        <f t="shared" ca="1" si="18"/>
        <v>0</v>
      </c>
      <c r="Z57" s="1"/>
      <c r="AA57" s="1" t="str">
        <f t="shared" ca="1" si="0"/>
        <v>23447</v>
      </c>
      <c r="AB57" s="1">
        <v>57</v>
      </c>
    </row>
    <row r="58" spans="12:31" ht="21" customHeight="1" x14ac:dyDescent="0.15">
      <c r="U58" s="1" t="s">
        <v>91</v>
      </c>
      <c r="V58" s="1" t="s">
        <v>379</v>
      </c>
      <c r="W58" s="168" t="s">
        <v>380</v>
      </c>
      <c r="X58" s="1" t="s">
        <v>381</v>
      </c>
      <c r="Y58" s="1">
        <f t="shared" ca="1" si="18"/>
        <v>0</v>
      </c>
      <c r="Z58" s="1"/>
      <c r="AA58" s="1" t="str">
        <f t="shared" ca="1" si="0"/>
        <v>23501</v>
      </c>
      <c r="AB58" s="1">
        <v>58</v>
      </c>
    </row>
    <row r="59" spans="12:31" ht="21" customHeight="1" x14ac:dyDescent="0.15">
      <c r="U59" s="1" t="s">
        <v>382</v>
      </c>
      <c r="V59" s="1" t="s">
        <v>383</v>
      </c>
      <c r="W59" s="168" t="s">
        <v>345</v>
      </c>
      <c r="X59" s="1" t="s">
        <v>384</v>
      </c>
      <c r="Y59" s="1">
        <f t="shared" ca="1" si="18"/>
        <v>0</v>
      </c>
      <c r="Z59" s="1"/>
      <c r="AA59" s="1" t="str">
        <f t="shared" ca="1" si="0"/>
        <v>23561</v>
      </c>
      <c r="AB59" s="1">
        <v>59</v>
      </c>
    </row>
    <row r="60" spans="12:31" ht="21" customHeight="1" x14ac:dyDescent="0.15">
      <c r="U60" s="1" t="s">
        <v>385</v>
      </c>
      <c r="V60" s="1" t="s">
        <v>112</v>
      </c>
      <c r="W60" s="168" t="s">
        <v>386</v>
      </c>
      <c r="X60" s="1" t="s">
        <v>387</v>
      </c>
      <c r="Y60" s="1">
        <f t="shared" ca="1" si="18"/>
        <v>0</v>
      </c>
      <c r="Z60" s="1"/>
      <c r="AA60" s="1" t="str">
        <f t="shared" ca="1" si="0"/>
        <v>23562</v>
      </c>
      <c r="AB60" s="1">
        <v>60</v>
      </c>
    </row>
    <row r="61" spans="12:31" ht="21" customHeight="1" x14ac:dyDescent="0.15">
      <c r="U61" s="1" t="s">
        <v>388</v>
      </c>
      <c r="V61" s="1" t="s">
        <v>389</v>
      </c>
      <c r="W61" s="168" t="s">
        <v>371</v>
      </c>
      <c r="X61" s="1" t="s">
        <v>390</v>
      </c>
      <c r="Y61" s="1">
        <f t="shared" ca="1" si="18"/>
        <v>0</v>
      </c>
      <c r="Z61" s="1"/>
      <c r="AA61" s="1" t="str">
        <f t="shared" ca="1" si="0"/>
        <v>23563</v>
      </c>
      <c r="AB61" s="1">
        <v>61</v>
      </c>
    </row>
    <row r="62" spans="12:31" ht="21" customHeight="1" x14ac:dyDescent="0.15">
      <c r="U62" s="1" t="s">
        <v>388</v>
      </c>
      <c r="V62" s="1" t="s">
        <v>391</v>
      </c>
      <c r="W62" s="168" t="s">
        <v>371</v>
      </c>
      <c r="X62" s="1" t="s">
        <v>392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393</v>
      </c>
      <c r="V63" s="1" t="s">
        <v>394</v>
      </c>
      <c r="W63" s="168" t="s">
        <v>375</v>
      </c>
      <c r="X63" s="1" t="s">
        <v>395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396</v>
      </c>
      <c r="V64" s="1" t="s">
        <v>397</v>
      </c>
      <c r="W64" s="168" t="s">
        <v>351</v>
      </c>
      <c r="X64" s="1" t="s">
        <v>398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399</v>
      </c>
      <c r="V65" s="1" t="s">
        <v>400</v>
      </c>
      <c r="W65" s="168" t="s">
        <v>380</v>
      </c>
      <c r="X65" s="1" t="s">
        <v>401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402</v>
      </c>
      <c r="V66" s="1" t="s">
        <v>403</v>
      </c>
      <c r="W66" s="168" t="s">
        <v>357</v>
      </c>
      <c r="X66" s="1" t="s">
        <v>404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405</v>
      </c>
      <c r="V67" s="1" t="s">
        <v>406</v>
      </c>
      <c r="W67" s="168" t="s">
        <v>407</v>
      </c>
      <c r="X67" s="169" t="s">
        <v>152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408</v>
      </c>
      <c r="V68" s="1" t="s">
        <v>344</v>
      </c>
      <c r="W68" s="168" t="s">
        <v>409</v>
      </c>
      <c r="X68" s="169" t="s">
        <v>471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411</v>
      </c>
      <c r="V69" s="1" t="s">
        <v>412</v>
      </c>
      <c r="W69" s="168" t="s">
        <v>413</v>
      </c>
      <c r="X69" s="169" t="s">
        <v>519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415</v>
      </c>
      <c r="V70" s="1" t="s">
        <v>69</v>
      </c>
      <c r="W70" s="168" t="s">
        <v>416</v>
      </c>
      <c r="X70" s="169" t="s">
        <v>686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417</v>
      </c>
      <c r="V71" s="1" t="s">
        <v>418</v>
      </c>
      <c r="W71" s="168" t="s">
        <v>419</v>
      </c>
      <c r="X71" s="169" t="s">
        <v>687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420</v>
      </c>
      <c r="V72" s="1" t="s">
        <v>421</v>
      </c>
      <c r="W72" s="168" t="s">
        <v>422</v>
      </c>
      <c r="X72" s="169" t="s">
        <v>688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423</v>
      </c>
      <c r="V73" s="1" t="s">
        <v>424</v>
      </c>
      <c r="W73" s="168" t="s">
        <v>425</v>
      </c>
      <c r="X73" s="169" t="s">
        <v>689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426</v>
      </c>
      <c r="V74" s="1" t="s">
        <v>427</v>
      </c>
      <c r="W74" s="168" t="s">
        <v>428</v>
      </c>
      <c r="X74" s="169" t="s">
        <v>432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429</v>
      </c>
      <c r="V75" s="1" t="s">
        <v>430</v>
      </c>
      <c r="W75" s="168" t="s">
        <v>431</v>
      </c>
      <c r="X75" s="169" t="s">
        <v>384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433</v>
      </c>
      <c r="V76" s="1" t="s">
        <v>434</v>
      </c>
      <c r="W76" s="168" t="s">
        <v>435</v>
      </c>
      <c r="X76" s="169" t="s">
        <v>439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436</v>
      </c>
      <c r="V77" s="1" t="s">
        <v>437</v>
      </c>
      <c r="W77" s="168" t="s">
        <v>438</v>
      </c>
      <c r="X77" s="169" t="s">
        <v>387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440</v>
      </c>
      <c r="V78" s="1" t="s">
        <v>441</v>
      </c>
      <c r="W78" s="168" t="s">
        <v>442</v>
      </c>
      <c r="X78" s="169" t="s">
        <v>390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443</v>
      </c>
      <c r="V79" s="1" t="s">
        <v>444</v>
      </c>
      <c r="W79" s="168" t="s">
        <v>445</v>
      </c>
      <c r="X79" s="169" t="s">
        <v>392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446</v>
      </c>
      <c r="V80" s="1" t="s">
        <v>447</v>
      </c>
      <c r="W80" s="168" t="s">
        <v>448</v>
      </c>
      <c r="X80" s="169" t="s">
        <v>395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426</v>
      </c>
      <c r="V81" s="1" t="s">
        <v>449</v>
      </c>
      <c r="W81" s="189" t="s">
        <v>428</v>
      </c>
      <c r="X81" s="169" t="s">
        <v>398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426</v>
      </c>
      <c r="V82" s="1" t="s">
        <v>679</v>
      </c>
      <c r="W82" s="189" t="s">
        <v>428</v>
      </c>
      <c r="X82" s="169" t="s">
        <v>401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429</v>
      </c>
      <c r="V83" s="1" t="s">
        <v>685</v>
      </c>
      <c r="W83" s="168" t="s">
        <v>431</v>
      </c>
      <c r="X83" s="169" t="s">
        <v>404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433</v>
      </c>
      <c r="V84" s="1" t="s">
        <v>450</v>
      </c>
      <c r="W84" s="168" t="s">
        <v>435</v>
      </c>
      <c r="X84" s="169" t="s">
        <v>562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440</v>
      </c>
      <c r="V85" s="1" t="s">
        <v>451</v>
      </c>
      <c r="W85" s="168" t="s">
        <v>442</v>
      </c>
      <c r="X85" s="169" t="s">
        <v>546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443</v>
      </c>
      <c r="V86" s="1" t="s">
        <v>452</v>
      </c>
      <c r="W86" s="168" t="s">
        <v>445</v>
      </c>
      <c r="X86" s="169" t="s">
        <v>549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446</v>
      </c>
      <c r="V87" s="1" t="s">
        <v>453</v>
      </c>
      <c r="W87" s="168" t="s">
        <v>448</v>
      </c>
      <c r="X87" s="169" t="s">
        <v>552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454</v>
      </c>
      <c r="V88" s="1" t="s">
        <v>455</v>
      </c>
      <c r="W88" s="168" t="s">
        <v>456</v>
      </c>
      <c r="X88" s="169" t="s">
        <v>554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457</v>
      </c>
      <c r="V89" s="1" t="s">
        <v>458</v>
      </c>
      <c r="W89" s="168" t="s">
        <v>459</v>
      </c>
      <c r="X89" s="169" t="s">
        <v>555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460</v>
      </c>
      <c r="V90" s="1" t="s">
        <v>461</v>
      </c>
      <c r="W90" s="168" t="s">
        <v>462</v>
      </c>
      <c r="X90" s="169" t="s">
        <v>557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426</v>
      </c>
      <c r="V91" s="1" t="s">
        <v>463</v>
      </c>
      <c r="W91" s="168" t="s">
        <v>428</v>
      </c>
      <c r="X91" s="169" t="s">
        <v>465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429</v>
      </c>
      <c r="V92" s="1" t="s">
        <v>704</v>
      </c>
      <c r="W92" s="168" t="s">
        <v>431</v>
      </c>
      <c r="X92" s="169" t="s">
        <v>410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436</v>
      </c>
      <c r="V93" s="1" t="s">
        <v>464</v>
      </c>
      <c r="W93" s="168" t="s">
        <v>438</v>
      </c>
      <c r="X93" s="169" t="s">
        <v>468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466</v>
      </c>
      <c r="V94" s="1" t="s">
        <v>467</v>
      </c>
      <c r="W94" s="168" t="s">
        <v>442</v>
      </c>
      <c r="X94" s="169" t="s">
        <v>474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469</v>
      </c>
      <c r="V95" s="1" t="s">
        <v>470</v>
      </c>
      <c r="W95" s="168" t="s">
        <v>445</v>
      </c>
      <c r="X95" s="169" t="s">
        <v>477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472</v>
      </c>
      <c r="V96" s="1" t="s">
        <v>473</v>
      </c>
      <c r="W96" s="168" t="s">
        <v>462</v>
      </c>
      <c r="X96" s="169" t="s">
        <v>480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475</v>
      </c>
      <c r="V97" s="1" t="s">
        <v>476</v>
      </c>
      <c r="W97" s="168" t="s">
        <v>428</v>
      </c>
      <c r="X97" s="169" t="s">
        <v>483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478</v>
      </c>
      <c r="V98" s="1" t="s">
        <v>479</v>
      </c>
      <c r="W98" s="168" t="s">
        <v>431</v>
      </c>
      <c r="X98" s="169" t="s">
        <v>486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481</v>
      </c>
      <c r="V99" s="1" t="s">
        <v>482</v>
      </c>
      <c r="W99" s="168" t="s">
        <v>435</v>
      </c>
      <c r="X99" s="169" t="s">
        <v>488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484</v>
      </c>
      <c r="V100" s="1" t="s">
        <v>485</v>
      </c>
      <c r="W100" s="168" t="s">
        <v>438</v>
      </c>
      <c r="X100" s="169" t="s">
        <v>158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466</v>
      </c>
      <c r="V101" s="1" t="s">
        <v>487</v>
      </c>
      <c r="W101" s="189" t="s">
        <v>442</v>
      </c>
      <c r="X101" s="169" t="s">
        <v>491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466</v>
      </c>
      <c r="V102" s="1" t="s">
        <v>684</v>
      </c>
      <c r="W102" s="189" t="s">
        <v>428</v>
      </c>
      <c r="X102" s="169" t="s">
        <v>494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469</v>
      </c>
      <c r="V103" s="1" t="s">
        <v>682</v>
      </c>
      <c r="W103" s="168" t="s">
        <v>445</v>
      </c>
      <c r="X103" s="169" t="s">
        <v>497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489</v>
      </c>
      <c r="V104" s="1" t="s">
        <v>490</v>
      </c>
      <c r="W104" s="168" t="s">
        <v>448</v>
      </c>
      <c r="X104" s="169" t="s">
        <v>499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492</v>
      </c>
      <c r="V105" s="1" t="s">
        <v>493</v>
      </c>
      <c r="W105" s="168" t="s">
        <v>456</v>
      </c>
      <c r="X105" s="169" t="s">
        <v>501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495</v>
      </c>
      <c r="V106" s="1" t="s">
        <v>496</v>
      </c>
      <c r="W106" s="168" t="s">
        <v>459</v>
      </c>
      <c r="X106" s="169" t="s">
        <v>503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472</v>
      </c>
      <c r="V107" s="1" t="s">
        <v>498</v>
      </c>
      <c r="W107" s="168" t="s">
        <v>462</v>
      </c>
      <c r="X107" s="169" t="s">
        <v>505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475</v>
      </c>
      <c r="V108" s="1" t="s">
        <v>500</v>
      </c>
      <c r="W108" s="168" t="s">
        <v>428</v>
      </c>
      <c r="X108" s="169" t="s">
        <v>507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478</v>
      </c>
      <c r="V109" s="1" t="s">
        <v>502</v>
      </c>
      <c r="W109" s="168" t="s">
        <v>431</v>
      </c>
      <c r="X109" s="169" t="s">
        <v>509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481</v>
      </c>
      <c r="V110" s="1" t="s">
        <v>504</v>
      </c>
      <c r="W110" s="168" t="s">
        <v>435</v>
      </c>
      <c r="X110" s="169" t="s">
        <v>510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469</v>
      </c>
      <c r="V111" s="1" t="s">
        <v>506</v>
      </c>
      <c r="W111" s="168" t="s">
        <v>445</v>
      </c>
      <c r="X111" s="169" t="s">
        <v>512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489</v>
      </c>
      <c r="V112" s="1" t="s">
        <v>508</v>
      </c>
      <c r="W112" s="168" t="s">
        <v>448</v>
      </c>
      <c r="X112" s="169" t="s">
        <v>414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492</v>
      </c>
      <c r="V113" s="1" t="s">
        <v>704</v>
      </c>
      <c r="W113" s="168" t="s">
        <v>456</v>
      </c>
      <c r="X113" s="169" t="s">
        <v>515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495</v>
      </c>
      <c r="V114" s="1" t="s">
        <v>511</v>
      </c>
      <c r="W114" s="168" t="s">
        <v>459</v>
      </c>
      <c r="X114" s="169" t="s">
        <v>518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513</v>
      </c>
      <c r="V115" s="1" t="s">
        <v>514</v>
      </c>
      <c r="W115" s="168" t="s">
        <v>462</v>
      </c>
      <c r="X115" s="169" t="s">
        <v>521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516</v>
      </c>
      <c r="V116" s="1" t="s">
        <v>517</v>
      </c>
      <c r="W116" s="168" t="s">
        <v>459</v>
      </c>
      <c r="X116" s="169" t="s">
        <v>523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513</v>
      </c>
      <c r="V117" s="1" t="s">
        <v>473</v>
      </c>
      <c r="W117" s="168" t="s">
        <v>462</v>
      </c>
      <c r="X117" s="169" t="s">
        <v>525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520</v>
      </c>
      <c r="V118" s="1" t="s">
        <v>476</v>
      </c>
      <c r="W118" s="168" t="s">
        <v>428</v>
      </c>
      <c r="X118" s="169" t="s">
        <v>527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522</v>
      </c>
      <c r="V119" s="1" t="s">
        <v>479</v>
      </c>
      <c r="W119" s="168" t="s">
        <v>431</v>
      </c>
      <c r="X119" s="169" t="s">
        <v>529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524</v>
      </c>
      <c r="V120" s="1" t="s">
        <v>482</v>
      </c>
      <c r="W120" s="168" t="s">
        <v>435</v>
      </c>
      <c r="X120" s="169" t="s">
        <v>530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526</v>
      </c>
      <c r="V121" s="1" t="s">
        <v>485</v>
      </c>
      <c r="W121" s="168" t="s">
        <v>438</v>
      </c>
      <c r="X121" s="169" t="s">
        <v>532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528</v>
      </c>
      <c r="V122" s="1" t="s">
        <v>487</v>
      </c>
      <c r="W122" s="189" t="s">
        <v>442</v>
      </c>
      <c r="X122" s="169" t="s">
        <v>169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513</v>
      </c>
      <c r="V123" s="1" t="s">
        <v>681</v>
      </c>
      <c r="W123" s="189" t="s">
        <v>428</v>
      </c>
      <c r="X123" s="169" t="s">
        <v>175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516</v>
      </c>
      <c r="V124" s="1" t="s">
        <v>682</v>
      </c>
      <c r="W124" s="168" t="s">
        <v>459</v>
      </c>
      <c r="X124" s="169" t="s">
        <v>182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513</v>
      </c>
      <c r="V125" s="1" t="s">
        <v>531</v>
      </c>
      <c r="W125" s="168" t="s">
        <v>462</v>
      </c>
      <c r="X125" s="169" t="s">
        <v>188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520</v>
      </c>
      <c r="V126" s="1" t="s">
        <v>295</v>
      </c>
      <c r="W126" s="168" t="s">
        <v>428</v>
      </c>
      <c r="X126" s="169" t="s">
        <v>193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522</v>
      </c>
      <c r="V127" s="1" t="s">
        <v>301</v>
      </c>
      <c r="W127" s="168" t="s">
        <v>431</v>
      </c>
      <c r="X127" s="169" t="s">
        <v>198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526</v>
      </c>
      <c r="V128" s="1" t="s">
        <v>533</v>
      </c>
      <c r="W128" s="168" t="s">
        <v>438</v>
      </c>
      <c r="X128" s="169" t="s">
        <v>690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528</v>
      </c>
      <c r="V129" s="1" t="s">
        <v>534</v>
      </c>
      <c r="W129" s="168" t="s">
        <v>442</v>
      </c>
      <c r="X129" s="169" t="s">
        <v>203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535</v>
      </c>
      <c r="V130" s="1" t="s">
        <v>536</v>
      </c>
      <c r="W130" s="168" t="s">
        <v>445</v>
      </c>
      <c r="X130" s="169" t="s">
        <v>209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537</v>
      </c>
      <c r="V131" s="1" t="s">
        <v>538</v>
      </c>
      <c r="W131" s="168" t="s">
        <v>448</v>
      </c>
      <c r="X131" s="169" t="s">
        <v>215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539</v>
      </c>
      <c r="V132" s="1" t="s">
        <v>540</v>
      </c>
      <c r="W132" s="168" t="s">
        <v>456</v>
      </c>
      <c r="X132" s="169" t="s">
        <v>226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520</v>
      </c>
      <c r="V133" s="1" t="s">
        <v>704</v>
      </c>
      <c r="W133" s="168" t="s">
        <v>428</v>
      </c>
      <c r="X133" s="169" t="s">
        <v>232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522</v>
      </c>
      <c r="V134" s="1" t="s">
        <v>338</v>
      </c>
      <c r="W134" s="168" t="s">
        <v>431</v>
      </c>
      <c r="X134" s="169" t="s">
        <v>691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541</v>
      </c>
      <c r="W136" s="168" t="s">
        <v>542</v>
      </c>
      <c r="X136" s="168" t="s">
        <v>543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544</v>
      </c>
      <c r="V138" s="1" t="s">
        <v>68</v>
      </c>
      <c r="W138" s="168" t="s">
        <v>545</v>
      </c>
      <c r="X138" s="1" t="s">
        <v>546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547</v>
      </c>
      <c r="V139" s="167" t="s">
        <v>548</v>
      </c>
      <c r="W139" s="168" t="s">
        <v>386</v>
      </c>
      <c r="X139" s="1" t="s">
        <v>549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550</v>
      </c>
      <c r="V140" s="1" t="s">
        <v>551</v>
      </c>
      <c r="W140" s="168" t="s">
        <v>375</v>
      </c>
      <c r="X140" s="1" t="s">
        <v>552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553</v>
      </c>
      <c r="V141" s="1" t="s">
        <v>356</v>
      </c>
      <c r="W141" s="168" t="s">
        <v>357</v>
      </c>
      <c r="X141" s="1" t="s">
        <v>554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544</v>
      </c>
      <c r="V142" s="1" t="s">
        <v>70</v>
      </c>
      <c r="W142" s="168" t="s">
        <v>545</v>
      </c>
      <c r="X142" s="1" t="s">
        <v>555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547</v>
      </c>
      <c r="V143" s="167" t="s">
        <v>556</v>
      </c>
      <c r="W143" s="168" t="s">
        <v>386</v>
      </c>
      <c r="X143" s="1" t="s">
        <v>557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558</v>
      </c>
      <c r="V144" s="1" t="s">
        <v>23</v>
      </c>
      <c r="W144" s="168" t="s">
        <v>371</v>
      </c>
      <c r="X144" s="1" t="s">
        <v>559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550</v>
      </c>
      <c r="V145" s="167" t="s">
        <v>87</v>
      </c>
      <c r="W145" s="168" t="s">
        <v>375</v>
      </c>
      <c r="X145" s="1" t="s">
        <v>560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561</v>
      </c>
      <c r="V146" s="1" t="s">
        <v>3</v>
      </c>
      <c r="W146" s="168" t="s">
        <v>351</v>
      </c>
      <c r="X146" s="1" t="s">
        <v>562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4" orientation="landscape" horizontalDpi="400" verticalDpi="400" r:id="rId1"/>
  <headerFooter alignWithMargins="0">
    <oddHeader>&amp;R&amp;F   &amp;D   &amp;T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9" style="45" hidden="1"/>
  </cols>
  <sheetData>
    <row r="1" spans="1:16" ht="13.5" customHeight="1" x14ac:dyDescent="0.15">
      <c r="A1" s="384" t="s">
        <v>719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</row>
    <row r="2" spans="1:16" ht="13.5" customHeight="1" x14ac:dyDescent="0.1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383"/>
      <c r="B4" s="384"/>
      <c r="C4" s="384"/>
      <c r="E4" s="70" t="s">
        <v>563</v>
      </c>
      <c r="F4" s="71"/>
      <c r="H4" s="72"/>
      <c r="I4" s="73"/>
      <c r="L4" s="73"/>
      <c r="M4" s="73"/>
      <c r="O4" s="74" t="s">
        <v>564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565</v>
      </c>
      <c r="F5" s="78">
        <f ca="1">INDIRECT(B47&amp;"!L26")</f>
        <v>0</v>
      </c>
      <c r="H5" s="72"/>
      <c r="I5" s="73"/>
      <c r="L5" s="73"/>
      <c r="M5" s="73"/>
      <c r="O5" s="77" t="s">
        <v>566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567</v>
      </c>
      <c r="L7" s="82" t="s">
        <v>568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385" t="s">
        <v>569</v>
      </c>
      <c r="C8" s="385"/>
      <c r="E8" s="77" t="s">
        <v>570</v>
      </c>
      <c r="F8" s="78">
        <f ca="1">INDIRECT(B47&amp;"!L7")</f>
        <v>0</v>
      </c>
      <c r="H8" s="77" t="s">
        <v>571</v>
      </c>
      <c r="I8" s="78">
        <f ca="1">INDIRECT(B47&amp;"!L15")</f>
        <v>0</v>
      </c>
      <c r="K8" s="84" t="s">
        <v>572</v>
      </c>
      <c r="L8" s="85" t="s">
        <v>573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574</v>
      </c>
      <c r="L10" s="90" t="s">
        <v>575</v>
      </c>
      <c r="M10" s="88">
        <f ca="1">INDIRECT(B47&amp;"!M23")</f>
        <v>0</v>
      </c>
      <c r="O10" s="74" t="s">
        <v>576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86</v>
      </c>
      <c r="I12" s="75"/>
      <c r="K12" s="81" t="s">
        <v>574</v>
      </c>
      <c r="L12" s="82" t="s">
        <v>577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578</v>
      </c>
      <c r="I13" s="78">
        <f ca="1">INDIRECT(B47&amp;"!L16")</f>
        <v>0</v>
      </c>
      <c r="K13" s="92" t="s">
        <v>576</v>
      </c>
      <c r="L13" s="93" t="s">
        <v>579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572</v>
      </c>
      <c r="L14" s="96" t="s">
        <v>580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574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576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581</v>
      </c>
      <c r="C18" s="88">
        <f ca="1">INDIRECT(B47&amp;"!E16")+INDIRECT(B47&amp;"!F16")</f>
        <v>0</v>
      </c>
      <c r="H18" s="72"/>
      <c r="I18" s="79"/>
      <c r="K18" s="95" t="s">
        <v>572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582</v>
      </c>
      <c r="F20" s="71"/>
      <c r="H20" s="80" t="s">
        <v>19</v>
      </c>
      <c r="I20" s="75"/>
      <c r="K20" s="81" t="s">
        <v>574</v>
      </c>
      <c r="L20" s="82" t="s">
        <v>583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584</v>
      </c>
      <c r="I21" s="78">
        <f ca="1">INDIRECT(B47&amp;"!L17")</f>
        <v>0</v>
      </c>
      <c r="K21" s="92" t="s">
        <v>576</v>
      </c>
      <c r="L21" s="93" t="s">
        <v>585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572</v>
      </c>
      <c r="L22" s="96" t="s">
        <v>586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574</v>
      </c>
      <c r="L24" s="196" t="s">
        <v>587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588</v>
      </c>
      <c r="I25" s="78">
        <f ca="1">INDIRECT(B47&amp;"!L18")</f>
        <v>0</v>
      </c>
      <c r="K25" s="92" t="s">
        <v>576</v>
      </c>
      <c r="L25" s="197" t="s">
        <v>589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572</v>
      </c>
      <c r="L26" s="198" t="s">
        <v>590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574</v>
      </c>
      <c r="L28" s="196" t="s">
        <v>591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592</v>
      </c>
      <c r="I29" s="78">
        <f ca="1">INDIRECT(B47&amp;"!L19")</f>
        <v>0</v>
      </c>
      <c r="K29" s="92" t="s">
        <v>576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572</v>
      </c>
      <c r="L30" s="198" t="s">
        <v>593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574</v>
      </c>
      <c r="L32" s="82" t="s">
        <v>594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595</v>
      </c>
      <c r="I33" s="78">
        <f ca="1">INDIRECT(B47&amp;"!L20")</f>
        <v>0</v>
      </c>
      <c r="K33" s="92" t="s">
        <v>576</v>
      </c>
      <c r="L33" s="93" t="s">
        <v>596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572</v>
      </c>
      <c r="L34" s="96" t="s">
        <v>597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598</v>
      </c>
      <c r="I36" s="75"/>
      <c r="K36" s="111" t="s">
        <v>574</v>
      </c>
      <c r="L36" s="112" t="s">
        <v>599</v>
      </c>
      <c r="M36" s="83">
        <f ca="1">INDIRECT(B47&amp;"!M22")</f>
        <v>0</v>
      </c>
      <c r="N36" s="109"/>
      <c r="O36" s="69" t="s">
        <v>600</v>
      </c>
    </row>
    <row r="37" spans="1:16" s="69" customFormat="1" ht="34.5" customHeight="1" thickBot="1" x14ac:dyDescent="0.2">
      <c r="F37" s="79"/>
      <c r="H37" s="77" t="s">
        <v>601</v>
      </c>
      <c r="I37" s="78">
        <f ca="1">INDIRECT(B47&amp;"!L22")</f>
        <v>0</v>
      </c>
      <c r="K37" s="95" t="s">
        <v>576</v>
      </c>
      <c r="L37" s="96" t="s">
        <v>602</v>
      </c>
      <c r="M37" s="86">
        <f ca="1">INDIRECT(B47&amp;"!N22")</f>
        <v>0</v>
      </c>
      <c r="O37" s="386">
        <f ca="1">INDIRECT(B47&amp;"!O24")</f>
        <v>0</v>
      </c>
      <c r="P37" s="386"/>
    </row>
    <row r="38" spans="1:16" s="69" customFormat="1" ht="21.75" customHeight="1" thickBot="1" x14ac:dyDescent="0.2">
      <c r="B38" s="113" t="s">
        <v>603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387"/>
      <c r="P38" s="387"/>
    </row>
    <row r="39" spans="1:16" s="69" customFormat="1" ht="21.75" customHeight="1" x14ac:dyDescent="0.15">
      <c r="B39" s="115" t="s">
        <v>604</v>
      </c>
      <c r="C39" s="116">
        <f ca="1">INDIRECT(B47&amp;"!E7")</f>
        <v>0</v>
      </c>
      <c r="E39" s="80" t="s">
        <v>605</v>
      </c>
      <c r="F39" s="75"/>
      <c r="H39" s="72"/>
      <c r="I39" s="73"/>
      <c r="L39" s="73"/>
      <c r="M39" s="73"/>
      <c r="O39" s="80" t="s">
        <v>606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706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607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2025-02-26T01:22:12Z</dcterms:modified>
</cp:coreProperties>
</file>