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2静岡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水洗化人口等!$A$6:$AD$41</definedName>
    <definedName name="_xlnm.Print_Area" localSheetId="2">し尿集計結果!$A$1:$M$37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V8" i="2"/>
  <c r="V9" i="2"/>
  <c r="V10" i="2"/>
  <c r="N10" i="2" s="1"/>
  <c r="V11" i="2"/>
  <c r="V12" i="2"/>
  <c r="V13" i="2"/>
  <c r="N13" i="2" s="1"/>
  <c r="V14" i="2"/>
  <c r="N14" i="2" s="1"/>
  <c r="V15" i="2"/>
  <c r="N15" i="2" s="1"/>
  <c r="V16" i="2"/>
  <c r="V17" i="2"/>
  <c r="V18" i="2"/>
  <c r="N18" i="2" s="1"/>
  <c r="V19" i="2"/>
  <c r="V20" i="2"/>
  <c r="V21" i="2"/>
  <c r="N21" i="2" s="1"/>
  <c r="V22" i="2"/>
  <c r="N22" i="2" s="1"/>
  <c r="V23" i="2"/>
  <c r="N23" i="2" s="1"/>
  <c r="V24" i="2"/>
  <c r="V25" i="2"/>
  <c r="V26" i="2"/>
  <c r="N26" i="2" s="1"/>
  <c r="V27" i="2"/>
  <c r="V28" i="2"/>
  <c r="V29" i="2"/>
  <c r="N29" i="2" s="1"/>
  <c r="V30" i="2"/>
  <c r="N30" i="2" s="1"/>
  <c r="V31" i="2"/>
  <c r="N31" i="2" s="1"/>
  <c r="V32" i="2"/>
  <c r="V33" i="2"/>
  <c r="V34" i="2"/>
  <c r="N34" i="2" s="1"/>
  <c r="V35" i="2"/>
  <c r="V36" i="2"/>
  <c r="V37" i="2"/>
  <c r="N37" i="2" s="1"/>
  <c r="V38" i="2"/>
  <c r="N38" i="2" s="1"/>
  <c r="V39" i="2"/>
  <c r="N39" i="2" s="1"/>
  <c r="V40" i="2"/>
  <c r="V41" i="2"/>
  <c r="V42" i="2"/>
  <c r="N42" i="2" s="1"/>
  <c r="O8" i="2"/>
  <c r="O9" i="2"/>
  <c r="O10" i="2"/>
  <c r="O11" i="2"/>
  <c r="N11" i="2" s="1"/>
  <c r="O12" i="2"/>
  <c r="N12" i="2" s="1"/>
  <c r="O13" i="2"/>
  <c r="O14" i="2"/>
  <c r="O15" i="2"/>
  <c r="O16" i="2"/>
  <c r="O17" i="2"/>
  <c r="O18" i="2"/>
  <c r="O19" i="2"/>
  <c r="N19" i="2" s="1"/>
  <c r="O20" i="2"/>
  <c r="N20" i="2" s="1"/>
  <c r="O21" i="2"/>
  <c r="O22" i="2"/>
  <c r="O23" i="2"/>
  <c r="O24" i="2"/>
  <c r="O25" i="2"/>
  <c r="O26" i="2"/>
  <c r="O27" i="2"/>
  <c r="N27" i="2" s="1"/>
  <c r="O28" i="2"/>
  <c r="N28" i="2" s="1"/>
  <c r="O29" i="2"/>
  <c r="O30" i="2"/>
  <c r="O31" i="2"/>
  <c r="O32" i="2"/>
  <c r="O33" i="2"/>
  <c r="O34" i="2"/>
  <c r="O35" i="2"/>
  <c r="N35" i="2" s="1"/>
  <c r="O36" i="2"/>
  <c r="N36" i="2" s="1"/>
  <c r="O37" i="2"/>
  <c r="O38" i="2"/>
  <c r="O39" i="2"/>
  <c r="O40" i="2"/>
  <c r="O41" i="2"/>
  <c r="O42" i="2"/>
  <c r="N8" i="2"/>
  <c r="N9" i="2"/>
  <c r="N16" i="2"/>
  <c r="N17" i="2"/>
  <c r="N24" i="2"/>
  <c r="N25" i="2"/>
  <c r="N32" i="2"/>
  <c r="N33" i="2"/>
  <c r="N40" i="2"/>
  <c r="N4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H8" i="2"/>
  <c r="H9" i="2"/>
  <c r="D9" i="2" s="1"/>
  <c r="H10" i="2"/>
  <c r="D10" i="2" s="1"/>
  <c r="H11" i="2"/>
  <c r="D11" i="2" s="1"/>
  <c r="H12" i="2"/>
  <c r="H13" i="2"/>
  <c r="H14" i="2"/>
  <c r="D14" i="2" s="1"/>
  <c r="H15" i="2"/>
  <c r="H16" i="2"/>
  <c r="H17" i="2"/>
  <c r="D17" i="2" s="1"/>
  <c r="H18" i="2"/>
  <c r="D18" i="2" s="1"/>
  <c r="H19" i="2"/>
  <c r="D19" i="2" s="1"/>
  <c r="H20" i="2"/>
  <c r="H21" i="2"/>
  <c r="H22" i="2"/>
  <c r="D22" i="2" s="1"/>
  <c r="H23" i="2"/>
  <c r="H24" i="2"/>
  <c r="H25" i="2"/>
  <c r="D25" i="2" s="1"/>
  <c r="H26" i="2"/>
  <c r="D26" i="2" s="1"/>
  <c r="H27" i="2"/>
  <c r="D27" i="2" s="1"/>
  <c r="H28" i="2"/>
  <c r="H29" i="2"/>
  <c r="H30" i="2"/>
  <c r="D30" i="2" s="1"/>
  <c r="H31" i="2"/>
  <c r="H32" i="2"/>
  <c r="H33" i="2"/>
  <c r="D33" i="2" s="1"/>
  <c r="H34" i="2"/>
  <c r="D34" i="2" s="1"/>
  <c r="H35" i="2"/>
  <c r="D35" i="2" s="1"/>
  <c r="H36" i="2"/>
  <c r="H37" i="2"/>
  <c r="H38" i="2"/>
  <c r="D38" i="2" s="1"/>
  <c r="H39" i="2"/>
  <c r="H40" i="2"/>
  <c r="H41" i="2"/>
  <c r="D41" i="2" s="1"/>
  <c r="H42" i="2"/>
  <c r="D42" i="2" s="1"/>
  <c r="E8" i="2"/>
  <c r="D8" i="2" s="1"/>
  <c r="E9" i="2"/>
  <c r="E10" i="2"/>
  <c r="E11" i="2"/>
  <c r="E12" i="2"/>
  <c r="E13" i="2"/>
  <c r="E14" i="2"/>
  <c r="E15" i="2"/>
  <c r="D15" i="2" s="1"/>
  <c r="E16" i="2"/>
  <c r="D16" i="2" s="1"/>
  <c r="E17" i="2"/>
  <c r="E18" i="2"/>
  <c r="E19" i="2"/>
  <c r="E20" i="2"/>
  <c r="E21" i="2"/>
  <c r="E22" i="2"/>
  <c r="E23" i="2"/>
  <c r="D23" i="2" s="1"/>
  <c r="E24" i="2"/>
  <c r="D24" i="2" s="1"/>
  <c r="E25" i="2"/>
  <c r="E26" i="2"/>
  <c r="E27" i="2"/>
  <c r="E28" i="2"/>
  <c r="E29" i="2"/>
  <c r="E30" i="2"/>
  <c r="E31" i="2"/>
  <c r="D31" i="2" s="1"/>
  <c r="E32" i="2"/>
  <c r="D32" i="2" s="1"/>
  <c r="E33" i="2"/>
  <c r="E34" i="2"/>
  <c r="E35" i="2"/>
  <c r="E36" i="2"/>
  <c r="E37" i="2"/>
  <c r="E38" i="2"/>
  <c r="E39" i="2"/>
  <c r="D39" i="2" s="1"/>
  <c r="E40" i="2"/>
  <c r="D40" i="2" s="1"/>
  <c r="E41" i="2"/>
  <c r="E42" i="2"/>
  <c r="D12" i="2"/>
  <c r="D13" i="2"/>
  <c r="D20" i="2"/>
  <c r="D21" i="2"/>
  <c r="D28" i="2"/>
  <c r="D29" i="2"/>
  <c r="D36" i="2"/>
  <c r="D37" i="2"/>
  <c r="P8" i="1"/>
  <c r="P9" i="1"/>
  <c r="I9" i="1" s="1"/>
  <c r="D9" i="1" s="1"/>
  <c r="P10" i="1"/>
  <c r="P11" i="1"/>
  <c r="P12" i="1"/>
  <c r="P13" i="1"/>
  <c r="P14" i="1"/>
  <c r="P15" i="1"/>
  <c r="I15" i="1" s="1"/>
  <c r="D15" i="1" s="1"/>
  <c r="P16" i="1"/>
  <c r="P17" i="1"/>
  <c r="I17" i="1" s="1"/>
  <c r="D17" i="1" s="1"/>
  <c r="P18" i="1"/>
  <c r="P19" i="1"/>
  <c r="P20" i="1"/>
  <c r="P21" i="1"/>
  <c r="P22" i="1"/>
  <c r="P23" i="1"/>
  <c r="I23" i="1" s="1"/>
  <c r="D23" i="1" s="1"/>
  <c r="P24" i="1"/>
  <c r="P25" i="1"/>
  <c r="I25" i="1" s="1"/>
  <c r="D25" i="1" s="1"/>
  <c r="P26" i="1"/>
  <c r="P27" i="1"/>
  <c r="P28" i="1"/>
  <c r="P29" i="1"/>
  <c r="P30" i="1"/>
  <c r="P31" i="1"/>
  <c r="I31" i="1" s="1"/>
  <c r="D31" i="1" s="1"/>
  <c r="P32" i="1"/>
  <c r="P33" i="1"/>
  <c r="I33" i="1" s="1"/>
  <c r="D33" i="1" s="1"/>
  <c r="P34" i="1"/>
  <c r="P35" i="1"/>
  <c r="P36" i="1"/>
  <c r="P37" i="1"/>
  <c r="P38" i="1"/>
  <c r="P39" i="1"/>
  <c r="I39" i="1" s="1"/>
  <c r="D39" i="1" s="1"/>
  <c r="P40" i="1"/>
  <c r="P41" i="1"/>
  <c r="I41" i="1" s="1"/>
  <c r="D41" i="1" s="1"/>
  <c r="P42" i="1"/>
  <c r="I8" i="1"/>
  <c r="I10" i="1"/>
  <c r="I11" i="1"/>
  <c r="D11" i="1" s="1"/>
  <c r="I12" i="1"/>
  <c r="I13" i="1"/>
  <c r="I14" i="1"/>
  <c r="D14" i="1" s="1"/>
  <c r="I16" i="1"/>
  <c r="I18" i="1"/>
  <c r="I19" i="1"/>
  <c r="D19" i="1" s="1"/>
  <c r="I20" i="1"/>
  <c r="I21" i="1"/>
  <c r="I22" i="1"/>
  <c r="D22" i="1" s="1"/>
  <c r="I24" i="1"/>
  <c r="I26" i="1"/>
  <c r="I27" i="1"/>
  <c r="D27" i="1" s="1"/>
  <c r="I28" i="1"/>
  <c r="I29" i="1"/>
  <c r="I30" i="1"/>
  <c r="D30" i="1" s="1"/>
  <c r="I32" i="1"/>
  <c r="I34" i="1"/>
  <c r="I35" i="1"/>
  <c r="D35" i="1" s="1"/>
  <c r="I36" i="1"/>
  <c r="I37" i="1"/>
  <c r="I38" i="1"/>
  <c r="D38" i="1" s="1"/>
  <c r="I40" i="1"/>
  <c r="I42" i="1"/>
  <c r="E8" i="1"/>
  <c r="D8" i="1" s="1"/>
  <c r="E9" i="1"/>
  <c r="E10" i="1"/>
  <c r="E11" i="1"/>
  <c r="E12" i="1"/>
  <c r="D12" i="1" s="1"/>
  <c r="E13" i="1"/>
  <c r="D13" i="1" s="1"/>
  <c r="E14" i="1"/>
  <c r="E15" i="1"/>
  <c r="E16" i="1"/>
  <c r="D16" i="1" s="1"/>
  <c r="E17" i="1"/>
  <c r="E18" i="1"/>
  <c r="E19" i="1"/>
  <c r="E20" i="1"/>
  <c r="D20" i="1" s="1"/>
  <c r="E21" i="1"/>
  <c r="D21" i="1" s="1"/>
  <c r="E22" i="1"/>
  <c r="E23" i="1"/>
  <c r="E24" i="1"/>
  <c r="D24" i="1" s="1"/>
  <c r="E25" i="1"/>
  <c r="E26" i="1"/>
  <c r="E27" i="1"/>
  <c r="E28" i="1"/>
  <c r="D28" i="1" s="1"/>
  <c r="E29" i="1"/>
  <c r="D29" i="1" s="1"/>
  <c r="E30" i="1"/>
  <c r="E31" i="1"/>
  <c r="E32" i="1"/>
  <c r="D32" i="1" s="1"/>
  <c r="E33" i="1"/>
  <c r="E34" i="1"/>
  <c r="E35" i="1"/>
  <c r="E36" i="1"/>
  <c r="D36" i="1" s="1"/>
  <c r="E37" i="1"/>
  <c r="D37" i="1" s="1"/>
  <c r="E38" i="1"/>
  <c r="E39" i="1"/>
  <c r="E40" i="1"/>
  <c r="D40" i="1" s="1"/>
  <c r="E41" i="1"/>
  <c r="E42" i="1"/>
  <c r="D10" i="1"/>
  <c r="T10" i="1" s="1"/>
  <c r="D18" i="1"/>
  <c r="J18" i="1" s="1"/>
  <c r="D26" i="1"/>
  <c r="J26" i="1" s="1"/>
  <c r="D34" i="1"/>
  <c r="F34" i="1" s="1"/>
  <c r="D42" i="1"/>
  <c r="J42" i="1" s="1"/>
  <c r="T20" i="1" l="1"/>
  <c r="L20" i="1"/>
  <c r="F20" i="1"/>
  <c r="J20" i="1"/>
  <c r="N20" i="1"/>
  <c r="F27" i="1"/>
  <c r="J27" i="1"/>
  <c r="N27" i="1"/>
  <c r="T27" i="1"/>
  <c r="L27" i="1"/>
  <c r="J41" i="1"/>
  <c r="N41" i="1"/>
  <c r="L41" i="1"/>
  <c r="T41" i="1"/>
  <c r="F41" i="1"/>
  <c r="J9" i="1"/>
  <c r="N9" i="1"/>
  <c r="L9" i="1"/>
  <c r="T9" i="1"/>
  <c r="F9" i="1"/>
  <c r="J14" i="1"/>
  <c r="T14" i="1"/>
  <c r="L14" i="1"/>
  <c r="F14" i="1"/>
  <c r="N14" i="1"/>
  <c r="F35" i="1"/>
  <c r="N35" i="1"/>
  <c r="J35" i="1"/>
  <c r="T35" i="1"/>
  <c r="L35" i="1"/>
  <c r="N31" i="1"/>
  <c r="F31" i="1"/>
  <c r="T31" i="1"/>
  <c r="L31" i="1"/>
  <c r="J31" i="1"/>
  <c r="N15" i="1"/>
  <c r="T15" i="1"/>
  <c r="F15" i="1"/>
  <c r="L15" i="1"/>
  <c r="J15" i="1"/>
  <c r="N22" i="1"/>
  <c r="J22" i="1"/>
  <c r="T22" i="1"/>
  <c r="F22" i="1"/>
  <c r="L22" i="1"/>
  <c r="T36" i="1"/>
  <c r="N36" i="1"/>
  <c r="F36" i="1"/>
  <c r="J36" i="1"/>
  <c r="L36" i="1"/>
  <c r="T12" i="1"/>
  <c r="N12" i="1"/>
  <c r="F12" i="1"/>
  <c r="J12" i="1"/>
  <c r="L12" i="1"/>
  <c r="J33" i="1"/>
  <c r="T33" i="1"/>
  <c r="N33" i="1"/>
  <c r="F33" i="1"/>
  <c r="L33" i="1"/>
  <c r="J17" i="1"/>
  <c r="L17" i="1"/>
  <c r="N17" i="1"/>
  <c r="T17" i="1"/>
  <c r="F17" i="1"/>
  <c r="N39" i="1"/>
  <c r="T39" i="1"/>
  <c r="L39" i="1"/>
  <c r="F39" i="1"/>
  <c r="J39" i="1"/>
  <c r="N23" i="1"/>
  <c r="L23" i="1"/>
  <c r="T23" i="1"/>
  <c r="F23" i="1"/>
  <c r="J23" i="1"/>
  <c r="J40" i="1"/>
  <c r="N40" i="1"/>
  <c r="T40" i="1"/>
  <c r="L40" i="1"/>
  <c r="F40" i="1"/>
  <c r="F32" i="1"/>
  <c r="N32" i="1"/>
  <c r="L32" i="1"/>
  <c r="T32" i="1"/>
  <c r="J32" i="1"/>
  <c r="J24" i="1"/>
  <c r="N24" i="1"/>
  <c r="T24" i="1"/>
  <c r="F24" i="1"/>
  <c r="L24" i="1"/>
  <c r="N16" i="1"/>
  <c r="T16" i="1"/>
  <c r="L16" i="1"/>
  <c r="F16" i="1"/>
  <c r="J16" i="1"/>
  <c r="J8" i="1"/>
  <c r="F8" i="1"/>
  <c r="N8" i="1"/>
  <c r="L8" i="1"/>
  <c r="T8" i="1"/>
  <c r="F11" i="1"/>
  <c r="J11" i="1"/>
  <c r="N11" i="1"/>
  <c r="T11" i="1"/>
  <c r="L11" i="1"/>
  <c r="T28" i="1"/>
  <c r="L28" i="1"/>
  <c r="F28" i="1"/>
  <c r="J28" i="1"/>
  <c r="N28" i="1"/>
  <c r="N25" i="1"/>
  <c r="T25" i="1"/>
  <c r="L25" i="1"/>
  <c r="F25" i="1"/>
  <c r="J25" i="1"/>
  <c r="T30" i="1"/>
  <c r="L30" i="1"/>
  <c r="F30" i="1"/>
  <c r="J30" i="1"/>
  <c r="N30" i="1"/>
  <c r="L19" i="1"/>
  <c r="F19" i="1"/>
  <c r="N19" i="1"/>
  <c r="J19" i="1"/>
  <c r="T19" i="1"/>
  <c r="T37" i="1"/>
  <c r="L37" i="1"/>
  <c r="F37" i="1"/>
  <c r="J37" i="1"/>
  <c r="N37" i="1"/>
  <c r="L29" i="1"/>
  <c r="J29" i="1"/>
  <c r="F29" i="1"/>
  <c r="N29" i="1"/>
  <c r="T29" i="1"/>
  <c r="T21" i="1"/>
  <c r="L21" i="1"/>
  <c r="F21" i="1"/>
  <c r="J21" i="1"/>
  <c r="N21" i="1"/>
  <c r="T13" i="1"/>
  <c r="L13" i="1"/>
  <c r="F13" i="1"/>
  <c r="J13" i="1"/>
  <c r="N13" i="1"/>
  <c r="N38" i="1"/>
  <c r="T38" i="1"/>
  <c r="F38" i="1"/>
  <c r="L38" i="1"/>
  <c r="J38" i="1"/>
  <c r="T18" i="1"/>
  <c r="F42" i="1"/>
  <c r="F26" i="1"/>
  <c r="F18" i="1"/>
  <c r="F10" i="1"/>
  <c r="L42" i="1"/>
  <c r="L34" i="1"/>
  <c r="L26" i="1"/>
  <c r="L18" i="1"/>
  <c r="L10" i="1"/>
  <c r="T26" i="1"/>
  <c r="N10" i="1"/>
  <c r="T42" i="1"/>
  <c r="N42" i="1"/>
  <c r="N26" i="1"/>
  <c r="N34" i="1"/>
  <c r="N18" i="1"/>
  <c r="J34" i="1"/>
  <c r="J10" i="1"/>
  <c r="T3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I7" i="1"/>
  <c r="E7" i="1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<sst xmlns="http://schemas.openxmlformats.org/spreadsheetml/2006/main" count="809" uniqueCount="332">
  <si>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</si>
  <si>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</si>
  <si>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</si>
  <si>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</si>
  <si>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</si>
  <si>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</si>
  <si>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</si>
  <si>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</si>
  <si>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</si>
  <si>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</si>
  <si>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</si>
  <si>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</si>
  <si>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</si>
  <si>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</si>
  <si>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</si>
  <si>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</si>
  <si>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</si>
  <si>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</si>
  <si>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</si>
  <si>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</si>
  <si>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</si>
  <si>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</si>
  <si>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</si>
  <si>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</si>
  <si>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</si>
  <si>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</si>
  <si>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</si>
  <si>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</si>
  <si>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</si>
  <si>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</si>
  <si>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</si>
  <si>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</si>
  <si>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</si>
  <si>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</si>
  <si>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</si>
  <si>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</si>
  <si>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</si>
  <si>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</si>
  <si>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</si>
  <si>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</si>
  <si>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</si>
  <si>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</si>
  <si>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</si>
  <si>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</si>
  <si>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</si>
  <si>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</si>
  <si>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</si>
  <si>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</si>
  <si>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</si>
  <si>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</si>
  <si>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</si>
  <si>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</si>
  <si>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</si>
  <si>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</si>
  <si>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</si>
  <si>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</si>
  <si>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</si>
  <si>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</si>
  <si>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</si>
  <si>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</si>
  <si>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</si>
  <si>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</si>
  <si>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</si>
  <si>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</si>
  <si>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</si>
  <si>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</si>
  <si>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</si>
  <si>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</si>
  <si>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</si>
  <si>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</si>
  <si>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</si>
  <si>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</si>
  <si>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</si>
  <si>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</si>
  <si>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</si>
  <si>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</si>
  <si>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</si>
  <si>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</si>
  <si>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</si>
  <si>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</si>
  <si>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</si>
  <si>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</si>
  <si>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</si>
  <si>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</si>
  <si>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</si>
  <si>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</si>
  <si>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</si>
  <si>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</si>
  <si>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</si>
  <si>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</si>
  <si>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</si>
  <si>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</si>
  <si>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</si>
  <si>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</si>
  <si>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</si>
  <si>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</si>
  <si>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</si>
  <si>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</si>
  <si>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</si>
  <si>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</si>
  <si>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</si>
  <si>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</si>
  <si>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</si>
  <si>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</si>
  <si>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</si>
  <si>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</si>
  <si>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</si>
  <si>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</si>
  <si>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</si>
  <si>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</si>
  <si>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</si>
  <si>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</si>
  <si>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</si>
  <si>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</si>
  <si>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</si>
  <si>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</si>
  <si>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</si>
  <si>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</si>
  <si>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</si>
  <si>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</si>
  <si>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</si>
  <si>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</si>
  <si>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</si>
  <si>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</si>
  <si>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</si>
  <si>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</si>
  <si>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</si>
  <si>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</si>
  <si>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</si>
  <si>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</si>
  <si>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</si>
  <si>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</si>
  <si>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</si>
  <si>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</si>
  <si>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</si>
  <si>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</si>
  <si>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</si>
  <si>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</si>
  <si>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</si>
  <si>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</si>
  <si>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</si>
  <si>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</si>
  <si>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</si>
  <si>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</si>
  <si>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</si>
  <si>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</si>
  <si>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</si>
  <si>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</si>
  <si>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</si>
  <si>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</si>
  <si>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</si>
  <si>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</si>
  <si>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</si>
  <si>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</si>
  <si>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</si>
  <si>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</si>
  <si>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</si>
  <si>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</si>
  <si>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</si>
  <si>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</si>
  <si>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</si>
  <si>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</si>
  <si>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</si>
  <si>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</si>
  <si>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</si>
  <si>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</si>
  <si>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</si>
  <si>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</si>
  <si>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</si>
  <si>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</si>
  <si>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</si>
  <si>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</si>
  <si>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</si>
  <si>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</si>
  <si>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</si>
  <si>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</si>
  <si>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</si>
  <si>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</si>
  <si>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</si>
  <si>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</si>
  <si>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</si>
  <si>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</si>
  <si>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</si>
  <si>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</si>
  <si>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</si>
  <si>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</si>
  <si>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</si>
  <si>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</si>
  <si>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</si>
  <si>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</si>
  <si>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</si>
  <si>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</si>
  <si>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</si>
  <si>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</si>
  <si>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</si>
  <si>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</si>
  <si>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</si>
  <si>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</si>
  <si>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</si>
  <si>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</si>
  <si>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</si>
  <si>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</si>
  <si>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</si>
  <si>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</si>
  <si>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</si>
  <si>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</si>
  <si>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</si>
  <si>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</si>
  <si>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</si>
  <si>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</si>
  <si>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</si>
  <si>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</si>
  <si>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</si>
  <si>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</si>
  <si>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</si>
  <si>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</si>
  <si>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</si>
  <si>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</si>
  <si>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</si>
  <si>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</si>
  <si>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</si>
  <si>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</si>
  <si>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</si>
  <si>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</si>
  <si>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</si>
  <si>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</si>
  <si>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</si>
  <si>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</si>
  <si>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</si>
  <si>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</si>
  <si>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</si>
  <si>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</si>
  <si>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</si>
  <si>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</si>
  <si>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</si>
  <si>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</si>
  <si>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</si>
  <si>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</si>
  <si>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</si>
  <si>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</si>
  <si>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</si>
  <si>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</si>
  <si>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</si>
  <si>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</si>
  <si>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</si>
  <si>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</si>
  <si>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</si>
  <si>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</si>
  <si>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</si>
  <si>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</si>
  <si>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</si>
  <si>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</si>
  <si>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</si>
  <si>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</si>
  <si>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</si>
  <si>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</si>
  <si>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</si>
  <si>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22000</t>
  </si>
  <si>
    <t>水洗化人口等（令和5年度実績）</t>
    <phoneticPr fontId="3"/>
  </si>
  <si>
    <t>し尿処理の状況（令和5年度実績）</t>
    <phoneticPr fontId="3"/>
  </si>
  <si>
    <t>22100</t>
  </si>
  <si>
    <t>静岡市</t>
  </si>
  <si>
    <t/>
  </si>
  <si>
    <t>○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</si>
  <si>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</si>
  <si>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</si>
  <si>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</si>
  <si>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</si>
  <si>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</si>
  <si>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</si>
  <si>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</si>
  <si>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</si>
  <si>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</si>
  <si>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</si>
  <si>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</si>
  <si>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</si>
  <si>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</si>
  <si>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</si>
  <si>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</si>
  <si>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</si>
  <si>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</si>
  <si>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</si>
  <si>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</si>
  <si>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</si>
  <si>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</si>
  <si>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</si>
  <si>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</si>
  <si>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</si>
  <si>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</si>
  <si>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</si>
  <si>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</si>
  <si>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</si>
  <si>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</si>
  <si>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</si>
  <si>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</si>
  <si>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</si>
  <si>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</si>
  <si>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</si>
  <si>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</si>
  <si>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</si>
  <si>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</si>
  <si>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</si>
  <si>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</si>
  <si>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</si>
  <si>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</si>
  <si>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</si>
  <si>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</si>
  <si>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</si>
  <si>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</si>
  <si>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</si>
  <si>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</si>
  <si>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</si>
  <si>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</si>
  <si>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</si>
  <si>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</si>
  <si>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</si>
  <si>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</si>
  <si>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</si>
  <si>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</si>
  <si>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</si>
  <si>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</si>
  <si>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清水町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</si>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</sst>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2" xfId="4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09" t="s">
        <v>192</v>
      </c>
      <c r="B2" s="111" t="s">
        <v>193</v>
      </c>
      <c r="C2" s="112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26" t="s">
        <v>197</v>
      </c>
      <c r="W2" s="118"/>
      <c r="X2" s="118"/>
      <c r="Y2" s="119"/>
      <c r="Z2" s="117" t="s">
        <v>198</v>
      </c>
      <c r="AA2" s="118"/>
      <c r="AB2" s="118"/>
      <c r="AC2" s="119"/>
      <c r="AD2" s="182"/>
      <c r="AE2" s="182"/>
    </row>
    <row r="3" spans="1:31" s="66" customFormat="1" ht="13.5" customHeight="1">
      <c r="A3" s="110"/>
      <c r="B3" s="110"/>
      <c r="C3" s="113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0"/>
      <c r="W3" s="121"/>
      <c r="X3" s="121"/>
      <c r="Y3" s="122"/>
      <c r="Z3" s="120"/>
      <c r="AA3" s="121"/>
      <c r="AB3" s="121"/>
      <c r="AC3" s="122"/>
      <c r="AD3" s="182"/>
      <c r="AE3" s="182"/>
    </row>
    <row r="4" spans="1:31" s="66" customFormat="1" ht="18.75" customHeight="1">
      <c r="A4" s="110"/>
      <c r="B4" s="110"/>
      <c r="C4" s="113"/>
      <c r="D4" s="54"/>
      <c r="E4" s="114" t="s">
        <v>199</v>
      </c>
      <c r="F4" s="115" t="s">
        <v>249</v>
      </c>
      <c r="G4" s="115" t="s">
        <v>243</v>
      </c>
      <c r="H4" s="115" t="s">
        <v>201</v>
      </c>
      <c r="I4" s="114" t="s">
        <v>199</v>
      </c>
      <c r="J4" s="115" t="s">
        <v>202</v>
      </c>
      <c r="K4" s="115" t="s">
        <v>203</v>
      </c>
      <c r="L4" s="115" t="s">
        <v>204</v>
      </c>
      <c r="M4" s="115" t="s">
        <v>256</v>
      </c>
      <c r="N4" s="115" t="s">
        <v>205</v>
      </c>
      <c r="O4" s="124" t="s">
        <v>250</v>
      </c>
      <c r="P4" s="127" t="s">
        <v>206</v>
      </c>
      <c r="Q4" s="100"/>
      <c r="R4" s="100"/>
      <c r="S4" s="57"/>
      <c r="T4" s="115" t="s">
        <v>207</v>
      </c>
      <c r="U4" s="58"/>
      <c r="V4" s="115" t="s">
        <v>208</v>
      </c>
      <c r="W4" s="115" t="s">
        <v>245</v>
      </c>
      <c r="X4" s="109" t="s">
        <v>209</v>
      </c>
      <c r="Y4" s="109" t="s">
        <v>210</v>
      </c>
      <c r="Z4" s="115" t="s">
        <v>208</v>
      </c>
      <c r="AA4" s="115" t="s">
        <v>244</v>
      </c>
      <c r="AB4" s="109" t="s">
        <v>209</v>
      </c>
      <c r="AC4" s="109" t="s">
        <v>210</v>
      </c>
      <c r="AD4" s="182"/>
      <c r="AE4" s="182"/>
    </row>
    <row r="5" spans="1:31" s="66" customFormat="1" ht="22.5" customHeight="1">
      <c r="A5" s="110"/>
      <c r="B5" s="110"/>
      <c r="C5" s="113"/>
      <c r="D5" s="54"/>
      <c r="E5" s="114"/>
      <c r="F5" s="116"/>
      <c r="G5" s="116"/>
      <c r="H5" s="116"/>
      <c r="I5" s="114"/>
      <c r="J5" s="116"/>
      <c r="K5" s="116"/>
      <c r="L5" s="116"/>
      <c r="M5" s="116"/>
      <c r="N5" s="116"/>
      <c r="O5" s="125"/>
      <c r="P5" s="116"/>
      <c r="Q5" s="99" t="s">
        <v>247</v>
      </c>
      <c r="R5" s="99" t="s">
        <v>211</v>
      </c>
      <c r="S5" s="59" t="s">
        <v>248</v>
      </c>
      <c r="T5" s="116"/>
      <c r="U5" s="60"/>
      <c r="V5" s="116"/>
      <c r="W5" s="116"/>
      <c r="X5" s="123"/>
      <c r="Y5" s="123"/>
      <c r="Z5" s="116"/>
      <c r="AA5" s="116"/>
      <c r="AB5" s="123"/>
      <c r="AC5" s="123"/>
      <c r="AD5" s="182"/>
      <c r="AE5" s="182"/>
    </row>
    <row r="6" spans="1:31" s="67" customFormat="1" ht="13.5" customHeight="1">
      <c r="A6" s="110"/>
      <c r="B6" s="110"/>
      <c r="C6" s="113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32</v>
      </c>
      <c r="B7" s="108" t="s">
        <v>257</v>
      </c>
      <c r="C7" s="92" t="s">
        <v>199</v>
      </c>
      <c r="D7" s="93">
        <f>+SUM(E7,+I7)</f>
        <v>3611045</v>
      </c>
      <c r="E7" s="93">
        <f>+SUM(G7+H7)</f>
        <v>55546</v>
      </c>
      <c r="F7" s="94">
        <f>IF(D7&gt;0,E7/D7*100,"-")</f>
        <v>1.5382250844284688</v>
      </c>
      <c r="G7" s="93">
        <f>SUM(G$8:G$207)</f>
        <v>54579</v>
      </c>
      <c r="H7" s="93">
        <f>SUM(H$8:H$207)</f>
        <v>967</v>
      </c>
      <c r="I7" s="93">
        <f>+SUM(K7,+M7,O7+P7)</f>
        <v>3555499</v>
      </c>
      <c r="J7" s="94">
        <f>IF(D7&gt;0,I7/D7*100,"-")</f>
        <v>98.461774915571539</v>
      </c>
      <c r="K7" s="93">
        <f>SUM(K$8:K$207)</f>
        <v>2208198</v>
      </c>
      <c r="L7" s="94">
        <f>IF(D7&gt;0,K7/D7*100,"-")</f>
        <v>61.151217999221828</v>
      </c>
      <c r="M7" s="93">
        <f>SUM(M$8:M$207)</f>
        <v>13718</v>
      </c>
      <c r="N7" s="94">
        <f>IF(D7&gt;0,M7/D7*100,"-")</f>
        <v>0.3798900318328905</v>
      </c>
      <c r="O7" s="91">
        <f>SUM(O$8:O$207)</f>
        <v>23327</v>
      </c>
      <c r="P7" s="93">
        <f>SUM(Q7:S7)</f>
        <v>1310256</v>
      </c>
      <c r="Q7" s="93">
        <f>SUM(Q$8:Q$207)</f>
        <v>575086</v>
      </c>
      <c r="R7" s="93">
        <f>SUM(R$8:R$207)</f>
        <v>729189</v>
      </c>
      <c r="S7" s="93">
        <f>SUM(S$8:S$207)</f>
        <v>5981</v>
      </c>
      <c r="T7" s="94">
        <f>IF(D7&gt;0,P7/D7*100,"-")</f>
        <v>36.284676596386916</v>
      </c>
      <c r="U7" s="93">
        <f>SUM(U$8:U$207)</f>
        <v>109622</v>
      </c>
      <c r="V7" s="95">
        <f t="shared" ref="V7:AC7" si="0">COUNTIF(V$8:V$207,"○")</f>
        <v>19</v>
      </c>
      <c r="W7" s="95">
        <f t="shared" si="0"/>
        <v>0</v>
      </c>
      <c r="X7" s="95">
        <f t="shared" si="0"/>
        <v>1</v>
      </c>
      <c r="Y7" s="95">
        <f t="shared" si="0"/>
        <v>15</v>
      </c>
      <c r="Z7" s="95">
        <f t="shared" si="0"/>
        <v>15</v>
      </c>
      <c r="AA7" s="95">
        <f t="shared" si="0"/>
        <v>0</v>
      </c>
      <c r="AB7" s="95">
        <f t="shared" si="0"/>
        <v>1</v>
      </c>
      <c r="AC7" s="95">
        <f t="shared" si="0"/>
        <v>19</v>
      </c>
    </row>
    <row r="8" spans="1:31" ht="13.5" customHeight="1">
      <c r="A8" s="85" t="s">
        <v>32</v>
      </c>
      <c r="B8" s="86" t="s">
        <v>260</v>
      </c>
      <c r="C8" s="85" t="s">
        <v>261</v>
      </c>
      <c r="D8" s="87">
        <f>+SUM(E8,+I8)</f>
        <v>679092</v>
      </c>
      <c r="E8" s="87">
        <f>+SUM(G8+H8)</f>
        <v>5218</v>
      </c>
      <c r="F8" s="106">
        <f>IF(D8&gt;0,E8/D8*100,"-")</f>
        <v>0.76837895307263226</v>
      </c>
      <c r="G8" s="87">
        <v>5068</v>
      </c>
      <c r="H8" s="87">
        <v>150</v>
      </c>
      <c r="I8" s="87">
        <f>+SUM(K8,+M8,O8+P8)</f>
        <v>673874</v>
      </c>
      <c r="J8" s="88">
        <f>IF(D8&gt;0,I8/D8*100,"-")</f>
        <v>99.231621046927359</v>
      </c>
      <c r="K8" s="87">
        <v>545786</v>
      </c>
      <c r="L8" s="88">
        <f>IF(D8&gt;0,K8/D8*100,"-")</f>
        <v>80.369964599789128</v>
      </c>
      <c r="M8" s="87">
        <v>0</v>
      </c>
      <c r="N8" s="88">
        <f>IF(D8&gt;0,M8/D8*100,"-")</f>
        <v>0</v>
      </c>
      <c r="O8" s="87">
        <v>3157</v>
      </c>
      <c r="P8" s="87">
        <f>SUM(Q8:S8)</f>
        <v>124931</v>
      </c>
      <c r="Q8" s="87">
        <v>73334</v>
      </c>
      <c r="R8" s="87">
        <v>51597</v>
      </c>
      <c r="S8" s="87">
        <v>0</v>
      </c>
      <c r="T8" s="88">
        <f>IF(D8&gt;0,P8/D8*100,"-")</f>
        <v>18.39677098242948</v>
      </c>
      <c r="U8" s="87">
        <v>11727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32</v>
      </c>
      <c r="B9" s="86" t="s">
        <v>264</v>
      </c>
      <c r="C9" s="85" t="s">
        <v>265</v>
      </c>
      <c r="D9" s="87">
        <f>+SUM(E9,+I9)</f>
        <v>789822</v>
      </c>
      <c r="E9" s="87">
        <f>+SUM(G9+H9)</f>
        <v>16017</v>
      </c>
      <c r="F9" s="106">
        <f>IF(D9&gt;0,E9/D9*100,"-")</f>
        <v>2.0279252793667437</v>
      </c>
      <c r="G9" s="87">
        <v>15603</v>
      </c>
      <c r="H9" s="87">
        <v>414</v>
      </c>
      <c r="I9" s="87">
        <f>+SUM(K9,+M9,O9+P9)</f>
        <v>773805</v>
      </c>
      <c r="J9" s="88">
        <f>IF(D9&gt;0,I9/D9*100,"-")</f>
        <v>97.972074720633259</v>
      </c>
      <c r="K9" s="87">
        <v>624415</v>
      </c>
      <c r="L9" s="88">
        <f>IF(D9&gt;0,K9/D9*100,"-")</f>
        <v>79.057686415420179</v>
      </c>
      <c r="M9" s="87">
        <v>0</v>
      </c>
      <c r="N9" s="88">
        <f>IF(D9&gt;0,M9/D9*100,"-")</f>
        <v>0</v>
      </c>
      <c r="O9" s="87">
        <v>2733</v>
      </c>
      <c r="P9" s="87">
        <f>SUM(Q9:S9)</f>
        <v>146657</v>
      </c>
      <c r="Q9" s="87">
        <v>69894</v>
      </c>
      <c r="R9" s="87">
        <v>76763</v>
      </c>
      <c r="S9" s="87">
        <v>0</v>
      </c>
      <c r="T9" s="88">
        <f>IF(D9&gt;0,P9/D9*100,"-")</f>
        <v>18.568360972472277</v>
      </c>
      <c r="U9" s="87">
        <v>28118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32</v>
      </c>
      <c r="B10" s="86" t="s">
        <v>266</v>
      </c>
      <c r="C10" s="85" t="s">
        <v>267</v>
      </c>
      <c r="D10" s="87">
        <f>+SUM(E10,+I10)</f>
        <v>188180</v>
      </c>
      <c r="E10" s="87">
        <f>+SUM(G10+H10)</f>
        <v>1466</v>
      </c>
      <c r="F10" s="106">
        <f>IF(D10&gt;0,E10/D10*100,"-")</f>
        <v>0.77904134339462217</v>
      </c>
      <c r="G10" s="87">
        <v>1466</v>
      </c>
      <c r="H10" s="87">
        <v>0</v>
      </c>
      <c r="I10" s="87">
        <f>+SUM(K10,+M10,O10+P10)</f>
        <v>186714</v>
      </c>
      <c r="J10" s="88">
        <f>IF(D10&gt;0,I10/D10*100,"-")</f>
        <v>99.220958656605376</v>
      </c>
      <c r="K10" s="87">
        <v>102914</v>
      </c>
      <c r="L10" s="88">
        <f>IF(D10&gt;0,K10/D10*100,"-")</f>
        <v>54.689127431182904</v>
      </c>
      <c r="M10" s="87">
        <v>152</v>
      </c>
      <c r="N10" s="88">
        <f>IF(D10&gt;0,M10/D10*100,"-")</f>
        <v>8.0773727282389199E-2</v>
      </c>
      <c r="O10" s="87">
        <v>50</v>
      </c>
      <c r="P10" s="87">
        <f>SUM(Q10:S10)</f>
        <v>83598</v>
      </c>
      <c r="Q10" s="87">
        <v>27526</v>
      </c>
      <c r="R10" s="87">
        <v>56072</v>
      </c>
      <c r="S10" s="87">
        <v>0</v>
      </c>
      <c r="T10" s="88">
        <f>IF(D10&gt;0,P10/D10*100,"-")</f>
        <v>44.424487193112974</v>
      </c>
      <c r="U10" s="87">
        <v>5080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32</v>
      </c>
      <c r="B11" s="86" t="s">
        <v>268</v>
      </c>
      <c r="C11" s="85" t="s">
        <v>269</v>
      </c>
      <c r="D11" s="87">
        <f>+SUM(E11,+I11)</f>
        <v>34042</v>
      </c>
      <c r="E11" s="87">
        <f>+SUM(G11+H11)</f>
        <v>292</v>
      </c>
      <c r="F11" s="106">
        <f>IF(D11&gt;0,E11/D11*100,"-")</f>
        <v>0.85776393866400324</v>
      </c>
      <c r="G11" s="87">
        <v>292</v>
      </c>
      <c r="H11" s="87">
        <v>0</v>
      </c>
      <c r="I11" s="87">
        <f>+SUM(K11,+M11,O11+P11)</f>
        <v>33750</v>
      </c>
      <c r="J11" s="88">
        <f>IF(D11&gt;0,I11/D11*100,"-")</f>
        <v>99.142236061335993</v>
      </c>
      <c r="K11" s="87">
        <v>20317</v>
      </c>
      <c r="L11" s="88">
        <f>IF(D11&gt;0,K11/D11*100,"-")</f>
        <v>59.682157335056694</v>
      </c>
      <c r="M11" s="87">
        <v>0</v>
      </c>
      <c r="N11" s="88">
        <f>IF(D11&gt;0,M11/D11*100,"-")</f>
        <v>0</v>
      </c>
      <c r="O11" s="87">
        <v>115</v>
      </c>
      <c r="P11" s="87">
        <f>SUM(Q11:S11)</f>
        <v>13318</v>
      </c>
      <c r="Q11" s="87">
        <v>9806</v>
      </c>
      <c r="R11" s="87">
        <v>3512</v>
      </c>
      <c r="S11" s="87">
        <v>0</v>
      </c>
      <c r="T11" s="88">
        <f>IF(D11&gt;0,P11/D11*100,"-")</f>
        <v>39.122260736736976</v>
      </c>
      <c r="U11" s="87">
        <v>947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32</v>
      </c>
      <c r="B12" s="86" t="s">
        <v>270</v>
      </c>
      <c r="C12" s="85" t="s">
        <v>271</v>
      </c>
      <c r="D12" s="87">
        <f>+SUM(E12,+I12)</f>
        <v>106279</v>
      </c>
      <c r="E12" s="87">
        <f>+SUM(G12+H12)</f>
        <v>175</v>
      </c>
      <c r="F12" s="106">
        <f>IF(D12&gt;0,E12/D12*100,"-")</f>
        <v>0.16466093960236736</v>
      </c>
      <c r="G12" s="87">
        <v>175</v>
      </c>
      <c r="H12" s="87">
        <v>0</v>
      </c>
      <c r="I12" s="87">
        <f>+SUM(K12,+M12,O12+P12)</f>
        <v>106104</v>
      </c>
      <c r="J12" s="88">
        <f>IF(D12&gt;0,I12/D12*100,"-")</f>
        <v>99.835339060397629</v>
      </c>
      <c r="K12" s="87">
        <v>84107</v>
      </c>
      <c r="L12" s="88">
        <f>IF(D12&gt;0,K12/D12*100,"-")</f>
        <v>79.137929412207484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21997</v>
      </c>
      <c r="Q12" s="87">
        <v>10694</v>
      </c>
      <c r="R12" s="87">
        <v>11303</v>
      </c>
      <c r="S12" s="87">
        <v>0</v>
      </c>
      <c r="T12" s="88">
        <f>IF(D12&gt;0,P12/D12*100,"-")</f>
        <v>20.697409648190142</v>
      </c>
      <c r="U12" s="87">
        <v>1448</v>
      </c>
      <c r="V12" s="85"/>
      <c r="W12" s="85"/>
      <c r="X12" s="85"/>
      <c r="Y12" s="85" t="s">
        <v>263</v>
      </c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32</v>
      </c>
      <c r="B13" s="86" t="s">
        <v>272</v>
      </c>
      <c r="C13" s="85" t="s">
        <v>273</v>
      </c>
      <c r="D13" s="87">
        <f>+SUM(E13,+I13)</f>
        <v>128361</v>
      </c>
      <c r="E13" s="87">
        <f>+SUM(G13+H13)</f>
        <v>2433</v>
      </c>
      <c r="F13" s="106">
        <f>IF(D13&gt;0,E13/D13*100,"-")</f>
        <v>1.8954355294832543</v>
      </c>
      <c r="G13" s="87">
        <v>2433</v>
      </c>
      <c r="H13" s="87">
        <v>0</v>
      </c>
      <c r="I13" s="87">
        <f>+SUM(K13,+M13,O13+P13)</f>
        <v>125928</v>
      </c>
      <c r="J13" s="88">
        <f>IF(D13&gt;0,I13/D13*100,"-")</f>
        <v>98.104564470516749</v>
      </c>
      <c r="K13" s="87">
        <v>61895</v>
      </c>
      <c r="L13" s="88">
        <f>IF(D13&gt;0,K13/D13*100,"-")</f>
        <v>48.219474762583651</v>
      </c>
      <c r="M13" s="87">
        <v>0</v>
      </c>
      <c r="N13" s="88">
        <f>IF(D13&gt;0,M13/D13*100,"-")</f>
        <v>0</v>
      </c>
      <c r="O13" s="87">
        <v>118</v>
      </c>
      <c r="P13" s="87">
        <f>SUM(Q13:S13)</f>
        <v>63915</v>
      </c>
      <c r="Q13" s="87">
        <v>38413</v>
      </c>
      <c r="R13" s="87">
        <v>25502</v>
      </c>
      <c r="S13" s="87">
        <v>0</v>
      </c>
      <c r="T13" s="88">
        <f>IF(D13&gt;0,P13/D13*100,"-")</f>
        <v>49.793161474279572</v>
      </c>
      <c r="U13" s="87">
        <v>2871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32</v>
      </c>
      <c r="B14" s="86" t="s">
        <v>274</v>
      </c>
      <c r="C14" s="85" t="s">
        <v>275</v>
      </c>
      <c r="D14" s="87">
        <f>+SUM(E14,+I14)</f>
        <v>65609</v>
      </c>
      <c r="E14" s="87">
        <f>+SUM(G14+H14)</f>
        <v>69</v>
      </c>
      <c r="F14" s="106">
        <f>IF(D14&gt;0,E14/D14*100,"-")</f>
        <v>0.10516849822432897</v>
      </c>
      <c r="G14" s="87">
        <v>69</v>
      </c>
      <c r="H14" s="87">
        <v>0</v>
      </c>
      <c r="I14" s="87">
        <f>+SUM(K14,+M14,O14+P14)</f>
        <v>65540</v>
      </c>
      <c r="J14" s="88">
        <f>IF(D14&gt;0,I14/D14*100,"-")</f>
        <v>99.89483150177567</v>
      </c>
      <c r="K14" s="87">
        <v>21271</v>
      </c>
      <c r="L14" s="88">
        <f>IF(D14&gt;0,K14/D14*100,"-")</f>
        <v>32.42085689463336</v>
      </c>
      <c r="M14" s="87">
        <v>1587</v>
      </c>
      <c r="N14" s="88">
        <f>IF(D14&gt;0,M14/D14*100,"-")</f>
        <v>2.4188754591595663</v>
      </c>
      <c r="O14" s="87">
        <v>0</v>
      </c>
      <c r="P14" s="87">
        <f>SUM(Q14:S14)</f>
        <v>42682</v>
      </c>
      <c r="Q14" s="87">
        <v>27250</v>
      </c>
      <c r="R14" s="87">
        <v>15432</v>
      </c>
      <c r="S14" s="87">
        <v>0</v>
      </c>
      <c r="T14" s="88">
        <f>IF(D14&gt;0,P14/D14*100,"-")</f>
        <v>65.055099147982745</v>
      </c>
      <c r="U14" s="87">
        <v>852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32</v>
      </c>
      <c r="B15" s="86" t="s">
        <v>276</v>
      </c>
      <c r="C15" s="85" t="s">
        <v>277</v>
      </c>
      <c r="D15" s="87">
        <f>+SUM(E15,+I15)</f>
        <v>95870</v>
      </c>
      <c r="E15" s="87">
        <f>+SUM(G15+H15)</f>
        <v>3997</v>
      </c>
      <c r="F15" s="106">
        <f>IF(D15&gt;0,E15/D15*100,"-")</f>
        <v>4.1691874413267964</v>
      </c>
      <c r="G15" s="87">
        <v>3997</v>
      </c>
      <c r="H15" s="87">
        <v>0</v>
      </c>
      <c r="I15" s="87">
        <f>+SUM(K15,+M15,O15+P15)</f>
        <v>91873</v>
      </c>
      <c r="J15" s="88">
        <f>IF(D15&gt;0,I15/D15*100,"-")</f>
        <v>95.830812558673202</v>
      </c>
      <c r="K15" s="87">
        <v>9191</v>
      </c>
      <c r="L15" s="88">
        <f>IF(D15&gt;0,K15/D15*100,"-")</f>
        <v>9.5869406487952435</v>
      </c>
      <c r="M15" s="87">
        <v>3662</v>
      </c>
      <c r="N15" s="88">
        <f>IF(D15&gt;0,M15/D15*100,"-")</f>
        <v>3.8197559194742881</v>
      </c>
      <c r="O15" s="87">
        <v>0</v>
      </c>
      <c r="P15" s="87">
        <f>SUM(Q15:S15)</f>
        <v>79020</v>
      </c>
      <c r="Q15" s="87">
        <v>21976</v>
      </c>
      <c r="R15" s="87">
        <v>57044</v>
      </c>
      <c r="S15" s="87">
        <v>0</v>
      </c>
      <c r="T15" s="88">
        <f>IF(D15&gt;0,P15/D15*100,"-")</f>
        <v>82.424115990403664</v>
      </c>
      <c r="U15" s="87">
        <v>1832</v>
      </c>
      <c r="V15" s="85"/>
      <c r="W15" s="85"/>
      <c r="X15" s="85"/>
      <c r="Y15" s="85" t="s">
        <v>263</v>
      </c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32</v>
      </c>
      <c r="B16" s="86" t="s">
        <v>278</v>
      </c>
      <c r="C16" s="85" t="s">
        <v>279</v>
      </c>
      <c r="D16" s="87">
        <f>+SUM(E16,+I16)</f>
        <v>248072</v>
      </c>
      <c r="E16" s="87">
        <f>+SUM(G16+H16)</f>
        <v>1863</v>
      </c>
      <c r="F16" s="106">
        <f>IF(D16&gt;0,E16/D16*100,"-")</f>
        <v>0.75099164758618464</v>
      </c>
      <c r="G16" s="87">
        <v>1863</v>
      </c>
      <c r="H16" s="87">
        <v>0</v>
      </c>
      <c r="I16" s="87">
        <f>+SUM(K16,+M16,O16+P16)</f>
        <v>246209</v>
      </c>
      <c r="J16" s="88">
        <f>IF(D16&gt;0,I16/D16*100,"-")</f>
        <v>99.24900835241381</v>
      </c>
      <c r="K16" s="87">
        <v>182082</v>
      </c>
      <c r="L16" s="88">
        <f>IF(D16&gt;0,K16/D16*100,"-")</f>
        <v>73.398851946209163</v>
      </c>
      <c r="M16" s="87">
        <v>1871</v>
      </c>
      <c r="N16" s="88">
        <f>IF(D16&gt;0,M16/D16*100,"-")</f>
        <v>0.75421651778515908</v>
      </c>
      <c r="O16" s="87">
        <v>0</v>
      </c>
      <c r="P16" s="87">
        <f>SUM(Q16:S16)</f>
        <v>62256</v>
      </c>
      <c r="Q16" s="87">
        <v>28954</v>
      </c>
      <c r="R16" s="87">
        <v>33232</v>
      </c>
      <c r="S16" s="87">
        <v>70</v>
      </c>
      <c r="T16" s="88">
        <f>IF(D16&gt;0,P16/D16*100,"-")</f>
        <v>25.095939888419487</v>
      </c>
      <c r="U16" s="87">
        <v>6551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32</v>
      </c>
      <c r="B17" s="86" t="s">
        <v>280</v>
      </c>
      <c r="C17" s="85" t="s">
        <v>281</v>
      </c>
      <c r="D17" s="87">
        <f>+SUM(E17,+I17)</f>
        <v>166933</v>
      </c>
      <c r="E17" s="87">
        <f>+SUM(G17+H17)</f>
        <v>4804</v>
      </c>
      <c r="F17" s="106">
        <f>IF(D17&gt;0,E17/D17*100,"-")</f>
        <v>2.8778012735648435</v>
      </c>
      <c r="G17" s="87">
        <v>4804</v>
      </c>
      <c r="H17" s="87">
        <v>0</v>
      </c>
      <c r="I17" s="87">
        <f>+SUM(K17,+M17,O17+P17)</f>
        <v>162129</v>
      </c>
      <c r="J17" s="88">
        <f>IF(D17&gt;0,I17/D17*100,"-")</f>
        <v>97.122198726435158</v>
      </c>
      <c r="K17" s="87">
        <v>136247</v>
      </c>
      <c r="L17" s="88">
        <f>IF(D17&gt;0,K17/D17*100,"-")</f>
        <v>81.617774795876187</v>
      </c>
      <c r="M17" s="87">
        <v>0</v>
      </c>
      <c r="N17" s="88">
        <f>IF(D17&gt;0,M17/D17*100,"-")</f>
        <v>0</v>
      </c>
      <c r="O17" s="87">
        <v>1551</v>
      </c>
      <c r="P17" s="87">
        <f>SUM(Q17:S17)</f>
        <v>24331</v>
      </c>
      <c r="Q17" s="87">
        <v>13862</v>
      </c>
      <c r="R17" s="87">
        <v>10469</v>
      </c>
      <c r="S17" s="87">
        <v>0</v>
      </c>
      <c r="T17" s="88">
        <f>IF(D17&gt;0,P17/D17*100,"-")</f>
        <v>14.575308656766486</v>
      </c>
      <c r="U17" s="87">
        <v>9558</v>
      </c>
      <c r="V17" s="85" t="s">
        <v>263</v>
      </c>
      <c r="W17" s="85"/>
      <c r="X17" s="85"/>
      <c r="Y17" s="85"/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32</v>
      </c>
      <c r="B18" s="86" t="s">
        <v>282</v>
      </c>
      <c r="C18" s="85" t="s">
        <v>283</v>
      </c>
      <c r="D18" s="87">
        <f>+SUM(E18,+I18)</f>
        <v>135725</v>
      </c>
      <c r="E18" s="87">
        <f>+SUM(G18+H18)</f>
        <v>2002</v>
      </c>
      <c r="F18" s="106">
        <f>IF(D18&gt;0,E18/D18*100,"-")</f>
        <v>1.4750414440965187</v>
      </c>
      <c r="G18" s="87">
        <v>2002</v>
      </c>
      <c r="H18" s="87">
        <v>0</v>
      </c>
      <c r="I18" s="87">
        <f>+SUM(K18,+M18,O18+P18)</f>
        <v>133723</v>
      </c>
      <c r="J18" s="88">
        <f>IF(D18&gt;0,I18/D18*100,"-")</f>
        <v>98.524958555903481</v>
      </c>
      <c r="K18" s="87">
        <v>28274</v>
      </c>
      <c r="L18" s="88">
        <f>IF(D18&gt;0,K18/D18*100,"-")</f>
        <v>20.83182906612636</v>
      </c>
      <c r="M18" s="87">
        <v>2429</v>
      </c>
      <c r="N18" s="88">
        <f>IF(D18&gt;0,M18/D18*100,"-")</f>
        <v>1.7896481856695523</v>
      </c>
      <c r="O18" s="87">
        <v>0</v>
      </c>
      <c r="P18" s="87">
        <f>SUM(Q18:S18)</f>
        <v>103020</v>
      </c>
      <c r="Q18" s="87">
        <v>32203</v>
      </c>
      <c r="R18" s="87">
        <v>70817</v>
      </c>
      <c r="S18" s="87">
        <v>0</v>
      </c>
      <c r="T18" s="88">
        <f>IF(D18&gt;0,P18/D18*100,"-")</f>
        <v>75.903481304107572</v>
      </c>
      <c r="U18" s="87">
        <v>5473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32</v>
      </c>
      <c r="B19" s="86" t="s">
        <v>284</v>
      </c>
      <c r="C19" s="85" t="s">
        <v>285</v>
      </c>
      <c r="D19" s="87">
        <f>+SUM(E19,+I19)</f>
        <v>115561</v>
      </c>
      <c r="E19" s="87">
        <f>+SUM(G19+H19)</f>
        <v>2469</v>
      </c>
      <c r="F19" s="106">
        <f>IF(D19&gt;0,E19/D19*100,"-")</f>
        <v>2.1365339517657342</v>
      </c>
      <c r="G19" s="87">
        <v>2427</v>
      </c>
      <c r="H19" s="87">
        <v>42</v>
      </c>
      <c r="I19" s="87">
        <f>+SUM(K19,+M19,O19+P19)</f>
        <v>113092</v>
      </c>
      <c r="J19" s="88">
        <f>IF(D19&gt;0,I19/D19*100,"-")</f>
        <v>97.863466048234272</v>
      </c>
      <c r="K19" s="87">
        <v>36699</v>
      </c>
      <c r="L19" s="88">
        <f>IF(D19&gt;0,K19/D19*100,"-")</f>
        <v>31.757253744775486</v>
      </c>
      <c r="M19" s="87">
        <v>1898</v>
      </c>
      <c r="N19" s="88">
        <f>IF(D19&gt;0,M19/D19*100,"-")</f>
        <v>1.6424226166267166</v>
      </c>
      <c r="O19" s="87">
        <v>4099</v>
      </c>
      <c r="P19" s="87">
        <f>SUM(Q19:S19)</f>
        <v>70396</v>
      </c>
      <c r="Q19" s="87">
        <v>15318</v>
      </c>
      <c r="R19" s="87">
        <v>55078</v>
      </c>
      <c r="S19" s="87">
        <v>0</v>
      </c>
      <c r="T19" s="88">
        <f>IF(D19&gt;0,P19/D19*100,"-")</f>
        <v>60.916745268732534</v>
      </c>
      <c r="U19" s="87">
        <v>4967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32</v>
      </c>
      <c r="B20" s="86" t="s">
        <v>286</v>
      </c>
      <c r="C20" s="85" t="s">
        <v>287</v>
      </c>
      <c r="D20" s="87">
        <f>+SUM(E20,+I20)</f>
        <v>141313</v>
      </c>
      <c r="E20" s="87">
        <f>+SUM(G20+H20)</f>
        <v>1539</v>
      </c>
      <c r="F20" s="106">
        <f>IF(D20&gt;0,E20/D20*100,"-")</f>
        <v>1.0890717768358185</v>
      </c>
      <c r="G20" s="87">
        <v>1539</v>
      </c>
      <c r="H20" s="87">
        <v>0</v>
      </c>
      <c r="I20" s="87">
        <f>+SUM(K20,+M20,O20+P20)</f>
        <v>139774</v>
      </c>
      <c r="J20" s="88">
        <f>IF(D20&gt;0,I20/D20*100,"-")</f>
        <v>98.910928223164191</v>
      </c>
      <c r="K20" s="87">
        <v>55957</v>
      </c>
      <c r="L20" s="88">
        <f>IF(D20&gt;0,K20/D20*100,"-")</f>
        <v>39.597913850813441</v>
      </c>
      <c r="M20" s="87">
        <v>95</v>
      </c>
      <c r="N20" s="88">
        <f>IF(D20&gt;0,M20/D20*100,"-")</f>
        <v>6.72266528910999E-2</v>
      </c>
      <c r="O20" s="87">
        <v>1543</v>
      </c>
      <c r="P20" s="87">
        <f>SUM(Q20:S20)</f>
        <v>82179</v>
      </c>
      <c r="Q20" s="87">
        <v>33440</v>
      </c>
      <c r="R20" s="87">
        <v>47626</v>
      </c>
      <c r="S20" s="87">
        <v>1113</v>
      </c>
      <c r="T20" s="88">
        <f>IF(D20&gt;0,P20/D20*100,"-")</f>
        <v>58.15388534671262</v>
      </c>
      <c r="U20" s="87">
        <v>2011</v>
      </c>
      <c r="V20" s="85" t="s">
        <v>263</v>
      </c>
      <c r="W20" s="85"/>
      <c r="X20" s="85"/>
      <c r="Y20" s="85"/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32</v>
      </c>
      <c r="B21" s="86" t="s">
        <v>288</v>
      </c>
      <c r="C21" s="85" t="s">
        <v>289</v>
      </c>
      <c r="D21" s="87">
        <f>+SUM(E21,+I21)</f>
        <v>84297</v>
      </c>
      <c r="E21" s="87">
        <f>+SUM(G21+H21)</f>
        <v>2064</v>
      </c>
      <c r="F21" s="106">
        <f>IF(D21&gt;0,E21/D21*100,"-")</f>
        <v>2.4484857112352754</v>
      </c>
      <c r="G21" s="87">
        <v>2064</v>
      </c>
      <c r="H21" s="87">
        <v>0</v>
      </c>
      <c r="I21" s="87">
        <f>+SUM(K21,+M21,O21+P21)</f>
        <v>82233</v>
      </c>
      <c r="J21" s="88">
        <f>IF(D21&gt;0,I21/D21*100,"-")</f>
        <v>97.551514288764736</v>
      </c>
      <c r="K21" s="87">
        <v>31156</v>
      </c>
      <c r="L21" s="88">
        <f>IF(D21&gt;0,K21/D21*100,"-")</f>
        <v>36.959796908549535</v>
      </c>
      <c r="M21" s="87">
        <v>1308</v>
      </c>
      <c r="N21" s="88">
        <f>IF(D21&gt;0,M21/D21*100,"-")</f>
        <v>1.5516566425851455</v>
      </c>
      <c r="O21" s="87">
        <v>860</v>
      </c>
      <c r="P21" s="87">
        <f>SUM(Q21:S21)</f>
        <v>48909</v>
      </c>
      <c r="Q21" s="87">
        <v>27759</v>
      </c>
      <c r="R21" s="87">
        <v>20324</v>
      </c>
      <c r="S21" s="87">
        <v>826</v>
      </c>
      <c r="T21" s="88">
        <f>IF(D21&gt;0,P21/D21*100,"-")</f>
        <v>58.019858357948685</v>
      </c>
      <c r="U21" s="87">
        <v>2545</v>
      </c>
      <c r="V21" s="85"/>
      <c r="W21" s="85"/>
      <c r="X21" s="85"/>
      <c r="Y21" s="85" t="s">
        <v>263</v>
      </c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32</v>
      </c>
      <c r="B22" s="86" t="s">
        <v>290</v>
      </c>
      <c r="C22" s="85" t="s">
        <v>291</v>
      </c>
      <c r="D22" s="87">
        <f>+SUM(E22,+I22)</f>
        <v>88369</v>
      </c>
      <c r="E22" s="87">
        <f>+SUM(G22+H22)</f>
        <v>1766</v>
      </c>
      <c r="F22" s="106">
        <f>IF(D22&gt;0,E22/D22*100,"-")</f>
        <v>1.9984383663954557</v>
      </c>
      <c r="G22" s="87">
        <v>1766</v>
      </c>
      <c r="H22" s="87">
        <v>0</v>
      </c>
      <c r="I22" s="87">
        <f>+SUM(K22,+M22,O22+P22)</f>
        <v>86603</v>
      </c>
      <c r="J22" s="88">
        <f>IF(D22&gt;0,I22/D22*100,"-")</f>
        <v>98.001561633604538</v>
      </c>
      <c r="K22" s="87">
        <v>38325</v>
      </c>
      <c r="L22" s="88">
        <f>IF(D22&gt;0,K22/D22*100,"-")</f>
        <v>43.369281082732627</v>
      </c>
      <c r="M22" s="87">
        <v>0</v>
      </c>
      <c r="N22" s="88">
        <f>IF(D22&gt;0,M22/D22*100,"-")</f>
        <v>0</v>
      </c>
      <c r="O22" s="87">
        <v>242</v>
      </c>
      <c r="P22" s="87">
        <f>SUM(Q22:S22)</f>
        <v>48036</v>
      </c>
      <c r="Q22" s="87">
        <v>15154</v>
      </c>
      <c r="R22" s="87">
        <v>32882</v>
      </c>
      <c r="S22" s="87">
        <v>0</v>
      </c>
      <c r="T22" s="88">
        <f>IF(D22&gt;0,P22/D22*100,"-")</f>
        <v>54.358428860799599</v>
      </c>
      <c r="U22" s="87">
        <v>5583</v>
      </c>
      <c r="V22" s="85"/>
      <c r="W22" s="85"/>
      <c r="X22" s="85"/>
      <c r="Y22" s="85" t="s">
        <v>263</v>
      </c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32</v>
      </c>
      <c r="B23" s="86" t="s">
        <v>292</v>
      </c>
      <c r="C23" s="85" t="s">
        <v>293</v>
      </c>
      <c r="D23" s="87">
        <f>+SUM(E23,+I23)</f>
        <v>19792</v>
      </c>
      <c r="E23" s="87">
        <f>+SUM(G23+H23)</f>
        <v>366</v>
      </c>
      <c r="F23" s="106">
        <f>IF(D23&gt;0,E23/D23*100,"-")</f>
        <v>1.849232012934519</v>
      </c>
      <c r="G23" s="87">
        <v>178</v>
      </c>
      <c r="H23" s="87">
        <v>188</v>
      </c>
      <c r="I23" s="87">
        <f>+SUM(K23,+M23,O23+P23)</f>
        <v>19426</v>
      </c>
      <c r="J23" s="88">
        <f>IF(D23&gt;0,I23/D23*100,"-")</f>
        <v>98.150767987065478</v>
      </c>
      <c r="K23" s="87">
        <v>8433</v>
      </c>
      <c r="L23" s="88">
        <f>IF(D23&gt;0,K23/D23*100,"-")</f>
        <v>42.608124494745354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10993</v>
      </c>
      <c r="Q23" s="87">
        <v>7620</v>
      </c>
      <c r="R23" s="87">
        <v>3373</v>
      </c>
      <c r="S23" s="87">
        <v>0</v>
      </c>
      <c r="T23" s="88">
        <f>IF(D23&gt;0,P23/D23*100,"-")</f>
        <v>55.542643492320131</v>
      </c>
      <c r="U23" s="87">
        <v>343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32</v>
      </c>
      <c r="B24" s="86" t="s">
        <v>294</v>
      </c>
      <c r="C24" s="85" t="s">
        <v>295</v>
      </c>
      <c r="D24" s="87">
        <f>+SUM(E24,+I24)</f>
        <v>49344</v>
      </c>
      <c r="E24" s="87">
        <f>+SUM(G24+H24)</f>
        <v>949</v>
      </c>
      <c r="F24" s="106">
        <f>IF(D24&gt;0,E24/D24*100,"-")</f>
        <v>1.9232328145265889</v>
      </c>
      <c r="G24" s="87">
        <v>949</v>
      </c>
      <c r="H24" s="87">
        <v>0</v>
      </c>
      <c r="I24" s="87">
        <f>+SUM(K24,+M24,O24+P24)</f>
        <v>48395</v>
      </c>
      <c r="J24" s="88">
        <f>IF(D24&gt;0,I24/D24*100,"-")</f>
        <v>98.076767185473415</v>
      </c>
      <c r="K24" s="87">
        <v>21322</v>
      </c>
      <c r="L24" s="88">
        <f>IF(D24&gt;0,K24/D24*100,"-")</f>
        <v>43.210927367055774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27073</v>
      </c>
      <c r="Q24" s="87">
        <v>8532</v>
      </c>
      <c r="R24" s="87">
        <v>18541</v>
      </c>
      <c r="S24" s="87">
        <v>0</v>
      </c>
      <c r="T24" s="88">
        <f>IF(D24&gt;0,P24/D24*100,"-")</f>
        <v>54.865839818417641</v>
      </c>
      <c r="U24" s="87">
        <v>804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32</v>
      </c>
      <c r="B25" s="86" t="s">
        <v>296</v>
      </c>
      <c r="C25" s="85" t="s">
        <v>297</v>
      </c>
      <c r="D25" s="87">
        <f>+SUM(E25,+I25)</f>
        <v>58141</v>
      </c>
      <c r="E25" s="87">
        <f>+SUM(G25+H25)</f>
        <v>886</v>
      </c>
      <c r="F25" s="106">
        <f>IF(D25&gt;0,E25/D25*100,"-")</f>
        <v>1.5238815981837259</v>
      </c>
      <c r="G25" s="87">
        <v>886</v>
      </c>
      <c r="H25" s="87">
        <v>0</v>
      </c>
      <c r="I25" s="87">
        <f>+SUM(K25,+M25,O25+P25)</f>
        <v>57255</v>
      </c>
      <c r="J25" s="88">
        <f>IF(D25&gt;0,I25/D25*100,"-")</f>
        <v>98.476118401816265</v>
      </c>
      <c r="K25" s="87">
        <v>21471</v>
      </c>
      <c r="L25" s="88">
        <f>IF(D25&gt;0,K25/D25*100,"-")</f>
        <v>36.929189384427517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35784</v>
      </c>
      <c r="Q25" s="87">
        <v>16983</v>
      </c>
      <c r="R25" s="87">
        <v>18801</v>
      </c>
      <c r="S25" s="87">
        <v>0</v>
      </c>
      <c r="T25" s="88">
        <f>IF(D25&gt;0,P25/D25*100,"-")</f>
        <v>61.546929017388763</v>
      </c>
      <c r="U25" s="87">
        <v>4112</v>
      </c>
      <c r="V25" s="85" t="s">
        <v>263</v>
      </c>
      <c r="W25" s="85"/>
      <c r="X25" s="85"/>
      <c r="Y25" s="85"/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32</v>
      </c>
      <c r="B26" s="86" t="s">
        <v>298</v>
      </c>
      <c r="C26" s="85" t="s">
        <v>299</v>
      </c>
      <c r="D26" s="87">
        <f>+SUM(E26,+I26)</f>
        <v>28383</v>
      </c>
      <c r="E26" s="87">
        <f>+SUM(G26+H26)</f>
        <v>33</v>
      </c>
      <c r="F26" s="106">
        <f>IF(D26&gt;0,E26/D26*100,"-")</f>
        <v>0.11626677941021034</v>
      </c>
      <c r="G26" s="87">
        <v>33</v>
      </c>
      <c r="H26" s="87">
        <v>0</v>
      </c>
      <c r="I26" s="87">
        <f>+SUM(K26,+M26,O26+P26)</f>
        <v>28350</v>
      </c>
      <c r="J26" s="88">
        <f>IF(D26&gt;0,I26/D26*100,"-")</f>
        <v>99.883733220589789</v>
      </c>
      <c r="K26" s="87">
        <v>13259</v>
      </c>
      <c r="L26" s="88">
        <f>IF(D26&gt;0,K26/D26*100,"-")</f>
        <v>46.714582672726635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15091</v>
      </c>
      <c r="Q26" s="87">
        <v>5696</v>
      </c>
      <c r="R26" s="87">
        <v>5423</v>
      </c>
      <c r="S26" s="87">
        <v>3972</v>
      </c>
      <c r="T26" s="88">
        <f>IF(D26&gt;0,P26/D26*100,"-")</f>
        <v>53.169150547863154</v>
      </c>
      <c r="U26" s="87">
        <v>391</v>
      </c>
      <c r="V26" s="85"/>
      <c r="W26" s="85"/>
      <c r="X26" s="85"/>
      <c r="Y26" s="85" t="s">
        <v>263</v>
      </c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32</v>
      </c>
      <c r="B27" s="86" t="s">
        <v>300</v>
      </c>
      <c r="C27" s="85" t="s">
        <v>301</v>
      </c>
      <c r="D27" s="87">
        <f>+SUM(E27,+I27)</f>
        <v>30408</v>
      </c>
      <c r="E27" s="87">
        <f>+SUM(G27+H27)</f>
        <v>736</v>
      </c>
      <c r="F27" s="106">
        <f>IF(D27&gt;0,E27/D27*100,"-")</f>
        <v>2.4204156800841883</v>
      </c>
      <c r="G27" s="87">
        <v>736</v>
      </c>
      <c r="H27" s="87">
        <v>0</v>
      </c>
      <c r="I27" s="87">
        <f>+SUM(K27,+M27,O27+P27)</f>
        <v>29672</v>
      </c>
      <c r="J27" s="88">
        <f>IF(D27&gt;0,I27/D27*100,"-")</f>
        <v>97.57958431991581</v>
      </c>
      <c r="K27" s="87">
        <v>12291</v>
      </c>
      <c r="L27" s="88">
        <f>IF(D27&gt;0,K27/D27*100,"-")</f>
        <v>40.420284135753747</v>
      </c>
      <c r="M27" s="87">
        <v>0</v>
      </c>
      <c r="N27" s="88">
        <f>IF(D27&gt;0,M27/D27*100,"-")</f>
        <v>0</v>
      </c>
      <c r="O27" s="87">
        <v>7413</v>
      </c>
      <c r="P27" s="87">
        <f>SUM(Q27:S27)</f>
        <v>9968</v>
      </c>
      <c r="Q27" s="87">
        <v>4132</v>
      </c>
      <c r="R27" s="87">
        <v>5836</v>
      </c>
      <c r="S27" s="87">
        <v>0</v>
      </c>
      <c r="T27" s="88">
        <f>IF(D27&gt;0,P27/D27*100,"-")</f>
        <v>32.780847145488032</v>
      </c>
      <c r="U27" s="87">
        <v>1186</v>
      </c>
      <c r="V27" s="85" t="s">
        <v>263</v>
      </c>
      <c r="W27" s="85"/>
      <c r="X27" s="85"/>
      <c r="Y27" s="85"/>
      <c r="Z27" s="85" t="s">
        <v>263</v>
      </c>
      <c r="AA27" s="85"/>
      <c r="AB27" s="85"/>
      <c r="AC27" s="85"/>
      <c r="AD27" s="184" t="s">
        <v>262</v>
      </c>
    </row>
    <row r="28" spans="1:30" ht="13.5" customHeight="1">
      <c r="A28" s="85" t="s">
        <v>32</v>
      </c>
      <c r="B28" s="86" t="s">
        <v>302</v>
      </c>
      <c r="C28" s="85" t="s">
        <v>303</v>
      </c>
      <c r="D28" s="87">
        <f>+SUM(E28,+I28)</f>
        <v>47625</v>
      </c>
      <c r="E28" s="87">
        <f>+SUM(G28+H28)</f>
        <v>1744</v>
      </c>
      <c r="F28" s="106">
        <f>IF(D28&gt;0,E28/D28*100,"-")</f>
        <v>3.6619422572178477</v>
      </c>
      <c r="G28" s="87">
        <v>1744</v>
      </c>
      <c r="H28" s="87">
        <v>0</v>
      </c>
      <c r="I28" s="87">
        <f>+SUM(K28,+M28,O28+P28)</f>
        <v>45881</v>
      </c>
      <c r="J28" s="88">
        <f>IF(D28&gt;0,I28/D28*100,"-")</f>
        <v>96.338057742782155</v>
      </c>
      <c r="K28" s="87">
        <v>13182</v>
      </c>
      <c r="L28" s="88">
        <f>IF(D28&gt;0,K28/D28*100,"-")</f>
        <v>27.678740157480313</v>
      </c>
      <c r="M28" s="87">
        <v>716</v>
      </c>
      <c r="N28" s="88">
        <f>IF(D28&gt;0,M28/D28*100,"-")</f>
        <v>1.5034120734908136</v>
      </c>
      <c r="O28" s="87">
        <v>0</v>
      </c>
      <c r="P28" s="87">
        <f>SUM(Q28:S28)</f>
        <v>31983</v>
      </c>
      <c r="Q28" s="87">
        <v>10406</v>
      </c>
      <c r="R28" s="87">
        <v>21577</v>
      </c>
      <c r="S28" s="87">
        <v>0</v>
      </c>
      <c r="T28" s="88">
        <f>IF(D28&gt;0,P28/D28*100,"-")</f>
        <v>67.155905511811014</v>
      </c>
      <c r="U28" s="87">
        <v>3940</v>
      </c>
      <c r="V28" s="85" t="s">
        <v>263</v>
      </c>
      <c r="W28" s="85"/>
      <c r="X28" s="85"/>
      <c r="Y28" s="85"/>
      <c r="Z28" s="85"/>
      <c r="AA28" s="85"/>
      <c r="AB28" s="85"/>
      <c r="AC28" s="85" t="s">
        <v>263</v>
      </c>
      <c r="AD28" s="184" t="s">
        <v>262</v>
      </c>
    </row>
    <row r="29" spans="1:30" ht="13.5" customHeight="1">
      <c r="A29" s="85" t="s">
        <v>32</v>
      </c>
      <c r="B29" s="86" t="s">
        <v>304</v>
      </c>
      <c r="C29" s="85" t="s">
        <v>305</v>
      </c>
      <c r="D29" s="87">
        <f>+SUM(E29,+I29)</f>
        <v>46778</v>
      </c>
      <c r="E29" s="87">
        <f>+SUM(G29+H29)</f>
        <v>165</v>
      </c>
      <c r="F29" s="106">
        <f>IF(D29&gt;0,E29/D29*100,"-")</f>
        <v>0.35272991577237162</v>
      </c>
      <c r="G29" s="87">
        <v>165</v>
      </c>
      <c r="H29" s="87">
        <v>0</v>
      </c>
      <c r="I29" s="87">
        <f>+SUM(K29,+M29,O29+P29)</f>
        <v>46613</v>
      </c>
      <c r="J29" s="88">
        <f>IF(D29&gt;0,I29/D29*100,"-")</f>
        <v>99.647270084227628</v>
      </c>
      <c r="K29" s="87">
        <v>30462</v>
      </c>
      <c r="L29" s="88">
        <f>IF(D29&gt;0,K29/D29*100,"-")</f>
        <v>65.12035572277567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16151</v>
      </c>
      <c r="Q29" s="87">
        <v>9194</v>
      </c>
      <c r="R29" s="87">
        <v>6957</v>
      </c>
      <c r="S29" s="87">
        <v>0</v>
      </c>
      <c r="T29" s="88">
        <f>IF(D29&gt;0,P29/D29*100,"-")</f>
        <v>34.526914361451965</v>
      </c>
      <c r="U29" s="87">
        <v>698</v>
      </c>
      <c r="V29" s="85" t="s">
        <v>263</v>
      </c>
      <c r="W29" s="85"/>
      <c r="X29" s="85"/>
      <c r="Y29" s="85"/>
      <c r="Z29" s="85" t="s">
        <v>263</v>
      </c>
      <c r="AA29" s="85"/>
      <c r="AB29" s="85"/>
      <c r="AC29" s="85"/>
      <c r="AD29" s="184" t="s">
        <v>262</v>
      </c>
    </row>
    <row r="30" spans="1:30" ht="13.5" customHeight="1">
      <c r="A30" s="85" t="s">
        <v>32</v>
      </c>
      <c r="B30" s="86" t="s">
        <v>306</v>
      </c>
      <c r="C30" s="85" t="s">
        <v>307</v>
      </c>
      <c r="D30" s="87">
        <f>+SUM(E30,+I30)</f>
        <v>43228</v>
      </c>
      <c r="E30" s="87">
        <f>+SUM(G30+H30)</f>
        <v>254</v>
      </c>
      <c r="F30" s="106">
        <f>IF(D30&gt;0,E30/D30*100,"-")</f>
        <v>0.58758212269825116</v>
      </c>
      <c r="G30" s="87">
        <v>254</v>
      </c>
      <c r="H30" s="87">
        <v>0</v>
      </c>
      <c r="I30" s="87">
        <f>+SUM(K30,+M30,O30+P30)</f>
        <v>42974</v>
      </c>
      <c r="J30" s="88">
        <f>IF(D30&gt;0,I30/D30*100,"-")</f>
        <v>99.412417877301749</v>
      </c>
      <c r="K30" s="87">
        <v>0</v>
      </c>
      <c r="L30" s="88">
        <f>IF(D30&gt;0,K30/D30*100,"-")</f>
        <v>0</v>
      </c>
      <c r="M30" s="87">
        <v>0</v>
      </c>
      <c r="N30" s="88">
        <f>IF(D30&gt;0,M30/D30*100,"-")</f>
        <v>0</v>
      </c>
      <c r="O30" s="87">
        <v>187</v>
      </c>
      <c r="P30" s="87">
        <f>SUM(Q30:S30)</f>
        <v>42787</v>
      </c>
      <c r="Q30" s="87">
        <v>18264</v>
      </c>
      <c r="R30" s="87">
        <v>24523</v>
      </c>
      <c r="S30" s="87">
        <v>0</v>
      </c>
      <c r="T30" s="88">
        <f>IF(D30&gt;0,P30/D30*100,"-")</f>
        <v>98.979827889330991</v>
      </c>
      <c r="U30" s="87">
        <v>2517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32</v>
      </c>
      <c r="B31" s="86" t="s">
        <v>308</v>
      </c>
      <c r="C31" s="85" t="s">
        <v>309</v>
      </c>
      <c r="D31" s="87">
        <f>+SUM(E31,+I31)</f>
        <v>11317</v>
      </c>
      <c r="E31" s="87">
        <f>+SUM(G31+H31)</f>
        <v>122</v>
      </c>
      <c r="F31" s="106">
        <f>IF(D31&gt;0,E31/D31*100,"-")</f>
        <v>1.0780242113634355</v>
      </c>
      <c r="G31" s="87">
        <v>122</v>
      </c>
      <c r="H31" s="87">
        <v>0</v>
      </c>
      <c r="I31" s="87">
        <f>+SUM(K31,+M31,O31+P31)</f>
        <v>11195</v>
      </c>
      <c r="J31" s="88">
        <f>IF(D31&gt;0,I31/D31*100,"-")</f>
        <v>98.921975788636558</v>
      </c>
      <c r="K31" s="87">
        <v>0</v>
      </c>
      <c r="L31" s="88">
        <f>IF(D31&gt;0,K31/D31*100,"-")</f>
        <v>0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11195</v>
      </c>
      <c r="Q31" s="87">
        <v>7490</v>
      </c>
      <c r="R31" s="87">
        <v>3705</v>
      </c>
      <c r="S31" s="87">
        <v>0</v>
      </c>
      <c r="T31" s="88">
        <f>IF(D31&gt;0,P31/D31*100,"-")</f>
        <v>98.921975788636558</v>
      </c>
      <c r="U31" s="87">
        <v>357</v>
      </c>
      <c r="V31" s="85"/>
      <c r="W31" s="85"/>
      <c r="X31" s="85" t="s">
        <v>263</v>
      </c>
      <c r="Y31" s="85"/>
      <c r="Z31" s="85"/>
      <c r="AA31" s="85"/>
      <c r="AB31" s="85" t="s">
        <v>263</v>
      </c>
      <c r="AC31" s="85"/>
      <c r="AD31" s="184" t="s">
        <v>262</v>
      </c>
    </row>
    <row r="32" spans="1:30" ht="13.5" customHeight="1">
      <c r="A32" s="85" t="s">
        <v>32</v>
      </c>
      <c r="B32" s="86" t="s">
        <v>310</v>
      </c>
      <c r="C32" s="85" t="s">
        <v>311</v>
      </c>
      <c r="D32" s="87">
        <f>+SUM(E32,+I32)</f>
        <v>6575</v>
      </c>
      <c r="E32" s="87">
        <f>+SUM(G32+H32)</f>
        <v>85</v>
      </c>
      <c r="F32" s="106">
        <f>IF(D32&gt;0,E32/D32*100,"-")</f>
        <v>1.2927756653992395</v>
      </c>
      <c r="G32" s="87">
        <v>85</v>
      </c>
      <c r="H32" s="87">
        <v>0</v>
      </c>
      <c r="I32" s="87">
        <f>+SUM(K32,+M32,O32+P32)</f>
        <v>6490</v>
      </c>
      <c r="J32" s="88">
        <f>IF(D32&gt;0,I32/D32*100,"-")</f>
        <v>98.707224334600767</v>
      </c>
      <c r="K32" s="87">
        <v>0</v>
      </c>
      <c r="L32" s="88">
        <f>IF(D32&gt;0,K32/D32*100,"-")</f>
        <v>0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6490</v>
      </c>
      <c r="Q32" s="87">
        <v>3682</v>
      </c>
      <c r="R32" s="87">
        <v>2808</v>
      </c>
      <c r="S32" s="87">
        <v>0</v>
      </c>
      <c r="T32" s="88">
        <f>IF(D32&gt;0,P32/D32*100,"-")</f>
        <v>98.707224334600767</v>
      </c>
      <c r="U32" s="87">
        <v>76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32</v>
      </c>
      <c r="B33" s="86" t="s">
        <v>312</v>
      </c>
      <c r="C33" s="85" t="s">
        <v>313</v>
      </c>
      <c r="D33" s="87">
        <f>+SUM(E33,+I33)</f>
        <v>7556</v>
      </c>
      <c r="E33" s="87">
        <f>+SUM(G33+H33)</f>
        <v>9</v>
      </c>
      <c r="F33" s="106">
        <f>IF(D33&gt;0,E33/D33*100,"-")</f>
        <v>0.11911064055055585</v>
      </c>
      <c r="G33" s="87">
        <v>9</v>
      </c>
      <c r="H33" s="87">
        <v>0</v>
      </c>
      <c r="I33" s="87">
        <f>+SUM(K33,+M33,O33+P33)</f>
        <v>7547</v>
      </c>
      <c r="J33" s="88">
        <f>IF(D33&gt;0,I33/D33*100,"-")</f>
        <v>99.880889359449441</v>
      </c>
      <c r="K33" s="87">
        <v>1136</v>
      </c>
      <c r="L33" s="88">
        <f>IF(D33&gt;0,K33/D33*100,"-")</f>
        <v>15.034409740603493</v>
      </c>
      <c r="M33" s="87">
        <v>0</v>
      </c>
      <c r="N33" s="88">
        <f>IF(D33&gt;0,M33/D33*100,"-")</f>
        <v>0</v>
      </c>
      <c r="O33" s="87">
        <v>510</v>
      </c>
      <c r="P33" s="87">
        <f>SUM(Q33:S33)</f>
        <v>5901</v>
      </c>
      <c r="Q33" s="87">
        <v>2908</v>
      </c>
      <c r="R33" s="87">
        <v>2993</v>
      </c>
      <c r="S33" s="87">
        <v>0</v>
      </c>
      <c r="T33" s="88">
        <f>IF(D33&gt;0,P33/D33*100,"-")</f>
        <v>78.096876654314457</v>
      </c>
      <c r="U33" s="87">
        <v>60</v>
      </c>
      <c r="V33" s="85"/>
      <c r="W33" s="85"/>
      <c r="X33" s="85"/>
      <c r="Y33" s="85" t="s">
        <v>263</v>
      </c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32</v>
      </c>
      <c r="B34" s="86" t="s">
        <v>314</v>
      </c>
      <c r="C34" s="85" t="s">
        <v>315</v>
      </c>
      <c r="D34" s="87">
        <f>+SUM(E34,+I34)</f>
        <v>5874</v>
      </c>
      <c r="E34" s="87">
        <f>+SUM(G34+H34)</f>
        <v>284</v>
      </c>
      <c r="F34" s="106">
        <f>IF(D34&gt;0,E34/D34*100,"-")</f>
        <v>4.8348655090228121</v>
      </c>
      <c r="G34" s="87">
        <v>284</v>
      </c>
      <c r="H34" s="87">
        <v>0</v>
      </c>
      <c r="I34" s="87">
        <f>+SUM(K34,+M34,O34+P34)</f>
        <v>5590</v>
      </c>
      <c r="J34" s="88">
        <f>IF(D34&gt;0,I34/D34*100,"-")</f>
        <v>95.165134490977181</v>
      </c>
      <c r="K34" s="87">
        <v>0</v>
      </c>
      <c r="L34" s="88">
        <f>IF(D34&gt;0,K34/D34*100,"-")</f>
        <v>0</v>
      </c>
      <c r="M34" s="87">
        <v>0</v>
      </c>
      <c r="N34" s="88">
        <f>IF(D34&gt;0,M34/D34*100,"-")</f>
        <v>0</v>
      </c>
      <c r="O34" s="87">
        <v>621</v>
      </c>
      <c r="P34" s="87">
        <f>SUM(Q34:S34)</f>
        <v>4969</v>
      </c>
      <c r="Q34" s="87">
        <v>2544</v>
      </c>
      <c r="R34" s="87">
        <v>2425</v>
      </c>
      <c r="S34" s="87">
        <v>0</v>
      </c>
      <c r="T34" s="88">
        <f>IF(D34&gt;0,P34/D34*100,"-")</f>
        <v>84.593122233571677</v>
      </c>
      <c r="U34" s="87">
        <v>37</v>
      </c>
      <c r="V34" s="85"/>
      <c r="W34" s="85"/>
      <c r="X34" s="85"/>
      <c r="Y34" s="85" t="s">
        <v>263</v>
      </c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32</v>
      </c>
      <c r="B35" s="86" t="s">
        <v>316</v>
      </c>
      <c r="C35" s="85" t="s">
        <v>317</v>
      </c>
      <c r="D35" s="87">
        <f>+SUM(E35,+I35)</f>
        <v>6761</v>
      </c>
      <c r="E35" s="87">
        <f>+SUM(G35+H35)</f>
        <v>537</v>
      </c>
      <c r="F35" s="106">
        <f>IF(D35&gt;0,E35/D35*100,"-")</f>
        <v>7.9426120396391058</v>
      </c>
      <c r="G35" s="87">
        <v>537</v>
      </c>
      <c r="H35" s="87">
        <v>0</v>
      </c>
      <c r="I35" s="87">
        <f>+SUM(K35,+M35,O35+P35)</f>
        <v>6224</v>
      </c>
      <c r="J35" s="88">
        <f>IF(D35&gt;0,I35/D35*100,"-")</f>
        <v>92.057387960360899</v>
      </c>
      <c r="K35" s="87">
        <v>0</v>
      </c>
      <c r="L35" s="88">
        <f>IF(D35&gt;0,K35/D35*100,"-")</f>
        <v>0</v>
      </c>
      <c r="M35" s="87">
        <v>0</v>
      </c>
      <c r="N35" s="88">
        <f>IF(D35&gt;0,M35/D35*100,"-")</f>
        <v>0</v>
      </c>
      <c r="O35" s="87">
        <v>0</v>
      </c>
      <c r="P35" s="87">
        <f>SUM(Q35:S35)</f>
        <v>6224</v>
      </c>
      <c r="Q35" s="87">
        <v>3586</v>
      </c>
      <c r="R35" s="87">
        <v>2638</v>
      </c>
      <c r="S35" s="87">
        <v>0</v>
      </c>
      <c r="T35" s="88">
        <f>IF(D35&gt;0,P35/D35*100,"-")</f>
        <v>92.057387960360899</v>
      </c>
      <c r="U35" s="87">
        <v>136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32</v>
      </c>
      <c r="B36" s="86" t="s">
        <v>318</v>
      </c>
      <c r="C36" s="85" t="s">
        <v>319</v>
      </c>
      <c r="D36" s="87">
        <f>+SUM(E36,+I36)</f>
        <v>36702</v>
      </c>
      <c r="E36" s="87">
        <f>+SUM(G36+H36)</f>
        <v>257</v>
      </c>
      <c r="F36" s="106">
        <f>IF(D36&gt;0,E36/D36*100,"-")</f>
        <v>0.70023431965560456</v>
      </c>
      <c r="G36" s="87">
        <v>257</v>
      </c>
      <c r="H36" s="87">
        <v>0</v>
      </c>
      <c r="I36" s="87">
        <f>+SUM(K36,+M36,O36+P36)</f>
        <v>36445</v>
      </c>
      <c r="J36" s="88">
        <f>IF(D36&gt;0,I36/D36*100,"-")</f>
        <v>99.299765680344393</v>
      </c>
      <c r="K36" s="87">
        <v>32141</v>
      </c>
      <c r="L36" s="88">
        <f>IF(D36&gt;0,K36/D36*100,"-")</f>
        <v>87.572884311481658</v>
      </c>
      <c r="M36" s="87">
        <v>0</v>
      </c>
      <c r="N36" s="88">
        <f>IF(D36&gt;0,M36/D36*100,"-")</f>
        <v>0</v>
      </c>
      <c r="O36" s="87">
        <v>128</v>
      </c>
      <c r="P36" s="87">
        <f>SUM(Q36:S36)</f>
        <v>4176</v>
      </c>
      <c r="Q36" s="87">
        <v>2187</v>
      </c>
      <c r="R36" s="87">
        <v>1989</v>
      </c>
      <c r="S36" s="87">
        <v>0</v>
      </c>
      <c r="T36" s="88">
        <f>IF(D36&gt;0,P36/D36*100,"-")</f>
        <v>11.378126532614026</v>
      </c>
      <c r="U36" s="87">
        <v>437</v>
      </c>
      <c r="V36" s="85"/>
      <c r="W36" s="85"/>
      <c r="X36" s="85"/>
      <c r="Y36" s="85" t="s">
        <v>263</v>
      </c>
      <c r="Z36" s="85"/>
      <c r="AA36" s="85"/>
      <c r="AB36" s="85"/>
      <c r="AC36" s="85" t="s">
        <v>263</v>
      </c>
      <c r="AD36" s="184" t="s">
        <v>262</v>
      </c>
    </row>
    <row r="37" spans="1:30" ht="13.5" customHeight="1">
      <c r="A37" s="85" t="s">
        <v>32</v>
      </c>
      <c r="B37" s="86" t="s">
        <v>320</v>
      </c>
      <c r="C37" s="85" t="s">
        <v>321</v>
      </c>
      <c r="D37" s="87">
        <f>+SUM(E37,+I37)</f>
        <v>31801</v>
      </c>
      <c r="E37" s="87">
        <f>+SUM(G37+H37)</f>
        <v>105</v>
      </c>
      <c r="F37" s="106">
        <f>IF(D37&gt;0,E37/D37*100,"-")</f>
        <v>0.33017829627999118</v>
      </c>
      <c r="G37" s="87">
        <v>105</v>
      </c>
      <c r="H37" s="87">
        <v>0</v>
      </c>
      <c r="I37" s="87">
        <f>+SUM(K37,+M37,O37+P37)</f>
        <v>31696</v>
      </c>
      <c r="J37" s="88">
        <f>IF(D37&gt;0,I37/D37*100,"-")</f>
        <v>99.669821703720004</v>
      </c>
      <c r="K37" s="87">
        <v>22055</v>
      </c>
      <c r="L37" s="88">
        <f>IF(D37&gt;0,K37/D37*100,"-")</f>
        <v>69.353164994811493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9641</v>
      </c>
      <c r="Q37" s="87">
        <v>6839</v>
      </c>
      <c r="R37" s="87">
        <v>2802</v>
      </c>
      <c r="S37" s="87">
        <v>0</v>
      </c>
      <c r="T37" s="88">
        <f>IF(D37&gt;0,P37/D37*100,"-")</f>
        <v>30.316656708908525</v>
      </c>
      <c r="U37" s="87">
        <v>1334</v>
      </c>
      <c r="V37" s="85" t="s">
        <v>263</v>
      </c>
      <c r="W37" s="85"/>
      <c r="X37" s="85"/>
      <c r="Y37" s="85"/>
      <c r="Z37" s="85" t="s">
        <v>263</v>
      </c>
      <c r="AA37" s="85"/>
      <c r="AB37" s="85"/>
      <c r="AC37" s="85"/>
      <c r="AD37" s="184" t="s">
        <v>262</v>
      </c>
    </row>
    <row r="38" spans="1:30" ht="13.5" customHeight="1">
      <c r="A38" s="85" t="s">
        <v>32</v>
      </c>
      <c r="B38" s="86" t="s">
        <v>322</v>
      </c>
      <c r="C38" s="85" t="s">
        <v>323</v>
      </c>
      <c r="D38" s="87">
        <f>+SUM(E38,+I38)</f>
        <v>43494</v>
      </c>
      <c r="E38" s="87">
        <f>+SUM(G38+H38)</f>
        <v>355</v>
      </c>
      <c r="F38" s="106">
        <f>IF(D38&gt;0,E38/D38*100,"-")</f>
        <v>0.81620453395870696</v>
      </c>
      <c r="G38" s="87">
        <v>355</v>
      </c>
      <c r="H38" s="87">
        <v>0</v>
      </c>
      <c r="I38" s="87">
        <f>+SUM(K38,+M38,O38+P38)</f>
        <v>43139</v>
      </c>
      <c r="J38" s="88">
        <f>IF(D38&gt;0,I38/D38*100,"-")</f>
        <v>99.183795466041289</v>
      </c>
      <c r="K38" s="87">
        <v>35103</v>
      </c>
      <c r="L38" s="88">
        <f>IF(D38&gt;0,K38/D38*100,"-")</f>
        <v>80.707683818457724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8036</v>
      </c>
      <c r="Q38" s="87">
        <v>4280</v>
      </c>
      <c r="R38" s="87">
        <v>3756</v>
      </c>
      <c r="S38" s="87">
        <v>0</v>
      </c>
      <c r="T38" s="88">
        <f>IF(D38&gt;0,P38/D38*100,"-")</f>
        <v>18.476111647583572</v>
      </c>
      <c r="U38" s="87">
        <v>493</v>
      </c>
      <c r="V38" s="85" t="s">
        <v>263</v>
      </c>
      <c r="W38" s="85"/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32</v>
      </c>
      <c r="B39" s="86" t="s">
        <v>324</v>
      </c>
      <c r="C39" s="85" t="s">
        <v>325</v>
      </c>
      <c r="D39" s="87">
        <f>+SUM(E39,+I39)</f>
        <v>17297</v>
      </c>
      <c r="E39" s="87">
        <f>+SUM(G39+H39)</f>
        <v>536</v>
      </c>
      <c r="F39" s="106">
        <f>IF(D39&gt;0,E39/D39*100,"-")</f>
        <v>3.0988032606810432</v>
      </c>
      <c r="G39" s="87">
        <v>536</v>
      </c>
      <c r="H39" s="87">
        <v>0</v>
      </c>
      <c r="I39" s="87">
        <f>+SUM(K39,+M39,O39+P39)</f>
        <v>16761</v>
      </c>
      <c r="J39" s="88">
        <f>IF(D39&gt;0,I39/D39*100,"-")</f>
        <v>96.901196739318962</v>
      </c>
      <c r="K39" s="87">
        <v>3666</v>
      </c>
      <c r="L39" s="88">
        <f>IF(D39&gt;0,K39/D39*100,"-")</f>
        <v>21.194426779210268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13095</v>
      </c>
      <c r="Q39" s="87">
        <v>4734</v>
      </c>
      <c r="R39" s="87">
        <v>8361</v>
      </c>
      <c r="S39" s="87">
        <v>0</v>
      </c>
      <c r="T39" s="88">
        <f>IF(D39&gt;0,P39/D39*100,"-")</f>
        <v>75.706769960108687</v>
      </c>
      <c r="U39" s="87">
        <v>325</v>
      </c>
      <c r="V39" s="85"/>
      <c r="W39" s="85"/>
      <c r="X39" s="85"/>
      <c r="Y39" s="85" t="s">
        <v>263</v>
      </c>
      <c r="Z39" s="85"/>
      <c r="AA39" s="85"/>
      <c r="AB39" s="85"/>
      <c r="AC39" s="85" t="s">
        <v>263</v>
      </c>
      <c r="AD39" s="184" t="s">
        <v>262</v>
      </c>
    </row>
    <row r="40" spans="1:30" ht="13.5" customHeight="1">
      <c r="A40" s="85" t="s">
        <v>32</v>
      </c>
      <c r="B40" s="86" t="s">
        <v>326</v>
      </c>
      <c r="C40" s="85" t="s">
        <v>327</v>
      </c>
      <c r="D40" s="87">
        <f>+SUM(E40,+I40)</f>
        <v>29212</v>
      </c>
      <c r="E40" s="87">
        <f>+SUM(G40+H40)</f>
        <v>618</v>
      </c>
      <c r="F40" s="106">
        <f>IF(D40&gt;0,E40/D40*100,"-")</f>
        <v>2.1155689442694783</v>
      </c>
      <c r="G40" s="87">
        <v>618</v>
      </c>
      <c r="H40" s="87">
        <v>0</v>
      </c>
      <c r="I40" s="87">
        <f>+SUM(K40,+M40,O40+P40)</f>
        <v>28594</v>
      </c>
      <c r="J40" s="88">
        <f>IF(D40&gt;0,I40/D40*100,"-")</f>
        <v>97.884431055730531</v>
      </c>
      <c r="K40" s="87">
        <v>11619</v>
      </c>
      <c r="L40" s="88">
        <f>IF(D40&gt;0,K40/D40*100,"-")</f>
        <v>39.774750102697517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16975</v>
      </c>
      <c r="Q40" s="87">
        <v>0</v>
      </c>
      <c r="R40" s="87">
        <v>16975</v>
      </c>
      <c r="S40" s="87">
        <v>0</v>
      </c>
      <c r="T40" s="88">
        <f>IF(D40&gt;0,P40/D40*100,"-")</f>
        <v>58.109680953033006</v>
      </c>
      <c r="U40" s="87">
        <v>2236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 t="s">
        <v>32</v>
      </c>
      <c r="B41" s="86" t="s">
        <v>328</v>
      </c>
      <c r="C41" s="85" t="s">
        <v>329</v>
      </c>
      <c r="D41" s="87">
        <f>+SUM(E41,+I41)</f>
        <v>5966</v>
      </c>
      <c r="E41" s="87">
        <f>+SUM(G41+H41)</f>
        <v>656</v>
      </c>
      <c r="F41" s="106">
        <f>IF(D41&gt;0,E41/D41*100,"-")</f>
        <v>10.995641971169963</v>
      </c>
      <c r="G41" s="87">
        <v>656</v>
      </c>
      <c r="H41" s="87">
        <v>0</v>
      </c>
      <c r="I41" s="87">
        <f>+SUM(K41,+M41,O41+P41)</f>
        <v>5310</v>
      </c>
      <c r="J41" s="88">
        <f>IF(D41&gt;0,I41/D41*100,"-")</f>
        <v>89.004358028830026</v>
      </c>
      <c r="K41" s="87">
        <v>0</v>
      </c>
      <c r="L41" s="88">
        <f>IF(D41&gt;0,K41/D41*100,"-")</f>
        <v>0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5310</v>
      </c>
      <c r="Q41" s="87">
        <v>1919</v>
      </c>
      <c r="R41" s="87">
        <v>3391</v>
      </c>
      <c r="S41" s="87">
        <v>0</v>
      </c>
      <c r="T41" s="88">
        <f>IF(D41&gt;0,P41/D41*100,"-")</f>
        <v>89.004358028830026</v>
      </c>
      <c r="U41" s="87">
        <v>97</v>
      </c>
      <c r="V41" s="85" t="s">
        <v>263</v>
      </c>
      <c r="W41" s="85"/>
      <c r="X41" s="85"/>
      <c r="Y41" s="85"/>
      <c r="Z41" s="85" t="s">
        <v>263</v>
      </c>
      <c r="AA41" s="85"/>
      <c r="AB41" s="85"/>
      <c r="AC41" s="85"/>
      <c r="AD41" s="184" t="s">
        <v>262</v>
      </c>
    </row>
    <row r="42" spans="1:30" ht="13.5" customHeight="1">
      <c r="A42" s="85" t="s">
        <v>32</v>
      </c>
      <c r="B42" s="86" t="s">
        <v>330</v>
      </c>
      <c r="C42" s="85" t="s">
        <v>331</v>
      </c>
      <c r="D42" s="87">
        <f>+SUM(E42,+I42)</f>
        <v>17266</v>
      </c>
      <c r="E42" s="87">
        <f>+SUM(G42+H42)</f>
        <v>675</v>
      </c>
      <c r="F42" s="106">
        <f>IF(D42&gt;0,E42/D42*100,"-")</f>
        <v>3.9094173520213134</v>
      </c>
      <c r="G42" s="87">
        <v>502</v>
      </c>
      <c r="H42" s="87">
        <v>173</v>
      </c>
      <c r="I42" s="87">
        <f>+SUM(K42,+M42,O42+P42)</f>
        <v>16591</v>
      </c>
      <c r="J42" s="88">
        <f>IF(D42&gt;0,I42/D42*100,"-")</f>
        <v>96.090582647978678</v>
      </c>
      <c r="K42" s="87">
        <v>3422</v>
      </c>
      <c r="L42" s="88">
        <f>IF(D42&gt;0,K42/D42*100,"-")</f>
        <v>19.819298042395459</v>
      </c>
      <c r="M42" s="87">
        <v>0</v>
      </c>
      <c r="N42" s="88">
        <f>IF(D42&gt;0,M42/D42*100,"-")</f>
        <v>0</v>
      </c>
      <c r="O42" s="87">
        <v>0</v>
      </c>
      <c r="P42" s="87">
        <f>SUM(Q42:S42)</f>
        <v>13169</v>
      </c>
      <c r="Q42" s="87">
        <v>8507</v>
      </c>
      <c r="R42" s="87">
        <v>4662</v>
      </c>
      <c r="S42" s="87">
        <v>0</v>
      </c>
      <c r="T42" s="88">
        <f>IF(D42&gt;0,P42/D42*100,"-")</f>
        <v>76.271284605583219</v>
      </c>
      <c r="U42" s="87">
        <v>480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2">
    <sortCondition ref="A8:A42"/>
    <sortCondition ref="B8:B42"/>
    <sortCondition ref="C8:C42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9" t="s">
        <v>192</v>
      </c>
      <c r="B2" s="136" t="s">
        <v>193</v>
      </c>
      <c r="C2" s="140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28" t="s">
        <v>216</v>
      </c>
      <c r="AG2" s="129"/>
      <c r="AH2" s="129"/>
      <c r="AI2" s="130"/>
      <c r="AJ2" s="128" t="s">
        <v>217</v>
      </c>
      <c r="AK2" s="129"/>
      <c r="AL2" s="129"/>
      <c r="AM2" s="129"/>
      <c r="AN2" s="129"/>
      <c r="AO2" s="129"/>
      <c r="AP2" s="129"/>
      <c r="AQ2" s="129"/>
      <c r="AR2" s="129"/>
      <c r="AS2" s="130"/>
      <c r="AT2" s="138" t="s">
        <v>218</v>
      </c>
      <c r="AU2" s="136"/>
      <c r="AV2" s="136"/>
      <c r="AW2" s="136"/>
      <c r="AX2" s="136"/>
      <c r="AY2" s="136"/>
      <c r="AZ2" s="128" t="s">
        <v>219</v>
      </c>
      <c r="BA2" s="129"/>
      <c r="BB2" s="129"/>
      <c r="BC2" s="130"/>
    </row>
    <row r="3" spans="1:55" s="84" customFormat="1" ht="13.5" customHeight="1">
      <c r="A3" s="137"/>
      <c r="B3" s="137"/>
      <c r="C3" s="137"/>
      <c r="D3" s="77" t="s">
        <v>199</v>
      </c>
      <c r="E3" s="131" t="s">
        <v>220</v>
      </c>
      <c r="F3" s="129"/>
      <c r="G3" s="130"/>
      <c r="H3" s="132" t="s">
        <v>221</v>
      </c>
      <c r="I3" s="133"/>
      <c r="J3" s="134"/>
      <c r="K3" s="131" t="s">
        <v>222</v>
      </c>
      <c r="L3" s="133"/>
      <c r="M3" s="134"/>
      <c r="N3" s="77" t="s">
        <v>199</v>
      </c>
      <c r="O3" s="131" t="s">
        <v>223</v>
      </c>
      <c r="P3" s="141"/>
      <c r="Q3" s="141"/>
      <c r="R3" s="141"/>
      <c r="S3" s="141"/>
      <c r="T3" s="141"/>
      <c r="U3" s="142"/>
      <c r="V3" s="131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5" t="s">
        <v>199</v>
      </c>
      <c r="AG3" s="136" t="s">
        <v>226</v>
      </c>
      <c r="AH3" s="136" t="s">
        <v>227</v>
      </c>
      <c r="AI3" s="136" t="s">
        <v>228</v>
      </c>
      <c r="AJ3" s="137" t="s">
        <v>199</v>
      </c>
      <c r="AK3" s="136" t="s">
        <v>229</v>
      </c>
      <c r="AL3" s="136" t="s">
        <v>230</v>
      </c>
      <c r="AM3" s="136" t="s">
        <v>231</v>
      </c>
      <c r="AN3" s="136" t="s">
        <v>227</v>
      </c>
      <c r="AO3" s="136" t="s">
        <v>228</v>
      </c>
      <c r="AP3" s="136" t="s">
        <v>232</v>
      </c>
      <c r="AQ3" s="136" t="s">
        <v>233</v>
      </c>
      <c r="AR3" s="136" t="s">
        <v>234</v>
      </c>
      <c r="AS3" s="136" t="s">
        <v>235</v>
      </c>
      <c r="AT3" s="135" t="s">
        <v>199</v>
      </c>
      <c r="AU3" s="136" t="s">
        <v>229</v>
      </c>
      <c r="AV3" s="136" t="s">
        <v>230</v>
      </c>
      <c r="AW3" s="136" t="s">
        <v>231</v>
      </c>
      <c r="AX3" s="136" t="s">
        <v>227</v>
      </c>
      <c r="AY3" s="136" t="s">
        <v>228</v>
      </c>
      <c r="AZ3" s="135" t="s">
        <v>199</v>
      </c>
      <c r="BA3" s="136" t="s">
        <v>226</v>
      </c>
      <c r="BB3" s="136" t="s">
        <v>227</v>
      </c>
      <c r="BC3" s="136" t="s">
        <v>228</v>
      </c>
    </row>
    <row r="4" spans="1:55" s="84" customFormat="1" ht="18.75" customHeight="1">
      <c r="A4" s="137"/>
      <c r="B4" s="137"/>
      <c r="C4" s="137"/>
      <c r="D4" s="77"/>
      <c r="E4" s="77" t="s">
        <v>199</v>
      </c>
      <c r="F4" s="145" t="s">
        <v>236</v>
      </c>
      <c r="G4" s="145" t="s">
        <v>237</v>
      </c>
      <c r="H4" s="77" t="s">
        <v>199</v>
      </c>
      <c r="I4" s="145" t="s">
        <v>236</v>
      </c>
      <c r="J4" s="145" t="s">
        <v>237</v>
      </c>
      <c r="K4" s="77" t="s">
        <v>199</v>
      </c>
      <c r="L4" s="145" t="s">
        <v>236</v>
      </c>
      <c r="M4" s="145" t="s">
        <v>237</v>
      </c>
      <c r="N4" s="77"/>
      <c r="O4" s="77" t="s">
        <v>199</v>
      </c>
      <c r="P4" s="145" t="s">
        <v>226</v>
      </c>
      <c r="Q4" s="143" t="s">
        <v>227</v>
      </c>
      <c r="R4" s="143" t="s">
        <v>228</v>
      </c>
      <c r="S4" s="145" t="s">
        <v>238</v>
      </c>
      <c r="T4" s="145" t="s">
        <v>239</v>
      </c>
      <c r="U4" s="145" t="s">
        <v>240</v>
      </c>
      <c r="V4" s="77" t="s">
        <v>199</v>
      </c>
      <c r="W4" s="145" t="s">
        <v>226</v>
      </c>
      <c r="X4" s="143" t="s">
        <v>227</v>
      </c>
      <c r="Y4" s="143" t="s">
        <v>228</v>
      </c>
      <c r="Z4" s="145" t="s">
        <v>238</v>
      </c>
      <c r="AA4" s="145" t="s">
        <v>239</v>
      </c>
      <c r="AB4" s="145" t="s">
        <v>240</v>
      </c>
      <c r="AC4" s="77" t="s">
        <v>199</v>
      </c>
      <c r="AD4" s="145" t="s">
        <v>236</v>
      </c>
      <c r="AE4" s="145" t="s">
        <v>237</v>
      </c>
      <c r="AF4" s="135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5"/>
      <c r="AU4" s="137"/>
      <c r="AV4" s="137"/>
      <c r="AW4" s="137"/>
      <c r="AX4" s="137"/>
      <c r="AY4" s="137"/>
      <c r="AZ4" s="135"/>
      <c r="BA4" s="137"/>
      <c r="BB4" s="137"/>
      <c r="BC4" s="137"/>
    </row>
    <row r="5" spans="1:55" s="43" customFormat="1" ht="22.5" customHeight="1">
      <c r="A5" s="137"/>
      <c r="B5" s="137"/>
      <c r="C5" s="137"/>
      <c r="D5" s="79"/>
      <c r="E5" s="79"/>
      <c r="F5" s="146"/>
      <c r="G5" s="146"/>
      <c r="H5" s="79"/>
      <c r="I5" s="146"/>
      <c r="J5" s="146"/>
      <c r="K5" s="79"/>
      <c r="L5" s="146"/>
      <c r="M5" s="146"/>
      <c r="N5" s="79"/>
      <c r="O5" s="79"/>
      <c r="P5" s="146"/>
      <c r="Q5" s="144"/>
      <c r="R5" s="144"/>
      <c r="S5" s="146"/>
      <c r="T5" s="146"/>
      <c r="U5" s="146"/>
      <c r="V5" s="79"/>
      <c r="W5" s="146"/>
      <c r="X5" s="144"/>
      <c r="Y5" s="144"/>
      <c r="Z5" s="146"/>
      <c r="AA5" s="146"/>
      <c r="AB5" s="146"/>
      <c r="AC5" s="79"/>
      <c r="AD5" s="146"/>
      <c r="AE5" s="146"/>
      <c r="AF5" s="76"/>
      <c r="AG5" s="76"/>
      <c r="AH5" s="76"/>
      <c r="AI5" s="76"/>
      <c r="AJ5" s="76"/>
      <c r="AK5" s="76"/>
      <c r="AL5" s="137"/>
      <c r="AM5" s="76"/>
      <c r="AN5" s="76"/>
      <c r="AO5" s="76"/>
      <c r="AP5" s="76"/>
      <c r="AQ5" s="76"/>
      <c r="AR5" s="76"/>
      <c r="AS5" s="76"/>
      <c r="AT5" s="76"/>
      <c r="AU5" s="76"/>
      <c r="AV5" s="137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7"/>
      <c r="B6" s="137"/>
      <c r="C6" s="137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静岡県</v>
      </c>
      <c r="B7" s="90" t="str">
        <f>水洗化人口等!B7</f>
        <v>22000</v>
      </c>
      <c r="C7" s="89" t="s">
        <v>199</v>
      </c>
      <c r="D7" s="91">
        <f>SUM(E7,+H7,+K7)</f>
        <v>952187</v>
      </c>
      <c r="E7" s="91">
        <f>SUM(F7:G7)</f>
        <v>45898</v>
      </c>
      <c r="F7" s="91">
        <f>SUM(F$8:F$207)</f>
        <v>1620</v>
      </c>
      <c r="G7" s="91">
        <f>SUM(G$8:G$207)</f>
        <v>44278</v>
      </c>
      <c r="H7" s="91">
        <f>SUM(I7:J7)</f>
        <v>2503</v>
      </c>
      <c r="I7" s="91">
        <f>SUM(I$8:I$207)</f>
        <v>2503</v>
      </c>
      <c r="J7" s="91">
        <f>SUM(J$8:J$207)</f>
        <v>0</v>
      </c>
      <c r="K7" s="91">
        <f>SUM(L7:M7)</f>
        <v>903786</v>
      </c>
      <c r="L7" s="91">
        <f>SUM(L$8:L$207)</f>
        <v>37768</v>
      </c>
      <c r="M7" s="91">
        <f>SUM(M$8:M$207)</f>
        <v>866018</v>
      </c>
      <c r="N7" s="91">
        <f>SUM(O7,+V7,+AC7)</f>
        <v>953035</v>
      </c>
      <c r="O7" s="91">
        <f>SUM(P7:U7)</f>
        <v>41891</v>
      </c>
      <c r="P7" s="91">
        <f t="shared" ref="P7:U7" si="0">SUM(P$8:P$207)</f>
        <v>37710</v>
      </c>
      <c r="Q7" s="91">
        <f t="shared" si="0"/>
        <v>0</v>
      </c>
      <c r="R7" s="91">
        <f t="shared" si="0"/>
        <v>0</v>
      </c>
      <c r="S7" s="91">
        <f t="shared" si="0"/>
        <v>4058</v>
      </c>
      <c r="T7" s="91">
        <f t="shared" si="0"/>
        <v>123</v>
      </c>
      <c r="U7" s="91">
        <f t="shared" si="0"/>
        <v>0</v>
      </c>
      <c r="V7" s="91">
        <f>SUM(W7:AB7)</f>
        <v>910296</v>
      </c>
      <c r="W7" s="91">
        <f t="shared" ref="W7:AB7" si="1">SUM(W$8:W$207)</f>
        <v>842635</v>
      </c>
      <c r="X7" s="91">
        <f t="shared" si="1"/>
        <v>0</v>
      </c>
      <c r="Y7" s="91">
        <f t="shared" si="1"/>
        <v>0</v>
      </c>
      <c r="Z7" s="91">
        <f t="shared" si="1"/>
        <v>64774</v>
      </c>
      <c r="AA7" s="91">
        <f t="shared" si="1"/>
        <v>2887</v>
      </c>
      <c r="AB7" s="91">
        <f t="shared" si="1"/>
        <v>0</v>
      </c>
      <c r="AC7" s="91">
        <f>SUM(AD7:AE7)</f>
        <v>848</v>
      </c>
      <c r="AD7" s="91">
        <f>SUM(AD$8:AD$207)</f>
        <v>848</v>
      </c>
      <c r="AE7" s="91">
        <f>SUM(AE$8:AE$207)</f>
        <v>0</v>
      </c>
      <c r="AF7" s="91">
        <f>SUM(AG7:AI7)</f>
        <v>15049</v>
      </c>
      <c r="AG7" s="91">
        <f>SUM(AG$8:AG$207)</f>
        <v>15049</v>
      </c>
      <c r="AH7" s="91">
        <f>SUM(AH$8:AH$207)</f>
        <v>0</v>
      </c>
      <c r="AI7" s="91">
        <f>SUM(AI$8:AI$207)</f>
        <v>0</v>
      </c>
      <c r="AJ7" s="91">
        <f>SUM(AK7:AS7)</f>
        <v>85599</v>
      </c>
      <c r="AK7" s="91">
        <f t="shared" ref="AK7:AS7" si="2">SUM(AK$8:AK$207)</f>
        <v>70889</v>
      </c>
      <c r="AL7" s="91">
        <f t="shared" si="2"/>
        <v>39</v>
      </c>
      <c r="AM7" s="91">
        <f t="shared" si="2"/>
        <v>12064</v>
      </c>
      <c r="AN7" s="91">
        <f t="shared" si="2"/>
        <v>515</v>
      </c>
      <c r="AO7" s="91">
        <f t="shared" si="2"/>
        <v>574</v>
      </c>
      <c r="AP7" s="91">
        <f t="shared" si="2"/>
        <v>0</v>
      </c>
      <c r="AQ7" s="91">
        <f t="shared" si="2"/>
        <v>335</v>
      </c>
      <c r="AR7" s="91">
        <f t="shared" si="2"/>
        <v>229</v>
      </c>
      <c r="AS7" s="91">
        <f t="shared" si="2"/>
        <v>954</v>
      </c>
      <c r="AT7" s="91">
        <f>SUM(AU7:AY7)</f>
        <v>435</v>
      </c>
      <c r="AU7" s="91">
        <f>SUM(AU$8:AU$207)</f>
        <v>378</v>
      </c>
      <c r="AV7" s="91">
        <f>SUM(AV$8:AV$207)</f>
        <v>0</v>
      </c>
      <c r="AW7" s="91">
        <f>SUM(AW$8:AW$207)</f>
        <v>57</v>
      </c>
      <c r="AX7" s="91">
        <f>SUM(AX$8:AX$207)</f>
        <v>0</v>
      </c>
      <c r="AY7" s="91">
        <f>SUM(AY$8:AY$207)</f>
        <v>0</v>
      </c>
      <c r="AZ7" s="91">
        <f>SUM(BA7:BC7)</f>
        <v>63</v>
      </c>
      <c r="BA7" s="91">
        <f>SUM(BA$8:BA$207)</f>
        <v>63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32</v>
      </c>
      <c r="B8" s="96" t="s">
        <v>260</v>
      </c>
      <c r="C8" s="85" t="s">
        <v>261</v>
      </c>
      <c r="D8" s="87">
        <f>SUM(E8,+H8,+K8)</f>
        <v>106740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106740</v>
      </c>
      <c r="L8" s="87">
        <v>5322</v>
      </c>
      <c r="M8" s="87">
        <v>101418</v>
      </c>
      <c r="N8" s="87">
        <f>SUM(O8,+V8,+AC8)</f>
        <v>106898</v>
      </c>
      <c r="O8" s="87">
        <f>SUM(P8:U8)</f>
        <v>5322</v>
      </c>
      <c r="P8" s="87">
        <v>5322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101418</v>
      </c>
      <c r="W8" s="87">
        <v>101418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158</v>
      </c>
      <c r="AD8" s="87">
        <v>158</v>
      </c>
      <c r="AE8" s="87">
        <v>0</v>
      </c>
      <c r="AF8" s="87">
        <f>SUM(AG8:AI8)</f>
        <v>2778</v>
      </c>
      <c r="AG8" s="87">
        <v>2778</v>
      </c>
      <c r="AH8" s="87">
        <v>0</v>
      </c>
      <c r="AI8" s="87">
        <v>0</v>
      </c>
      <c r="AJ8" s="87">
        <f>SUM(AK8:AS8)</f>
        <v>2778</v>
      </c>
      <c r="AK8" s="87">
        <v>0</v>
      </c>
      <c r="AL8" s="87">
        <v>0</v>
      </c>
      <c r="AM8" s="87">
        <v>2778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32</v>
      </c>
      <c r="B9" s="96" t="s">
        <v>264</v>
      </c>
      <c r="C9" s="85" t="s">
        <v>265</v>
      </c>
      <c r="D9" s="87">
        <f>SUM(E9,+H9,+K9)</f>
        <v>105669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105669</v>
      </c>
      <c r="L9" s="87">
        <v>8916</v>
      </c>
      <c r="M9" s="87">
        <v>96753</v>
      </c>
      <c r="N9" s="87">
        <f>SUM(O9,+V9,+AC9)</f>
        <v>105899</v>
      </c>
      <c r="O9" s="87">
        <f>SUM(P9:U9)</f>
        <v>8916</v>
      </c>
      <c r="P9" s="87">
        <v>5274</v>
      </c>
      <c r="Q9" s="87">
        <v>0</v>
      </c>
      <c r="R9" s="87">
        <v>0</v>
      </c>
      <c r="S9" s="87">
        <v>3642</v>
      </c>
      <c r="T9" s="87">
        <v>0</v>
      </c>
      <c r="U9" s="87">
        <v>0</v>
      </c>
      <c r="V9" s="87">
        <f>SUM(W9:AB9)</f>
        <v>96753</v>
      </c>
      <c r="W9" s="87">
        <v>47750</v>
      </c>
      <c r="X9" s="87">
        <v>0</v>
      </c>
      <c r="Y9" s="87">
        <v>0</v>
      </c>
      <c r="Z9" s="87">
        <v>49003</v>
      </c>
      <c r="AA9" s="87">
        <v>0</v>
      </c>
      <c r="AB9" s="87">
        <v>0</v>
      </c>
      <c r="AC9" s="87">
        <f>SUM(AD9:AE9)</f>
        <v>230</v>
      </c>
      <c r="AD9" s="87">
        <v>230</v>
      </c>
      <c r="AE9" s="87">
        <v>0</v>
      </c>
      <c r="AF9" s="87">
        <f>SUM(AG9:AI9)</f>
        <v>464</v>
      </c>
      <c r="AG9" s="87">
        <v>464</v>
      </c>
      <c r="AH9" s="87">
        <v>0</v>
      </c>
      <c r="AI9" s="87">
        <v>0</v>
      </c>
      <c r="AJ9" s="87">
        <f>SUM(AK9:AS9)</f>
        <v>451</v>
      </c>
      <c r="AK9" s="87">
        <v>0</v>
      </c>
      <c r="AL9" s="87">
        <v>0</v>
      </c>
      <c r="AM9" s="87">
        <v>23</v>
      </c>
      <c r="AN9" s="87">
        <v>0</v>
      </c>
      <c r="AO9" s="87">
        <v>0</v>
      </c>
      <c r="AP9" s="87">
        <v>0</v>
      </c>
      <c r="AQ9" s="87">
        <v>313</v>
      </c>
      <c r="AR9" s="87">
        <v>115</v>
      </c>
      <c r="AS9" s="87">
        <v>0</v>
      </c>
      <c r="AT9" s="87">
        <f>SUM(AU9:AY9)</f>
        <v>13</v>
      </c>
      <c r="AU9" s="87">
        <v>13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32</v>
      </c>
      <c r="B10" s="96" t="s">
        <v>266</v>
      </c>
      <c r="C10" s="85" t="s">
        <v>267</v>
      </c>
      <c r="D10" s="87">
        <f>SUM(E10,+H10,+K10)</f>
        <v>41206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41206</v>
      </c>
      <c r="L10" s="87">
        <v>1822</v>
      </c>
      <c r="M10" s="87">
        <v>39384</v>
      </c>
      <c r="N10" s="87">
        <f>SUM(O10,+V10,+AC10)</f>
        <v>41206</v>
      </c>
      <c r="O10" s="87">
        <f>SUM(P10:U10)</f>
        <v>1822</v>
      </c>
      <c r="P10" s="87">
        <v>1822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39384</v>
      </c>
      <c r="W10" s="87">
        <v>39384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576</v>
      </c>
      <c r="AG10" s="87">
        <v>576</v>
      </c>
      <c r="AH10" s="87">
        <v>0</v>
      </c>
      <c r="AI10" s="87">
        <v>0</v>
      </c>
      <c r="AJ10" s="87">
        <f>SUM(AK10:AS10)</f>
        <v>576</v>
      </c>
      <c r="AK10" s="87">
        <v>0</v>
      </c>
      <c r="AL10" s="87">
        <v>0</v>
      </c>
      <c r="AM10" s="87">
        <v>61</v>
      </c>
      <c r="AN10" s="87">
        <v>515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32</v>
      </c>
      <c r="B11" s="96" t="s">
        <v>268</v>
      </c>
      <c r="C11" s="85" t="s">
        <v>269</v>
      </c>
      <c r="D11" s="87">
        <f>SUM(E11,+H11,+K11)</f>
        <v>8279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8279</v>
      </c>
      <c r="L11" s="87">
        <v>206</v>
      </c>
      <c r="M11" s="87">
        <v>8073</v>
      </c>
      <c r="N11" s="87">
        <f>SUM(O11,+V11,+AC11)</f>
        <v>8279</v>
      </c>
      <c r="O11" s="87">
        <f>SUM(P11:U11)</f>
        <v>206</v>
      </c>
      <c r="P11" s="87">
        <v>0</v>
      </c>
      <c r="Q11" s="87">
        <v>0</v>
      </c>
      <c r="R11" s="87">
        <v>0</v>
      </c>
      <c r="S11" s="87">
        <v>206</v>
      </c>
      <c r="T11" s="87">
        <v>0</v>
      </c>
      <c r="U11" s="87">
        <v>0</v>
      </c>
      <c r="V11" s="87">
        <f>SUM(W11:AB11)</f>
        <v>8073</v>
      </c>
      <c r="W11" s="87">
        <v>0</v>
      </c>
      <c r="X11" s="87">
        <v>0</v>
      </c>
      <c r="Y11" s="87">
        <v>0</v>
      </c>
      <c r="Z11" s="87">
        <v>8073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0</v>
      </c>
      <c r="AG11" s="87">
        <v>0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32</v>
      </c>
      <c r="B12" s="96" t="s">
        <v>270</v>
      </c>
      <c r="C12" s="85" t="s">
        <v>271</v>
      </c>
      <c r="D12" s="87">
        <f>SUM(E12,+H12,+K12)</f>
        <v>12646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12646</v>
      </c>
      <c r="L12" s="87">
        <v>289</v>
      </c>
      <c r="M12" s="87">
        <v>12357</v>
      </c>
      <c r="N12" s="87">
        <f>SUM(O12,+V12,+AC12)</f>
        <v>12646</v>
      </c>
      <c r="O12" s="87">
        <f>SUM(P12:U12)</f>
        <v>289</v>
      </c>
      <c r="P12" s="87">
        <v>289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12357</v>
      </c>
      <c r="W12" s="87">
        <v>12357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495</v>
      </c>
      <c r="AG12" s="87">
        <v>495</v>
      </c>
      <c r="AH12" s="87">
        <v>0</v>
      </c>
      <c r="AI12" s="87">
        <v>0</v>
      </c>
      <c r="AJ12" s="87">
        <f>SUM(AK12:AS12)</f>
        <v>495</v>
      </c>
      <c r="AK12" s="87">
        <v>0</v>
      </c>
      <c r="AL12" s="87">
        <v>0</v>
      </c>
      <c r="AM12" s="87">
        <v>495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32</v>
      </c>
      <c r="B13" s="96" t="s">
        <v>272</v>
      </c>
      <c r="C13" s="85" t="s">
        <v>273</v>
      </c>
      <c r="D13" s="87">
        <f>SUM(E13,+H13,+K13)</f>
        <v>46606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46606</v>
      </c>
      <c r="L13" s="87">
        <v>2466</v>
      </c>
      <c r="M13" s="87">
        <v>44140</v>
      </c>
      <c r="N13" s="87">
        <f>SUM(O13,+V13,+AC13)</f>
        <v>46606</v>
      </c>
      <c r="O13" s="87">
        <f>SUM(P13:U13)</f>
        <v>2466</v>
      </c>
      <c r="P13" s="87">
        <v>2466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44140</v>
      </c>
      <c r="W13" s="87">
        <v>44140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1473</v>
      </c>
      <c r="AG13" s="87">
        <v>1473</v>
      </c>
      <c r="AH13" s="87">
        <v>0</v>
      </c>
      <c r="AI13" s="87">
        <v>0</v>
      </c>
      <c r="AJ13" s="87">
        <f>SUM(AK13:AS13)</f>
        <v>1473</v>
      </c>
      <c r="AK13" s="87">
        <v>0</v>
      </c>
      <c r="AL13" s="87">
        <v>0</v>
      </c>
      <c r="AM13" s="87">
        <v>1473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32</v>
      </c>
      <c r="B14" s="96" t="s">
        <v>274</v>
      </c>
      <c r="C14" s="85" t="s">
        <v>275</v>
      </c>
      <c r="D14" s="87">
        <f>SUM(E14,+H14,+K14)</f>
        <v>27576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27576</v>
      </c>
      <c r="L14" s="87">
        <v>11</v>
      </c>
      <c r="M14" s="87">
        <v>27565</v>
      </c>
      <c r="N14" s="87">
        <f>SUM(O14,+V14,+AC14)</f>
        <v>27576</v>
      </c>
      <c r="O14" s="87">
        <f>SUM(P14:U14)</f>
        <v>11</v>
      </c>
      <c r="P14" s="87">
        <v>11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27565</v>
      </c>
      <c r="W14" s="87">
        <v>27565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3</v>
      </c>
      <c r="AG14" s="87">
        <v>3</v>
      </c>
      <c r="AH14" s="87">
        <v>0</v>
      </c>
      <c r="AI14" s="87">
        <v>0</v>
      </c>
      <c r="AJ14" s="87">
        <f>SUM(AK14:AS14)</f>
        <v>3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3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32</v>
      </c>
      <c r="B15" s="96" t="s">
        <v>276</v>
      </c>
      <c r="C15" s="85" t="s">
        <v>277</v>
      </c>
      <c r="D15" s="87">
        <f>SUM(E15,+H15,+K15)</f>
        <v>54834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54834</v>
      </c>
      <c r="L15" s="87">
        <v>2539</v>
      </c>
      <c r="M15" s="87">
        <v>52295</v>
      </c>
      <c r="N15" s="87">
        <f>SUM(O15,+V15,+AC15)</f>
        <v>54834</v>
      </c>
      <c r="O15" s="87">
        <f>SUM(P15:U15)</f>
        <v>2539</v>
      </c>
      <c r="P15" s="87">
        <v>2539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52295</v>
      </c>
      <c r="W15" s="87">
        <v>52295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1337</v>
      </c>
      <c r="AG15" s="87">
        <v>1337</v>
      </c>
      <c r="AH15" s="87">
        <v>0</v>
      </c>
      <c r="AI15" s="87">
        <v>0</v>
      </c>
      <c r="AJ15" s="87">
        <f>SUM(AK15:AS15)</f>
        <v>12036</v>
      </c>
      <c r="AK15" s="87">
        <v>10699</v>
      </c>
      <c r="AL15" s="87">
        <v>0</v>
      </c>
      <c r="AM15" s="87">
        <v>1236</v>
      </c>
      <c r="AN15" s="87">
        <v>0</v>
      </c>
      <c r="AO15" s="87">
        <v>0</v>
      </c>
      <c r="AP15" s="87">
        <v>0</v>
      </c>
      <c r="AQ15" s="87">
        <v>0</v>
      </c>
      <c r="AR15" s="87">
        <v>101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32</v>
      </c>
      <c r="B16" s="96" t="s">
        <v>278</v>
      </c>
      <c r="C16" s="85" t="s">
        <v>279</v>
      </c>
      <c r="D16" s="87">
        <f>SUM(E16,+H16,+K16)</f>
        <v>58091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58091</v>
      </c>
      <c r="L16" s="87">
        <v>2272</v>
      </c>
      <c r="M16" s="87">
        <v>55819</v>
      </c>
      <c r="N16" s="87">
        <f>SUM(O16,+V16,+AC16)</f>
        <v>58091</v>
      </c>
      <c r="O16" s="87">
        <f>SUM(P16:U16)</f>
        <v>2272</v>
      </c>
      <c r="P16" s="87">
        <v>2272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55819</v>
      </c>
      <c r="W16" s="87">
        <v>55819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1283</v>
      </c>
      <c r="AG16" s="87">
        <v>1283</v>
      </c>
      <c r="AH16" s="87">
        <v>0</v>
      </c>
      <c r="AI16" s="87">
        <v>0</v>
      </c>
      <c r="AJ16" s="87">
        <f>SUM(AK16:AS16)</f>
        <v>1283</v>
      </c>
      <c r="AK16" s="87">
        <v>0</v>
      </c>
      <c r="AL16" s="87">
        <v>0</v>
      </c>
      <c r="AM16" s="87">
        <v>1283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32</v>
      </c>
      <c r="B17" s="96" t="s">
        <v>280</v>
      </c>
      <c r="C17" s="85" t="s">
        <v>281</v>
      </c>
      <c r="D17" s="87">
        <f>SUM(E17,+H17,+K17)</f>
        <v>26636</v>
      </c>
      <c r="E17" s="87">
        <f>SUM(F17:G17)</f>
        <v>36</v>
      </c>
      <c r="F17" s="87">
        <v>36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26600</v>
      </c>
      <c r="L17" s="87">
        <v>3424</v>
      </c>
      <c r="M17" s="87">
        <v>23176</v>
      </c>
      <c r="N17" s="87">
        <f>SUM(O17,+V17,+AC17)</f>
        <v>26636</v>
      </c>
      <c r="O17" s="87">
        <f>SUM(P17:U17)</f>
        <v>3460</v>
      </c>
      <c r="P17" s="87">
        <v>3460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23176</v>
      </c>
      <c r="W17" s="87">
        <v>23176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581</v>
      </c>
      <c r="AG17" s="87">
        <v>581</v>
      </c>
      <c r="AH17" s="87">
        <v>0</v>
      </c>
      <c r="AI17" s="87">
        <v>0</v>
      </c>
      <c r="AJ17" s="87">
        <f>SUM(AK17:AS17)</f>
        <v>581</v>
      </c>
      <c r="AK17" s="87">
        <v>0</v>
      </c>
      <c r="AL17" s="87">
        <v>0</v>
      </c>
      <c r="AM17" s="87">
        <v>0</v>
      </c>
      <c r="AN17" s="87">
        <v>0</v>
      </c>
      <c r="AO17" s="87">
        <v>574</v>
      </c>
      <c r="AP17" s="87">
        <v>0</v>
      </c>
      <c r="AQ17" s="87">
        <v>0</v>
      </c>
      <c r="AR17" s="87">
        <v>7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32</v>
      </c>
      <c r="B18" s="96" t="s">
        <v>282</v>
      </c>
      <c r="C18" s="85" t="s">
        <v>283</v>
      </c>
      <c r="D18" s="87">
        <f>SUM(E18,+H18,+K18)</f>
        <v>57571</v>
      </c>
      <c r="E18" s="87">
        <f>SUM(F18:G18)</f>
        <v>45862</v>
      </c>
      <c r="F18" s="87">
        <v>1584</v>
      </c>
      <c r="G18" s="87">
        <v>44278</v>
      </c>
      <c r="H18" s="87">
        <f>SUM(I18:J18)</f>
        <v>0</v>
      </c>
      <c r="I18" s="87">
        <v>0</v>
      </c>
      <c r="J18" s="87">
        <v>0</v>
      </c>
      <c r="K18" s="87">
        <f>SUM(L18:M18)</f>
        <v>11709</v>
      </c>
      <c r="L18" s="87">
        <v>0</v>
      </c>
      <c r="M18" s="87">
        <v>11709</v>
      </c>
      <c r="N18" s="87">
        <f>SUM(O18,+V18,+AC18)</f>
        <v>57571</v>
      </c>
      <c r="O18" s="87">
        <f>SUM(P18:U18)</f>
        <v>1584</v>
      </c>
      <c r="P18" s="87">
        <v>1584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55987</v>
      </c>
      <c r="W18" s="87">
        <v>55987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113</v>
      </c>
      <c r="AG18" s="87">
        <v>113</v>
      </c>
      <c r="AH18" s="87">
        <v>0</v>
      </c>
      <c r="AI18" s="87">
        <v>0</v>
      </c>
      <c r="AJ18" s="87">
        <f>SUM(AK18:AS18)</f>
        <v>57571</v>
      </c>
      <c r="AK18" s="87">
        <v>57571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113</v>
      </c>
      <c r="AU18" s="87">
        <v>113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32</v>
      </c>
      <c r="B19" s="96" t="s">
        <v>284</v>
      </c>
      <c r="C19" s="85" t="s">
        <v>285</v>
      </c>
      <c r="D19" s="87">
        <f>SUM(E19,+H19,+K19)</f>
        <v>63250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63250</v>
      </c>
      <c r="L19" s="87">
        <v>1592</v>
      </c>
      <c r="M19" s="87">
        <v>61658</v>
      </c>
      <c r="N19" s="87">
        <f>SUM(O19,+V19,+AC19)</f>
        <v>63278</v>
      </c>
      <c r="O19" s="87">
        <f>SUM(P19:U19)</f>
        <v>1592</v>
      </c>
      <c r="P19" s="87">
        <v>1592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61658</v>
      </c>
      <c r="W19" s="87">
        <v>61658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28</v>
      </c>
      <c r="AD19" s="87">
        <v>28</v>
      </c>
      <c r="AE19" s="87">
        <v>0</v>
      </c>
      <c r="AF19" s="87">
        <f>SUM(AG19:AI19)</f>
        <v>629</v>
      </c>
      <c r="AG19" s="87">
        <v>629</v>
      </c>
      <c r="AH19" s="87">
        <v>0</v>
      </c>
      <c r="AI19" s="87">
        <v>0</v>
      </c>
      <c r="AJ19" s="87">
        <f>SUM(AK19:AS19)</f>
        <v>1745</v>
      </c>
      <c r="AK19" s="87">
        <v>1241</v>
      </c>
      <c r="AL19" s="87">
        <v>0</v>
      </c>
      <c r="AM19" s="87">
        <v>460</v>
      </c>
      <c r="AN19" s="87">
        <v>0</v>
      </c>
      <c r="AO19" s="87">
        <v>0</v>
      </c>
      <c r="AP19" s="87">
        <v>0</v>
      </c>
      <c r="AQ19" s="87">
        <v>3</v>
      </c>
      <c r="AR19" s="87">
        <v>0</v>
      </c>
      <c r="AS19" s="87">
        <v>41</v>
      </c>
      <c r="AT19" s="87">
        <f>SUM(AU19:AY19)</f>
        <v>125</v>
      </c>
      <c r="AU19" s="87">
        <v>125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32</v>
      </c>
      <c r="B20" s="96" t="s">
        <v>286</v>
      </c>
      <c r="C20" s="85" t="s">
        <v>287</v>
      </c>
      <c r="D20" s="87">
        <f>SUM(E20,+H20,+K20)</f>
        <v>49735</v>
      </c>
      <c r="E20" s="87">
        <f>SUM(F20:G20)</f>
        <v>0</v>
      </c>
      <c r="F20" s="87">
        <v>0</v>
      </c>
      <c r="G20" s="87">
        <v>0</v>
      </c>
      <c r="H20" s="87">
        <f>SUM(I20:J20)</f>
        <v>1163</v>
      </c>
      <c r="I20" s="87">
        <v>1163</v>
      </c>
      <c r="J20" s="87">
        <v>0</v>
      </c>
      <c r="K20" s="87">
        <f>SUM(L20:M20)</f>
        <v>48572</v>
      </c>
      <c r="L20" s="87">
        <v>465</v>
      </c>
      <c r="M20" s="87">
        <v>48107</v>
      </c>
      <c r="N20" s="87">
        <f>SUM(O20,+V20,+AC20)</f>
        <v>49735</v>
      </c>
      <c r="O20" s="87">
        <f>SUM(P20:U20)</f>
        <v>1628</v>
      </c>
      <c r="P20" s="87">
        <v>1628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48107</v>
      </c>
      <c r="W20" s="87">
        <v>48107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32</v>
      </c>
      <c r="B21" s="96" t="s">
        <v>288</v>
      </c>
      <c r="C21" s="85" t="s">
        <v>289</v>
      </c>
      <c r="D21" s="87">
        <f>SUM(E21,+H21,+K21)</f>
        <v>35278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35278</v>
      </c>
      <c r="L21" s="87">
        <v>690</v>
      </c>
      <c r="M21" s="87">
        <v>34588</v>
      </c>
      <c r="N21" s="87">
        <f>SUM(O21,+V21,+AC21)</f>
        <v>35278</v>
      </c>
      <c r="O21" s="87">
        <f>SUM(P21:U21)</f>
        <v>690</v>
      </c>
      <c r="P21" s="87">
        <v>690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34588</v>
      </c>
      <c r="W21" s="87">
        <v>34588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1143</v>
      </c>
      <c r="AG21" s="87">
        <v>1143</v>
      </c>
      <c r="AH21" s="87">
        <v>0</v>
      </c>
      <c r="AI21" s="87">
        <v>0</v>
      </c>
      <c r="AJ21" s="87">
        <f>SUM(AK21:AS21)</f>
        <v>1143</v>
      </c>
      <c r="AK21" s="87">
        <v>0</v>
      </c>
      <c r="AL21" s="87">
        <v>0</v>
      </c>
      <c r="AM21" s="87">
        <v>1143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32</v>
      </c>
      <c r="B22" s="96" t="s">
        <v>290</v>
      </c>
      <c r="C22" s="85" t="s">
        <v>291</v>
      </c>
      <c r="D22" s="87">
        <f>SUM(E22,+H22,+K22)</f>
        <v>43822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43822</v>
      </c>
      <c r="L22" s="87">
        <v>1053</v>
      </c>
      <c r="M22" s="87">
        <v>42769</v>
      </c>
      <c r="N22" s="87">
        <f>SUM(O22,+V22,+AC22)</f>
        <v>43822</v>
      </c>
      <c r="O22" s="87">
        <f>SUM(P22:U22)</f>
        <v>1053</v>
      </c>
      <c r="P22" s="87">
        <v>1053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42769</v>
      </c>
      <c r="W22" s="87">
        <v>42769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1281</v>
      </c>
      <c r="AG22" s="87">
        <v>1281</v>
      </c>
      <c r="AH22" s="87">
        <v>0</v>
      </c>
      <c r="AI22" s="87">
        <v>0</v>
      </c>
      <c r="AJ22" s="87">
        <f>SUM(AK22:AS22)</f>
        <v>1281</v>
      </c>
      <c r="AK22" s="87">
        <v>0</v>
      </c>
      <c r="AL22" s="87">
        <v>0</v>
      </c>
      <c r="AM22" s="87">
        <v>1281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32</v>
      </c>
      <c r="B23" s="96" t="s">
        <v>292</v>
      </c>
      <c r="C23" s="85" t="s">
        <v>293</v>
      </c>
      <c r="D23" s="87">
        <f>SUM(E23,+H23,+K23)</f>
        <v>7900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7900</v>
      </c>
      <c r="L23" s="87">
        <v>198</v>
      </c>
      <c r="M23" s="87">
        <v>7702</v>
      </c>
      <c r="N23" s="87">
        <f>SUM(O23,+V23,+AC23)</f>
        <v>8159</v>
      </c>
      <c r="O23" s="87">
        <f>SUM(P23:U23)</f>
        <v>198</v>
      </c>
      <c r="P23" s="87">
        <v>198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7702</v>
      </c>
      <c r="W23" s="87">
        <v>7702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259</v>
      </c>
      <c r="AD23" s="87">
        <v>259</v>
      </c>
      <c r="AE23" s="87">
        <v>0</v>
      </c>
      <c r="AF23" s="87">
        <f>SUM(AG23:AI23)</f>
        <v>0</v>
      </c>
      <c r="AG23" s="87">
        <v>0</v>
      </c>
      <c r="AH23" s="87">
        <v>0</v>
      </c>
      <c r="AI23" s="87">
        <v>0</v>
      </c>
      <c r="AJ23" s="87">
        <f>SUM(AK23:AS23)</f>
        <v>39</v>
      </c>
      <c r="AK23" s="87">
        <v>0</v>
      </c>
      <c r="AL23" s="87">
        <v>39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39</v>
      </c>
      <c r="BA23" s="87">
        <v>39</v>
      </c>
      <c r="BB23" s="87">
        <v>0</v>
      </c>
      <c r="BC23" s="87">
        <v>0</v>
      </c>
    </row>
    <row r="24" spans="1:55" ht="13.5" customHeight="1">
      <c r="A24" s="98" t="s">
        <v>32</v>
      </c>
      <c r="B24" s="96" t="s">
        <v>294</v>
      </c>
      <c r="C24" s="85" t="s">
        <v>295</v>
      </c>
      <c r="D24" s="87">
        <f>SUM(E24,+H24,+K24)</f>
        <v>16492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16492</v>
      </c>
      <c r="L24" s="87">
        <v>393</v>
      </c>
      <c r="M24" s="87">
        <v>16099</v>
      </c>
      <c r="N24" s="87">
        <f>SUM(O24,+V24,+AC24)</f>
        <v>16492</v>
      </c>
      <c r="O24" s="87">
        <f>SUM(P24:U24)</f>
        <v>393</v>
      </c>
      <c r="P24" s="87">
        <v>393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16099</v>
      </c>
      <c r="W24" s="87">
        <v>16099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410</v>
      </c>
      <c r="AG24" s="87">
        <v>410</v>
      </c>
      <c r="AH24" s="87">
        <v>0</v>
      </c>
      <c r="AI24" s="87">
        <v>0</v>
      </c>
      <c r="AJ24" s="87">
        <f>SUM(AK24:AS24)</f>
        <v>410</v>
      </c>
      <c r="AK24" s="87">
        <v>0</v>
      </c>
      <c r="AL24" s="87">
        <v>0</v>
      </c>
      <c r="AM24" s="87">
        <v>408</v>
      </c>
      <c r="AN24" s="87">
        <v>0</v>
      </c>
      <c r="AO24" s="87">
        <v>0</v>
      </c>
      <c r="AP24" s="87">
        <v>0</v>
      </c>
      <c r="AQ24" s="87">
        <v>0</v>
      </c>
      <c r="AR24" s="87">
        <v>2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32</v>
      </c>
      <c r="B25" s="96" t="s">
        <v>296</v>
      </c>
      <c r="C25" s="85" t="s">
        <v>297</v>
      </c>
      <c r="D25" s="87">
        <f>SUM(E25,+H25,+K25)</f>
        <v>30262</v>
      </c>
      <c r="E25" s="87">
        <f>SUM(F25:G25)</f>
        <v>0</v>
      </c>
      <c r="F25" s="87">
        <v>0</v>
      </c>
      <c r="G25" s="87">
        <v>0</v>
      </c>
      <c r="H25" s="87">
        <f>SUM(I25:J25)</f>
        <v>1340</v>
      </c>
      <c r="I25" s="87">
        <v>1340</v>
      </c>
      <c r="J25" s="87">
        <v>0</v>
      </c>
      <c r="K25" s="87">
        <f>SUM(L25:M25)</f>
        <v>28922</v>
      </c>
      <c r="L25" s="87">
        <v>116</v>
      </c>
      <c r="M25" s="87">
        <v>28806</v>
      </c>
      <c r="N25" s="87">
        <f>SUM(O25,+V25,+AC25)</f>
        <v>30262</v>
      </c>
      <c r="O25" s="87">
        <f>SUM(P25:U25)</f>
        <v>1456</v>
      </c>
      <c r="P25" s="87">
        <v>1456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28806</v>
      </c>
      <c r="W25" s="87">
        <v>28806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734</v>
      </c>
      <c r="AG25" s="87">
        <v>734</v>
      </c>
      <c r="AH25" s="87">
        <v>0</v>
      </c>
      <c r="AI25" s="87">
        <v>0</v>
      </c>
      <c r="AJ25" s="87">
        <f>SUM(AK25:AS25)</f>
        <v>734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734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32</v>
      </c>
      <c r="B26" s="96" t="s">
        <v>298</v>
      </c>
      <c r="C26" s="85" t="s">
        <v>299</v>
      </c>
      <c r="D26" s="87">
        <f>SUM(E26,+H26,+K26)</f>
        <v>8350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8350</v>
      </c>
      <c r="L26" s="87">
        <v>221</v>
      </c>
      <c r="M26" s="87">
        <v>8129</v>
      </c>
      <c r="N26" s="87">
        <f>SUM(O26,+V26,+AC26)</f>
        <v>8350</v>
      </c>
      <c r="O26" s="87">
        <f>SUM(P26:U26)</f>
        <v>221</v>
      </c>
      <c r="P26" s="87">
        <v>221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8129</v>
      </c>
      <c r="W26" s="87">
        <v>8129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229</v>
      </c>
      <c r="AG26" s="87">
        <v>229</v>
      </c>
      <c r="AH26" s="87">
        <v>0</v>
      </c>
      <c r="AI26" s="87">
        <v>0</v>
      </c>
      <c r="AJ26" s="87">
        <f>SUM(AK26:AS26)</f>
        <v>229</v>
      </c>
      <c r="AK26" s="87">
        <v>0</v>
      </c>
      <c r="AL26" s="87">
        <v>0</v>
      </c>
      <c r="AM26" s="87">
        <v>229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32</v>
      </c>
      <c r="B27" s="96" t="s">
        <v>300</v>
      </c>
      <c r="C27" s="85" t="s">
        <v>301</v>
      </c>
      <c r="D27" s="87">
        <f>SUM(E27,+H27,+K27)</f>
        <v>13893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13893</v>
      </c>
      <c r="L27" s="87">
        <v>469</v>
      </c>
      <c r="M27" s="87">
        <v>13424</v>
      </c>
      <c r="N27" s="87">
        <f>SUM(O27,+V27,+AC27)</f>
        <v>13893</v>
      </c>
      <c r="O27" s="87">
        <f>SUM(P27:U27)</f>
        <v>469</v>
      </c>
      <c r="P27" s="87">
        <v>469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13424</v>
      </c>
      <c r="W27" s="87">
        <v>13424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18</v>
      </c>
      <c r="AG27" s="87">
        <v>18</v>
      </c>
      <c r="AH27" s="87">
        <v>0</v>
      </c>
      <c r="AI27" s="87">
        <v>0</v>
      </c>
      <c r="AJ27" s="87">
        <f>SUM(AK27:AS27)</f>
        <v>311</v>
      </c>
      <c r="AK27" s="87">
        <v>311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18</v>
      </c>
      <c r="AU27" s="87">
        <v>18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32</v>
      </c>
      <c r="B28" s="96" t="s">
        <v>302</v>
      </c>
      <c r="C28" s="85" t="s">
        <v>303</v>
      </c>
      <c r="D28" s="87">
        <f>SUM(E28,+H28,+K28)</f>
        <v>27167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27167</v>
      </c>
      <c r="L28" s="87">
        <v>1008</v>
      </c>
      <c r="M28" s="87">
        <v>26159</v>
      </c>
      <c r="N28" s="87">
        <f>SUM(O28,+V28,+AC28)</f>
        <v>27167</v>
      </c>
      <c r="O28" s="87">
        <f>SUM(P28:U28)</f>
        <v>1008</v>
      </c>
      <c r="P28" s="87">
        <v>1008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26159</v>
      </c>
      <c r="W28" s="87">
        <v>26159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33</v>
      </c>
      <c r="AG28" s="87">
        <v>33</v>
      </c>
      <c r="AH28" s="87">
        <v>0</v>
      </c>
      <c r="AI28" s="87">
        <v>0</v>
      </c>
      <c r="AJ28" s="87">
        <f>SUM(AK28:AS28)</f>
        <v>609</v>
      </c>
      <c r="AK28" s="87">
        <v>609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33</v>
      </c>
      <c r="AU28" s="87">
        <v>33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10</v>
      </c>
      <c r="BA28" s="87">
        <v>10</v>
      </c>
      <c r="BB28" s="87">
        <v>0</v>
      </c>
      <c r="BC28" s="87">
        <v>0</v>
      </c>
    </row>
    <row r="29" spans="1:55" ht="13.5" customHeight="1">
      <c r="A29" s="98" t="s">
        <v>32</v>
      </c>
      <c r="B29" s="96" t="s">
        <v>304</v>
      </c>
      <c r="C29" s="85" t="s">
        <v>305</v>
      </c>
      <c r="D29" s="87">
        <f>SUM(E29,+H29,+K29)</f>
        <v>7908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7908</v>
      </c>
      <c r="L29" s="87">
        <v>210</v>
      </c>
      <c r="M29" s="87">
        <v>7698</v>
      </c>
      <c r="N29" s="87">
        <f>SUM(O29,+V29,+AC29)</f>
        <v>7908</v>
      </c>
      <c r="O29" s="87">
        <f>SUM(P29:U29)</f>
        <v>210</v>
      </c>
      <c r="P29" s="87">
        <v>0</v>
      </c>
      <c r="Q29" s="87">
        <v>0</v>
      </c>
      <c r="R29" s="87">
        <v>0</v>
      </c>
      <c r="S29" s="87">
        <v>210</v>
      </c>
      <c r="T29" s="87">
        <v>0</v>
      </c>
      <c r="U29" s="87">
        <v>0</v>
      </c>
      <c r="V29" s="87">
        <f>SUM(W29:AB29)</f>
        <v>7698</v>
      </c>
      <c r="W29" s="87">
        <v>0</v>
      </c>
      <c r="X29" s="87">
        <v>0</v>
      </c>
      <c r="Y29" s="87">
        <v>0</v>
      </c>
      <c r="Z29" s="87">
        <v>7698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0</v>
      </c>
      <c r="AG29" s="87">
        <v>0</v>
      </c>
      <c r="AH29" s="87">
        <v>0</v>
      </c>
      <c r="AI29" s="87">
        <v>0</v>
      </c>
      <c r="AJ29" s="87">
        <f>SUM(AK29:AS29)</f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32</v>
      </c>
      <c r="B30" s="96" t="s">
        <v>306</v>
      </c>
      <c r="C30" s="85" t="s">
        <v>307</v>
      </c>
      <c r="D30" s="87">
        <f>SUM(E30,+H30,+K30)</f>
        <v>29470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29470</v>
      </c>
      <c r="L30" s="87">
        <v>1292</v>
      </c>
      <c r="M30" s="87">
        <v>28178</v>
      </c>
      <c r="N30" s="87">
        <f>SUM(O30,+V30,+AC30)</f>
        <v>29470</v>
      </c>
      <c r="O30" s="87">
        <f>SUM(P30:U30)</f>
        <v>1292</v>
      </c>
      <c r="P30" s="87">
        <v>1292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28178</v>
      </c>
      <c r="W30" s="87">
        <v>28178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62</v>
      </c>
      <c r="AG30" s="87">
        <v>62</v>
      </c>
      <c r="AH30" s="87">
        <v>0</v>
      </c>
      <c r="AI30" s="87">
        <v>0</v>
      </c>
      <c r="AJ30" s="87">
        <f>SUM(AK30:AS30)</f>
        <v>403</v>
      </c>
      <c r="AK30" s="87">
        <v>390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13</v>
      </c>
      <c r="AR30" s="87">
        <v>0</v>
      </c>
      <c r="AS30" s="87">
        <v>0</v>
      </c>
      <c r="AT30" s="87">
        <f>SUM(AU30:AY30)</f>
        <v>49</v>
      </c>
      <c r="AU30" s="87">
        <v>49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32</v>
      </c>
      <c r="B31" s="96" t="s">
        <v>308</v>
      </c>
      <c r="C31" s="85" t="s">
        <v>309</v>
      </c>
      <c r="D31" s="87">
        <f>SUM(E31,+H31,+K31)</f>
        <v>6132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6132</v>
      </c>
      <c r="L31" s="87">
        <v>54</v>
      </c>
      <c r="M31" s="87">
        <v>6078</v>
      </c>
      <c r="N31" s="87">
        <f>SUM(O31,+V31,+AC31)</f>
        <v>6132</v>
      </c>
      <c r="O31" s="87">
        <f>SUM(P31:U31)</f>
        <v>54</v>
      </c>
      <c r="P31" s="87">
        <v>54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6078</v>
      </c>
      <c r="W31" s="87">
        <v>6078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237</v>
      </c>
      <c r="AG31" s="87">
        <v>237</v>
      </c>
      <c r="AH31" s="87">
        <v>0</v>
      </c>
      <c r="AI31" s="87">
        <v>0</v>
      </c>
      <c r="AJ31" s="87">
        <f>SUM(AK31:AS31)</f>
        <v>237</v>
      </c>
      <c r="AK31" s="87">
        <v>0</v>
      </c>
      <c r="AL31" s="87">
        <v>0</v>
      </c>
      <c r="AM31" s="87">
        <v>237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32</v>
      </c>
      <c r="B32" s="96" t="s">
        <v>310</v>
      </c>
      <c r="C32" s="85" t="s">
        <v>311</v>
      </c>
      <c r="D32" s="87">
        <f>SUM(E32,+H32,+K32)</f>
        <v>4398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4398</v>
      </c>
      <c r="L32" s="87">
        <v>51</v>
      </c>
      <c r="M32" s="87">
        <v>4347</v>
      </c>
      <c r="N32" s="87">
        <f>SUM(O32,+V32,+AC32)</f>
        <v>4398</v>
      </c>
      <c r="O32" s="87">
        <f>SUM(P32:U32)</f>
        <v>51</v>
      </c>
      <c r="P32" s="87">
        <v>51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4347</v>
      </c>
      <c r="W32" s="87">
        <v>4347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170</v>
      </c>
      <c r="AG32" s="87">
        <v>170</v>
      </c>
      <c r="AH32" s="87">
        <v>0</v>
      </c>
      <c r="AI32" s="87">
        <v>0</v>
      </c>
      <c r="AJ32" s="87">
        <f>SUM(AK32:AS32)</f>
        <v>170</v>
      </c>
      <c r="AK32" s="87">
        <v>0</v>
      </c>
      <c r="AL32" s="87">
        <v>0</v>
      </c>
      <c r="AM32" s="87">
        <v>170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42</v>
      </c>
      <c r="AU32" s="87">
        <v>0</v>
      </c>
      <c r="AV32" s="87">
        <v>0</v>
      </c>
      <c r="AW32" s="87">
        <v>42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32</v>
      </c>
      <c r="B33" s="96" t="s">
        <v>312</v>
      </c>
      <c r="C33" s="85" t="s">
        <v>313</v>
      </c>
      <c r="D33" s="87">
        <f>SUM(E33,+H33,+K33)</f>
        <v>2627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2627</v>
      </c>
      <c r="L33" s="87">
        <v>59</v>
      </c>
      <c r="M33" s="87">
        <v>2568</v>
      </c>
      <c r="N33" s="87">
        <f>SUM(O33,+V33,+AC33)</f>
        <v>2627</v>
      </c>
      <c r="O33" s="87">
        <f>SUM(P33:U33)</f>
        <v>59</v>
      </c>
      <c r="P33" s="87">
        <v>59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2568</v>
      </c>
      <c r="W33" s="87">
        <v>2568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0</v>
      </c>
      <c r="AG33" s="87">
        <v>0</v>
      </c>
      <c r="AH33" s="87">
        <v>0</v>
      </c>
      <c r="AI33" s="87">
        <v>0</v>
      </c>
      <c r="AJ33" s="87">
        <f>SUM(AK33:AS33)</f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14</v>
      </c>
      <c r="BA33" s="87">
        <v>14</v>
      </c>
      <c r="BB33" s="87">
        <v>0</v>
      </c>
      <c r="BC33" s="87">
        <v>0</v>
      </c>
    </row>
    <row r="34" spans="1:55" ht="13.5" customHeight="1">
      <c r="A34" s="98" t="s">
        <v>32</v>
      </c>
      <c r="B34" s="96" t="s">
        <v>314</v>
      </c>
      <c r="C34" s="85" t="s">
        <v>315</v>
      </c>
      <c r="D34" s="87">
        <f>SUM(E34,+H34,+K34)</f>
        <v>4036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4036</v>
      </c>
      <c r="L34" s="87">
        <v>155</v>
      </c>
      <c r="M34" s="87">
        <v>3881</v>
      </c>
      <c r="N34" s="87">
        <f>SUM(O34,+V34,+AC34)</f>
        <v>4036</v>
      </c>
      <c r="O34" s="87">
        <f>SUM(P34:U34)</f>
        <v>155</v>
      </c>
      <c r="P34" s="87">
        <v>155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3881</v>
      </c>
      <c r="W34" s="87">
        <v>3881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70</v>
      </c>
      <c r="AG34" s="87">
        <v>70</v>
      </c>
      <c r="AH34" s="87">
        <v>0</v>
      </c>
      <c r="AI34" s="87">
        <v>0</v>
      </c>
      <c r="AJ34" s="87">
        <f>SUM(AK34:AS34)</f>
        <v>70</v>
      </c>
      <c r="AK34" s="87">
        <v>0</v>
      </c>
      <c r="AL34" s="87">
        <v>0</v>
      </c>
      <c r="AM34" s="87">
        <v>70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2</v>
      </c>
      <c r="AU34" s="87">
        <v>0</v>
      </c>
      <c r="AV34" s="87">
        <v>0</v>
      </c>
      <c r="AW34" s="87">
        <v>2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32</v>
      </c>
      <c r="B35" s="96" t="s">
        <v>316</v>
      </c>
      <c r="C35" s="85" t="s">
        <v>317</v>
      </c>
      <c r="D35" s="87">
        <f>SUM(E35,+H35,+K35)</f>
        <v>6944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6944</v>
      </c>
      <c r="L35" s="87">
        <v>219</v>
      </c>
      <c r="M35" s="87">
        <v>6725</v>
      </c>
      <c r="N35" s="87">
        <f>SUM(O35,+V35,+AC35)</f>
        <v>6944</v>
      </c>
      <c r="O35" s="87">
        <f>SUM(P35:U35)</f>
        <v>219</v>
      </c>
      <c r="P35" s="87">
        <v>219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6725</v>
      </c>
      <c r="W35" s="87">
        <v>6725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127</v>
      </c>
      <c r="AG35" s="87">
        <v>127</v>
      </c>
      <c r="AH35" s="87">
        <v>0</v>
      </c>
      <c r="AI35" s="87">
        <v>0</v>
      </c>
      <c r="AJ35" s="87">
        <f>SUM(AK35:AS35)</f>
        <v>127</v>
      </c>
      <c r="AK35" s="87">
        <v>0</v>
      </c>
      <c r="AL35" s="87">
        <v>0</v>
      </c>
      <c r="AM35" s="87">
        <v>127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13</v>
      </c>
      <c r="AU35" s="87">
        <v>0</v>
      </c>
      <c r="AV35" s="87">
        <v>0</v>
      </c>
      <c r="AW35" s="87">
        <v>13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32</v>
      </c>
      <c r="B36" s="96" t="s">
        <v>318</v>
      </c>
      <c r="C36" s="85" t="s">
        <v>319</v>
      </c>
      <c r="D36" s="87">
        <f>SUM(E36,+H36,+K36)</f>
        <v>3010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3010</v>
      </c>
      <c r="L36" s="87">
        <v>123</v>
      </c>
      <c r="M36" s="87">
        <v>2887</v>
      </c>
      <c r="N36" s="87">
        <f>SUM(O36,+V36,+AC36)</f>
        <v>3010</v>
      </c>
      <c r="O36" s="87">
        <f>SUM(P36:U36)</f>
        <v>123</v>
      </c>
      <c r="P36" s="87">
        <v>0</v>
      </c>
      <c r="Q36" s="87">
        <v>0</v>
      </c>
      <c r="R36" s="87">
        <v>0</v>
      </c>
      <c r="S36" s="87">
        <v>0</v>
      </c>
      <c r="T36" s="87">
        <v>123</v>
      </c>
      <c r="U36" s="87">
        <v>0</v>
      </c>
      <c r="V36" s="87">
        <f>SUM(W36:AB36)</f>
        <v>2887</v>
      </c>
      <c r="W36" s="87">
        <v>0</v>
      </c>
      <c r="X36" s="87">
        <v>0</v>
      </c>
      <c r="Y36" s="87">
        <v>0</v>
      </c>
      <c r="Z36" s="87">
        <v>0</v>
      </c>
      <c r="AA36" s="87">
        <v>2887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0</v>
      </c>
      <c r="AG36" s="87">
        <v>0</v>
      </c>
      <c r="AH36" s="87">
        <v>0</v>
      </c>
      <c r="AI36" s="87">
        <v>0</v>
      </c>
      <c r="AJ36" s="87">
        <f>SUM(AK36:AS36)</f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32</v>
      </c>
      <c r="B37" s="96" t="s">
        <v>320</v>
      </c>
      <c r="C37" s="85" t="s">
        <v>321</v>
      </c>
      <c r="D37" s="87">
        <f>SUM(E37,+H37,+K37)</f>
        <v>4517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4517</v>
      </c>
      <c r="L37" s="87">
        <v>164</v>
      </c>
      <c r="M37" s="87">
        <v>4353</v>
      </c>
      <c r="N37" s="87">
        <f>SUM(O37,+V37,+AC37)</f>
        <v>4517</v>
      </c>
      <c r="O37" s="87">
        <f>SUM(P37:U37)</f>
        <v>164</v>
      </c>
      <c r="P37" s="87">
        <v>164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4353</v>
      </c>
      <c r="W37" s="87">
        <v>4353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5</v>
      </c>
      <c r="AG37" s="87">
        <v>5</v>
      </c>
      <c r="AH37" s="87">
        <v>0</v>
      </c>
      <c r="AI37" s="87">
        <v>0</v>
      </c>
      <c r="AJ37" s="87">
        <f>SUM(AK37:AS37)</f>
        <v>5</v>
      </c>
      <c r="AK37" s="87">
        <v>0</v>
      </c>
      <c r="AL37" s="87">
        <v>0</v>
      </c>
      <c r="AM37" s="87">
        <v>5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32</v>
      </c>
      <c r="B38" s="96" t="s">
        <v>322</v>
      </c>
      <c r="C38" s="85" t="s">
        <v>323</v>
      </c>
      <c r="D38" s="87">
        <f>SUM(E38,+H38,+K38)</f>
        <v>6205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6205</v>
      </c>
      <c r="L38" s="87">
        <v>176</v>
      </c>
      <c r="M38" s="87">
        <v>6029</v>
      </c>
      <c r="N38" s="87">
        <f>SUM(O38,+V38,+AC38)</f>
        <v>6205</v>
      </c>
      <c r="O38" s="87">
        <f>SUM(P38:U38)</f>
        <v>176</v>
      </c>
      <c r="P38" s="87">
        <v>176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6029</v>
      </c>
      <c r="W38" s="87">
        <v>6029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180</v>
      </c>
      <c r="AG38" s="87">
        <v>180</v>
      </c>
      <c r="AH38" s="87">
        <v>0</v>
      </c>
      <c r="AI38" s="87">
        <v>0</v>
      </c>
      <c r="AJ38" s="87">
        <f>SUM(AK38:AS38)</f>
        <v>180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1</v>
      </c>
      <c r="AS38" s="87">
        <v>179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32</v>
      </c>
      <c r="B39" s="96" t="s">
        <v>324</v>
      </c>
      <c r="C39" s="85" t="s">
        <v>325</v>
      </c>
      <c r="D39" s="87">
        <f>SUM(E39,+H39,+K39)</f>
        <v>10243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10243</v>
      </c>
      <c r="L39" s="87">
        <v>572</v>
      </c>
      <c r="M39" s="87">
        <v>9671</v>
      </c>
      <c r="N39" s="87">
        <f>SUM(O39,+V39,+AC39)</f>
        <v>10243</v>
      </c>
      <c r="O39" s="87">
        <f>SUM(P39:U39)</f>
        <v>572</v>
      </c>
      <c r="P39" s="87">
        <v>572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9671</v>
      </c>
      <c r="W39" s="87">
        <v>9671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372</v>
      </c>
      <c r="AG39" s="87">
        <v>372</v>
      </c>
      <c r="AH39" s="87">
        <v>0</v>
      </c>
      <c r="AI39" s="87">
        <v>0</v>
      </c>
      <c r="AJ39" s="87">
        <f>SUM(AK39:AS39)</f>
        <v>372</v>
      </c>
      <c r="AK39" s="87">
        <v>0</v>
      </c>
      <c r="AL39" s="87">
        <v>0</v>
      </c>
      <c r="AM39" s="87">
        <v>372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32</v>
      </c>
      <c r="B40" s="96" t="s">
        <v>326</v>
      </c>
      <c r="C40" s="85" t="s">
        <v>327</v>
      </c>
      <c r="D40" s="87">
        <f>SUM(E40,+H40,+K40)</f>
        <v>13182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13182</v>
      </c>
      <c r="L40" s="87">
        <v>309</v>
      </c>
      <c r="M40" s="87">
        <v>12873</v>
      </c>
      <c r="N40" s="87">
        <f>SUM(O40,+V40,+AC40)</f>
        <v>13182</v>
      </c>
      <c r="O40" s="87">
        <f>SUM(P40:U40)</f>
        <v>309</v>
      </c>
      <c r="P40" s="87">
        <v>309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12873</v>
      </c>
      <c r="W40" s="87">
        <v>12873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33</v>
      </c>
      <c r="AG40" s="87">
        <v>33</v>
      </c>
      <c r="AH40" s="87">
        <v>0</v>
      </c>
      <c r="AI40" s="87">
        <v>0</v>
      </c>
      <c r="AJ40" s="87">
        <f>SUM(AK40:AS40)</f>
        <v>74</v>
      </c>
      <c r="AK40" s="87">
        <v>68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6</v>
      </c>
      <c r="AR40" s="87">
        <v>0</v>
      </c>
      <c r="AS40" s="87">
        <v>0</v>
      </c>
      <c r="AT40" s="87">
        <f>SUM(AU40:AY40)</f>
        <v>27</v>
      </c>
      <c r="AU40" s="87">
        <v>27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32</v>
      </c>
      <c r="B41" s="96" t="s">
        <v>328</v>
      </c>
      <c r="C41" s="85" t="s">
        <v>329</v>
      </c>
      <c r="D41" s="87">
        <f>SUM(E41,+H41,+K41)</f>
        <v>4322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4322</v>
      </c>
      <c r="L41" s="87">
        <v>318</v>
      </c>
      <c r="M41" s="87">
        <v>4004</v>
      </c>
      <c r="N41" s="87">
        <f>SUM(O41,+V41,+AC41)</f>
        <v>4322</v>
      </c>
      <c r="O41" s="87">
        <f>SUM(P41:U41)</f>
        <v>318</v>
      </c>
      <c r="P41" s="87">
        <v>318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4004</v>
      </c>
      <c r="W41" s="87">
        <v>4004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0</v>
      </c>
      <c r="AG41" s="87">
        <v>0</v>
      </c>
      <c r="AH41" s="87">
        <v>0</v>
      </c>
      <c r="AI41" s="87">
        <v>0</v>
      </c>
      <c r="AJ41" s="87">
        <f>SUM(AK41:AS41)</f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32</v>
      </c>
      <c r="B42" s="96" t="s">
        <v>330</v>
      </c>
      <c r="C42" s="85" t="s">
        <v>331</v>
      </c>
      <c r="D42" s="87">
        <f>SUM(E42,+H42,+K42)</f>
        <v>7190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7190</v>
      </c>
      <c r="L42" s="87">
        <v>594</v>
      </c>
      <c r="M42" s="87">
        <v>6596</v>
      </c>
      <c r="N42" s="87">
        <f>SUM(O42,+V42,+AC42)</f>
        <v>7363</v>
      </c>
      <c r="O42" s="87">
        <f>SUM(P42:U42)</f>
        <v>594</v>
      </c>
      <c r="P42" s="87">
        <v>594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6596</v>
      </c>
      <c r="W42" s="87">
        <v>6596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173</v>
      </c>
      <c r="AD42" s="87">
        <v>173</v>
      </c>
      <c r="AE42" s="87">
        <v>0</v>
      </c>
      <c r="AF42" s="87">
        <f>SUM(AG42:AI42)</f>
        <v>213</v>
      </c>
      <c r="AG42" s="87">
        <v>213</v>
      </c>
      <c r="AH42" s="87">
        <v>0</v>
      </c>
      <c r="AI42" s="87">
        <v>0</v>
      </c>
      <c r="AJ42" s="87">
        <f>SUM(AK42:AS42)</f>
        <v>213</v>
      </c>
      <c r="AK42" s="87">
        <v>0</v>
      </c>
      <c r="AL42" s="87">
        <v>0</v>
      </c>
      <c r="AM42" s="87">
        <v>213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65" t="s">
        <v>65</v>
      </c>
      <c r="G6" s="166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67" t="s">
        <v>73</v>
      </c>
      <c r="C7" s="5" t="s">
        <v>74</v>
      </c>
      <c r="D7" s="16">
        <f ca="1">AD7</f>
        <v>0</v>
      </c>
      <c r="F7" s="172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22000</v>
      </c>
      <c r="AG7" s="2">
        <v>7</v>
      </c>
      <c r="AI7" s="40" t="s">
        <v>78</v>
      </c>
      <c r="AJ7" s="2" t="s">
        <v>52</v>
      </c>
    </row>
    <row r="8" spans="1:36" ht="16.5" customHeight="1">
      <c r="B8" s="168"/>
      <c r="C8" s="6" t="s">
        <v>56</v>
      </c>
      <c r="D8" s="21">
        <f ca="1">AD8</f>
        <v>0</v>
      </c>
      <c r="F8" s="173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22100</v>
      </c>
      <c r="AG8" s="2">
        <v>8</v>
      </c>
      <c r="AI8" s="40" t="s">
        <v>80</v>
      </c>
      <c r="AJ8" s="2" t="s">
        <v>51</v>
      </c>
    </row>
    <row r="9" spans="1:36" ht="16.5" customHeight="1">
      <c r="B9" s="169"/>
      <c r="C9" s="7" t="s">
        <v>81</v>
      </c>
      <c r="D9" s="22">
        <f ca="1">SUM(D7:D8)</f>
        <v>0</v>
      </c>
      <c r="F9" s="173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22130</v>
      </c>
      <c r="AG9" s="2">
        <v>9</v>
      </c>
      <c r="AI9" s="40" t="s">
        <v>84</v>
      </c>
      <c r="AJ9" s="2" t="s">
        <v>50</v>
      </c>
    </row>
    <row r="10" spans="1:36" ht="16.5" customHeight="1">
      <c r="B10" s="170" t="s">
        <v>85</v>
      </c>
      <c r="C10" s="103" t="s">
        <v>82</v>
      </c>
      <c r="D10" s="21">
        <f ca="1">AD9</f>
        <v>0</v>
      </c>
      <c r="F10" s="173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22203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71"/>
      <c r="C11" s="7" t="s">
        <v>87</v>
      </c>
      <c r="D11" s="21">
        <f ca="1">AD10</f>
        <v>0</v>
      </c>
      <c r="F11" s="173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22205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71"/>
      <c r="C12" s="7" t="s">
        <v>250</v>
      </c>
      <c r="D12" s="21">
        <f ca="1">AD11</f>
        <v>0</v>
      </c>
      <c r="F12" s="173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22206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71"/>
      <c r="C13" s="7" t="s">
        <v>90</v>
      </c>
      <c r="D13" s="21">
        <f ca="1">AD12</f>
        <v>0</v>
      </c>
      <c r="F13" s="174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22207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3" t="s">
        <v>98</v>
      </c>
      <c r="G14" s="154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22208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5" t="s">
        <v>97</v>
      </c>
      <c r="C15" s="156"/>
      <c r="D15" s="25">
        <f ca="1">SUM(D9,D14)</f>
        <v>0</v>
      </c>
      <c r="F15" s="155" t="s">
        <v>54</v>
      </c>
      <c r="G15" s="156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22209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75" t="s">
        <v>253</v>
      </c>
      <c r="C16" s="176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22210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77" t="s">
        <v>103</v>
      </c>
      <c r="C17" s="177"/>
      <c r="D17" s="177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22211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22212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65" t="s">
        <v>108</v>
      </c>
      <c r="G19" s="166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22213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3" t="s">
        <v>112</v>
      </c>
      <c r="G20" s="154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22214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3" t="s">
        <v>116</v>
      </c>
      <c r="G21" s="154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22215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3" t="s">
        <v>120</v>
      </c>
      <c r="G22" s="154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22216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5" t="s">
        <v>54</v>
      </c>
      <c r="G23" s="156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22219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22220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22221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61" t="s">
        <v>6</v>
      </c>
      <c r="G26" s="162"/>
      <c r="H26" s="162"/>
      <c r="I26" s="157" t="s">
        <v>134</v>
      </c>
      <c r="J26" s="159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22222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63"/>
      <c r="G27" s="164"/>
      <c r="H27" s="164"/>
      <c r="I27" s="158"/>
      <c r="J27" s="160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22223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50" t="s">
        <v>59</v>
      </c>
      <c r="G28" s="151"/>
      <c r="H28" s="152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22224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50" t="s">
        <v>142</v>
      </c>
      <c r="G29" s="151"/>
      <c r="H29" s="152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22225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50" t="s">
        <v>0</v>
      </c>
      <c r="G30" s="151"/>
      <c r="H30" s="152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22226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50" t="s">
        <v>58</v>
      </c>
      <c r="G31" s="151"/>
      <c r="H31" s="152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22301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50" t="s">
        <v>1</v>
      </c>
      <c r="G32" s="151"/>
      <c r="H32" s="152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22302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50" t="s">
        <v>2</v>
      </c>
      <c r="G33" s="151"/>
      <c r="H33" s="152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22304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50" t="s">
        <v>3</v>
      </c>
      <c r="G34" s="151"/>
      <c r="H34" s="152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22305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50" t="s">
        <v>4</v>
      </c>
      <c r="G35" s="151"/>
      <c r="H35" s="152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22306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50" t="s">
        <v>5</v>
      </c>
      <c r="G36" s="151"/>
      <c r="H36" s="152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22325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47" t="s">
        <v>54</v>
      </c>
      <c r="G37" s="148"/>
      <c r="H37" s="149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22341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22342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22344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22424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22429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22461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2024-12-18T08:33:07Z</dcterms:modified>
</cp:coreProperties>
</file>