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1岐阜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市町村分担金内訳!$A$6:$DU$15</definedName>
    <definedName name="_xlnm._FilterDatabase" localSheetId="4" hidden="1">組合分担金内訳!$A$6:$BE$48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'廃棄物事業経費（市町村）'!$A$6:$DJ$48</definedName>
    <definedName name="_xlnm._FilterDatabase" localSheetId="1" hidden="1">'廃棄物事業経費（組合）'!$A$6:$DJ$15</definedName>
    <definedName name="_xlnm.Print_Area" localSheetId="6">経費集計!$A$1:$M$33</definedName>
    <definedName name="_xlnm.Print_Area" localSheetId="5">市町村分担金内訳!$2:$16</definedName>
    <definedName name="_xlnm.Print_Area" localSheetId="4">組合分担金内訳!$2:$49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'廃棄物事業経費（市町村）'!$2:$49</definedName>
    <definedName name="_xlnm.Print_Area" localSheetId="1">'廃棄物事業経費（組合）'!$2:$16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I8" i="5"/>
  <c r="I13" i="5"/>
  <c r="I14" i="5"/>
  <c r="I16" i="5"/>
  <c r="I21" i="5"/>
  <c r="I22" i="5"/>
  <c r="I24" i="5"/>
  <c r="I29" i="5"/>
  <c r="I30" i="5"/>
  <c r="I32" i="5"/>
  <c r="I37" i="5"/>
  <c r="I38" i="5"/>
  <c r="I40" i="5"/>
  <c r="I45" i="5"/>
  <c r="I46" i="5"/>
  <c r="I4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G8" i="5"/>
  <c r="G9" i="5"/>
  <c r="I9" i="5" s="1"/>
  <c r="G10" i="5"/>
  <c r="I10" i="5" s="1"/>
  <c r="G11" i="5"/>
  <c r="I11" i="5" s="1"/>
  <c r="G12" i="5"/>
  <c r="I12" i="5" s="1"/>
  <c r="G13" i="5"/>
  <c r="G14" i="5"/>
  <c r="G15" i="5"/>
  <c r="I15" i="5" s="1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G33" i="5"/>
  <c r="I33" i="5" s="1"/>
  <c r="G34" i="5"/>
  <c r="I34" i="5" s="1"/>
  <c r="G35" i="5"/>
  <c r="I35" i="5" s="1"/>
  <c r="G36" i="5"/>
  <c r="I36" i="5" s="1"/>
  <c r="G37" i="5"/>
  <c r="G38" i="5"/>
  <c r="G39" i="5"/>
  <c r="I39" i="5" s="1"/>
  <c r="G40" i="5"/>
  <c r="G41" i="5"/>
  <c r="I41" i="5" s="1"/>
  <c r="G42" i="5"/>
  <c r="I42" i="5" s="1"/>
  <c r="G43" i="5"/>
  <c r="I43" i="5" s="1"/>
  <c r="G44" i="5"/>
  <c r="I44" i="5" s="1"/>
  <c r="G45" i="5"/>
  <c r="G46" i="5"/>
  <c r="G47" i="5"/>
  <c r="I47" i="5" s="1"/>
  <c r="G48" i="5"/>
  <c r="G49" i="5"/>
  <c r="I49" i="5" s="1"/>
  <c r="F8" i="5"/>
  <c r="F10" i="5"/>
  <c r="F15" i="5"/>
  <c r="F16" i="5"/>
  <c r="F18" i="5"/>
  <c r="F23" i="5"/>
  <c r="F24" i="5"/>
  <c r="F26" i="5"/>
  <c r="F31" i="5"/>
  <c r="F32" i="5"/>
  <c r="F34" i="5"/>
  <c r="F39" i="5"/>
  <c r="F42" i="5"/>
  <c r="F4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F40" i="5" s="1"/>
  <c r="E41" i="5"/>
  <c r="E42" i="5"/>
  <c r="E43" i="5"/>
  <c r="E44" i="5"/>
  <c r="E45" i="5"/>
  <c r="E46" i="5"/>
  <c r="E47" i="5"/>
  <c r="E48" i="5"/>
  <c r="F48" i="5" s="1"/>
  <c r="E49" i="5"/>
  <c r="D8" i="5"/>
  <c r="D9" i="5"/>
  <c r="F9" i="5" s="1"/>
  <c r="D10" i="5"/>
  <c r="D11" i="5"/>
  <c r="F11" i="5" s="1"/>
  <c r="D12" i="5"/>
  <c r="F12" i="5" s="1"/>
  <c r="D13" i="5"/>
  <c r="F13" i="5" s="1"/>
  <c r="D14" i="5"/>
  <c r="F14" i="5" s="1"/>
  <c r="D15" i="5"/>
  <c r="D16" i="5"/>
  <c r="D17" i="5"/>
  <c r="F17" i="5" s="1"/>
  <c r="D18" i="5"/>
  <c r="D19" i="5"/>
  <c r="F19" i="5" s="1"/>
  <c r="D20" i="5"/>
  <c r="F20" i="5" s="1"/>
  <c r="D21" i="5"/>
  <c r="D22" i="5"/>
  <c r="F22" i="5" s="1"/>
  <c r="D23" i="5"/>
  <c r="D24" i="5"/>
  <c r="D25" i="5"/>
  <c r="F25" i="5" s="1"/>
  <c r="D26" i="5"/>
  <c r="D27" i="5"/>
  <c r="F27" i="5" s="1"/>
  <c r="D28" i="5"/>
  <c r="F28" i="5" s="1"/>
  <c r="D29" i="5"/>
  <c r="D30" i="5"/>
  <c r="F30" i="5" s="1"/>
  <c r="D31" i="5"/>
  <c r="D32" i="5"/>
  <c r="D33" i="5"/>
  <c r="F33" i="5" s="1"/>
  <c r="D34" i="5"/>
  <c r="D35" i="5"/>
  <c r="F35" i="5" s="1"/>
  <c r="D36" i="5"/>
  <c r="F36" i="5" s="1"/>
  <c r="D37" i="5"/>
  <c r="D38" i="5"/>
  <c r="F38" i="5" s="1"/>
  <c r="D39" i="5"/>
  <c r="D40" i="5"/>
  <c r="D41" i="5"/>
  <c r="F41" i="5" s="1"/>
  <c r="D42" i="5"/>
  <c r="D43" i="5"/>
  <c r="F43" i="5" s="1"/>
  <c r="D44" i="5"/>
  <c r="F44" i="5" s="1"/>
  <c r="D45" i="5"/>
  <c r="D46" i="5"/>
  <c r="F46" i="5" s="1"/>
  <c r="D47" i="5"/>
  <c r="D48" i="5"/>
  <c r="D49" i="5"/>
  <c r="F49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A9" i="4"/>
  <c r="CA17" i="4"/>
  <c r="CA25" i="4"/>
  <c r="CA33" i="4"/>
  <c r="CA41" i="4"/>
  <c r="CA49" i="4"/>
  <c r="CA5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V10" i="4"/>
  <c r="BV18" i="4"/>
  <c r="BV26" i="4"/>
  <c r="BV42" i="4"/>
  <c r="BV5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Q11" i="4"/>
  <c r="BQ19" i="4"/>
  <c r="BQ27" i="4"/>
  <c r="BQ35" i="4"/>
  <c r="BQ43" i="4"/>
  <c r="BQ51" i="4"/>
  <c r="BP8" i="4"/>
  <c r="BP16" i="4"/>
  <c r="BP24" i="4"/>
  <c r="BP3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43" i="4"/>
  <c r="BH8" i="4"/>
  <c r="BH56" i="4"/>
  <c r="BG13" i="4"/>
  <c r="BG21" i="4"/>
  <c r="BG29" i="4"/>
  <c r="BG37" i="4"/>
  <c r="BG45" i="4"/>
  <c r="BG5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N34" i="4" s="1"/>
  <c r="BG34" i="4" s="1"/>
  <c r="AY35" i="4"/>
  <c r="AY36" i="4"/>
  <c r="AY37" i="4"/>
  <c r="AY38" i="4"/>
  <c r="AY39" i="4"/>
  <c r="AY40" i="4"/>
  <c r="AY41" i="4"/>
  <c r="AY42" i="4"/>
  <c r="AN42" i="4" s="1"/>
  <c r="BG42" i="4" s="1"/>
  <c r="AY43" i="4"/>
  <c r="AY44" i="4"/>
  <c r="AY45" i="4"/>
  <c r="AY46" i="4"/>
  <c r="AY47" i="4"/>
  <c r="AY48" i="4"/>
  <c r="AY49" i="4"/>
  <c r="AY50" i="4"/>
  <c r="AN50" i="4" s="1"/>
  <c r="BG50" i="4" s="1"/>
  <c r="AY51" i="4"/>
  <c r="AY52" i="4"/>
  <c r="AY53" i="4"/>
  <c r="AY54" i="4"/>
  <c r="AY55" i="4"/>
  <c r="AY56" i="4"/>
  <c r="AY57" i="4"/>
  <c r="AY58" i="4"/>
  <c r="AN58" i="4" s="1"/>
  <c r="BG58" i="4" s="1"/>
  <c r="AT8" i="4"/>
  <c r="AT9" i="4"/>
  <c r="AT10" i="4"/>
  <c r="AN10" i="4" s="1"/>
  <c r="BG10" i="4" s="1"/>
  <c r="AT11" i="4"/>
  <c r="AT12" i="4"/>
  <c r="AT13" i="4"/>
  <c r="AT14" i="4"/>
  <c r="AT15" i="4"/>
  <c r="AT16" i="4"/>
  <c r="AT17" i="4"/>
  <c r="AT18" i="4"/>
  <c r="AN18" i="4" s="1"/>
  <c r="BG18" i="4" s="1"/>
  <c r="AT19" i="4"/>
  <c r="AT20" i="4"/>
  <c r="AT21" i="4"/>
  <c r="AT22" i="4"/>
  <c r="AT23" i="4"/>
  <c r="AT24" i="4"/>
  <c r="AT25" i="4"/>
  <c r="AT26" i="4"/>
  <c r="AN26" i="4" s="1"/>
  <c r="BG26" i="4" s="1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O8" i="4"/>
  <c r="AO9" i="4"/>
  <c r="AO10" i="4"/>
  <c r="AO11" i="4"/>
  <c r="AO12" i="4"/>
  <c r="AN12" i="4" s="1"/>
  <c r="BG12" i="4" s="1"/>
  <c r="AO13" i="4"/>
  <c r="AO14" i="4"/>
  <c r="AO15" i="4"/>
  <c r="AN15" i="4" s="1"/>
  <c r="BG15" i="4" s="1"/>
  <c r="AO16" i="4"/>
  <c r="AO17" i="4"/>
  <c r="AO18" i="4"/>
  <c r="AO19" i="4"/>
  <c r="AO20" i="4"/>
  <c r="AN20" i="4" s="1"/>
  <c r="BG20" i="4" s="1"/>
  <c r="AO21" i="4"/>
  <c r="AO22" i="4"/>
  <c r="AO23" i="4"/>
  <c r="AN23" i="4" s="1"/>
  <c r="BG23" i="4" s="1"/>
  <c r="AO24" i="4"/>
  <c r="AO25" i="4"/>
  <c r="AO26" i="4"/>
  <c r="AO27" i="4"/>
  <c r="AO28" i="4"/>
  <c r="AN28" i="4" s="1"/>
  <c r="BG28" i="4" s="1"/>
  <c r="AO29" i="4"/>
  <c r="AO30" i="4"/>
  <c r="AO31" i="4"/>
  <c r="AN31" i="4" s="1"/>
  <c r="BG31" i="4" s="1"/>
  <c r="AO32" i="4"/>
  <c r="AO33" i="4"/>
  <c r="AO34" i="4"/>
  <c r="AO35" i="4"/>
  <c r="AO36" i="4"/>
  <c r="AN36" i="4" s="1"/>
  <c r="BG36" i="4" s="1"/>
  <c r="AO37" i="4"/>
  <c r="AO38" i="4"/>
  <c r="AO39" i="4"/>
  <c r="AN39" i="4" s="1"/>
  <c r="BG39" i="4" s="1"/>
  <c r="AO40" i="4"/>
  <c r="AO41" i="4"/>
  <c r="AO42" i="4"/>
  <c r="AO43" i="4"/>
  <c r="AO44" i="4"/>
  <c r="AN44" i="4" s="1"/>
  <c r="BG44" i="4" s="1"/>
  <c r="AO45" i="4"/>
  <c r="AO46" i="4"/>
  <c r="AO47" i="4"/>
  <c r="AN47" i="4" s="1"/>
  <c r="BG47" i="4" s="1"/>
  <c r="AO48" i="4"/>
  <c r="AO49" i="4"/>
  <c r="AO50" i="4"/>
  <c r="AO51" i="4"/>
  <c r="AO52" i="4"/>
  <c r="AN52" i="4" s="1"/>
  <c r="BG52" i="4" s="1"/>
  <c r="AO53" i="4"/>
  <c r="AO54" i="4"/>
  <c r="AO55" i="4"/>
  <c r="AN55" i="4" s="1"/>
  <c r="BG55" i="4" s="1"/>
  <c r="AO56" i="4"/>
  <c r="AO57" i="4"/>
  <c r="AO58" i="4"/>
  <c r="AN8" i="4"/>
  <c r="BG8" i="4" s="1"/>
  <c r="AN9" i="4"/>
  <c r="AN11" i="4"/>
  <c r="BG11" i="4" s="1"/>
  <c r="AN13" i="4"/>
  <c r="AN14" i="4"/>
  <c r="BG14" i="4" s="1"/>
  <c r="AN16" i="4"/>
  <c r="BG16" i="4" s="1"/>
  <c r="AN17" i="4"/>
  <c r="BG17" i="4" s="1"/>
  <c r="AN19" i="4"/>
  <c r="AN21" i="4"/>
  <c r="AN22" i="4"/>
  <c r="AN24" i="4"/>
  <c r="BG24" i="4" s="1"/>
  <c r="AN25" i="4"/>
  <c r="BG25" i="4" s="1"/>
  <c r="AN27" i="4"/>
  <c r="BG27" i="4" s="1"/>
  <c r="AN29" i="4"/>
  <c r="AN30" i="4"/>
  <c r="AN32" i="4"/>
  <c r="BG32" i="4" s="1"/>
  <c r="AN33" i="4"/>
  <c r="BG33" i="4" s="1"/>
  <c r="AN35" i="4"/>
  <c r="AN37" i="4"/>
  <c r="AN38" i="4"/>
  <c r="AN40" i="4"/>
  <c r="BG40" i="4" s="1"/>
  <c r="AN41" i="4"/>
  <c r="AN43" i="4"/>
  <c r="BG43" i="4" s="1"/>
  <c r="AN45" i="4"/>
  <c r="AN46" i="4"/>
  <c r="BG46" i="4" s="1"/>
  <c r="AN48" i="4"/>
  <c r="BG48" i="4" s="1"/>
  <c r="AN49" i="4"/>
  <c r="BG49" i="4" s="1"/>
  <c r="AN51" i="4"/>
  <c r="AN53" i="4"/>
  <c r="AN54" i="4"/>
  <c r="AN56" i="4"/>
  <c r="BG56" i="4" s="1"/>
  <c r="AN57" i="4"/>
  <c r="BG57" i="4" s="1"/>
  <c r="AG8" i="4"/>
  <c r="AG9" i="4"/>
  <c r="AF9" i="4" s="1"/>
  <c r="AG10" i="4"/>
  <c r="AG11" i="4"/>
  <c r="AG12" i="4"/>
  <c r="AG13" i="4"/>
  <c r="AG14" i="4"/>
  <c r="AF14" i="4" s="1"/>
  <c r="AG15" i="4"/>
  <c r="AG16" i="4"/>
  <c r="AG17" i="4"/>
  <c r="AF17" i="4" s="1"/>
  <c r="AG18" i="4"/>
  <c r="AG19" i="4"/>
  <c r="AG20" i="4"/>
  <c r="AG21" i="4"/>
  <c r="AG22" i="4"/>
  <c r="AF22" i="4" s="1"/>
  <c r="AG23" i="4"/>
  <c r="AG24" i="4"/>
  <c r="AG25" i="4"/>
  <c r="AF25" i="4" s="1"/>
  <c r="AG26" i="4"/>
  <c r="AG27" i="4"/>
  <c r="AG28" i="4"/>
  <c r="AG29" i="4"/>
  <c r="AG30" i="4"/>
  <c r="AF30" i="4" s="1"/>
  <c r="AG31" i="4"/>
  <c r="AG32" i="4"/>
  <c r="AG33" i="4"/>
  <c r="AF33" i="4" s="1"/>
  <c r="AG34" i="4"/>
  <c r="AG35" i="4"/>
  <c r="AG36" i="4"/>
  <c r="AG37" i="4"/>
  <c r="AG38" i="4"/>
  <c r="AF38" i="4" s="1"/>
  <c r="AG39" i="4"/>
  <c r="AG40" i="4"/>
  <c r="AG41" i="4"/>
  <c r="AF41" i="4" s="1"/>
  <c r="AG42" i="4"/>
  <c r="AG43" i="4"/>
  <c r="AG44" i="4"/>
  <c r="AG45" i="4"/>
  <c r="AG46" i="4"/>
  <c r="AF46" i="4" s="1"/>
  <c r="AG47" i="4"/>
  <c r="AG48" i="4"/>
  <c r="AG49" i="4"/>
  <c r="AF49" i="4" s="1"/>
  <c r="AG50" i="4"/>
  <c r="AG51" i="4"/>
  <c r="AG52" i="4"/>
  <c r="AG53" i="4"/>
  <c r="AG54" i="4"/>
  <c r="AF54" i="4" s="1"/>
  <c r="AG55" i="4"/>
  <c r="AG56" i="4"/>
  <c r="AG57" i="4"/>
  <c r="AF57" i="4" s="1"/>
  <c r="AG58" i="4"/>
  <c r="AF8" i="4"/>
  <c r="AF10" i="4"/>
  <c r="AF11" i="4"/>
  <c r="AF12" i="4"/>
  <c r="AF13" i="4"/>
  <c r="AF15" i="4"/>
  <c r="AF16" i="4"/>
  <c r="AF18" i="4"/>
  <c r="AF19" i="4"/>
  <c r="AF20" i="4"/>
  <c r="AF21" i="4"/>
  <c r="AF23" i="4"/>
  <c r="AF24" i="4"/>
  <c r="AF26" i="4"/>
  <c r="AF27" i="4"/>
  <c r="AF28" i="4"/>
  <c r="AF29" i="4"/>
  <c r="AF31" i="4"/>
  <c r="AF32" i="4"/>
  <c r="AF34" i="4"/>
  <c r="AF35" i="4"/>
  <c r="AF36" i="4"/>
  <c r="AF37" i="4"/>
  <c r="AF39" i="4"/>
  <c r="AF40" i="4"/>
  <c r="AF42" i="4"/>
  <c r="AF43" i="4"/>
  <c r="AF44" i="4"/>
  <c r="AF45" i="4"/>
  <c r="AF47" i="4"/>
  <c r="AF48" i="4"/>
  <c r="AF50" i="4"/>
  <c r="AF51" i="4"/>
  <c r="AF52" i="4"/>
  <c r="AF53" i="4"/>
  <c r="AF55" i="4"/>
  <c r="AF56" i="4"/>
  <c r="AF58" i="4"/>
  <c r="AE16" i="4"/>
  <c r="CI16" i="4" s="1"/>
  <c r="AE32" i="4"/>
  <c r="CI32" i="4" s="1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W58" i="4"/>
  <c r="CA58" i="4" s="1"/>
  <c r="R8" i="4"/>
  <c r="BV8" i="4" s="1"/>
  <c r="R9" i="4"/>
  <c r="BV9" i="4" s="1"/>
  <c r="R10" i="4"/>
  <c r="R11" i="4"/>
  <c r="BV11" i="4" s="1"/>
  <c r="R12" i="4"/>
  <c r="BV12" i="4" s="1"/>
  <c r="R13" i="4"/>
  <c r="L13" i="4" s="1"/>
  <c r="BP13" i="4" s="1"/>
  <c r="R14" i="4"/>
  <c r="BV14" i="4" s="1"/>
  <c r="R15" i="4"/>
  <c r="BV15" i="4" s="1"/>
  <c r="R16" i="4"/>
  <c r="BV16" i="4" s="1"/>
  <c r="R17" i="4"/>
  <c r="BV17" i="4" s="1"/>
  <c r="R18" i="4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M8" i="4"/>
  <c r="BQ8" i="4" s="1"/>
  <c r="M9" i="4"/>
  <c r="BQ9" i="4" s="1"/>
  <c r="M10" i="4"/>
  <c r="L10" i="4" s="1"/>
  <c r="BP10" i="4" s="1"/>
  <c r="M11" i="4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M19" i="4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M27" i="4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M35" i="4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M43" i="4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L8" i="4"/>
  <c r="L9" i="4"/>
  <c r="BP9" i="4" s="1"/>
  <c r="L11" i="4"/>
  <c r="BP11" i="4" s="1"/>
  <c r="L12" i="4"/>
  <c r="BP12" i="4" s="1"/>
  <c r="L14" i="4"/>
  <c r="BP14" i="4" s="1"/>
  <c r="L15" i="4"/>
  <c r="L16" i="4"/>
  <c r="L17" i="4"/>
  <c r="BP17" i="4" s="1"/>
  <c r="L19" i="4"/>
  <c r="BP19" i="4" s="1"/>
  <c r="L20" i="4"/>
  <c r="BP20" i="4" s="1"/>
  <c r="L22" i="4"/>
  <c r="BP22" i="4" s="1"/>
  <c r="L23" i="4"/>
  <c r="BP23" i="4" s="1"/>
  <c r="L24" i="4"/>
  <c r="L25" i="4"/>
  <c r="BP25" i="4" s="1"/>
  <c r="L27" i="4"/>
  <c r="BP27" i="4" s="1"/>
  <c r="L28" i="4"/>
  <c r="BP28" i="4" s="1"/>
  <c r="L30" i="4"/>
  <c r="BP30" i="4" s="1"/>
  <c r="L31" i="4"/>
  <c r="BP31" i="4" s="1"/>
  <c r="L32" i="4"/>
  <c r="L33" i="4"/>
  <c r="BP33" i="4" s="1"/>
  <c r="L35" i="4"/>
  <c r="BP35" i="4" s="1"/>
  <c r="L36" i="4"/>
  <c r="BP36" i="4" s="1"/>
  <c r="L38" i="4"/>
  <c r="BP38" i="4" s="1"/>
  <c r="L39" i="4"/>
  <c r="BP39" i="4" s="1"/>
  <c r="L40" i="4"/>
  <c r="BP40" i="4" s="1"/>
  <c r="L41" i="4"/>
  <c r="BP41" i="4" s="1"/>
  <c r="L43" i="4"/>
  <c r="BP43" i="4" s="1"/>
  <c r="L44" i="4"/>
  <c r="BP44" i="4" s="1"/>
  <c r="L45" i="4"/>
  <c r="BP45" i="4" s="1"/>
  <c r="L46" i="4"/>
  <c r="BP46" i="4" s="1"/>
  <c r="L47" i="4"/>
  <c r="L48" i="4"/>
  <c r="BP48" i="4" s="1"/>
  <c r="L49" i="4"/>
  <c r="L50" i="4"/>
  <c r="BP50" i="4" s="1"/>
  <c r="L51" i="4"/>
  <c r="BP51" i="4" s="1"/>
  <c r="L52" i="4"/>
  <c r="BP52" i="4" s="1"/>
  <c r="L53" i="4"/>
  <c r="BP53" i="4" s="1"/>
  <c r="L54" i="4"/>
  <c r="BP54" i="4" s="1"/>
  <c r="L55" i="4"/>
  <c r="L56" i="4"/>
  <c r="BP56" i="4" s="1"/>
  <c r="L57" i="4"/>
  <c r="L58" i="4"/>
  <c r="BP58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E39" i="4"/>
  <c r="BI39" i="4" s="1"/>
  <c r="E40" i="4"/>
  <c r="BI40" i="4" s="1"/>
  <c r="E41" i="4"/>
  <c r="BI41" i="4" s="1"/>
  <c r="E42" i="4"/>
  <c r="BI42" i="4" s="1"/>
  <c r="E43" i="4"/>
  <c r="D43" i="4" s="1"/>
  <c r="E44" i="4"/>
  <c r="BI44" i="4" s="1"/>
  <c r="E45" i="4"/>
  <c r="BI45" i="4" s="1"/>
  <c r="E46" i="4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E55" i="4"/>
  <c r="BI55" i="4" s="1"/>
  <c r="E56" i="4"/>
  <c r="BI56" i="4" s="1"/>
  <c r="E57" i="4"/>
  <c r="BI57" i="4" s="1"/>
  <c r="E58" i="4"/>
  <c r="BI58" i="4" s="1"/>
  <c r="D8" i="4"/>
  <c r="AE8" i="4" s="1"/>
  <c r="CI8" i="4" s="1"/>
  <c r="D10" i="4"/>
  <c r="D12" i="4"/>
  <c r="D14" i="4"/>
  <c r="D16" i="4"/>
  <c r="BH16" i="4" s="1"/>
  <c r="D18" i="4"/>
  <c r="D20" i="4"/>
  <c r="D22" i="4"/>
  <c r="D24" i="4"/>
  <c r="AE24" i="4" s="1"/>
  <c r="CI24" i="4" s="1"/>
  <c r="D26" i="4"/>
  <c r="D28" i="4"/>
  <c r="D30" i="4"/>
  <c r="D32" i="4"/>
  <c r="BH32" i="4" s="1"/>
  <c r="D34" i="4"/>
  <c r="D36" i="4"/>
  <c r="D38" i="4"/>
  <c r="D40" i="4"/>
  <c r="AE40" i="4" s="1"/>
  <c r="CI40" i="4" s="1"/>
  <c r="D42" i="4"/>
  <c r="D44" i="4"/>
  <c r="D46" i="4"/>
  <c r="D48" i="4"/>
  <c r="AE48" i="4" s="1"/>
  <c r="CI48" i="4" s="1"/>
  <c r="D50" i="4"/>
  <c r="D52" i="4"/>
  <c r="D54" i="4"/>
  <c r="D56" i="4"/>
  <c r="AE56" i="4" s="1"/>
  <c r="CI56" i="4" s="1"/>
  <c r="D5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12" i="3"/>
  <c r="W20" i="3"/>
  <c r="W28" i="3"/>
  <c r="W36" i="3"/>
  <c r="W44" i="3"/>
  <c r="W52" i="3"/>
  <c r="V9" i="3"/>
  <c r="V17" i="3"/>
  <c r="V25" i="3"/>
  <c r="V33" i="3"/>
  <c r="V41" i="3"/>
  <c r="V49" i="3"/>
  <c r="V57" i="3"/>
  <c r="N8" i="3"/>
  <c r="M8" i="3" s="1"/>
  <c r="N9" i="3"/>
  <c r="N10" i="3"/>
  <c r="M10" i="3" s="1"/>
  <c r="N11" i="3"/>
  <c r="N12" i="3"/>
  <c r="M12" i="3" s="1"/>
  <c r="N13" i="3"/>
  <c r="N14" i="3"/>
  <c r="M14" i="3" s="1"/>
  <c r="N15" i="3"/>
  <c r="N16" i="3"/>
  <c r="M16" i="3" s="1"/>
  <c r="N17" i="3"/>
  <c r="N18" i="3"/>
  <c r="M18" i="3" s="1"/>
  <c r="N19" i="3"/>
  <c r="N20" i="3"/>
  <c r="M20" i="3" s="1"/>
  <c r="N21" i="3"/>
  <c r="N22" i="3"/>
  <c r="M22" i="3" s="1"/>
  <c r="N23" i="3"/>
  <c r="N24" i="3"/>
  <c r="M24" i="3" s="1"/>
  <c r="N25" i="3"/>
  <c r="N26" i="3"/>
  <c r="M26" i="3" s="1"/>
  <c r="N27" i="3"/>
  <c r="N28" i="3"/>
  <c r="M28" i="3" s="1"/>
  <c r="N29" i="3"/>
  <c r="N30" i="3"/>
  <c r="M30" i="3" s="1"/>
  <c r="N31" i="3"/>
  <c r="N32" i="3"/>
  <c r="M32" i="3" s="1"/>
  <c r="N33" i="3"/>
  <c r="N34" i="3"/>
  <c r="M34" i="3" s="1"/>
  <c r="N35" i="3"/>
  <c r="N36" i="3"/>
  <c r="M36" i="3" s="1"/>
  <c r="N37" i="3"/>
  <c r="N38" i="3"/>
  <c r="M38" i="3" s="1"/>
  <c r="N39" i="3"/>
  <c r="N40" i="3"/>
  <c r="M40" i="3" s="1"/>
  <c r="N41" i="3"/>
  <c r="N42" i="3"/>
  <c r="M42" i="3" s="1"/>
  <c r="N43" i="3"/>
  <c r="N44" i="3"/>
  <c r="M44" i="3" s="1"/>
  <c r="N45" i="3"/>
  <c r="N46" i="3"/>
  <c r="M46" i="3" s="1"/>
  <c r="N47" i="3"/>
  <c r="N48" i="3"/>
  <c r="M48" i="3" s="1"/>
  <c r="N49" i="3"/>
  <c r="N50" i="3"/>
  <c r="M50" i="3" s="1"/>
  <c r="N51" i="3"/>
  <c r="N52" i="3"/>
  <c r="M52" i="3" s="1"/>
  <c r="N53" i="3"/>
  <c r="N54" i="3"/>
  <c r="M54" i="3" s="1"/>
  <c r="N55" i="3"/>
  <c r="N56" i="3"/>
  <c r="M56" i="3" s="1"/>
  <c r="N57" i="3"/>
  <c r="N58" i="3"/>
  <c r="M58" i="3" s="1"/>
  <c r="M9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M43" i="3"/>
  <c r="M45" i="3"/>
  <c r="M47" i="3"/>
  <c r="M49" i="3"/>
  <c r="M51" i="3"/>
  <c r="M53" i="3"/>
  <c r="M55" i="3"/>
  <c r="M57" i="3"/>
  <c r="E8" i="3"/>
  <c r="D8" i="3" s="1"/>
  <c r="V8" i="3" s="1"/>
  <c r="E9" i="3"/>
  <c r="W9" i="3" s="1"/>
  <c r="E10" i="3"/>
  <c r="D10" i="3" s="1"/>
  <c r="V10" i="3" s="1"/>
  <c r="E11" i="3"/>
  <c r="W11" i="3" s="1"/>
  <c r="E12" i="3"/>
  <c r="D12" i="3" s="1"/>
  <c r="E13" i="3"/>
  <c r="W13" i="3" s="1"/>
  <c r="E14" i="3"/>
  <c r="D14" i="3" s="1"/>
  <c r="E15" i="3"/>
  <c r="W15" i="3" s="1"/>
  <c r="E16" i="3"/>
  <c r="D16" i="3" s="1"/>
  <c r="V16" i="3" s="1"/>
  <c r="E17" i="3"/>
  <c r="W17" i="3" s="1"/>
  <c r="E18" i="3"/>
  <c r="D18" i="3" s="1"/>
  <c r="V18" i="3" s="1"/>
  <c r="E19" i="3"/>
  <c r="W19" i="3" s="1"/>
  <c r="E20" i="3"/>
  <c r="D20" i="3" s="1"/>
  <c r="E21" i="3"/>
  <c r="W21" i="3" s="1"/>
  <c r="E22" i="3"/>
  <c r="D22" i="3" s="1"/>
  <c r="E23" i="3"/>
  <c r="W23" i="3" s="1"/>
  <c r="E24" i="3"/>
  <c r="D24" i="3" s="1"/>
  <c r="V24" i="3" s="1"/>
  <c r="E25" i="3"/>
  <c r="W25" i="3" s="1"/>
  <c r="E26" i="3"/>
  <c r="D26" i="3" s="1"/>
  <c r="V26" i="3" s="1"/>
  <c r="E27" i="3"/>
  <c r="W27" i="3" s="1"/>
  <c r="E28" i="3"/>
  <c r="D28" i="3" s="1"/>
  <c r="E29" i="3"/>
  <c r="W29" i="3" s="1"/>
  <c r="E30" i="3"/>
  <c r="D30" i="3" s="1"/>
  <c r="E31" i="3"/>
  <c r="W31" i="3" s="1"/>
  <c r="E32" i="3"/>
  <c r="D32" i="3" s="1"/>
  <c r="V32" i="3" s="1"/>
  <c r="E33" i="3"/>
  <c r="W33" i="3" s="1"/>
  <c r="E34" i="3"/>
  <c r="D34" i="3" s="1"/>
  <c r="V34" i="3" s="1"/>
  <c r="E35" i="3"/>
  <c r="W35" i="3" s="1"/>
  <c r="E36" i="3"/>
  <c r="D36" i="3" s="1"/>
  <c r="E37" i="3"/>
  <c r="W37" i="3" s="1"/>
  <c r="E38" i="3"/>
  <c r="D38" i="3" s="1"/>
  <c r="E39" i="3"/>
  <c r="W39" i="3" s="1"/>
  <c r="E40" i="3"/>
  <c r="D40" i="3" s="1"/>
  <c r="V40" i="3" s="1"/>
  <c r="E41" i="3"/>
  <c r="W41" i="3" s="1"/>
  <c r="E42" i="3"/>
  <c r="D42" i="3" s="1"/>
  <c r="V42" i="3" s="1"/>
  <c r="E43" i="3"/>
  <c r="W43" i="3" s="1"/>
  <c r="E44" i="3"/>
  <c r="D44" i="3" s="1"/>
  <c r="E45" i="3"/>
  <c r="W45" i="3" s="1"/>
  <c r="E46" i="3"/>
  <c r="D46" i="3" s="1"/>
  <c r="E47" i="3"/>
  <c r="W47" i="3" s="1"/>
  <c r="E48" i="3"/>
  <c r="D48" i="3" s="1"/>
  <c r="V48" i="3" s="1"/>
  <c r="E49" i="3"/>
  <c r="W49" i="3" s="1"/>
  <c r="E50" i="3"/>
  <c r="D50" i="3" s="1"/>
  <c r="V50" i="3" s="1"/>
  <c r="E51" i="3"/>
  <c r="W51" i="3" s="1"/>
  <c r="E52" i="3"/>
  <c r="D52" i="3" s="1"/>
  <c r="E53" i="3"/>
  <c r="W53" i="3" s="1"/>
  <c r="E54" i="3"/>
  <c r="D54" i="3" s="1"/>
  <c r="E55" i="3"/>
  <c r="W55" i="3" s="1"/>
  <c r="E56" i="3"/>
  <c r="D56" i="3" s="1"/>
  <c r="V56" i="3" s="1"/>
  <c r="E57" i="3"/>
  <c r="W57" i="3" s="1"/>
  <c r="E58" i="3"/>
  <c r="D58" i="3" s="1"/>
  <c r="V58" i="3" s="1"/>
  <c r="D9" i="3"/>
  <c r="D11" i="3"/>
  <c r="V11" i="3" s="1"/>
  <c r="D13" i="3"/>
  <c r="V13" i="3" s="1"/>
  <c r="D15" i="3"/>
  <c r="V15" i="3" s="1"/>
  <c r="D17" i="3"/>
  <c r="D19" i="3"/>
  <c r="V19" i="3" s="1"/>
  <c r="D21" i="3"/>
  <c r="V21" i="3" s="1"/>
  <c r="D23" i="3"/>
  <c r="V23" i="3" s="1"/>
  <c r="D25" i="3"/>
  <c r="D27" i="3"/>
  <c r="V27" i="3" s="1"/>
  <c r="D29" i="3"/>
  <c r="V29" i="3" s="1"/>
  <c r="D31" i="3"/>
  <c r="V31" i="3" s="1"/>
  <c r="D33" i="3"/>
  <c r="D35" i="3"/>
  <c r="V35" i="3" s="1"/>
  <c r="D37" i="3"/>
  <c r="V37" i="3" s="1"/>
  <c r="D39" i="3"/>
  <c r="V39" i="3" s="1"/>
  <c r="D41" i="3"/>
  <c r="D43" i="3"/>
  <c r="V43" i="3" s="1"/>
  <c r="D45" i="3"/>
  <c r="V45" i="3" s="1"/>
  <c r="D47" i="3"/>
  <c r="V47" i="3" s="1"/>
  <c r="D49" i="3"/>
  <c r="D51" i="3"/>
  <c r="V51" i="3" s="1"/>
  <c r="D53" i="3"/>
  <c r="V53" i="3" s="1"/>
  <c r="D55" i="3"/>
  <c r="V55" i="3" s="1"/>
  <c r="D57" i="3"/>
  <c r="DI8" i="2"/>
  <c r="DI9" i="2"/>
  <c r="DI10" i="2"/>
  <c r="DI11" i="2"/>
  <c r="DI12" i="2"/>
  <c r="DI13" i="2"/>
  <c r="DI14" i="2"/>
  <c r="DI15" i="2"/>
  <c r="DI16" i="2"/>
  <c r="DH8" i="2"/>
  <c r="DH9" i="2"/>
  <c r="DH10" i="2"/>
  <c r="DH11" i="2"/>
  <c r="DH12" i="2"/>
  <c r="DH13" i="2"/>
  <c r="DH14" i="2"/>
  <c r="DH15" i="2"/>
  <c r="DH16" i="2"/>
  <c r="DF8" i="2"/>
  <c r="DF9" i="2"/>
  <c r="DF10" i="2"/>
  <c r="DF11" i="2"/>
  <c r="DF12" i="2"/>
  <c r="DF13" i="2"/>
  <c r="DF14" i="2"/>
  <c r="DF15" i="2"/>
  <c r="DF16" i="2"/>
  <c r="DE8" i="2"/>
  <c r="DE9" i="2"/>
  <c r="DE10" i="2"/>
  <c r="DE11" i="2"/>
  <c r="DE12" i="2"/>
  <c r="DE13" i="2"/>
  <c r="DE14" i="2"/>
  <c r="DE15" i="2"/>
  <c r="DE16" i="2"/>
  <c r="DD8" i="2"/>
  <c r="DD9" i="2"/>
  <c r="DD10" i="2"/>
  <c r="DD11" i="2"/>
  <c r="DD12" i="2"/>
  <c r="DD13" i="2"/>
  <c r="DD14" i="2"/>
  <c r="DD15" i="2"/>
  <c r="DD16" i="2"/>
  <c r="DC8" i="2"/>
  <c r="DC9" i="2"/>
  <c r="DC10" i="2"/>
  <c r="DC11" i="2"/>
  <c r="DC12" i="2"/>
  <c r="DC13" i="2"/>
  <c r="DC14" i="2"/>
  <c r="DC15" i="2"/>
  <c r="DC16" i="2"/>
  <c r="DB11" i="2"/>
  <c r="DA8" i="2"/>
  <c r="DA9" i="2"/>
  <c r="DA10" i="2"/>
  <c r="DA11" i="2"/>
  <c r="DA12" i="2"/>
  <c r="DA13" i="2"/>
  <c r="DA14" i="2"/>
  <c r="DA15" i="2"/>
  <c r="DA16" i="2"/>
  <c r="CZ8" i="2"/>
  <c r="CZ9" i="2"/>
  <c r="CZ10" i="2"/>
  <c r="CZ11" i="2"/>
  <c r="CZ12" i="2"/>
  <c r="CZ13" i="2"/>
  <c r="CZ14" i="2"/>
  <c r="CZ15" i="2"/>
  <c r="CZ16" i="2"/>
  <c r="CY8" i="2"/>
  <c r="CY9" i="2"/>
  <c r="CY10" i="2"/>
  <c r="CY11" i="2"/>
  <c r="CY12" i="2"/>
  <c r="CY13" i="2"/>
  <c r="CY14" i="2"/>
  <c r="CY15" i="2"/>
  <c r="CY16" i="2"/>
  <c r="CX8" i="2"/>
  <c r="CX9" i="2"/>
  <c r="CX10" i="2"/>
  <c r="CX11" i="2"/>
  <c r="CX12" i="2"/>
  <c r="CX13" i="2"/>
  <c r="CX14" i="2"/>
  <c r="CX15" i="2"/>
  <c r="CX16" i="2"/>
  <c r="CW14" i="2"/>
  <c r="CV8" i="2"/>
  <c r="CV9" i="2"/>
  <c r="CV10" i="2"/>
  <c r="CV11" i="2"/>
  <c r="CV12" i="2"/>
  <c r="CV13" i="2"/>
  <c r="CV14" i="2"/>
  <c r="CV15" i="2"/>
  <c r="CV16" i="2"/>
  <c r="CU8" i="2"/>
  <c r="CU9" i="2"/>
  <c r="CU10" i="2"/>
  <c r="CU11" i="2"/>
  <c r="CU12" i="2"/>
  <c r="CU13" i="2"/>
  <c r="CU14" i="2"/>
  <c r="CU15" i="2"/>
  <c r="CU16" i="2"/>
  <c r="CT8" i="2"/>
  <c r="CT9" i="2"/>
  <c r="CT10" i="2"/>
  <c r="CT11" i="2"/>
  <c r="CT12" i="2"/>
  <c r="CT13" i="2"/>
  <c r="CT14" i="2"/>
  <c r="CT15" i="2"/>
  <c r="CT16" i="2"/>
  <c r="CS8" i="2"/>
  <c r="CS9" i="2"/>
  <c r="CS10" i="2"/>
  <c r="CS11" i="2"/>
  <c r="CS12" i="2"/>
  <c r="CS13" i="2"/>
  <c r="CS14" i="2"/>
  <c r="CS15" i="2"/>
  <c r="CS16" i="2"/>
  <c r="CR9" i="2"/>
  <c r="CO8" i="2"/>
  <c r="CO9" i="2"/>
  <c r="CO10" i="2"/>
  <c r="CO11" i="2"/>
  <c r="CO12" i="2"/>
  <c r="CO13" i="2"/>
  <c r="CO14" i="2"/>
  <c r="CO15" i="2"/>
  <c r="CO16" i="2"/>
  <c r="CN8" i="2"/>
  <c r="CN9" i="2"/>
  <c r="CN10" i="2"/>
  <c r="CN11" i="2"/>
  <c r="CN12" i="2"/>
  <c r="CN13" i="2"/>
  <c r="CN14" i="2"/>
  <c r="CN15" i="2"/>
  <c r="CN16" i="2"/>
  <c r="CM8" i="2"/>
  <c r="CM9" i="2"/>
  <c r="CM10" i="2"/>
  <c r="CM11" i="2"/>
  <c r="CM12" i="2"/>
  <c r="CM13" i="2"/>
  <c r="CM14" i="2"/>
  <c r="CM15" i="2"/>
  <c r="CM16" i="2"/>
  <c r="CL8" i="2"/>
  <c r="CL9" i="2"/>
  <c r="CL10" i="2"/>
  <c r="CL11" i="2"/>
  <c r="CL12" i="2"/>
  <c r="CL13" i="2"/>
  <c r="CL14" i="2"/>
  <c r="CL15" i="2"/>
  <c r="CL16" i="2"/>
  <c r="CK8" i="2"/>
  <c r="CK9" i="2"/>
  <c r="CK10" i="2"/>
  <c r="CK11" i="2"/>
  <c r="CK12" i="2"/>
  <c r="CK13" i="2"/>
  <c r="CK14" i="2"/>
  <c r="CK15" i="2"/>
  <c r="CK16" i="2"/>
  <c r="CJ8" i="2"/>
  <c r="CJ10" i="2"/>
  <c r="CJ15" i="2"/>
  <c r="CJ16" i="2"/>
  <c r="CI15" i="2"/>
  <c r="BZ8" i="2"/>
  <c r="BZ9" i="2"/>
  <c r="BO9" i="2" s="1"/>
  <c r="BZ10" i="2"/>
  <c r="DB10" i="2" s="1"/>
  <c r="BZ11" i="2"/>
  <c r="BZ12" i="2"/>
  <c r="DB12" i="2" s="1"/>
  <c r="BZ13" i="2"/>
  <c r="DB13" i="2" s="1"/>
  <c r="BZ14" i="2"/>
  <c r="DB14" i="2" s="1"/>
  <c r="BZ15" i="2"/>
  <c r="DB15" i="2" s="1"/>
  <c r="BZ16" i="2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BO14" i="2" s="1"/>
  <c r="BU15" i="2"/>
  <c r="BU16" i="2"/>
  <c r="CW16" i="2" s="1"/>
  <c r="BP8" i="2"/>
  <c r="CR8" i="2" s="1"/>
  <c r="BP9" i="2"/>
  <c r="BP10" i="2"/>
  <c r="CR10" i="2" s="1"/>
  <c r="BP11" i="2"/>
  <c r="CR11" i="2" s="1"/>
  <c r="BP12" i="2"/>
  <c r="CR12" i="2" s="1"/>
  <c r="BP13" i="2"/>
  <c r="BP14" i="2"/>
  <c r="BP15" i="2"/>
  <c r="BP16" i="2"/>
  <c r="CR16" i="2" s="1"/>
  <c r="BO10" i="2"/>
  <c r="CQ10" i="2" s="1"/>
  <c r="BO12" i="2"/>
  <c r="BH8" i="2"/>
  <c r="BH9" i="2"/>
  <c r="CJ9" i="2" s="1"/>
  <c r="BH10" i="2"/>
  <c r="BH11" i="2"/>
  <c r="BH12" i="2"/>
  <c r="BH13" i="2"/>
  <c r="CJ13" i="2" s="1"/>
  <c r="BH14" i="2"/>
  <c r="BH15" i="2"/>
  <c r="BH16" i="2"/>
  <c r="BG8" i="2"/>
  <c r="CI8" i="2" s="1"/>
  <c r="BG10" i="2"/>
  <c r="CI10" i="2" s="1"/>
  <c r="BG12" i="2"/>
  <c r="BG14" i="2"/>
  <c r="BG15" i="2"/>
  <c r="BG16" i="2"/>
  <c r="CI16" i="2" s="1"/>
  <c r="AX8" i="2"/>
  <c r="AX9" i="2"/>
  <c r="AX10" i="2"/>
  <c r="AM10" i="2" s="1"/>
  <c r="BF10" i="2" s="1"/>
  <c r="AX11" i="2"/>
  <c r="AX12" i="2"/>
  <c r="AX13" i="2"/>
  <c r="AX14" i="2"/>
  <c r="AX15" i="2"/>
  <c r="AX16" i="2"/>
  <c r="AS8" i="2"/>
  <c r="AS9" i="2"/>
  <c r="AM9" i="2" s="1"/>
  <c r="BF9" i="2" s="1"/>
  <c r="AS10" i="2"/>
  <c r="AS11" i="2"/>
  <c r="AS12" i="2"/>
  <c r="AS13" i="2"/>
  <c r="AS14" i="2"/>
  <c r="AS15" i="2"/>
  <c r="AM15" i="2" s="1"/>
  <c r="BF15" i="2" s="1"/>
  <c r="AS16" i="2"/>
  <c r="AN8" i="2"/>
  <c r="AM8" i="2" s="1"/>
  <c r="BF8" i="2" s="1"/>
  <c r="AN9" i="2"/>
  <c r="AN10" i="2"/>
  <c r="AN11" i="2"/>
  <c r="AN12" i="2"/>
  <c r="AM12" i="2" s="1"/>
  <c r="AN13" i="2"/>
  <c r="AN14" i="2"/>
  <c r="AM14" i="2" s="1"/>
  <c r="BF14" i="2" s="1"/>
  <c r="AN15" i="2"/>
  <c r="AN16" i="2"/>
  <c r="AM16" i="2" s="1"/>
  <c r="BF16" i="2" s="1"/>
  <c r="AM11" i="2"/>
  <c r="AM13" i="2"/>
  <c r="BF13" i="2" s="1"/>
  <c r="AF8" i="2"/>
  <c r="AF9" i="2"/>
  <c r="AF10" i="2"/>
  <c r="AE10" i="2" s="1"/>
  <c r="AF11" i="2"/>
  <c r="AF12" i="2"/>
  <c r="AF13" i="2"/>
  <c r="AF14" i="2"/>
  <c r="AE14" i="2" s="1"/>
  <c r="CI14" i="2" s="1"/>
  <c r="AF15" i="2"/>
  <c r="AF16" i="2"/>
  <c r="AE8" i="2"/>
  <c r="AE9" i="2"/>
  <c r="AE11" i="2"/>
  <c r="AE13" i="2"/>
  <c r="AE15" i="2"/>
  <c r="AE16" i="2"/>
  <c r="AD8" i="2"/>
  <c r="AD9" i="2"/>
  <c r="AD10" i="2"/>
  <c r="AD11" i="2"/>
  <c r="AD12" i="2"/>
  <c r="AD13" i="2"/>
  <c r="AD14" i="2"/>
  <c r="AD15" i="2"/>
  <c r="AD16" i="2"/>
  <c r="AC8" i="2"/>
  <c r="AC9" i="2"/>
  <c r="AC10" i="2"/>
  <c r="AC11" i="2"/>
  <c r="AC12" i="2"/>
  <c r="AC13" i="2"/>
  <c r="AC14" i="2"/>
  <c r="AC15" i="2"/>
  <c r="AC16" i="2"/>
  <c r="AB8" i="2"/>
  <c r="AB9" i="2"/>
  <c r="AB10" i="2"/>
  <c r="AB11" i="2"/>
  <c r="AB12" i="2"/>
  <c r="AB13" i="2"/>
  <c r="AB14" i="2"/>
  <c r="AB15" i="2"/>
  <c r="AB16" i="2"/>
  <c r="AA8" i="2"/>
  <c r="AA9" i="2"/>
  <c r="AA10" i="2"/>
  <c r="AA11" i="2"/>
  <c r="AA12" i="2"/>
  <c r="AA13" i="2"/>
  <c r="AA14" i="2"/>
  <c r="AA15" i="2"/>
  <c r="AA16" i="2"/>
  <c r="Z8" i="2"/>
  <c r="Z9" i="2"/>
  <c r="Z10" i="2"/>
  <c r="Z11" i="2"/>
  <c r="Z12" i="2"/>
  <c r="Z13" i="2"/>
  <c r="Z14" i="2"/>
  <c r="Z15" i="2"/>
  <c r="Z16" i="2"/>
  <c r="Y8" i="2"/>
  <c r="Y9" i="2"/>
  <c r="Y10" i="2"/>
  <c r="Y11" i="2"/>
  <c r="Y12" i="2"/>
  <c r="Y13" i="2"/>
  <c r="Y14" i="2"/>
  <c r="Y15" i="2"/>
  <c r="Y16" i="2"/>
  <c r="X8" i="2"/>
  <c r="X9" i="2"/>
  <c r="X10" i="2"/>
  <c r="X11" i="2"/>
  <c r="X12" i="2"/>
  <c r="X13" i="2"/>
  <c r="X14" i="2"/>
  <c r="X15" i="2"/>
  <c r="X16" i="2"/>
  <c r="W8" i="2"/>
  <c r="W11" i="2"/>
  <c r="W16" i="2"/>
  <c r="V10" i="2"/>
  <c r="N8" i="2"/>
  <c r="N9" i="2"/>
  <c r="M9" i="2" s="1"/>
  <c r="N10" i="2"/>
  <c r="N11" i="2"/>
  <c r="M11" i="2" s="1"/>
  <c r="N12" i="2"/>
  <c r="N13" i="2"/>
  <c r="N14" i="2"/>
  <c r="N15" i="2"/>
  <c r="M15" i="2" s="1"/>
  <c r="N16" i="2"/>
  <c r="M8" i="2"/>
  <c r="M10" i="2"/>
  <c r="M12" i="2"/>
  <c r="M13" i="2"/>
  <c r="M14" i="2"/>
  <c r="M16" i="2"/>
  <c r="E8" i="2"/>
  <c r="E9" i="2"/>
  <c r="D9" i="2" s="1"/>
  <c r="E10" i="2"/>
  <c r="W10" i="2" s="1"/>
  <c r="E11" i="2"/>
  <c r="E12" i="2"/>
  <c r="W12" i="2" s="1"/>
  <c r="E13" i="2"/>
  <c r="W13" i="2" s="1"/>
  <c r="E14" i="2"/>
  <c r="W14" i="2" s="1"/>
  <c r="E15" i="2"/>
  <c r="E16" i="2"/>
  <c r="D8" i="2"/>
  <c r="D10" i="2"/>
  <c r="D11" i="2"/>
  <c r="D12" i="2"/>
  <c r="V12" i="2" s="1"/>
  <c r="D14" i="2"/>
  <c r="V14" i="2" s="1"/>
  <c r="D16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B23" i="1"/>
  <c r="DB4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W25" i="1"/>
  <c r="CW4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R14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J10" i="1"/>
  <c r="CJ18" i="1"/>
  <c r="CJ26" i="1"/>
  <c r="CJ34" i="1"/>
  <c r="CJ42" i="1"/>
  <c r="BZ8" i="1"/>
  <c r="BZ9" i="1"/>
  <c r="BZ10" i="1"/>
  <c r="BZ11" i="1"/>
  <c r="DB11" i="1" s="1"/>
  <c r="BZ12" i="1"/>
  <c r="BZ13" i="1"/>
  <c r="DB13" i="1" s="1"/>
  <c r="BZ14" i="1"/>
  <c r="BZ15" i="1"/>
  <c r="DB15" i="1" s="1"/>
  <c r="BZ16" i="1"/>
  <c r="BZ17" i="1"/>
  <c r="BZ18" i="1"/>
  <c r="BZ19" i="1"/>
  <c r="DB19" i="1" s="1"/>
  <c r="BZ20" i="1"/>
  <c r="BZ21" i="1"/>
  <c r="DB21" i="1" s="1"/>
  <c r="BZ22" i="1"/>
  <c r="BZ23" i="1"/>
  <c r="BZ24" i="1"/>
  <c r="BZ25" i="1"/>
  <c r="BZ26" i="1"/>
  <c r="BZ27" i="1"/>
  <c r="DB27" i="1" s="1"/>
  <c r="BZ28" i="1"/>
  <c r="BZ29" i="1"/>
  <c r="DB29" i="1" s="1"/>
  <c r="BZ30" i="1"/>
  <c r="BZ31" i="1"/>
  <c r="DB31" i="1" s="1"/>
  <c r="BZ32" i="1"/>
  <c r="BZ33" i="1"/>
  <c r="BZ34" i="1"/>
  <c r="BZ35" i="1"/>
  <c r="DB35" i="1" s="1"/>
  <c r="BZ36" i="1"/>
  <c r="BZ37" i="1"/>
  <c r="DB37" i="1" s="1"/>
  <c r="BZ38" i="1"/>
  <c r="BZ39" i="1"/>
  <c r="DB39" i="1" s="1"/>
  <c r="BZ40" i="1"/>
  <c r="BZ41" i="1"/>
  <c r="BZ42" i="1"/>
  <c r="BZ43" i="1"/>
  <c r="DB43" i="1" s="1"/>
  <c r="BZ44" i="1"/>
  <c r="BZ45" i="1"/>
  <c r="BZ46" i="1"/>
  <c r="BZ47" i="1"/>
  <c r="DB47" i="1" s="1"/>
  <c r="BZ48" i="1"/>
  <c r="BZ49" i="1"/>
  <c r="BU8" i="1"/>
  <c r="BU9" i="1"/>
  <c r="CW9" i="1" s="1"/>
  <c r="BU10" i="1"/>
  <c r="CW10" i="1" s="1"/>
  <c r="BU11" i="1"/>
  <c r="CW11" i="1" s="1"/>
  <c r="BU12" i="1"/>
  <c r="BU13" i="1"/>
  <c r="CW13" i="1" s="1"/>
  <c r="BU14" i="1"/>
  <c r="BU15" i="1"/>
  <c r="BU16" i="1"/>
  <c r="BU17" i="1"/>
  <c r="BU18" i="1"/>
  <c r="CW18" i="1" s="1"/>
  <c r="BU19" i="1"/>
  <c r="CW19" i="1" s="1"/>
  <c r="BU20" i="1"/>
  <c r="BU21" i="1"/>
  <c r="CW21" i="1" s="1"/>
  <c r="BU22" i="1"/>
  <c r="BU23" i="1"/>
  <c r="BU24" i="1"/>
  <c r="BU25" i="1"/>
  <c r="BU26" i="1"/>
  <c r="CW26" i="1" s="1"/>
  <c r="BU27" i="1"/>
  <c r="CW27" i="1" s="1"/>
  <c r="BU28" i="1"/>
  <c r="BU29" i="1"/>
  <c r="CW29" i="1" s="1"/>
  <c r="BU30" i="1"/>
  <c r="BU31" i="1"/>
  <c r="BU32" i="1"/>
  <c r="BU33" i="1"/>
  <c r="BU34" i="1"/>
  <c r="CW34" i="1" s="1"/>
  <c r="BU35" i="1"/>
  <c r="CW35" i="1" s="1"/>
  <c r="BU36" i="1"/>
  <c r="BU37" i="1"/>
  <c r="CW37" i="1" s="1"/>
  <c r="BU38" i="1"/>
  <c r="BU39" i="1"/>
  <c r="BU40" i="1"/>
  <c r="CW40" i="1" s="1"/>
  <c r="BU41" i="1"/>
  <c r="CW41" i="1" s="1"/>
  <c r="BU42" i="1"/>
  <c r="CW42" i="1" s="1"/>
  <c r="BU43" i="1"/>
  <c r="BU44" i="1"/>
  <c r="BU45" i="1"/>
  <c r="CW45" i="1" s="1"/>
  <c r="BU46" i="1"/>
  <c r="BU47" i="1"/>
  <c r="BU48" i="1"/>
  <c r="CW48" i="1" s="1"/>
  <c r="BU49" i="1"/>
  <c r="BP8" i="1"/>
  <c r="BP9" i="1"/>
  <c r="CR9" i="1" s="1"/>
  <c r="BP10" i="1"/>
  <c r="BP11" i="1"/>
  <c r="CR11" i="1" s="1"/>
  <c r="BP12" i="1"/>
  <c r="BP13" i="1"/>
  <c r="CR13" i="1" s="1"/>
  <c r="BP14" i="1"/>
  <c r="BP15" i="1"/>
  <c r="BP16" i="1"/>
  <c r="BP17" i="1"/>
  <c r="CR17" i="1" s="1"/>
  <c r="BP18" i="1"/>
  <c r="BP19" i="1"/>
  <c r="CR19" i="1" s="1"/>
  <c r="BP20" i="1"/>
  <c r="BP21" i="1"/>
  <c r="CR21" i="1" s="1"/>
  <c r="BP22" i="1"/>
  <c r="CR22" i="1" s="1"/>
  <c r="BP23" i="1"/>
  <c r="CR23" i="1" s="1"/>
  <c r="BP24" i="1"/>
  <c r="BP25" i="1"/>
  <c r="BP26" i="1"/>
  <c r="BP27" i="1"/>
  <c r="CR27" i="1" s="1"/>
  <c r="BP28" i="1"/>
  <c r="BP29" i="1"/>
  <c r="CR29" i="1" s="1"/>
  <c r="BP30" i="1"/>
  <c r="CR30" i="1" s="1"/>
  <c r="BP31" i="1"/>
  <c r="BP32" i="1"/>
  <c r="BP33" i="1"/>
  <c r="CR33" i="1" s="1"/>
  <c r="BP34" i="1"/>
  <c r="BP35" i="1"/>
  <c r="CR35" i="1" s="1"/>
  <c r="BP36" i="1"/>
  <c r="BP37" i="1"/>
  <c r="CR37" i="1" s="1"/>
  <c r="BP38" i="1"/>
  <c r="CR38" i="1" s="1"/>
  <c r="BP39" i="1"/>
  <c r="BP40" i="1"/>
  <c r="BP41" i="1"/>
  <c r="CR41" i="1" s="1"/>
  <c r="BP42" i="1"/>
  <c r="BP43" i="1"/>
  <c r="CR43" i="1" s="1"/>
  <c r="BP44" i="1"/>
  <c r="BP45" i="1"/>
  <c r="CR45" i="1" s="1"/>
  <c r="BP46" i="1"/>
  <c r="CR46" i="1" s="1"/>
  <c r="BP47" i="1"/>
  <c r="BP48" i="1"/>
  <c r="BP49" i="1"/>
  <c r="CR49" i="1" s="1"/>
  <c r="BO9" i="1"/>
  <c r="BO11" i="1"/>
  <c r="CQ11" i="1" s="1"/>
  <c r="BO14" i="1"/>
  <c r="BO17" i="1"/>
  <c r="CQ17" i="1" s="1"/>
  <c r="BO19" i="1"/>
  <c r="CQ19" i="1" s="1"/>
  <c r="BO22" i="1"/>
  <c r="CQ22" i="1" s="1"/>
  <c r="BO25" i="1"/>
  <c r="BO27" i="1"/>
  <c r="CQ27" i="1" s="1"/>
  <c r="BO30" i="1"/>
  <c r="BO33" i="1"/>
  <c r="BO35" i="1"/>
  <c r="CQ35" i="1" s="1"/>
  <c r="BO38" i="1"/>
  <c r="CQ38" i="1" s="1"/>
  <c r="BO41" i="1"/>
  <c r="CQ41" i="1" s="1"/>
  <c r="BO43" i="1"/>
  <c r="CQ43" i="1" s="1"/>
  <c r="BO46" i="1"/>
  <c r="BO49" i="1"/>
  <c r="BH8" i="1"/>
  <c r="BH9" i="1"/>
  <c r="CJ9" i="1" s="1"/>
  <c r="BH10" i="1"/>
  <c r="BH11" i="1"/>
  <c r="BH12" i="1"/>
  <c r="BH13" i="1"/>
  <c r="CJ13" i="1" s="1"/>
  <c r="BH14" i="1"/>
  <c r="BH15" i="1"/>
  <c r="CJ15" i="1" s="1"/>
  <c r="BH16" i="1"/>
  <c r="BH17" i="1"/>
  <c r="CJ17" i="1" s="1"/>
  <c r="BH18" i="1"/>
  <c r="BH19" i="1"/>
  <c r="BH20" i="1"/>
  <c r="BH21" i="1"/>
  <c r="CJ21" i="1" s="1"/>
  <c r="BH22" i="1"/>
  <c r="BH23" i="1"/>
  <c r="CJ23" i="1" s="1"/>
  <c r="BH24" i="1"/>
  <c r="BH25" i="1"/>
  <c r="CJ25" i="1" s="1"/>
  <c r="BH26" i="1"/>
  <c r="BH27" i="1"/>
  <c r="BH28" i="1"/>
  <c r="BH29" i="1"/>
  <c r="CJ29" i="1" s="1"/>
  <c r="BH30" i="1"/>
  <c r="BH31" i="1"/>
  <c r="CJ31" i="1" s="1"/>
  <c r="BH32" i="1"/>
  <c r="BH33" i="1"/>
  <c r="CJ33" i="1" s="1"/>
  <c r="BH34" i="1"/>
  <c r="BH35" i="1"/>
  <c r="BH36" i="1"/>
  <c r="BH37" i="1"/>
  <c r="CJ37" i="1" s="1"/>
  <c r="BH38" i="1"/>
  <c r="BH39" i="1"/>
  <c r="CJ39" i="1" s="1"/>
  <c r="BH40" i="1"/>
  <c r="BH41" i="1"/>
  <c r="CJ41" i="1" s="1"/>
  <c r="BH42" i="1"/>
  <c r="BH43" i="1"/>
  <c r="BH44" i="1"/>
  <c r="BH45" i="1"/>
  <c r="CJ45" i="1" s="1"/>
  <c r="BH46" i="1"/>
  <c r="BH47" i="1"/>
  <c r="CJ47" i="1" s="1"/>
  <c r="BH48" i="1"/>
  <c r="BH49" i="1"/>
  <c r="CJ49" i="1" s="1"/>
  <c r="BG8" i="1"/>
  <c r="BG10" i="1"/>
  <c r="CI10" i="1" s="1"/>
  <c r="BG11" i="1"/>
  <c r="BG13" i="1"/>
  <c r="CI13" i="1" s="1"/>
  <c r="BG15" i="1"/>
  <c r="CI15" i="1" s="1"/>
  <c r="BG16" i="1"/>
  <c r="BG18" i="1"/>
  <c r="CI18" i="1" s="1"/>
  <c r="BG19" i="1"/>
  <c r="BG21" i="1"/>
  <c r="CI21" i="1" s="1"/>
  <c r="BG23" i="1"/>
  <c r="CI23" i="1" s="1"/>
  <c r="BG24" i="1"/>
  <c r="BG26" i="1"/>
  <c r="CI26" i="1" s="1"/>
  <c r="BG27" i="1"/>
  <c r="BG29" i="1"/>
  <c r="CI29" i="1" s="1"/>
  <c r="BG31" i="1"/>
  <c r="CI31" i="1" s="1"/>
  <c r="BG32" i="1"/>
  <c r="BG34" i="1"/>
  <c r="CI34" i="1" s="1"/>
  <c r="BG35" i="1"/>
  <c r="BG37" i="1"/>
  <c r="CI37" i="1" s="1"/>
  <c r="BG39" i="1"/>
  <c r="CI39" i="1" s="1"/>
  <c r="BG40" i="1"/>
  <c r="BG42" i="1"/>
  <c r="CI42" i="1" s="1"/>
  <c r="BG43" i="1"/>
  <c r="BG45" i="1"/>
  <c r="CI45" i="1" s="1"/>
  <c r="BG47" i="1"/>
  <c r="CI47" i="1" s="1"/>
  <c r="BG48" i="1"/>
  <c r="BF8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S8" i="1"/>
  <c r="AS9" i="1"/>
  <c r="AM9" i="1" s="1"/>
  <c r="BF9" i="1" s="1"/>
  <c r="AS10" i="1"/>
  <c r="AS11" i="1"/>
  <c r="AS12" i="1"/>
  <c r="AS13" i="1"/>
  <c r="AS14" i="1"/>
  <c r="AM14" i="1" s="1"/>
  <c r="AS15" i="1"/>
  <c r="AS16" i="1"/>
  <c r="AS17" i="1"/>
  <c r="AM17" i="1" s="1"/>
  <c r="BF17" i="1" s="1"/>
  <c r="AS18" i="1"/>
  <c r="AS19" i="1"/>
  <c r="AS20" i="1"/>
  <c r="AS21" i="1"/>
  <c r="AS22" i="1"/>
  <c r="AM22" i="1" s="1"/>
  <c r="AS23" i="1"/>
  <c r="AS24" i="1"/>
  <c r="AS25" i="1"/>
  <c r="AM25" i="1" s="1"/>
  <c r="BF25" i="1" s="1"/>
  <c r="AS26" i="1"/>
  <c r="AS27" i="1"/>
  <c r="AS28" i="1"/>
  <c r="AS29" i="1"/>
  <c r="AS30" i="1"/>
  <c r="AM30" i="1" s="1"/>
  <c r="AS31" i="1"/>
  <c r="AS32" i="1"/>
  <c r="AS33" i="1"/>
  <c r="AM33" i="1" s="1"/>
  <c r="BF33" i="1" s="1"/>
  <c r="AS34" i="1"/>
  <c r="AS35" i="1"/>
  <c r="AS36" i="1"/>
  <c r="AS37" i="1"/>
  <c r="AS38" i="1"/>
  <c r="AM38" i="1" s="1"/>
  <c r="AS39" i="1"/>
  <c r="AS40" i="1"/>
  <c r="AS41" i="1"/>
  <c r="AM41" i="1" s="1"/>
  <c r="BF41" i="1" s="1"/>
  <c r="AS42" i="1"/>
  <c r="AS43" i="1"/>
  <c r="AS44" i="1"/>
  <c r="AS45" i="1"/>
  <c r="AS46" i="1"/>
  <c r="AM46" i="1" s="1"/>
  <c r="AS47" i="1"/>
  <c r="AS48" i="1"/>
  <c r="AS49" i="1"/>
  <c r="AM49" i="1" s="1"/>
  <c r="BF49" i="1" s="1"/>
  <c r="AN8" i="1"/>
  <c r="AN9" i="1"/>
  <c r="AN10" i="1"/>
  <c r="AN11" i="1"/>
  <c r="AN12" i="1"/>
  <c r="AM12" i="1" s="1"/>
  <c r="AN13" i="1"/>
  <c r="AN14" i="1"/>
  <c r="AN15" i="1"/>
  <c r="CR15" i="1" s="1"/>
  <c r="AN16" i="1"/>
  <c r="AN17" i="1"/>
  <c r="AN18" i="1"/>
  <c r="AN19" i="1"/>
  <c r="AN20" i="1"/>
  <c r="AM20" i="1" s="1"/>
  <c r="BF20" i="1" s="1"/>
  <c r="AN21" i="1"/>
  <c r="AN22" i="1"/>
  <c r="AN23" i="1"/>
  <c r="AM23" i="1" s="1"/>
  <c r="BF23" i="1" s="1"/>
  <c r="AN24" i="1"/>
  <c r="AN25" i="1"/>
  <c r="AN26" i="1"/>
  <c r="AN27" i="1"/>
  <c r="AN28" i="1"/>
  <c r="AM28" i="1" s="1"/>
  <c r="AN29" i="1"/>
  <c r="AN30" i="1"/>
  <c r="AN31" i="1"/>
  <c r="CR31" i="1" s="1"/>
  <c r="AN32" i="1"/>
  <c r="AN33" i="1"/>
  <c r="AN34" i="1"/>
  <c r="CR34" i="1" s="1"/>
  <c r="AN35" i="1"/>
  <c r="AN36" i="1"/>
  <c r="AM36" i="1" s="1"/>
  <c r="AN37" i="1"/>
  <c r="AN38" i="1"/>
  <c r="AN39" i="1"/>
  <c r="CR39" i="1" s="1"/>
  <c r="AN40" i="1"/>
  <c r="AN41" i="1"/>
  <c r="AN42" i="1"/>
  <c r="CR42" i="1" s="1"/>
  <c r="AN43" i="1"/>
  <c r="AN44" i="1"/>
  <c r="AM44" i="1" s="1"/>
  <c r="AN45" i="1"/>
  <c r="AN46" i="1"/>
  <c r="AN47" i="1"/>
  <c r="CR47" i="1" s="1"/>
  <c r="AN48" i="1"/>
  <c r="AN49" i="1"/>
  <c r="AM8" i="1"/>
  <c r="AM10" i="1"/>
  <c r="BF10" i="1" s="1"/>
  <c r="AM11" i="1"/>
  <c r="AM13" i="1"/>
  <c r="BF13" i="1" s="1"/>
  <c r="AM16" i="1"/>
  <c r="BF16" i="1" s="1"/>
  <c r="AM18" i="1"/>
  <c r="BF18" i="1" s="1"/>
  <c r="AM19" i="1"/>
  <c r="AM21" i="1"/>
  <c r="BF21" i="1" s="1"/>
  <c r="AM24" i="1"/>
  <c r="AM26" i="1"/>
  <c r="BF26" i="1" s="1"/>
  <c r="AM27" i="1"/>
  <c r="AM29" i="1"/>
  <c r="BF29" i="1" s="1"/>
  <c r="AM32" i="1"/>
  <c r="BF32" i="1" s="1"/>
  <c r="AM34" i="1"/>
  <c r="BF34" i="1" s="1"/>
  <c r="AM35" i="1"/>
  <c r="AM37" i="1"/>
  <c r="BF37" i="1" s="1"/>
  <c r="AM40" i="1"/>
  <c r="BF40" i="1" s="1"/>
  <c r="AM42" i="1"/>
  <c r="BF42" i="1" s="1"/>
  <c r="AM43" i="1"/>
  <c r="AM45" i="1"/>
  <c r="BF45" i="1" s="1"/>
  <c r="AM48" i="1"/>
  <c r="BF48" i="1" s="1"/>
  <c r="AF8" i="1"/>
  <c r="AE8" i="1" s="1"/>
  <c r="CI8" i="1" s="1"/>
  <c r="AF9" i="1"/>
  <c r="AF10" i="1"/>
  <c r="AF11" i="1"/>
  <c r="CJ11" i="1" s="1"/>
  <c r="AF12" i="1"/>
  <c r="AF13" i="1"/>
  <c r="AF14" i="1"/>
  <c r="AF15" i="1"/>
  <c r="AF16" i="1"/>
  <c r="AE16" i="1" s="1"/>
  <c r="CI16" i="1" s="1"/>
  <c r="AF17" i="1"/>
  <c r="AF18" i="1"/>
  <c r="AF19" i="1"/>
  <c r="CJ19" i="1" s="1"/>
  <c r="AF20" i="1"/>
  <c r="AF21" i="1"/>
  <c r="AF22" i="1"/>
  <c r="AE22" i="1" s="1"/>
  <c r="AF23" i="1"/>
  <c r="AF24" i="1"/>
  <c r="AE24" i="1" s="1"/>
  <c r="CI24" i="1" s="1"/>
  <c r="AF25" i="1"/>
  <c r="AF26" i="1"/>
  <c r="AF27" i="1"/>
  <c r="CJ27" i="1" s="1"/>
  <c r="AF28" i="1"/>
  <c r="AF29" i="1"/>
  <c r="AF30" i="1"/>
  <c r="AE30" i="1" s="1"/>
  <c r="AF31" i="1"/>
  <c r="AF32" i="1"/>
  <c r="AE32" i="1" s="1"/>
  <c r="CI32" i="1" s="1"/>
  <c r="AF33" i="1"/>
  <c r="AF34" i="1"/>
  <c r="AF35" i="1"/>
  <c r="CJ35" i="1" s="1"/>
  <c r="AF36" i="1"/>
  <c r="AF37" i="1"/>
  <c r="AF38" i="1"/>
  <c r="AF39" i="1"/>
  <c r="AF40" i="1"/>
  <c r="AE40" i="1" s="1"/>
  <c r="CI40" i="1" s="1"/>
  <c r="AF41" i="1"/>
  <c r="AF42" i="1"/>
  <c r="AF43" i="1"/>
  <c r="CJ43" i="1" s="1"/>
  <c r="AF44" i="1"/>
  <c r="AF45" i="1"/>
  <c r="AF46" i="1"/>
  <c r="AF47" i="1"/>
  <c r="AF48" i="1"/>
  <c r="AE48" i="1" s="1"/>
  <c r="CI48" i="1" s="1"/>
  <c r="AF49" i="1"/>
  <c r="AE9" i="1"/>
  <c r="AE10" i="1"/>
  <c r="AE12" i="1"/>
  <c r="AE13" i="1"/>
  <c r="AE14" i="1"/>
  <c r="AE15" i="1"/>
  <c r="AE17" i="1"/>
  <c r="AE18" i="1"/>
  <c r="AE20" i="1"/>
  <c r="AE21" i="1"/>
  <c r="AE23" i="1"/>
  <c r="AE25" i="1"/>
  <c r="AE26" i="1"/>
  <c r="AE28" i="1"/>
  <c r="AE29" i="1"/>
  <c r="AE31" i="1"/>
  <c r="AE33" i="1"/>
  <c r="AE34" i="1"/>
  <c r="AE36" i="1"/>
  <c r="AE37" i="1"/>
  <c r="AE38" i="1"/>
  <c r="AE39" i="1"/>
  <c r="AE41" i="1"/>
  <c r="AE42" i="1"/>
  <c r="AE44" i="1"/>
  <c r="AE45" i="1"/>
  <c r="AE46" i="1"/>
  <c r="AE47" i="1"/>
  <c r="AE4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W12" i="1"/>
  <c r="W22" i="1"/>
  <c r="W23" i="1"/>
  <c r="W28" i="1"/>
  <c r="W39" i="1"/>
  <c r="W44" i="1"/>
  <c r="V13" i="1"/>
  <c r="V23" i="1"/>
  <c r="V29" i="1"/>
  <c r="V31" i="1"/>
  <c r="V47" i="1"/>
  <c r="N8" i="1"/>
  <c r="M8" i="1" s="1"/>
  <c r="N9" i="1"/>
  <c r="N10" i="1"/>
  <c r="M10" i="1" s="1"/>
  <c r="N11" i="1"/>
  <c r="M11" i="1" s="1"/>
  <c r="N12" i="1"/>
  <c r="N13" i="1"/>
  <c r="M13" i="1" s="1"/>
  <c r="N14" i="1"/>
  <c r="N15" i="1"/>
  <c r="N16" i="1"/>
  <c r="M16" i="1" s="1"/>
  <c r="N17" i="1"/>
  <c r="N18" i="1"/>
  <c r="M18" i="1" s="1"/>
  <c r="N19" i="1"/>
  <c r="M19" i="1" s="1"/>
  <c r="N20" i="1"/>
  <c r="N21" i="1"/>
  <c r="M21" i="1" s="1"/>
  <c r="N22" i="1"/>
  <c r="N23" i="1"/>
  <c r="N24" i="1"/>
  <c r="M24" i="1" s="1"/>
  <c r="N25" i="1"/>
  <c r="N26" i="1"/>
  <c r="N27" i="1"/>
  <c r="M27" i="1" s="1"/>
  <c r="N28" i="1"/>
  <c r="N29" i="1"/>
  <c r="M29" i="1" s="1"/>
  <c r="N30" i="1"/>
  <c r="M30" i="1" s="1"/>
  <c r="N31" i="1"/>
  <c r="N32" i="1"/>
  <c r="M32" i="1" s="1"/>
  <c r="N33" i="1"/>
  <c r="N34" i="1"/>
  <c r="N35" i="1"/>
  <c r="N36" i="1"/>
  <c r="N37" i="1"/>
  <c r="M37" i="1" s="1"/>
  <c r="N38" i="1"/>
  <c r="W38" i="1" s="1"/>
  <c r="N39" i="1"/>
  <c r="N40" i="1"/>
  <c r="M40" i="1" s="1"/>
  <c r="N41" i="1"/>
  <c r="N42" i="1"/>
  <c r="N43" i="1"/>
  <c r="N44" i="1"/>
  <c r="N45" i="1"/>
  <c r="M45" i="1" s="1"/>
  <c r="N46" i="1"/>
  <c r="M46" i="1" s="1"/>
  <c r="N47" i="1"/>
  <c r="N48" i="1"/>
  <c r="M48" i="1" s="1"/>
  <c r="N49" i="1"/>
  <c r="M9" i="1"/>
  <c r="M12" i="1"/>
  <c r="M14" i="1"/>
  <c r="M15" i="1"/>
  <c r="M17" i="1"/>
  <c r="M20" i="1"/>
  <c r="M22" i="1"/>
  <c r="M23" i="1"/>
  <c r="M25" i="1"/>
  <c r="M26" i="1"/>
  <c r="M28" i="1"/>
  <c r="M31" i="1"/>
  <c r="M33" i="1"/>
  <c r="M34" i="1"/>
  <c r="M35" i="1"/>
  <c r="M36" i="1"/>
  <c r="M39" i="1"/>
  <c r="M41" i="1"/>
  <c r="M42" i="1"/>
  <c r="M43" i="1"/>
  <c r="M44" i="1"/>
  <c r="M47" i="1"/>
  <c r="M49" i="1"/>
  <c r="E8" i="1"/>
  <c r="E9" i="1"/>
  <c r="D9" i="1" s="1"/>
  <c r="V9" i="1" s="1"/>
  <c r="E10" i="1"/>
  <c r="W10" i="1" s="1"/>
  <c r="E11" i="1"/>
  <c r="W11" i="1" s="1"/>
  <c r="E12" i="1"/>
  <c r="D12" i="1" s="1"/>
  <c r="V12" i="1" s="1"/>
  <c r="E13" i="1"/>
  <c r="E14" i="1"/>
  <c r="D14" i="1" s="1"/>
  <c r="V14" i="1" s="1"/>
  <c r="E15" i="1"/>
  <c r="W15" i="1" s="1"/>
  <c r="E16" i="1"/>
  <c r="E17" i="1"/>
  <c r="D17" i="1" s="1"/>
  <c r="V17" i="1" s="1"/>
  <c r="E18" i="1"/>
  <c r="W18" i="1" s="1"/>
  <c r="E19" i="1"/>
  <c r="W19" i="1" s="1"/>
  <c r="E20" i="1"/>
  <c r="W20" i="1" s="1"/>
  <c r="E21" i="1"/>
  <c r="E22" i="1"/>
  <c r="E23" i="1"/>
  <c r="E24" i="1"/>
  <c r="E25" i="1"/>
  <c r="D25" i="1" s="1"/>
  <c r="V25" i="1" s="1"/>
  <c r="E26" i="1"/>
  <c r="W26" i="1" s="1"/>
  <c r="E27" i="1"/>
  <c r="W27" i="1" s="1"/>
  <c r="E28" i="1"/>
  <c r="E29" i="1"/>
  <c r="E30" i="1"/>
  <c r="W30" i="1" s="1"/>
  <c r="E31" i="1"/>
  <c r="W31" i="1" s="1"/>
  <c r="E32" i="1"/>
  <c r="E33" i="1"/>
  <c r="D33" i="1" s="1"/>
  <c r="V33" i="1" s="1"/>
  <c r="E34" i="1"/>
  <c r="W34" i="1" s="1"/>
  <c r="E35" i="1"/>
  <c r="W35" i="1" s="1"/>
  <c r="E36" i="1"/>
  <c r="W36" i="1" s="1"/>
  <c r="E37" i="1"/>
  <c r="E38" i="1"/>
  <c r="D38" i="1" s="1"/>
  <c r="E39" i="1"/>
  <c r="D39" i="1" s="1"/>
  <c r="V39" i="1" s="1"/>
  <c r="E40" i="1"/>
  <c r="D40" i="1" s="1"/>
  <c r="E41" i="1"/>
  <c r="D41" i="1" s="1"/>
  <c r="V41" i="1" s="1"/>
  <c r="E42" i="1"/>
  <c r="W42" i="1" s="1"/>
  <c r="E43" i="1"/>
  <c r="W43" i="1" s="1"/>
  <c r="E44" i="1"/>
  <c r="E45" i="1"/>
  <c r="E46" i="1"/>
  <c r="W46" i="1" s="1"/>
  <c r="E47" i="1"/>
  <c r="W47" i="1" s="1"/>
  <c r="E48" i="1"/>
  <c r="E49" i="1"/>
  <c r="D49" i="1" s="1"/>
  <c r="V49" i="1" s="1"/>
  <c r="D8" i="1"/>
  <c r="D10" i="1"/>
  <c r="V10" i="1" s="1"/>
  <c r="D11" i="1"/>
  <c r="D13" i="1"/>
  <c r="D15" i="1"/>
  <c r="V15" i="1" s="1"/>
  <c r="D16" i="1"/>
  <c r="D18" i="1"/>
  <c r="V18" i="1" s="1"/>
  <c r="D19" i="1"/>
  <c r="D20" i="1"/>
  <c r="V20" i="1" s="1"/>
  <c r="D21" i="1"/>
  <c r="V21" i="1" s="1"/>
  <c r="D22" i="1"/>
  <c r="V22" i="1" s="1"/>
  <c r="D23" i="1"/>
  <c r="D24" i="1"/>
  <c r="D26" i="1"/>
  <c r="V26" i="1" s="1"/>
  <c r="D27" i="1"/>
  <c r="D28" i="1"/>
  <c r="V28" i="1" s="1"/>
  <c r="D29" i="1"/>
  <c r="D31" i="1"/>
  <c r="D35" i="1"/>
  <c r="D36" i="1"/>
  <c r="V36" i="1" s="1"/>
  <c r="D37" i="1"/>
  <c r="V37" i="1" s="1"/>
  <c r="D43" i="1"/>
  <c r="D44" i="1"/>
  <c r="V44" i="1" s="1"/>
  <c r="D45" i="1"/>
  <c r="V45" i="1" s="1"/>
  <c r="D46" i="1"/>
  <c r="D47" i="1"/>
  <c r="V40" i="1" l="1"/>
  <c r="V46" i="1"/>
  <c r="V8" i="1"/>
  <c r="W48" i="1"/>
  <c r="W8" i="1"/>
  <c r="W33" i="1"/>
  <c r="D48" i="1"/>
  <c r="V48" i="1" s="1"/>
  <c r="D30" i="1"/>
  <c r="V30" i="1" s="1"/>
  <c r="W45" i="1"/>
  <c r="W37" i="1"/>
  <c r="W29" i="1"/>
  <c r="W21" i="1"/>
  <c r="W13" i="1"/>
  <c r="M38" i="1"/>
  <c r="V38" i="1" s="1"/>
  <c r="CQ49" i="1"/>
  <c r="D34" i="1"/>
  <c r="V34" i="1" s="1"/>
  <c r="W24" i="1"/>
  <c r="V11" i="1"/>
  <c r="W14" i="1"/>
  <c r="BF24" i="1"/>
  <c r="CJ46" i="1"/>
  <c r="CJ38" i="1"/>
  <c r="CJ30" i="1"/>
  <c r="CJ22" i="1"/>
  <c r="CJ14" i="1"/>
  <c r="CQ46" i="1"/>
  <c r="CQ25" i="1"/>
  <c r="BO48" i="1"/>
  <c r="CR48" i="1"/>
  <c r="BO40" i="1"/>
  <c r="CR40" i="1"/>
  <c r="BO32" i="1"/>
  <c r="CR32" i="1"/>
  <c r="CR24" i="1"/>
  <c r="BO24" i="1"/>
  <c r="CR16" i="1"/>
  <c r="BO16" i="1"/>
  <c r="CR8" i="1"/>
  <c r="BO8" i="1"/>
  <c r="DB44" i="1"/>
  <c r="BO44" i="1"/>
  <c r="DB36" i="1"/>
  <c r="BO36" i="1"/>
  <c r="DB28" i="1"/>
  <c r="BO28" i="1"/>
  <c r="DB20" i="1"/>
  <c r="BO20" i="1"/>
  <c r="DB12" i="1"/>
  <c r="BO12" i="1"/>
  <c r="W41" i="1"/>
  <c r="W25" i="1"/>
  <c r="W9" i="1"/>
  <c r="CJ44" i="1"/>
  <c r="BG44" i="1"/>
  <c r="CI44" i="1" s="1"/>
  <c r="CJ36" i="1"/>
  <c r="BG36" i="1"/>
  <c r="CI36" i="1" s="1"/>
  <c r="CJ28" i="1"/>
  <c r="BG28" i="1"/>
  <c r="CI28" i="1" s="1"/>
  <c r="CJ20" i="1"/>
  <c r="BG20" i="1"/>
  <c r="CI20" i="1" s="1"/>
  <c r="CJ12" i="1"/>
  <c r="BG12" i="1"/>
  <c r="CI12" i="1" s="1"/>
  <c r="V16" i="1"/>
  <c r="V27" i="1"/>
  <c r="W40" i="1"/>
  <c r="BF44" i="1"/>
  <c r="BF36" i="1"/>
  <c r="BF28" i="1"/>
  <c r="BF12" i="1"/>
  <c r="BF46" i="1"/>
  <c r="BF38" i="1"/>
  <c r="BF30" i="1"/>
  <c r="BF22" i="1"/>
  <c r="BF14" i="1"/>
  <c r="CQ14" i="1"/>
  <c r="CR44" i="1"/>
  <c r="CR36" i="1"/>
  <c r="V19" i="1"/>
  <c r="V24" i="1"/>
  <c r="W32" i="1"/>
  <c r="D42" i="1"/>
  <c r="V42" i="1" s="1"/>
  <c r="D32" i="1"/>
  <c r="V32" i="1" s="1"/>
  <c r="CQ33" i="1"/>
  <c r="CH46" i="1"/>
  <c r="DJ46" i="1" s="1"/>
  <c r="D15" i="2"/>
  <c r="V15" i="2" s="1"/>
  <c r="W15" i="2"/>
  <c r="V35" i="1"/>
  <c r="V43" i="1"/>
  <c r="W16" i="1"/>
  <c r="W49" i="1"/>
  <c r="W17" i="1"/>
  <c r="CI43" i="1"/>
  <c r="CJ48" i="1"/>
  <c r="CJ40" i="1"/>
  <c r="CJ32" i="1"/>
  <c r="CJ24" i="1"/>
  <c r="CJ16" i="1"/>
  <c r="CJ8" i="1"/>
  <c r="CQ30" i="1"/>
  <c r="CQ9" i="1"/>
  <c r="BO42" i="1"/>
  <c r="BO34" i="1"/>
  <c r="CR26" i="1"/>
  <c r="CR18" i="1"/>
  <c r="BO10" i="1"/>
  <c r="AE43" i="1"/>
  <c r="BF43" i="1" s="1"/>
  <c r="AE35" i="1"/>
  <c r="BF35" i="1" s="1"/>
  <c r="AE27" i="1"/>
  <c r="CI27" i="1" s="1"/>
  <c r="AE19" i="1"/>
  <c r="CI19" i="1" s="1"/>
  <c r="AE11" i="1"/>
  <c r="CI11" i="1" s="1"/>
  <c r="AM47" i="1"/>
  <c r="BF47" i="1" s="1"/>
  <c r="AM39" i="1"/>
  <c r="BF39" i="1" s="1"/>
  <c r="AM31" i="1"/>
  <c r="BF31" i="1" s="1"/>
  <c r="AM15" i="1"/>
  <c r="BF15" i="1" s="1"/>
  <c r="BG49" i="1"/>
  <c r="CI49" i="1" s="1"/>
  <c r="BG41" i="1"/>
  <c r="CI41" i="1" s="1"/>
  <c r="BG33" i="1"/>
  <c r="CI33" i="1" s="1"/>
  <c r="BG25" i="1"/>
  <c r="CI25" i="1" s="1"/>
  <c r="BG17" i="1"/>
  <c r="CI17" i="1" s="1"/>
  <c r="BG9" i="1"/>
  <c r="CI9" i="1" s="1"/>
  <c r="BO45" i="1"/>
  <c r="BO37" i="1"/>
  <c r="BO29" i="1"/>
  <c r="BO21" i="1"/>
  <c r="BO13" i="1"/>
  <c r="V16" i="2"/>
  <c r="BO15" i="2"/>
  <c r="CQ9" i="2"/>
  <c r="V54" i="3"/>
  <c r="V46" i="3"/>
  <c r="V38" i="3"/>
  <c r="V30" i="3"/>
  <c r="V22" i="3"/>
  <c r="V14" i="3"/>
  <c r="CW32" i="1"/>
  <c r="CW24" i="1"/>
  <c r="CW16" i="1"/>
  <c r="CW8" i="1"/>
  <c r="DB42" i="1"/>
  <c r="DB34" i="1"/>
  <c r="DB26" i="1"/>
  <c r="DB18" i="1"/>
  <c r="DB10" i="1"/>
  <c r="BF11" i="2"/>
  <c r="CJ11" i="2"/>
  <c r="BG11" i="2"/>
  <c r="CI11" i="2" s="1"/>
  <c r="CR14" i="2"/>
  <c r="CW15" i="2"/>
  <c r="DB16" i="2"/>
  <c r="DB8" i="2"/>
  <c r="CW47" i="1"/>
  <c r="CW39" i="1"/>
  <c r="CW31" i="1"/>
  <c r="CW23" i="1"/>
  <c r="CW15" i="1"/>
  <c r="DB49" i="1"/>
  <c r="DB41" i="1"/>
  <c r="DB33" i="1"/>
  <c r="DB25" i="1"/>
  <c r="DB17" i="1"/>
  <c r="DB9" i="1"/>
  <c r="CH43" i="1"/>
  <c r="CH35" i="1"/>
  <c r="CH27" i="1"/>
  <c r="CH19" i="1"/>
  <c r="CH11" i="1"/>
  <c r="CR10" i="1"/>
  <c r="CW17" i="1"/>
  <c r="BO13" i="2"/>
  <c r="CR13" i="2"/>
  <c r="CQ14" i="2"/>
  <c r="CH14" i="2"/>
  <c r="DJ14" i="2" s="1"/>
  <c r="V52" i="3"/>
  <c r="V44" i="3"/>
  <c r="V36" i="3"/>
  <c r="V28" i="3"/>
  <c r="V20" i="3"/>
  <c r="V12" i="3"/>
  <c r="BG46" i="1"/>
  <c r="CI46" i="1" s="1"/>
  <c r="BG38" i="1"/>
  <c r="CI38" i="1" s="1"/>
  <c r="BG30" i="1"/>
  <c r="CI30" i="1" s="1"/>
  <c r="BG22" i="1"/>
  <c r="CI22" i="1" s="1"/>
  <c r="BG14" i="1"/>
  <c r="BO26" i="1"/>
  <c r="BO18" i="1"/>
  <c r="CR28" i="1"/>
  <c r="CR20" i="1"/>
  <c r="CR12" i="1"/>
  <c r="CW46" i="1"/>
  <c r="CW38" i="1"/>
  <c r="CW30" i="1"/>
  <c r="CW22" i="1"/>
  <c r="CW14" i="1"/>
  <c r="DB48" i="1"/>
  <c r="DB40" i="1"/>
  <c r="DB32" i="1"/>
  <c r="DB24" i="1"/>
  <c r="DB16" i="1"/>
  <c r="DB8" i="1"/>
  <c r="V11" i="2"/>
  <c r="AE12" i="2"/>
  <c r="CI12" i="2" s="1"/>
  <c r="CJ12" i="2"/>
  <c r="CH41" i="1"/>
  <c r="DJ41" i="1" s="1"/>
  <c r="CH33" i="1"/>
  <c r="DJ33" i="1" s="1"/>
  <c r="CH25" i="1"/>
  <c r="DJ25" i="1" s="1"/>
  <c r="CH17" i="1"/>
  <c r="DJ17" i="1" s="1"/>
  <c r="CW49" i="1"/>
  <c r="CW33" i="1"/>
  <c r="CW44" i="1"/>
  <c r="CW36" i="1"/>
  <c r="CW28" i="1"/>
  <c r="CW20" i="1"/>
  <c r="CW12" i="1"/>
  <c r="DB46" i="1"/>
  <c r="DB38" i="1"/>
  <c r="DB30" i="1"/>
  <c r="DB22" i="1"/>
  <c r="DB14" i="1"/>
  <c r="V8" i="2"/>
  <c r="V9" i="2"/>
  <c r="CQ12" i="2"/>
  <c r="CH12" i="2"/>
  <c r="BO47" i="1"/>
  <c r="BO39" i="1"/>
  <c r="BO31" i="1"/>
  <c r="BO23" i="1"/>
  <c r="BO15" i="1"/>
  <c r="BF12" i="2"/>
  <c r="BH43" i="4"/>
  <c r="AE43" i="4"/>
  <c r="CI43" i="4" s="1"/>
  <c r="BH52" i="4"/>
  <c r="AE52" i="4"/>
  <c r="CI52" i="4" s="1"/>
  <c r="BH44" i="4"/>
  <c r="AE44" i="4"/>
  <c r="CI44" i="4" s="1"/>
  <c r="BH36" i="4"/>
  <c r="AE36" i="4"/>
  <c r="CI36" i="4" s="1"/>
  <c r="BH28" i="4"/>
  <c r="AE28" i="4"/>
  <c r="CI28" i="4" s="1"/>
  <c r="BH20" i="4"/>
  <c r="AE20" i="4"/>
  <c r="CI20" i="4" s="1"/>
  <c r="BH12" i="4"/>
  <c r="AE12" i="4"/>
  <c r="CI12" i="4" s="1"/>
  <c r="D13" i="2"/>
  <c r="V13" i="2" s="1"/>
  <c r="BG9" i="2"/>
  <c r="CI9" i="2" s="1"/>
  <c r="BO11" i="2"/>
  <c r="D51" i="4"/>
  <c r="D35" i="4"/>
  <c r="D27" i="4"/>
  <c r="D19" i="4"/>
  <c r="D11" i="4"/>
  <c r="BI54" i="4"/>
  <c r="BI46" i="4"/>
  <c r="BI38" i="4"/>
  <c r="BI30" i="4"/>
  <c r="BI22" i="4"/>
  <c r="BI14" i="4"/>
  <c r="BP57" i="4"/>
  <c r="BP49" i="4"/>
  <c r="BG35" i="4"/>
  <c r="BG22" i="4"/>
  <c r="BG9" i="4"/>
  <c r="W9" i="2"/>
  <c r="CR15" i="2"/>
  <c r="DB9" i="2"/>
  <c r="W58" i="3"/>
  <c r="W50" i="3"/>
  <c r="W42" i="3"/>
  <c r="W34" i="3"/>
  <c r="W26" i="3"/>
  <c r="W18" i="3"/>
  <c r="W10" i="3"/>
  <c r="BH58" i="4"/>
  <c r="AE58" i="4"/>
  <c r="CI58" i="4" s="1"/>
  <c r="BH50" i="4"/>
  <c r="AE50" i="4"/>
  <c r="CI50" i="4" s="1"/>
  <c r="BH42" i="4"/>
  <c r="BH34" i="4"/>
  <c r="AE34" i="4"/>
  <c r="CI34" i="4" s="1"/>
  <c r="BH26" i="4"/>
  <c r="BH18" i="4"/>
  <c r="BH10" i="4"/>
  <c r="AE10" i="4"/>
  <c r="CI10" i="4" s="1"/>
  <c r="L42" i="4"/>
  <c r="BP42" i="4" s="1"/>
  <c r="BQ42" i="4"/>
  <c r="L34" i="4"/>
  <c r="BP34" i="4" s="1"/>
  <c r="BQ34" i="4"/>
  <c r="L26" i="4"/>
  <c r="BP26" i="4" s="1"/>
  <c r="BQ26" i="4"/>
  <c r="L18" i="4"/>
  <c r="BP18" i="4" s="1"/>
  <c r="BQ18" i="4"/>
  <c r="D57" i="4"/>
  <c r="D49" i="4"/>
  <c r="D41" i="4"/>
  <c r="D33" i="4"/>
  <c r="D25" i="4"/>
  <c r="D17" i="4"/>
  <c r="D9" i="4"/>
  <c r="BP55" i="4"/>
  <c r="BP47" i="4"/>
  <c r="BG19" i="4"/>
  <c r="BH48" i="4"/>
  <c r="BO16" i="2"/>
  <c r="BO8" i="2"/>
  <c r="CJ14" i="2"/>
  <c r="W56" i="3"/>
  <c r="W48" i="3"/>
  <c r="W40" i="3"/>
  <c r="W32" i="3"/>
  <c r="W24" i="3"/>
  <c r="W16" i="3"/>
  <c r="W8" i="3"/>
  <c r="BP15" i="4"/>
  <c r="BG30" i="4"/>
  <c r="BH40" i="4"/>
  <c r="F45" i="5"/>
  <c r="F37" i="5"/>
  <c r="F29" i="5"/>
  <c r="F21" i="5"/>
  <c r="BG13" i="2"/>
  <c r="CI13" i="2" s="1"/>
  <c r="D55" i="4"/>
  <c r="D47" i="4"/>
  <c r="D39" i="4"/>
  <c r="D31" i="4"/>
  <c r="D23" i="4"/>
  <c r="D15" i="4"/>
  <c r="L37" i="4"/>
  <c r="BP37" i="4" s="1"/>
  <c r="CA37" i="4"/>
  <c r="L29" i="4"/>
  <c r="BP29" i="4" s="1"/>
  <c r="CA29" i="4"/>
  <c r="L21" i="4"/>
  <c r="BP21" i="4" s="1"/>
  <c r="CA21" i="4"/>
  <c r="BG54" i="4"/>
  <c r="BG41" i="4"/>
  <c r="CH10" i="2"/>
  <c r="DJ10" i="2" s="1"/>
  <c r="W54" i="3"/>
  <c r="W46" i="3"/>
  <c r="W38" i="3"/>
  <c r="W30" i="3"/>
  <c r="W22" i="3"/>
  <c r="W14" i="3"/>
  <c r="BH54" i="4"/>
  <c r="AE54" i="4"/>
  <c r="BH46" i="4"/>
  <c r="AE46" i="4"/>
  <c r="CI46" i="4" s="1"/>
  <c r="BH38" i="4"/>
  <c r="AE38" i="4"/>
  <c r="CI38" i="4" s="1"/>
  <c r="BH30" i="4"/>
  <c r="AE30" i="4"/>
  <c r="CI30" i="4" s="1"/>
  <c r="BH22" i="4"/>
  <c r="AE22" i="4"/>
  <c r="BH14" i="4"/>
  <c r="AE14" i="4"/>
  <c r="CI14" i="4" s="1"/>
  <c r="BH24" i="4"/>
  <c r="D53" i="4"/>
  <c r="D45" i="4"/>
  <c r="D37" i="4"/>
  <c r="D29" i="4"/>
  <c r="D21" i="4"/>
  <c r="D13" i="4"/>
  <c r="BG51" i="4"/>
  <c r="BG38" i="4"/>
  <c r="BQ10" i="4"/>
  <c r="BV13" i="4"/>
  <c r="C1" i="8"/>
  <c r="B1" i="8"/>
  <c r="BH37" i="4" l="1"/>
  <c r="AE37" i="4"/>
  <c r="CI37" i="4" s="1"/>
  <c r="BH23" i="4"/>
  <c r="AE23" i="4"/>
  <c r="CI23" i="4" s="1"/>
  <c r="BH49" i="4"/>
  <c r="AE49" i="4"/>
  <c r="CI49" i="4" s="1"/>
  <c r="BH35" i="4"/>
  <c r="AE35" i="4"/>
  <c r="CI35" i="4" s="1"/>
  <c r="CH47" i="1"/>
  <c r="DJ47" i="1" s="1"/>
  <c r="CQ47" i="1"/>
  <c r="CQ18" i="1"/>
  <c r="CH18" i="1"/>
  <c r="DJ18" i="1" s="1"/>
  <c r="CQ13" i="2"/>
  <c r="CH13" i="2"/>
  <c r="DJ13" i="2" s="1"/>
  <c r="CQ29" i="1"/>
  <c r="CH29" i="1"/>
  <c r="DJ29" i="1" s="1"/>
  <c r="CQ36" i="1"/>
  <c r="CH36" i="1"/>
  <c r="DJ36" i="1" s="1"/>
  <c r="CH24" i="1"/>
  <c r="DJ24" i="1" s="1"/>
  <c r="CQ24" i="1"/>
  <c r="BH45" i="4"/>
  <c r="AE45" i="4"/>
  <c r="CI45" i="4" s="1"/>
  <c r="BH31" i="4"/>
  <c r="AE31" i="4"/>
  <c r="CI31" i="4" s="1"/>
  <c r="BH57" i="4"/>
  <c r="AE57" i="4"/>
  <c r="CI57" i="4" s="1"/>
  <c r="BH51" i="4"/>
  <c r="AE51" i="4"/>
  <c r="CI51" i="4" s="1"/>
  <c r="DJ12" i="2"/>
  <c r="CH9" i="1"/>
  <c r="DJ9" i="1" s="1"/>
  <c r="CQ26" i="1"/>
  <c r="CH26" i="1"/>
  <c r="DJ26" i="1" s="1"/>
  <c r="CQ37" i="1"/>
  <c r="CH37" i="1"/>
  <c r="DJ37" i="1" s="1"/>
  <c r="CI35" i="1"/>
  <c r="CH22" i="1"/>
  <c r="DJ22" i="1" s="1"/>
  <c r="BF19" i="1"/>
  <c r="AE42" i="4"/>
  <c r="CI42" i="4" s="1"/>
  <c r="CQ11" i="2"/>
  <c r="CH11" i="2"/>
  <c r="DJ11" i="2" s="1"/>
  <c r="CI14" i="1"/>
  <c r="CH14" i="1"/>
  <c r="DJ14" i="1" s="1"/>
  <c r="CH9" i="2"/>
  <c r="DJ9" i="2" s="1"/>
  <c r="CQ45" i="1"/>
  <c r="CH45" i="1"/>
  <c r="DJ45" i="1" s="1"/>
  <c r="CH38" i="1"/>
  <c r="DJ38" i="1" s="1"/>
  <c r="CQ12" i="1"/>
  <c r="CH12" i="1"/>
  <c r="DJ12" i="1" s="1"/>
  <c r="CQ44" i="1"/>
  <c r="CH44" i="1"/>
  <c r="DJ44" i="1" s="1"/>
  <c r="BH53" i="4"/>
  <c r="AE53" i="4"/>
  <c r="CI53" i="4" s="1"/>
  <c r="BH9" i="4"/>
  <c r="AE9" i="4"/>
  <c r="CI9" i="4" s="1"/>
  <c r="BH55" i="4"/>
  <c r="AE55" i="4"/>
  <c r="CI55" i="4" s="1"/>
  <c r="BH17" i="4"/>
  <c r="AE17" i="4"/>
  <c r="CI17" i="4" s="1"/>
  <c r="AE18" i="4"/>
  <c r="CI18" i="4" s="1"/>
  <c r="CH15" i="1"/>
  <c r="DJ15" i="1" s="1"/>
  <c r="CQ15" i="1"/>
  <c r="DJ19" i="1"/>
  <c r="CQ15" i="2"/>
  <c r="CH15" i="2"/>
  <c r="DJ15" i="2" s="1"/>
  <c r="BF11" i="1"/>
  <c r="DJ11" i="1" s="1"/>
  <c r="CQ20" i="1"/>
  <c r="CH20" i="1"/>
  <c r="DJ20" i="1" s="1"/>
  <c r="CH8" i="1"/>
  <c r="DJ8" i="1" s="1"/>
  <c r="CQ8" i="1"/>
  <c r="DJ27" i="1"/>
  <c r="BF27" i="1"/>
  <c r="CH40" i="1"/>
  <c r="DJ40" i="1" s="1"/>
  <c r="CQ40" i="1"/>
  <c r="BH47" i="4"/>
  <c r="AE47" i="4"/>
  <c r="CI47" i="4" s="1"/>
  <c r="CQ10" i="1"/>
  <c r="CH10" i="1"/>
  <c r="DJ10" i="1" s="1"/>
  <c r="BH13" i="4"/>
  <c r="AE13" i="4"/>
  <c r="CI13" i="4" s="1"/>
  <c r="CH8" i="2"/>
  <c r="DJ8" i="2" s="1"/>
  <c r="CQ8" i="2"/>
  <c r="BH25" i="4"/>
  <c r="AE25" i="4"/>
  <c r="CI25" i="4" s="1"/>
  <c r="BH11" i="4"/>
  <c r="AE11" i="4"/>
  <c r="CI11" i="4" s="1"/>
  <c r="BH21" i="4"/>
  <c r="AE21" i="4"/>
  <c r="CI21" i="4" s="1"/>
  <c r="CI54" i="4"/>
  <c r="CH16" i="2"/>
  <c r="DJ16" i="2" s="1"/>
  <c r="CQ16" i="2"/>
  <c r="BH33" i="4"/>
  <c r="AE33" i="4"/>
  <c r="CI33" i="4" s="1"/>
  <c r="AE26" i="4"/>
  <c r="CI26" i="4" s="1"/>
  <c r="BH19" i="4"/>
  <c r="AE19" i="4"/>
  <c r="CI19" i="4" s="1"/>
  <c r="CH31" i="1"/>
  <c r="DJ31" i="1" s="1"/>
  <c r="CQ31" i="1"/>
  <c r="CH49" i="1"/>
  <c r="DJ49" i="1" s="1"/>
  <c r="DJ35" i="1"/>
  <c r="CQ13" i="1"/>
  <c r="CH13" i="1"/>
  <c r="DJ13" i="1" s="1"/>
  <c r="CQ34" i="1"/>
  <c r="CH34" i="1"/>
  <c r="DJ34" i="1" s="1"/>
  <c r="CQ28" i="1"/>
  <c r="CH28" i="1"/>
  <c r="DJ28" i="1" s="1"/>
  <c r="CH16" i="1"/>
  <c r="DJ16" i="1" s="1"/>
  <c r="CQ16" i="1"/>
  <c r="CH30" i="1"/>
  <c r="DJ30" i="1" s="1"/>
  <c r="BH39" i="4"/>
  <c r="AE39" i="4"/>
  <c r="CI39" i="4" s="1"/>
  <c r="CH32" i="1"/>
  <c r="DJ32" i="1" s="1"/>
  <c r="CQ32" i="1"/>
  <c r="CH23" i="1"/>
  <c r="DJ23" i="1" s="1"/>
  <c r="CQ23" i="1"/>
  <c r="CI22" i="4"/>
  <c r="BH29" i="4"/>
  <c r="AE29" i="4"/>
  <c r="CI29" i="4" s="1"/>
  <c r="BH15" i="4"/>
  <c r="AE15" i="4"/>
  <c r="CI15" i="4" s="1"/>
  <c r="BH41" i="4"/>
  <c r="AE41" i="4"/>
  <c r="CI41" i="4" s="1"/>
  <c r="BH27" i="4"/>
  <c r="AE27" i="4"/>
  <c r="CI27" i="4" s="1"/>
  <c r="CH39" i="1"/>
  <c r="DJ39" i="1" s="1"/>
  <c r="CQ39" i="1"/>
  <c r="DJ43" i="1"/>
  <c r="CQ21" i="1"/>
  <c r="CH21" i="1"/>
  <c r="DJ21" i="1" s="1"/>
  <c r="CQ42" i="1"/>
  <c r="CH42" i="1"/>
  <c r="DJ42" i="1" s="1"/>
  <c r="CH48" i="1"/>
  <c r="DJ48" i="1" s="1"/>
  <c r="CQ48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Z7" i="1" s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CO7" i="2" s="1"/>
  <c r="BL7" i="2"/>
  <c r="BK7" i="2"/>
  <c r="BJ7" i="2"/>
  <c r="BI7" i="2"/>
  <c r="BE7" i="2"/>
  <c r="BD7" i="2"/>
  <c r="BB7" i="2"/>
  <c r="BA7" i="2"/>
  <c r="DE7" i="2" s="1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AS7" i="2"/>
  <c r="DH7" i="2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L7" i="2"/>
  <c r="BP7" i="2"/>
  <c r="Y7" i="2"/>
  <c r="AB7" i="1"/>
  <c r="AC7" i="2" l="1"/>
  <c r="DD7" i="2"/>
  <c r="AD7" i="2"/>
  <c r="BU7" i="2"/>
  <c r="CW7" i="2" s="1"/>
  <c r="AA7" i="3"/>
  <c r="AA7" i="2"/>
  <c r="CS7" i="2"/>
  <c r="DC7" i="2"/>
  <c r="AF7" i="2"/>
  <c r="AE7" i="2" s="1"/>
  <c r="CX7" i="2"/>
  <c r="D7" i="6"/>
  <c r="BH7" i="2"/>
  <c r="N7" i="2"/>
  <c r="M7" i="2" s="1"/>
  <c r="BZ7" i="2"/>
  <c r="BO7" i="2" s="1"/>
  <c r="Z7" i="2"/>
  <c r="CM7" i="2"/>
  <c r="CY7" i="2"/>
  <c r="DI7" i="2"/>
  <c r="DA7" i="2"/>
  <c r="DF7" i="2"/>
  <c r="BY7" i="4"/>
  <c r="CO7" i="1"/>
  <c r="CZ7" i="1"/>
  <c r="DI7" i="1"/>
  <c r="DF7" i="1"/>
  <c r="Y7" i="3"/>
  <c r="BO7" i="4"/>
  <c r="BZ7" i="4"/>
  <c r="BK7" i="4"/>
  <c r="AC7" i="3"/>
  <c r="Q7" i="5"/>
  <c r="AD7" i="1"/>
  <c r="R7" i="4"/>
  <c r="BB7" i="5"/>
  <c r="Z7" i="3"/>
  <c r="BR7" i="4"/>
  <c r="CB7" i="4"/>
  <c r="AC7" i="1"/>
  <c r="CK7" i="1"/>
  <c r="CU7" i="1"/>
  <c r="X7" i="1"/>
  <c r="AT7" i="5"/>
  <c r="CM7" i="1"/>
  <c r="BM7" i="4"/>
  <c r="BX7" i="4"/>
  <c r="BL7" i="4"/>
  <c r="BW7" i="4"/>
  <c r="CF7" i="4"/>
  <c r="AN7" i="1"/>
  <c r="CX7" i="1"/>
  <c r="DG7" i="1"/>
  <c r="AF7" i="1"/>
  <c r="AE7" i="1" s="1"/>
  <c r="AL7" i="5"/>
  <c r="V7" i="5"/>
  <c r="E7" i="4"/>
  <c r="D7" i="4" s="1"/>
  <c r="AT7" i="4"/>
  <c r="N7" i="5"/>
  <c r="CY7" i="1"/>
  <c r="BN7" i="4"/>
  <c r="CH7" i="4"/>
  <c r="BJ7" i="4"/>
  <c r="E7" i="1"/>
  <c r="D7" i="1" s="1"/>
  <c r="BH7" i="1"/>
  <c r="BG7" i="1" s="1"/>
  <c r="H7" i="5"/>
  <c r="BE7" i="5"/>
  <c r="AX7" i="1"/>
  <c r="AB7" i="3"/>
  <c r="CL7" i="1"/>
  <c r="CV7" i="1"/>
  <c r="BT7" i="4"/>
  <c r="CD7" i="4"/>
  <c r="AA7" i="1"/>
  <c r="W7" i="4"/>
  <c r="N7" i="1"/>
  <c r="M7" i="1" s="1"/>
  <c r="AG7" i="4"/>
  <c r="AF7" i="4" s="1"/>
  <c r="AD7" i="5"/>
  <c r="AO7" i="4"/>
  <c r="CC7" i="4"/>
  <c r="BS7" i="4"/>
  <c r="AB7" i="2"/>
  <c r="CT7" i="1"/>
  <c r="BU7" i="4"/>
  <c r="CE7" i="4"/>
  <c r="Y7" i="1"/>
  <c r="CS7" i="1"/>
  <c r="CG7" i="4"/>
  <c r="E7" i="2"/>
  <c r="D7" i="2" s="1"/>
  <c r="V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W7" i="2" l="1"/>
  <c r="AM7" i="2"/>
  <c r="CQ7" i="2" s="1"/>
  <c r="CJ7" i="2"/>
  <c r="BG7" i="2"/>
  <c r="CI7" i="2" s="1"/>
  <c r="DB7" i="2"/>
  <c r="BV7" i="4"/>
  <c r="CR7" i="1"/>
  <c r="I7" i="5"/>
  <c r="CA7" i="4"/>
  <c r="AN7" i="4"/>
  <c r="BG7" i="4" s="1"/>
  <c r="W7" i="1"/>
  <c r="CW7" i="1"/>
  <c r="V7" i="1"/>
  <c r="BI7" i="4"/>
  <c r="CJ7" i="1"/>
  <c r="V7" i="3"/>
  <c r="DB7" i="1"/>
  <c r="AM7" i="1"/>
  <c r="BF7" i="1" s="1"/>
  <c r="CI7" i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/>
  <c r="BH7" i="4"/>
  <c r="CH7" i="2" l="1"/>
  <c r="DJ7" i="2" s="1"/>
  <c r="CI7" i="4"/>
  <c r="CQ7" i="1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<sst xmlns="http://schemas.openxmlformats.org/spreadsheetml/2006/main" count="2480" uniqueCount="432">
  <si>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</si>
  <si>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</si>
  <si>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</si>
  <si>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</si>
  <si>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</si>
  <si>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</si>
  <si>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</si>
  <si>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</si>
  <si>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</si>
  <si>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</si>
  <si>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</si>
  <si>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</si>
  <si>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</si>
  <si>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</si>
  <si>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</si>
  <si>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</si>
  <si>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</si>
  <si>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</si>
  <si>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</si>
  <si>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</si>
  <si>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</si>
  <si>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</si>
  <si>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</si>
  <si>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</si>
  <si>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</si>
  <si>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</si>
  <si>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</si>
  <si>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</si>
  <si>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</si>
  <si>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</si>
  <si>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</si>
  <si>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</si>
  <si>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</si>
  <si>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</si>
  <si>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</si>
  <si>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</si>
  <si>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</si>
  <si>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</si>
  <si>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</si>
  <si>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</si>
  <si>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</si>
  <si>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</si>
  <si>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</si>
  <si>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</si>
  <si>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</si>
  <si>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</si>
  <si>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</si>
  <si>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</si>
  <si>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</si>
  <si>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</si>
  <si>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</si>
  <si>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</si>
  <si>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</si>
  <si>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</si>
  <si>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</si>
  <si>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</si>
  <si>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</si>
  <si>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</si>
  <si>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</si>
  <si>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</si>
  <si>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</si>
  <si>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</si>
  <si>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</si>
  <si>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</si>
  <si>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</si>
  <si>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</si>
  <si>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</si>
  <si>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</si>
  <si>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</si>
  <si>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</si>
  <si>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</si>
  <si>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</si>
  <si>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</si>
  <si>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</si>
  <si>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</si>
  <si>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</si>
  <si>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</si>
  <si>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</si>
  <si>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</si>
  <si>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</si>
  <si>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</si>
  <si>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</si>
  <si>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</si>
  <si>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</si>
  <si>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</si>
  <si>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</si>
  <si>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</si>
  <si>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</si>
  <si>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</si>
  <si>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</si>
  <si>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</si>
  <si>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</si>
  <si>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</si>
  <si>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</si>
  <si>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</si>
  <si>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</si>
  <si>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</si>
  <si>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</si>
  <si>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</si>
  <si>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</si>
  <si>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</si>
  <si>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</si>
  <si>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</si>
  <si>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</si>
  <si>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</si>
  <si>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</si>
  <si>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</si>
  <si>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</si>
  <si>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</si>
  <si>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</si>
  <si>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</si>
  <si>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</si>
  <si>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</si>
  <si>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</si>
  <si>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</si>
  <si>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</si>
  <si>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</si>
  <si>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</si>
  <si>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</si>
  <si>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</si>
  <si>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</si>
  <si>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</si>
  <si>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</si>
  <si>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</si>
  <si>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</si>
  <si>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</si>
  <si>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</si>
  <si>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</si>
  <si>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</si>
  <si>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</si>
  <si>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</si>
  <si>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</si>
  <si>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</si>
  <si>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</si>
  <si>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</si>
  <si>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</si>
  <si>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</si>
  <si>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</si>
  <si>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</si>
  <si>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</si>
  <si>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</si>
  <si>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</si>
  <si>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</si>
  <si>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</si>
  <si>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</si>
  <si>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</si>
  <si>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</si>
  <si>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</si>
  <si>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</si>
  <si>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</si>
  <si>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</si>
  <si>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</si>
  <si>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</si>
  <si>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</si>
  <si>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</si>
  <si>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</si>
  <si>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</si>
  <si>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</si>
  <si>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</si>
  <si>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</si>
  <si>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</si>
  <si>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</si>
  <si>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</si>
  <si>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</si>
  <si>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</si>
  <si>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</si>
  <si>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</si>
  <si>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</si>
  <si>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</si>
  <si>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</si>
  <si>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</si>
  <si>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</si>
  <si>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</si>
  <si>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</si>
  <si>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</si>
  <si>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</si>
  <si>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</si>
  <si>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</si>
  <si>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</si>
  <si>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</si>
  <si>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</si>
  <si>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</si>
  <si>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</si>
  <si>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</si>
  <si>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</si>
  <si>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</si>
  <si>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</si>
  <si>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</si>
  <si>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</si>
  <si>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</si>
  <si>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</si>
  <si>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</si>
  <si>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</si>
  <si>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</si>
  <si>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</si>
  <si>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</si>
  <si>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</si>
  <si>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</si>
  <si>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</si>
  <si>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</si>
  <si>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</si>
  <si>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</si>
  <si>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</si>
  <si>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</si>
  <si>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</si>
  <si>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</si>
  <si>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</si>
  <si>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</si>
  <si>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</si>
  <si>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</si>
  <si>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</si>
  <si>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</si>
  <si>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</si>
  <si>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</si>
  <si>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</si>
  <si>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</si>
  <si>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</si>
  <si>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</si>
  <si>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</si>
  <si>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</si>
  <si>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</si>
  <si>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</si>
  <si>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</si>
  <si>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</si>
  <si>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</si>
  <si>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</si>
  <si>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</si>
  <si>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</si>
  <si>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</si>
  <si>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</si>
  <si>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</si>
  <si>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</si>
  <si>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</si>
  <si>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</si>
  <si>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</si>
  <si>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</si>
  <si>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</si>
  <si>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</si>
  <si>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</si>
  <si>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</si>
  <si>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</si>
  <si>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</si>
  <si>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</si>
  <si>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</si>
  <si>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</si>
  <si>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</si>
  <si>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</si>
  <si>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</si>
  <si>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</si>
  <si>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</si>
  <si>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</si>
  <si>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</si>
  <si>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</si>
  <si>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</si>
  <si>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</si>
  <si>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</si>
  <si>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</si>
  <si>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</si>
  <si>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</si>
  <si>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</si>
  <si>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</si>
  <si>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</si>
  <si>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</si>
  <si>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</si>
  <si>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</si>
  <si>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</si>
  <si>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</si>
  <si>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</si>
  <si>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</si>
  <si>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</si>
  <si>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</si>
  <si>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</si>
  <si>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</si>
  <si>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</si>
  <si>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</si>
  <si>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</si>
  <si>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</si>
  <si>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</si>
  <si>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</si>
  <si>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</si>
  <si>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</si>
  <si>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</si>
  <si>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</si>
  <si>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</si>
  <si>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</si>
  <si>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</si>
  <si>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</si>
  <si>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</si>
  <si>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</si>
  <si>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</si>
  <si>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</si>
  <si>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</si>
  <si>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</si>
  <si>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</si>
  <si>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</si>
  <si>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</si>
  <si>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</si>
  <si>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</si>
  <si>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</si>
  <si>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</si>
  <si>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</si>
  <si>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</si>
  <si>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</si>
  <si>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</si>
  <si>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</si>
  <si>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</si>
  <si>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</si>
  <si>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</si>
  <si>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</si>
  <si>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</si>
  <si>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</si>
  <si>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</si>
  <si>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</si>
  <si>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</si>
  <si>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</si>
  <si>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</si>
  <si>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21000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</si>
  <si>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</si>
  <si>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</si>
  <si>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</si>
  <si>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</si>
  <si>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</si>
  <si>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</si>
  <si>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21201</t>
  </si>
  <si>
    <t>岐阜市</t>
  </si>
  <si>
    <t/>
  </si>
  <si>
    <t>21821</t>
  </si>
  <si>
    <t>岐阜羽島衛生施設組合</t>
  </si>
  <si>
    <t>21202</t>
  </si>
  <si>
    <t>大垣市</t>
  </si>
  <si>
    <t>21822</t>
  </si>
  <si>
    <t>大垣衛生施設組合</t>
  </si>
  <si>
    <t>21895</t>
  </si>
  <si>
    <t>西濃環境整備組合</t>
  </si>
  <si>
    <t>21917</t>
  </si>
  <si>
    <t>西南濃粗大廃棄物処理組合</t>
  </si>
  <si>
    <t>21203</t>
  </si>
  <si>
    <t>高山市</t>
  </si>
  <si>
    <t>21204</t>
  </si>
  <si>
    <t>多治見市</t>
  </si>
  <si>
    <t>21205</t>
  </si>
  <si>
    <t>関市</t>
  </si>
  <si>
    <t>21907</t>
  </si>
  <si>
    <t>中濃広域事務組合</t>
  </si>
  <si>
    <t>21900</t>
  </si>
  <si>
    <t>岐北衛生施設利用組合</t>
  </si>
  <si>
    <t>21206</t>
  </si>
  <si>
    <t>中津川市</t>
  </si>
  <si>
    <t>21207</t>
  </si>
  <si>
    <t>美濃市</t>
  </si>
  <si>
    <t>中濃地域広域行政事務組合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</si>
  <si>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</si>
  <si>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</si>
  <si>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</si>
  <si>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</si>
  <si>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</si>
  <si>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</si>
  <si>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</si>
  <si>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</si>
  <si>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21823</t>
  </si>
  <si>
    <t>可茂衛生施設利用組合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</si>
  <si>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</si>
  <si>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</si>
  <si>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</si>
  <si>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</si>
  <si>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</si>
  <si>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</si>
  <si>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</si>
  <si>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</si>
  <si>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</si>
  <si>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</si>
  <si>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21825</t>
  </si>
  <si>
    <t>もとす広域連合衛生施設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</si>
  <si>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</si>
  <si>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</si>
  <si>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</si>
  <si>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</si>
  <si>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</si>
  <si>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</si>
  <si>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</si>
  <si>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</si>
  <si>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</si>
  <si>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</si>
  <si>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21824</t>
  </si>
  <si>
    <t>南濃衛生施設利用事務組合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</si>
  <si>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</si>
  <si>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</si>
  <si>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</si>
  <si>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</si>
  <si>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</si>
  <si>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</si>
  <si>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</si>
  <si>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</si>
  <si>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</si>
  <si>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</si>
  <si>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南濃衛生施設利用組合</t>
  </si>
  <si>
    <t>西南濃粗大廃棄物組合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</si>
  <si>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</si>
  <si>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</si>
  <si>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</si>
  <si>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</si>
  <si>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</si>
  <si>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</si>
  <si>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</si>
  <si>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</si>
  <si>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</si>
  <si>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</si>
  <si>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</si>
  <si>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</si>
  <si>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</si>
  <si>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</si>
  <si>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もとす広域連合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</si>
  <si>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</si>
  <si>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</si>
  <si>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</si>
  <si>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</si>
  <si>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</si>
  <si>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</si>
  <si>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</si>
  <si>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</si>
  <si>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</si>
  <si>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</si>
  <si>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</si>
  <si>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</si>
  <si>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</si>
  <si>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</si>
  <si>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</si>
  <si>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</si>
  <si>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</si>
  <si>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</si>
  <si>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関ヶ原町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</si>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</sst>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23</v>
      </c>
      <c r="B7" s="147" t="s">
        <v>316</v>
      </c>
      <c r="C7" s="131" t="s">
        <v>33</v>
      </c>
      <c r="D7" s="133">
        <f>SUM(E7,+L7)</f>
        <v>35197654</v>
      </c>
      <c r="E7" s="133">
        <f>SUM(F7:I7,K7)</f>
        <v>9324004</v>
      </c>
      <c r="F7" s="133">
        <f>SUM(F$8:F$207)</f>
        <v>1022841</v>
      </c>
      <c r="G7" s="133">
        <f>SUM(G$8:G$207)</f>
        <v>1414</v>
      </c>
      <c r="H7" s="133">
        <f>SUM(H$8:H$207)</f>
        <v>1735231</v>
      </c>
      <c r="I7" s="133">
        <f>SUM(I$8:I$207)</f>
        <v>3515709</v>
      </c>
      <c r="J7" s="136" t="s">
        <v>311</v>
      </c>
      <c r="K7" s="133">
        <f>SUM(K$8:K$207)</f>
        <v>3048809</v>
      </c>
      <c r="L7" s="133">
        <f>SUM(L$8:L$207)</f>
        <v>25873650</v>
      </c>
      <c r="M7" s="133">
        <f>SUM(N7,+U7)</f>
        <v>5610177</v>
      </c>
      <c r="N7" s="133">
        <f>SUM(O7:R7,T7)</f>
        <v>1407696</v>
      </c>
      <c r="O7" s="133">
        <f>SUM(O$8:O$207)</f>
        <v>244558</v>
      </c>
      <c r="P7" s="133">
        <f>SUM(P$8:P$207)</f>
        <v>18472</v>
      </c>
      <c r="Q7" s="133">
        <f>SUM(Q$8:Q$207)</f>
        <v>433100</v>
      </c>
      <c r="R7" s="133">
        <f>SUM(R$8:R$207)</f>
        <v>441602</v>
      </c>
      <c r="S7" s="136" t="s">
        <v>311</v>
      </c>
      <c r="T7" s="133">
        <f>SUM(T$8:T$207)</f>
        <v>269964</v>
      </c>
      <c r="U7" s="133">
        <f>SUM(U$8:U$207)</f>
        <v>4202481</v>
      </c>
      <c r="V7" s="133">
        <f t="shared" ref="V7:AA7" si="0">+SUM(D7,M7)</f>
        <v>40807831</v>
      </c>
      <c r="W7" s="133">
        <f t="shared" si="0"/>
        <v>10731700</v>
      </c>
      <c r="X7" s="133">
        <f t="shared" si="0"/>
        <v>1267399</v>
      </c>
      <c r="Y7" s="133">
        <f t="shared" si="0"/>
        <v>19886</v>
      </c>
      <c r="Z7" s="133">
        <f t="shared" si="0"/>
        <v>2168331</v>
      </c>
      <c r="AA7" s="133">
        <f t="shared" si="0"/>
        <v>3957311</v>
      </c>
      <c r="AB7" s="135" t="str">
        <f>IF(+SUM(J7,S7)=0,"-",+SUM(J7,S7))</f>
        <v>-</v>
      </c>
      <c r="AC7" s="133">
        <f>+SUM(K7,T7)</f>
        <v>3318773</v>
      </c>
      <c r="AD7" s="133">
        <f>+SUM(L7,U7)</f>
        <v>30076131</v>
      </c>
      <c r="AE7" s="133">
        <f>SUM(AF7,+AK7)</f>
        <v>4770668</v>
      </c>
      <c r="AF7" s="133">
        <f>SUM(AG7:AJ7)</f>
        <v>4727770</v>
      </c>
      <c r="AG7" s="133">
        <f t="shared" ref="AG7:AL7" si="1">SUM(AG$8:AG$207)</f>
        <v>913</v>
      </c>
      <c r="AH7" s="133">
        <f t="shared" si="1"/>
        <v>4711086</v>
      </c>
      <c r="AI7" s="133">
        <f t="shared" si="1"/>
        <v>7056</v>
      </c>
      <c r="AJ7" s="133">
        <f t="shared" si="1"/>
        <v>8715</v>
      </c>
      <c r="AK7" s="133">
        <f t="shared" si="1"/>
        <v>42898</v>
      </c>
      <c r="AL7" s="133">
        <f t="shared" si="1"/>
        <v>272937</v>
      </c>
      <c r="AM7" s="133">
        <f>SUM(AN7,AS7,AW7,AX7,BD7)</f>
        <v>24798828</v>
      </c>
      <c r="AN7" s="133">
        <f>SUM(AO7:AR7)</f>
        <v>4341537</v>
      </c>
      <c r="AO7" s="133">
        <f>SUM(AO$8:AO$207)</f>
        <v>1535001</v>
      </c>
      <c r="AP7" s="133">
        <f>SUM(AP$8:AP$207)</f>
        <v>1664397</v>
      </c>
      <c r="AQ7" s="133">
        <f>SUM(AQ$8:AQ$207)</f>
        <v>1012673</v>
      </c>
      <c r="AR7" s="133">
        <f>SUM(AR$8:AR$207)</f>
        <v>129466</v>
      </c>
      <c r="AS7" s="133">
        <f>SUM(AT7:AV7)</f>
        <v>6673984</v>
      </c>
      <c r="AT7" s="133">
        <f>SUM(AT$8:AT$207)</f>
        <v>1185266</v>
      </c>
      <c r="AU7" s="133">
        <f>SUM(AU$8:AU$207)</f>
        <v>5300137</v>
      </c>
      <c r="AV7" s="133">
        <f>SUM(AV$8:AV$207)</f>
        <v>188581</v>
      </c>
      <c r="AW7" s="133">
        <f>SUM(AW$8:AW$207)</f>
        <v>96002</v>
      </c>
      <c r="AX7" s="133">
        <f>SUM(AY7:BB7)</f>
        <v>13686242</v>
      </c>
      <c r="AY7" s="133">
        <f t="shared" ref="AY7:BE7" si="2">SUM(AY$8:AY$207)</f>
        <v>7065320</v>
      </c>
      <c r="AZ7" s="133">
        <f t="shared" si="2"/>
        <v>5312796</v>
      </c>
      <c r="BA7" s="133">
        <f t="shared" si="2"/>
        <v>1023307</v>
      </c>
      <c r="BB7" s="133">
        <f t="shared" si="2"/>
        <v>284819</v>
      </c>
      <c r="BC7" s="133">
        <f t="shared" si="2"/>
        <v>4140154</v>
      </c>
      <c r="BD7" s="133">
        <f t="shared" si="2"/>
        <v>1063</v>
      </c>
      <c r="BE7" s="133">
        <f t="shared" si="2"/>
        <v>1215067</v>
      </c>
      <c r="BF7" s="133">
        <f>SUM(AE7,+AM7,+BE7)</f>
        <v>30784563</v>
      </c>
      <c r="BG7" s="133">
        <f>SUM(BH7,+BM7)</f>
        <v>1076223</v>
      </c>
      <c r="BH7" s="133">
        <f>SUM(BI7:BL7)</f>
        <v>1076223</v>
      </c>
      <c r="BI7" s="133">
        <f t="shared" ref="BI7:BN7" si="3">SUM(BI$8:BI$207)</f>
        <v>0</v>
      </c>
      <c r="BJ7" s="133">
        <f t="shared" si="3"/>
        <v>1075956</v>
      </c>
      <c r="BK7" s="133">
        <f t="shared" si="3"/>
        <v>0</v>
      </c>
      <c r="BL7" s="133">
        <f t="shared" si="3"/>
        <v>267</v>
      </c>
      <c r="BM7" s="133">
        <f t="shared" si="3"/>
        <v>0</v>
      </c>
      <c r="BN7" s="133">
        <f t="shared" si="3"/>
        <v>36440</v>
      </c>
      <c r="BO7" s="133">
        <f>SUM(BP7,BU7,BY7,BZ7,CF7)</f>
        <v>2764458</v>
      </c>
      <c r="BP7" s="133">
        <f>SUM(BQ7:BT7)</f>
        <v>885524</v>
      </c>
      <c r="BQ7" s="133">
        <f>SUM(BQ$8:BQ$207)</f>
        <v>421160</v>
      </c>
      <c r="BR7" s="133">
        <f>SUM(BR$8:BR$207)</f>
        <v>311982</v>
      </c>
      <c r="BS7" s="133">
        <f>SUM(BS$8:BS$207)</f>
        <v>143444</v>
      </c>
      <c r="BT7" s="133">
        <f>SUM(BT$8:BT$207)</f>
        <v>8938</v>
      </c>
      <c r="BU7" s="133">
        <f>SUM(BV7:BX7)</f>
        <v>946097</v>
      </c>
      <c r="BV7" s="133">
        <f>SUM(BV$8:BV$207)</f>
        <v>49196</v>
      </c>
      <c r="BW7" s="133">
        <f>SUM(BW$8:BW$207)</f>
        <v>739580</v>
      </c>
      <c r="BX7" s="133">
        <f>SUM(BX$8:BX$207)</f>
        <v>157321</v>
      </c>
      <c r="BY7" s="133">
        <f>SUM(BY$8:BY$207)</f>
        <v>805</v>
      </c>
      <c r="BZ7" s="133">
        <f>SUM(CA7:CD7)</f>
        <v>932032</v>
      </c>
      <c r="CA7" s="133">
        <f t="shared" ref="CA7:CG7" si="4">SUM(CA$8:CA$207)</f>
        <v>423036</v>
      </c>
      <c r="CB7" s="133">
        <f t="shared" si="4"/>
        <v>406505</v>
      </c>
      <c r="CC7" s="133">
        <f t="shared" si="4"/>
        <v>44336</v>
      </c>
      <c r="CD7" s="133">
        <f t="shared" si="4"/>
        <v>58155</v>
      </c>
      <c r="CE7" s="133">
        <f t="shared" si="4"/>
        <v>1580919</v>
      </c>
      <c r="CF7" s="133">
        <f t="shared" si="4"/>
        <v>0</v>
      </c>
      <c r="CG7" s="133">
        <f t="shared" si="4"/>
        <v>152137</v>
      </c>
      <c r="CH7" s="133">
        <f>SUM(BG7,+BO7,+CG7)</f>
        <v>3992818</v>
      </c>
      <c r="CI7" s="133">
        <f>SUM(AE7,+BG7)</f>
        <v>5846891</v>
      </c>
      <c r="CJ7" s="133">
        <f>SUM(AF7,+BH7)</f>
        <v>5803993</v>
      </c>
      <c r="CK7" s="133">
        <f t="shared" ref="CK7:DJ7" si="5">SUM(AG7,+BI7)</f>
        <v>913</v>
      </c>
      <c r="CL7" s="133">
        <f t="shared" si="5"/>
        <v>5787042</v>
      </c>
      <c r="CM7" s="133">
        <f t="shared" si="5"/>
        <v>7056</v>
      </c>
      <c r="CN7" s="133">
        <f t="shared" si="5"/>
        <v>8982</v>
      </c>
      <c r="CO7" s="133">
        <f t="shared" si="5"/>
        <v>42898</v>
      </c>
      <c r="CP7" s="133">
        <f t="shared" si="5"/>
        <v>309377</v>
      </c>
      <c r="CQ7" s="133">
        <f t="shared" si="5"/>
        <v>27563286</v>
      </c>
      <c r="CR7" s="133">
        <f t="shared" si="5"/>
        <v>5227061</v>
      </c>
      <c r="CS7" s="133">
        <f t="shared" si="5"/>
        <v>1956161</v>
      </c>
      <c r="CT7" s="133">
        <f t="shared" si="5"/>
        <v>1976379</v>
      </c>
      <c r="CU7" s="133">
        <f t="shared" si="5"/>
        <v>1156117</v>
      </c>
      <c r="CV7" s="133">
        <f t="shared" si="5"/>
        <v>138404</v>
      </c>
      <c r="CW7" s="133">
        <f t="shared" si="5"/>
        <v>7620081</v>
      </c>
      <c r="CX7" s="133">
        <f t="shared" si="5"/>
        <v>1234462</v>
      </c>
      <c r="CY7" s="133">
        <f t="shared" si="5"/>
        <v>6039717</v>
      </c>
      <c r="CZ7" s="133">
        <f t="shared" si="5"/>
        <v>345902</v>
      </c>
      <c r="DA7" s="133">
        <f t="shared" si="5"/>
        <v>96807</v>
      </c>
      <c r="DB7" s="133">
        <f t="shared" si="5"/>
        <v>14618274</v>
      </c>
      <c r="DC7" s="133">
        <f t="shared" si="5"/>
        <v>7488356</v>
      </c>
      <c r="DD7" s="133">
        <f t="shared" si="5"/>
        <v>5719301</v>
      </c>
      <c r="DE7" s="133">
        <f t="shared" si="5"/>
        <v>1067643</v>
      </c>
      <c r="DF7" s="133">
        <f t="shared" si="5"/>
        <v>342974</v>
      </c>
      <c r="DG7" s="133">
        <f t="shared" si="5"/>
        <v>5721073</v>
      </c>
      <c r="DH7" s="133">
        <f t="shared" si="5"/>
        <v>1063</v>
      </c>
      <c r="DI7" s="133">
        <f t="shared" si="5"/>
        <v>1367204</v>
      </c>
      <c r="DJ7" s="133">
        <f t="shared" si="5"/>
        <v>34777381</v>
      </c>
    </row>
    <row r="8" spans="1:114" ht="13.5" customHeight="1" x14ac:dyDescent="0.15">
      <c r="A8" s="114" t="s">
        <v>23</v>
      </c>
      <c r="B8" s="115" t="s">
        <v>323</v>
      </c>
      <c r="C8" s="114" t="s">
        <v>324</v>
      </c>
      <c r="D8" s="116">
        <f>SUM(E8,+L8)</f>
        <v>5490466</v>
      </c>
      <c r="E8" s="116">
        <f>SUM(F8:I8,K8)</f>
        <v>855008</v>
      </c>
      <c r="F8" s="116">
        <v>21039</v>
      </c>
      <c r="G8" s="116">
        <v>301</v>
      </c>
      <c r="H8" s="116">
        <v>0</v>
      </c>
      <c r="I8" s="116">
        <v>239944</v>
      </c>
      <c r="J8" s="117" t="s">
        <v>431</v>
      </c>
      <c r="K8" s="116">
        <v>593724</v>
      </c>
      <c r="L8" s="116">
        <v>4635458</v>
      </c>
      <c r="M8" s="116">
        <f>SUM(N8,+U8)</f>
        <v>800390</v>
      </c>
      <c r="N8" s="116">
        <f>SUM(O8:R8,T8)</f>
        <v>73022</v>
      </c>
      <c r="O8" s="116">
        <v>22884</v>
      </c>
      <c r="P8" s="116">
        <v>9118</v>
      </c>
      <c r="Q8" s="116">
        <v>0</v>
      </c>
      <c r="R8" s="116">
        <v>31873</v>
      </c>
      <c r="S8" s="117" t="s">
        <v>431</v>
      </c>
      <c r="T8" s="116">
        <v>9147</v>
      </c>
      <c r="U8" s="116">
        <v>727368</v>
      </c>
      <c r="V8" s="116">
        <f>+SUM(D8,M8)</f>
        <v>6290856</v>
      </c>
      <c r="W8" s="116">
        <f>+SUM(E8,N8)</f>
        <v>928030</v>
      </c>
      <c r="X8" s="116">
        <f>+SUM(F8,O8)</f>
        <v>43923</v>
      </c>
      <c r="Y8" s="116">
        <f>+SUM(G8,P8)</f>
        <v>9419</v>
      </c>
      <c r="Z8" s="116">
        <f>+SUM(H8,Q8)</f>
        <v>0</v>
      </c>
      <c r="AA8" s="116">
        <f>+SUM(I8,R8)</f>
        <v>271817</v>
      </c>
      <c r="AB8" s="117" t="str">
        <f>IF(+SUM(J8,S8)=0,"-",+SUM(J8,S8))</f>
        <v>-</v>
      </c>
      <c r="AC8" s="116">
        <f>+SUM(K8,T8)</f>
        <v>602871</v>
      </c>
      <c r="AD8" s="116">
        <f>+SUM(L8,U8)</f>
        <v>5362826</v>
      </c>
      <c r="AE8" s="116">
        <f>SUM(AF8,+AK8)</f>
        <v>251129</v>
      </c>
      <c r="AF8" s="116">
        <f>SUM(AG8:AJ8)</f>
        <v>251129</v>
      </c>
      <c r="AG8" s="116">
        <v>0</v>
      </c>
      <c r="AH8" s="116">
        <v>251129</v>
      </c>
      <c r="AI8" s="116">
        <v>0</v>
      </c>
      <c r="AJ8" s="116">
        <v>0</v>
      </c>
      <c r="AK8" s="116">
        <v>0</v>
      </c>
      <c r="AL8" s="116">
        <v>27157</v>
      </c>
      <c r="AM8" s="116">
        <f>SUM(AN8,AS8,AW8,AX8,BD8)</f>
        <v>4761171</v>
      </c>
      <c r="AN8" s="116">
        <f>SUM(AO8:AR8)</f>
        <v>1106314</v>
      </c>
      <c r="AO8" s="116">
        <v>512702</v>
      </c>
      <c r="AP8" s="116">
        <v>558629</v>
      </c>
      <c r="AQ8" s="116">
        <v>34983</v>
      </c>
      <c r="AR8" s="116">
        <v>0</v>
      </c>
      <c r="AS8" s="116">
        <f>SUM(AT8:AV8)</f>
        <v>709042</v>
      </c>
      <c r="AT8" s="116">
        <v>336891</v>
      </c>
      <c r="AU8" s="116">
        <v>310206</v>
      </c>
      <c r="AV8" s="116">
        <v>61945</v>
      </c>
      <c r="AW8" s="116">
        <v>0</v>
      </c>
      <c r="AX8" s="116">
        <f>SUM(AY8:BB8)</f>
        <v>2945815</v>
      </c>
      <c r="AY8" s="116">
        <v>1655754</v>
      </c>
      <c r="AZ8" s="116">
        <v>1252180</v>
      </c>
      <c r="BA8" s="116">
        <v>37881</v>
      </c>
      <c r="BB8" s="116">
        <v>0</v>
      </c>
      <c r="BC8" s="116">
        <v>49</v>
      </c>
      <c r="BD8" s="116">
        <v>0</v>
      </c>
      <c r="BE8" s="116">
        <v>450960</v>
      </c>
      <c r="BF8" s="116">
        <f>SUM(AE8,+AM8,+BE8)</f>
        <v>5463260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649213</v>
      </c>
      <c r="BP8" s="116">
        <f>SUM(BQ8:BT8)</f>
        <v>510156</v>
      </c>
      <c r="BQ8" s="116">
        <v>239068</v>
      </c>
      <c r="BR8" s="116">
        <v>271088</v>
      </c>
      <c r="BS8" s="116">
        <v>0</v>
      </c>
      <c r="BT8" s="116">
        <v>0</v>
      </c>
      <c r="BU8" s="116">
        <f>SUM(BV8:BX8)</f>
        <v>57923</v>
      </c>
      <c r="BV8" s="116">
        <v>11040</v>
      </c>
      <c r="BW8" s="116">
        <v>46883</v>
      </c>
      <c r="BX8" s="116">
        <v>0</v>
      </c>
      <c r="BY8" s="116">
        <v>0</v>
      </c>
      <c r="BZ8" s="116">
        <f>SUM(CA8:CD8)</f>
        <v>81134</v>
      </c>
      <c r="CA8" s="116">
        <v>39862</v>
      </c>
      <c r="CB8" s="116">
        <v>41272</v>
      </c>
      <c r="CC8" s="116">
        <v>0</v>
      </c>
      <c r="CD8" s="116">
        <v>0</v>
      </c>
      <c r="CE8" s="116">
        <v>101325</v>
      </c>
      <c r="CF8" s="116">
        <v>0</v>
      </c>
      <c r="CG8" s="116">
        <v>49852</v>
      </c>
      <c r="CH8" s="116">
        <f>SUM(BG8,+BO8,+CG8)</f>
        <v>699065</v>
      </c>
      <c r="CI8" s="116">
        <f>SUM(AE8,+BG8)</f>
        <v>251129</v>
      </c>
      <c r="CJ8" s="116">
        <f>SUM(AF8,+BH8)</f>
        <v>251129</v>
      </c>
      <c r="CK8" s="116">
        <f>SUM(AG8,+BI8)</f>
        <v>0</v>
      </c>
      <c r="CL8" s="116">
        <f>SUM(AH8,+BJ8)</f>
        <v>251129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27157</v>
      </c>
      <c r="CQ8" s="116">
        <f>SUM(AM8,+BO8)</f>
        <v>5410384</v>
      </c>
      <c r="CR8" s="116">
        <f>SUM(AN8,+BP8)</f>
        <v>1616470</v>
      </c>
      <c r="CS8" s="116">
        <f>SUM(AO8,+BQ8)</f>
        <v>751770</v>
      </c>
      <c r="CT8" s="116">
        <f>SUM(AP8,+BR8)</f>
        <v>829717</v>
      </c>
      <c r="CU8" s="116">
        <f>SUM(AQ8,+BS8)</f>
        <v>34983</v>
      </c>
      <c r="CV8" s="116">
        <f>SUM(AR8,+BT8)</f>
        <v>0</v>
      </c>
      <c r="CW8" s="116">
        <f>SUM(AS8,+BU8)</f>
        <v>766965</v>
      </c>
      <c r="CX8" s="116">
        <f>SUM(AT8,+BV8)</f>
        <v>347931</v>
      </c>
      <c r="CY8" s="116">
        <f>SUM(AU8,+BW8)</f>
        <v>357089</v>
      </c>
      <c r="CZ8" s="116">
        <f>SUM(AV8,+BX8)</f>
        <v>61945</v>
      </c>
      <c r="DA8" s="116">
        <f>SUM(AW8,+BY8)</f>
        <v>0</v>
      </c>
      <c r="DB8" s="116">
        <f>SUM(AX8,+BZ8)</f>
        <v>3026949</v>
      </c>
      <c r="DC8" s="116">
        <f>SUM(AY8,+CA8)</f>
        <v>1695616</v>
      </c>
      <c r="DD8" s="116">
        <f>SUM(AZ8,+CB8)</f>
        <v>1293452</v>
      </c>
      <c r="DE8" s="116">
        <f>SUM(BA8,+CC8)</f>
        <v>37881</v>
      </c>
      <c r="DF8" s="116">
        <f>SUM(BB8,+CD8)</f>
        <v>0</v>
      </c>
      <c r="DG8" s="116">
        <f>SUM(BC8,+CE8)</f>
        <v>101374</v>
      </c>
      <c r="DH8" s="116">
        <f>SUM(BD8,+CF8)</f>
        <v>0</v>
      </c>
      <c r="DI8" s="116">
        <f>SUM(BE8,+CG8)</f>
        <v>500812</v>
      </c>
      <c r="DJ8" s="116">
        <f>SUM(BF8,+CH8)</f>
        <v>6162325</v>
      </c>
    </row>
    <row r="9" spans="1:114" ht="13.5" customHeight="1" x14ac:dyDescent="0.15">
      <c r="A9" s="114" t="s">
        <v>23</v>
      </c>
      <c r="B9" s="115" t="s">
        <v>328</v>
      </c>
      <c r="C9" s="114" t="s">
        <v>329</v>
      </c>
      <c r="D9" s="116">
        <f>SUM(E9,+L9)</f>
        <v>2438114</v>
      </c>
      <c r="E9" s="116">
        <f>SUM(F9:I9,K9)</f>
        <v>635228</v>
      </c>
      <c r="F9" s="116">
        <v>0</v>
      </c>
      <c r="G9" s="116">
        <v>0</v>
      </c>
      <c r="H9" s="116">
        <v>0</v>
      </c>
      <c r="I9" s="116">
        <v>381023</v>
      </c>
      <c r="J9" s="117" t="s">
        <v>431</v>
      </c>
      <c r="K9" s="116">
        <v>254205</v>
      </c>
      <c r="L9" s="116">
        <v>1802886</v>
      </c>
      <c r="M9" s="116">
        <f>SUM(N9,+U9)</f>
        <v>143718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431</v>
      </c>
      <c r="T9" s="116">
        <v>0</v>
      </c>
      <c r="U9" s="116">
        <v>143718</v>
      </c>
      <c r="V9" s="116">
        <f>+SUM(D9,M9)</f>
        <v>2581832</v>
      </c>
      <c r="W9" s="116">
        <f>+SUM(E9,N9)</f>
        <v>635228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381023</v>
      </c>
      <c r="AB9" s="117" t="str">
        <f>IF(+SUM(J9,S9)=0,"-",+SUM(J9,S9))</f>
        <v>-</v>
      </c>
      <c r="AC9" s="116">
        <f>+SUM(K9,T9)</f>
        <v>254205</v>
      </c>
      <c r="AD9" s="116">
        <f>+SUM(L9,U9)</f>
        <v>1946604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2000717</v>
      </c>
      <c r="AN9" s="116">
        <f>SUM(AO9:AR9)</f>
        <v>725407</v>
      </c>
      <c r="AO9" s="116">
        <v>104734</v>
      </c>
      <c r="AP9" s="116">
        <v>368214</v>
      </c>
      <c r="AQ9" s="116">
        <v>233562</v>
      </c>
      <c r="AR9" s="116">
        <v>18897</v>
      </c>
      <c r="AS9" s="116">
        <f>SUM(AT9:AV9)</f>
        <v>492769</v>
      </c>
      <c r="AT9" s="116">
        <v>26423</v>
      </c>
      <c r="AU9" s="116">
        <v>448656</v>
      </c>
      <c r="AV9" s="116">
        <v>17690</v>
      </c>
      <c r="AW9" s="116">
        <v>5841</v>
      </c>
      <c r="AX9" s="116">
        <f>SUM(AY9:BB9)</f>
        <v>776700</v>
      </c>
      <c r="AY9" s="116">
        <v>453409</v>
      </c>
      <c r="AZ9" s="116">
        <v>64625</v>
      </c>
      <c r="BA9" s="116">
        <v>258666</v>
      </c>
      <c r="BB9" s="116">
        <v>0</v>
      </c>
      <c r="BC9" s="116">
        <v>296630</v>
      </c>
      <c r="BD9" s="116">
        <v>0</v>
      </c>
      <c r="BE9" s="116">
        <v>140767</v>
      </c>
      <c r="BF9" s="116">
        <f>SUM(AE9,+AM9,+BE9)</f>
        <v>2141484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645</v>
      </c>
      <c r="BO9" s="116">
        <f>SUM(BP9,BU9,BY9,BZ9,CF9)</f>
        <v>30360</v>
      </c>
      <c r="BP9" s="116">
        <f>SUM(BQ9:BT9)</f>
        <v>30360</v>
      </c>
      <c r="BQ9" s="116">
        <v>30360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106488</v>
      </c>
      <c r="CF9" s="116">
        <v>0</v>
      </c>
      <c r="CG9" s="116">
        <v>6225</v>
      </c>
      <c r="CH9" s="116">
        <f>SUM(BG9,+BO9,+CG9)</f>
        <v>36585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645</v>
      </c>
      <c r="CQ9" s="116">
        <f>SUM(AM9,+BO9)</f>
        <v>2031077</v>
      </c>
      <c r="CR9" s="116">
        <f>SUM(AN9,+BP9)</f>
        <v>755767</v>
      </c>
      <c r="CS9" s="116">
        <f>SUM(AO9,+BQ9)</f>
        <v>135094</v>
      </c>
      <c r="CT9" s="116">
        <f>SUM(AP9,+BR9)</f>
        <v>368214</v>
      </c>
      <c r="CU9" s="116">
        <f>SUM(AQ9,+BS9)</f>
        <v>233562</v>
      </c>
      <c r="CV9" s="116">
        <f>SUM(AR9,+BT9)</f>
        <v>18897</v>
      </c>
      <c r="CW9" s="116">
        <f>SUM(AS9,+BU9)</f>
        <v>492769</v>
      </c>
      <c r="CX9" s="116">
        <f>SUM(AT9,+BV9)</f>
        <v>26423</v>
      </c>
      <c r="CY9" s="116">
        <f>SUM(AU9,+BW9)</f>
        <v>448656</v>
      </c>
      <c r="CZ9" s="116">
        <f>SUM(AV9,+BX9)</f>
        <v>17690</v>
      </c>
      <c r="DA9" s="116">
        <f>SUM(AW9,+BY9)</f>
        <v>5841</v>
      </c>
      <c r="DB9" s="116">
        <f>SUM(AX9,+BZ9)</f>
        <v>776700</v>
      </c>
      <c r="DC9" s="116">
        <f>SUM(AY9,+CA9)</f>
        <v>453409</v>
      </c>
      <c r="DD9" s="116">
        <f>SUM(AZ9,+CB9)</f>
        <v>64625</v>
      </c>
      <c r="DE9" s="116">
        <f>SUM(BA9,+CC9)</f>
        <v>258666</v>
      </c>
      <c r="DF9" s="116">
        <f>SUM(BB9,+CD9)</f>
        <v>0</v>
      </c>
      <c r="DG9" s="116">
        <f>SUM(BC9,+CE9)</f>
        <v>403118</v>
      </c>
      <c r="DH9" s="116">
        <f>SUM(BD9,+CF9)</f>
        <v>0</v>
      </c>
      <c r="DI9" s="116">
        <f>SUM(BE9,+CG9)</f>
        <v>146992</v>
      </c>
      <c r="DJ9" s="116">
        <f>SUM(BF9,+CH9)</f>
        <v>2178069</v>
      </c>
    </row>
    <row r="10" spans="1:114" ht="13.5" customHeight="1" x14ac:dyDescent="0.15">
      <c r="A10" s="114" t="s">
        <v>23</v>
      </c>
      <c r="B10" s="115" t="s">
        <v>336</v>
      </c>
      <c r="C10" s="114" t="s">
        <v>337</v>
      </c>
      <c r="D10" s="116">
        <f>SUM(E10,+L10)</f>
        <v>1690729</v>
      </c>
      <c r="E10" s="116">
        <f>SUM(F10:I10,K10)</f>
        <v>727055</v>
      </c>
      <c r="F10" s="116">
        <v>59217</v>
      </c>
      <c r="G10" s="116">
        <v>1</v>
      </c>
      <c r="H10" s="116">
        <v>0</v>
      </c>
      <c r="I10" s="116">
        <v>136650</v>
      </c>
      <c r="J10" s="117" t="s">
        <v>431</v>
      </c>
      <c r="K10" s="116">
        <v>531187</v>
      </c>
      <c r="L10" s="116">
        <v>963674</v>
      </c>
      <c r="M10" s="116">
        <f>SUM(N10,+U10)</f>
        <v>198948</v>
      </c>
      <c r="N10" s="116">
        <f>SUM(O10:R10,T10)</f>
        <v>28605</v>
      </c>
      <c r="O10" s="116">
        <v>0</v>
      </c>
      <c r="P10" s="116">
        <v>0</v>
      </c>
      <c r="Q10" s="116">
        <v>28600</v>
      </c>
      <c r="R10" s="116">
        <v>0</v>
      </c>
      <c r="S10" s="117" t="s">
        <v>431</v>
      </c>
      <c r="T10" s="116">
        <v>5</v>
      </c>
      <c r="U10" s="116">
        <v>170343</v>
      </c>
      <c r="V10" s="116">
        <f>+SUM(D10,M10)</f>
        <v>1889677</v>
      </c>
      <c r="W10" s="116">
        <f>+SUM(E10,N10)</f>
        <v>755660</v>
      </c>
      <c r="X10" s="116">
        <f>+SUM(F10,O10)</f>
        <v>59217</v>
      </c>
      <c r="Y10" s="116">
        <f>+SUM(G10,P10)</f>
        <v>1</v>
      </c>
      <c r="Z10" s="116">
        <f>+SUM(H10,Q10)</f>
        <v>28600</v>
      </c>
      <c r="AA10" s="116">
        <f>+SUM(I10,R10)</f>
        <v>136650</v>
      </c>
      <c r="AB10" s="117" t="str">
        <f>IF(+SUM(J10,S10)=0,"-",+SUM(J10,S10))</f>
        <v>-</v>
      </c>
      <c r="AC10" s="116">
        <f>+SUM(K10,T10)</f>
        <v>531192</v>
      </c>
      <c r="AD10" s="116">
        <f>+SUM(L10,U10)</f>
        <v>1134017</v>
      </c>
      <c r="AE10" s="116">
        <f>SUM(AF10,+AK10)</f>
        <v>600841</v>
      </c>
      <c r="AF10" s="116">
        <f>SUM(AG10:AJ10)</f>
        <v>558741</v>
      </c>
      <c r="AG10" s="116">
        <v>0</v>
      </c>
      <c r="AH10" s="116">
        <v>551969</v>
      </c>
      <c r="AI10" s="116">
        <v>6772</v>
      </c>
      <c r="AJ10" s="116">
        <v>0</v>
      </c>
      <c r="AK10" s="116">
        <v>42100</v>
      </c>
      <c r="AL10" s="116">
        <v>0</v>
      </c>
      <c r="AM10" s="116">
        <f>SUM(AN10,AS10,AW10,AX10,BD10)</f>
        <v>1089888</v>
      </c>
      <c r="AN10" s="116">
        <f>SUM(AO10:AR10)</f>
        <v>197916</v>
      </c>
      <c r="AO10" s="116">
        <v>70228</v>
      </c>
      <c r="AP10" s="116">
        <v>12769</v>
      </c>
      <c r="AQ10" s="116">
        <v>114919</v>
      </c>
      <c r="AR10" s="116">
        <v>0</v>
      </c>
      <c r="AS10" s="116">
        <f>SUM(AT10:AV10)</f>
        <v>141497</v>
      </c>
      <c r="AT10" s="116">
        <v>9381</v>
      </c>
      <c r="AU10" s="116">
        <v>101302</v>
      </c>
      <c r="AV10" s="116">
        <v>30814</v>
      </c>
      <c r="AW10" s="116">
        <v>0</v>
      </c>
      <c r="AX10" s="116">
        <f>SUM(AY10:BB10)</f>
        <v>750475</v>
      </c>
      <c r="AY10" s="116">
        <v>339090</v>
      </c>
      <c r="AZ10" s="116">
        <v>375851</v>
      </c>
      <c r="BA10" s="116">
        <v>35534</v>
      </c>
      <c r="BB10" s="116">
        <v>0</v>
      </c>
      <c r="BC10" s="116">
        <v>0</v>
      </c>
      <c r="BD10" s="116">
        <v>0</v>
      </c>
      <c r="BE10" s="116">
        <v>0</v>
      </c>
      <c r="BF10" s="116">
        <f>SUM(AE10,+AM10,+BE10)</f>
        <v>1690729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198948</v>
      </c>
      <c r="BP10" s="116">
        <f>SUM(BQ10:BT10)</f>
        <v>3025</v>
      </c>
      <c r="BQ10" s="116">
        <v>3025</v>
      </c>
      <c r="BR10" s="116">
        <v>0</v>
      </c>
      <c r="BS10" s="116">
        <v>0</v>
      </c>
      <c r="BT10" s="116">
        <v>0</v>
      </c>
      <c r="BU10" s="116">
        <f>SUM(BV10:BX10)</f>
        <v>87435</v>
      </c>
      <c r="BV10" s="116">
        <v>0</v>
      </c>
      <c r="BW10" s="116">
        <v>0</v>
      </c>
      <c r="BX10" s="116">
        <v>87435</v>
      </c>
      <c r="BY10" s="116">
        <v>0</v>
      </c>
      <c r="BZ10" s="116">
        <f>SUM(CA10:CD10)</f>
        <v>108488</v>
      </c>
      <c r="CA10" s="116">
        <v>0</v>
      </c>
      <c r="CB10" s="116">
        <v>108488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198948</v>
      </c>
      <c r="CI10" s="116">
        <f>SUM(AE10,+BG10)</f>
        <v>600841</v>
      </c>
      <c r="CJ10" s="116">
        <f>SUM(AF10,+BH10)</f>
        <v>558741</v>
      </c>
      <c r="CK10" s="116">
        <f>SUM(AG10,+BI10)</f>
        <v>0</v>
      </c>
      <c r="CL10" s="116">
        <f>SUM(AH10,+BJ10)</f>
        <v>551969</v>
      </c>
      <c r="CM10" s="116">
        <f>SUM(AI10,+BK10)</f>
        <v>6772</v>
      </c>
      <c r="CN10" s="116">
        <f>SUM(AJ10,+BL10)</f>
        <v>0</v>
      </c>
      <c r="CO10" s="116">
        <f>SUM(AK10,+BM10)</f>
        <v>42100</v>
      </c>
      <c r="CP10" s="116">
        <f>SUM(AL10,+BN10)</f>
        <v>0</v>
      </c>
      <c r="CQ10" s="116">
        <f>SUM(AM10,+BO10)</f>
        <v>1288836</v>
      </c>
      <c r="CR10" s="116">
        <f>SUM(AN10,+BP10)</f>
        <v>200941</v>
      </c>
      <c r="CS10" s="116">
        <f>SUM(AO10,+BQ10)</f>
        <v>73253</v>
      </c>
      <c r="CT10" s="116">
        <f>SUM(AP10,+BR10)</f>
        <v>12769</v>
      </c>
      <c r="CU10" s="116">
        <f>SUM(AQ10,+BS10)</f>
        <v>114919</v>
      </c>
      <c r="CV10" s="116">
        <f>SUM(AR10,+BT10)</f>
        <v>0</v>
      </c>
      <c r="CW10" s="116">
        <f>SUM(AS10,+BU10)</f>
        <v>228932</v>
      </c>
      <c r="CX10" s="116">
        <f>SUM(AT10,+BV10)</f>
        <v>9381</v>
      </c>
      <c r="CY10" s="116">
        <f>SUM(AU10,+BW10)</f>
        <v>101302</v>
      </c>
      <c r="CZ10" s="116">
        <f>SUM(AV10,+BX10)</f>
        <v>118249</v>
      </c>
      <c r="DA10" s="116">
        <f>SUM(AW10,+BY10)</f>
        <v>0</v>
      </c>
      <c r="DB10" s="116">
        <f>SUM(AX10,+BZ10)</f>
        <v>858963</v>
      </c>
      <c r="DC10" s="116">
        <f>SUM(AY10,+CA10)</f>
        <v>339090</v>
      </c>
      <c r="DD10" s="116">
        <f>SUM(AZ10,+CB10)</f>
        <v>484339</v>
      </c>
      <c r="DE10" s="116">
        <f>SUM(BA10,+CC10)</f>
        <v>35534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0</v>
      </c>
      <c r="DJ10" s="116">
        <f>SUM(BF10,+CH10)</f>
        <v>1889677</v>
      </c>
    </row>
    <row r="11" spans="1:114" ht="13.5" customHeight="1" x14ac:dyDescent="0.15">
      <c r="A11" s="114" t="s">
        <v>23</v>
      </c>
      <c r="B11" s="115" t="s">
        <v>338</v>
      </c>
      <c r="C11" s="114" t="s">
        <v>339</v>
      </c>
      <c r="D11" s="116">
        <f>SUM(E11,+L11)</f>
        <v>2647576</v>
      </c>
      <c r="E11" s="116">
        <f>SUM(F11:I11,K11)</f>
        <v>1675294</v>
      </c>
      <c r="F11" s="116">
        <v>0</v>
      </c>
      <c r="G11" s="116">
        <v>145</v>
      </c>
      <c r="H11" s="116">
        <v>831</v>
      </c>
      <c r="I11" s="116">
        <v>463402</v>
      </c>
      <c r="J11" s="117" t="s">
        <v>431</v>
      </c>
      <c r="K11" s="116">
        <v>1210916</v>
      </c>
      <c r="L11" s="116">
        <v>972282</v>
      </c>
      <c r="M11" s="116">
        <f>SUM(N11,+U11)</f>
        <v>66910</v>
      </c>
      <c r="N11" s="116">
        <f>SUM(O11:R11,T11)</f>
        <v>24969</v>
      </c>
      <c r="O11" s="116">
        <v>0</v>
      </c>
      <c r="P11" s="116">
        <v>0</v>
      </c>
      <c r="Q11" s="116">
        <v>0</v>
      </c>
      <c r="R11" s="116">
        <v>24969</v>
      </c>
      <c r="S11" s="117" t="s">
        <v>431</v>
      </c>
      <c r="T11" s="116">
        <v>0</v>
      </c>
      <c r="U11" s="116">
        <v>41941</v>
      </c>
      <c r="V11" s="116">
        <f>+SUM(D11,M11)</f>
        <v>2714486</v>
      </c>
      <c r="W11" s="116">
        <f>+SUM(E11,N11)</f>
        <v>1700263</v>
      </c>
      <c r="X11" s="116">
        <f>+SUM(F11,O11)</f>
        <v>0</v>
      </c>
      <c r="Y11" s="116">
        <f>+SUM(G11,P11)</f>
        <v>145</v>
      </c>
      <c r="Z11" s="116">
        <f>+SUM(H11,Q11)</f>
        <v>831</v>
      </c>
      <c r="AA11" s="116">
        <f>+SUM(I11,R11)</f>
        <v>488371</v>
      </c>
      <c r="AB11" s="117" t="str">
        <f>IF(+SUM(J11,S11)=0,"-",+SUM(J11,S11))</f>
        <v>-</v>
      </c>
      <c r="AC11" s="116">
        <f>+SUM(K11,T11)</f>
        <v>1210916</v>
      </c>
      <c r="AD11" s="116">
        <f>+SUM(L11,U11)</f>
        <v>1014223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2647576</v>
      </c>
      <c r="AN11" s="116">
        <f>SUM(AO11:AR11)</f>
        <v>258610</v>
      </c>
      <c r="AO11" s="116">
        <v>46644</v>
      </c>
      <c r="AP11" s="116">
        <v>166462</v>
      </c>
      <c r="AQ11" s="116">
        <v>34213</v>
      </c>
      <c r="AR11" s="116">
        <v>11291</v>
      </c>
      <c r="AS11" s="116">
        <f>SUM(AT11:AV11)</f>
        <v>2130639</v>
      </c>
      <c r="AT11" s="116">
        <v>79129</v>
      </c>
      <c r="AU11" s="116">
        <v>2032686</v>
      </c>
      <c r="AV11" s="116">
        <v>18824</v>
      </c>
      <c r="AW11" s="116">
        <v>19832</v>
      </c>
      <c r="AX11" s="116">
        <f>SUM(AY11:BB11)</f>
        <v>238083</v>
      </c>
      <c r="AY11" s="116">
        <v>130823</v>
      </c>
      <c r="AZ11" s="116">
        <v>84587</v>
      </c>
      <c r="BA11" s="116">
        <v>22673</v>
      </c>
      <c r="BB11" s="116">
        <v>0</v>
      </c>
      <c r="BC11" s="116">
        <v>0</v>
      </c>
      <c r="BD11" s="116">
        <v>412</v>
      </c>
      <c r="BE11" s="116">
        <v>0</v>
      </c>
      <c r="BF11" s="116">
        <f>SUM(AE11,+AM11,+BE11)</f>
        <v>2647576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66910</v>
      </c>
      <c r="BP11" s="116">
        <f>SUM(BQ11:BT11)</f>
        <v>9140</v>
      </c>
      <c r="BQ11" s="116">
        <v>4379</v>
      </c>
      <c r="BR11" s="116">
        <v>0</v>
      </c>
      <c r="BS11" s="116">
        <v>4761</v>
      </c>
      <c r="BT11" s="116">
        <v>0</v>
      </c>
      <c r="BU11" s="116">
        <f>SUM(BV11:BX11)</f>
        <v>22208</v>
      </c>
      <c r="BV11" s="116">
        <v>0</v>
      </c>
      <c r="BW11" s="116">
        <v>22208</v>
      </c>
      <c r="BX11" s="116">
        <v>0</v>
      </c>
      <c r="BY11" s="116">
        <v>0</v>
      </c>
      <c r="BZ11" s="116">
        <f>SUM(CA11:CD11)</f>
        <v>35562</v>
      </c>
      <c r="CA11" s="116">
        <v>33265</v>
      </c>
      <c r="CB11" s="116">
        <v>0</v>
      </c>
      <c r="CC11" s="116">
        <v>2297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66910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2714486</v>
      </c>
      <c r="CR11" s="116">
        <f>SUM(AN11,+BP11)</f>
        <v>267750</v>
      </c>
      <c r="CS11" s="116">
        <f>SUM(AO11,+BQ11)</f>
        <v>51023</v>
      </c>
      <c r="CT11" s="116">
        <f>SUM(AP11,+BR11)</f>
        <v>166462</v>
      </c>
      <c r="CU11" s="116">
        <f>SUM(AQ11,+BS11)</f>
        <v>38974</v>
      </c>
      <c r="CV11" s="116">
        <f>SUM(AR11,+BT11)</f>
        <v>11291</v>
      </c>
      <c r="CW11" s="116">
        <f>SUM(AS11,+BU11)</f>
        <v>2152847</v>
      </c>
      <c r="CX11" s="116">
        <f>SUM(AT11,+BV11)</f>
        <v>79129</v>
      </c>
      <c r="CY11" s="116">
        <f>SUM(AU11,+BW11)</f>
        <v>2054894</v>
      </c>
      <c r="CZ11" s="116">
        <f>SUM(AV11,+BX11)</f>
        <v>18824</v>
      </c>
      <c r="DA11" s="116">
        <f>SUM(AW11,+BY11)</f>
        <v>19832</v>
      </c>
      <c r="DB11" s="116">
        <f>SUM(AX11,+BZ11)</f>
        <v>273645</v>
      </c>
      <c r="DC11" s="116">
        <f>SUM(AY11,+CA11)</f>
        <v>164088</v>
      </c>
      <c r="DD11" s="116">
        <f>SUM(AZ11,+CB11)</f>
        <v>84587</v>
      </c>
      <c r="DE11" s="116">
        <f>SUM(BA11,+CC11)</f>
        <v>24970</v>
      </c>
      <c r="DF11" s="116">
        <f>SUM(BB11,+CD11)</f>
        <v>0</v>
      </c>
      <c r="DG11" s="116">
        <f>SUM(BC11,+CE11)</f>
        <v>0</v>
      </c>
      <c r="DH11" s="116">
        <f>SUM(BD11,+CF11)</f>
        <v>412</v>
      </c>
      <c r="DI11" s="116">
        <f>SUM(BE11,+CG11)</f>
        <v>0</v>
      </c>
      <c r="DJ11" s="116">
        <f>SUM(BF11,+CH11)</f>
        <v>2714486</v>
      </c>
    </row>
    <row r="12" spans="1:114" ht="13.5" customHeight="1" x14ac:dyDescent="0.15">
      <c r="A12" s="114" t="s">
        <v>23</v>
      </c>
      <c r="B12" s="115" t="s">
        <v>340</v>
      </c>
      <c r="C12" s="114" t="s">
        <v>341</v>
      </c>
      <c r="D12" s="116">
        <f>SUM(E12,+L12)</f>
        <v>1113262</v>
      </c>
      <c r="E12" s="116">
        <f>SUM(F12:I12,K12)</f>
        <v>142986</v>
      </c>
      <c r="F12" s="116">
        <v>0</v>
      </c>
      <c r="G12" s="116">
        <v>0</v>
      </c>
      <c r="H12" s="116">
        <v>0</v>
      </c>
      <c r="I12" s="116">
        <v>141365</v>
      </c>
      <c r="J12" s="117" t="s">
        <v>431</v>
      </c>
      <c r="K12" s="116">
        <v>1621</v>
      </c>
      <c r="L12" s="116">
        <v>970276</v>
      </c>
      <c r="M12" s="116">
        <f>SUM(N12,+U12)</f>
        <v>94274</v>
      </c>
      <c r="N12" s="116">
        <f>SUM(O12:R12,T12)</f>
        <v>93239</v>
      </c>
      <c r="O12" s="116">
        <v>0</v>
      </c>
      <c r="P12" s="116">
        <v>0</v>
      </c>
      <c r="Q12" s="116">
        <v>0</v>
      </c>
      <c r="R12" s="116">
        <v>93239</v>
      </c>
      <c r="S12" s="117" t="s">
        <v>431</v>
      </c>
      <c r="T12" s="116">
        <v>0</v>
      </c>
      <c r="U12" s="116">
        <v>1035</v>
      </c>
      <c r="V12" s="116">
        <f>+SUM(D12,M12)</f>
        <v>1207536</v>
      </c>
      <c r="W12" s="116">
        <f>+SUM(E12,N12)</f>
        <v>236225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234604</v>
      </c>
      <c r="AB12" s="117" t="str">
        <f>IF(+SUM(J12,S12)=0,"-",+SUM(J12,S12))</f>
        <v>-</v>
      </c>
      <c r="AC12" s="116">
        <f>+SUM(K12,T12)</f>
        <v>1621</v>
      </c>
      <c r="AD12" s="116">
        <f>+SUM(L12,U12)</f>
        <v>971311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320667</v>
      </c>
      <c r="AN12" s="116">
        <f>SUM(AO12:AR12)</f>
        <v>116819</v>
      </c>
      <c r="AO12" s="116">
        <v>2279</v>
      </c>
      <c r="AP12" s="116">
        <v>114540</v>
      </c>
      <c r="AQ12" s="116">
        <v>0</v>
      </c>
      <c r="AR12" s="116">
        <v>0</v>
      </c>
      <c r="AS12" s="116">
        <f>SUM(AT12:AV12)</f>
        <v>23709</v>
      </c>
      <c r="AT12" s="116">
        <v>23709</v>
      </c>
      <c r="AU12" s="116">
        <v>0</v>
      </c>
      <c r="AV12" s="116">
        <v>0</v>
      </c>
      <c r="AW12" s="116">
        <v>8195</v>
      </c>
      <c r="AX12" s="116">
        <f>SUM(AY12:BB12)</f>
        <v>171944</v>
      </c>
      <c r="AY12" s="116">
        <v>133944</v>
      </c>
      <c r="AZ12" s="116">
        <v>618</v>
      </c>
      <c r="BA12" s="116">
        <v>0</v>
      </c>
      <c r="BB12" s="116">
        <v>37382</v>
      </c>
      <c r="BC12" s="116">
        <v>781799</v>
      </c>
      <c r="BD12" s="116">
        <v>0</v>
      </c>
      <c r="BE12" s="116">
        <v>10796</v>
      </c>
      <c r="BF12" s="116">
        <f>SUM(AE12,+AM12,+BE12)</f>
        <v>331463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60617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37980</v>
      </c>
      <c r="BV12" s="116">
        <v>0</v>
      </c>
      <c r="BW12" s="116">
        <v>37980</v>
      </c>
      <c r="BX12" s="116">
        <v>0</v>
      </c>
      <c r="BY12" s="116">
        <v>0</v>
      </c>
      <c r="BZ12" s="116">
        <f>SUM(CA12:CD12)</f>
        <v>22637</v>
      </c>
      <c r="CA12" s="116">
        <v>0</v>
      </c>
      <c r="CB12" s="116">
        <v>22637</v>
      </c>
      <c r="CC12" s="116">
        <v>0</v>
      </c>
      <c r="CD12" s="116">
        <v>0</v>
      </c>
      <c r="CE12" s="116">
        <v>33657</v>
      </c>
      <c r="CF12" s="116">
        <v>0</v>
      </c>
      <c r="CG12" s="116">
        <v>0</v>
      </c>
      <c r="CH12" s="116">
        <f>SUM(BG12,+BO12,+CG12)</f>
        <v>60617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381284</v>
      </c>
      <c r="CR12" s="116">
        <f>SUM(AN12,+BP12)</f>
        <v>116819</v>
      </c>
      <c r="CS12" s="116">
        <f>SUM(AO12,+BQ12)</f>
        <v>2279</v>
      </c>
      <c r="CT12" s="116">
        <f>SUM(AP12,+BR12)</f>
        <v>114540</v>
      </c>
      <c r="CU12" s="116">
        <f>SUM(AQ12,+BS12)</f>
        <v>0</v>
      </c>
      <c r="CV12" s="116">
        <f>SUM(AR12,+BT12)</f>
        <v>0</v>
      </c>
      <c r="CW12" s="116">
        <f>SUM(AS12,+BU12)</f>
        <v>61689</v>
      </c>
      <c r="CX12" s="116">
        <f>SUM(AT12,+BV12)</f>
        <v>23709</v>
      </c>
      <c r="CY12" s="116">
        <f>SUM(AU12,+BW12)</f>
        <v>37980</v>
      </c>
      <c r="CZ12" s="116">
        <f>SUM(AV12,+BX12)</f>
        <v>0</v>
      </c>
      <c r="DA12" s="116">
        <f>SUM(AW12,+BY12)</f>
        <v>8195</v>
      </c>
      <c r="DB12" s="116">
        <f>SUM(AX12,+BZ12)</f>
        <v>194581</v>
      </c>
      <c r="DC12" s="116">
        <f>SUM(AY12,+CA12)</f>
        <v>133944</v>
      </c>
      <c r="DD12" s="116">
        <f>SUM(AZ12,+CB12)</f>
        <v>23255</v>
      </c>
      <c r="DE12" s="116">
        <f>SUM(BA12,+CC12)</f>
        <v>0</v>
      </c>
      <c r="DF12" s="116">
        <f>SUM(BB12,+CD12)</f>
        <v>37382</v>
      </c>
      <c r="DG12" s="116">
        <f>SUM(BC12,+CE12)</f>
        <v>815456</v>
      </c>
      <c r="DH12" s="116">
        <f>SUM(BD12,+CF12)</f>
        <v>0</v>
      </c>
      <c r="DI12" s="116">
        <f>SUM(BE12,+CG12)</f>
        <v>10796</v>
      </c>
      <c r="DJ12" s="116">
        <f>SUM(BF12,+CH12)</f>
        <v>392080</v>
      </c>
    </row>
    <row r="13" spans="1:114" ht="13.5" customHeight="1" x14ac:dyDescent="0.15">
      <c r="A13" s="114" t="s">
        <v>23</v>
      </c>
      <c r="B13" s="115" t="s">
        <v>346</v>
      </c>
      <c r="C13" s="114" t="s">
        <v>347</v>
      </c>
      <c r="D13" s="116">
        <f>SUM(E13,+L13)</f>
        <v>1968965</v>
      </c>
      <c r="E13" s="116">
        <f>SUM(F13:I13,K13)</f>
        <v>1063289</v>
      </c>
      <c r="F13" s="116">
        <v>416355</v>
      </c>
      <c r="G13" s="116">
        <v>840</v>
      </c>
      <c r="H13" s="116">
        <v>401700</v>
      </c>
      <c r="I13" s="116">
        <v>213352</v>
      </c>
      <c r="J13" s="117" t="s">
        <v>431</v>
      </c>
      <c r="K13" s="116">
        <v>31042</v>
      </c>
      <c r="L13" s="116">
        <v>905676</v>
      </c>
      <c r="M13" s="116">
        <f>SUM(N13,+U13)</f>
        <v>358797</v>
      </c>
      <c r="N13" s="116">
        <f>SUM(O13:R13,T13)</f>
        <v>63275</v>
      </c>
      <c r="O13" s="116">
        <v>0</v>
      </c>
      <c r="P13" s="116">
        <v>0</v>
      </c>
      <c r="Q13" s="116">
        <v>0</v>
      </c>
      <c r="R13" s="116">
        <v>63269</v>
      </c>
      <c r="S13" s="117" t="s">
        <v>431</v>
      </c>
      <c r="T13" s="116">
        <v>6</v>
      </c>
      <c r="U13" s="116">
        <v>295522</v>
      </c>
      <c r="V13" s="116">
        <f>+SUM(D13,M13)</f>
        <v>2327762</v>
      </c>
      <c r="W13" s="116">
        <f>+SUM(E13,N13)</f>
        <v>1126564</v>
      </c>
      <c r="X13" s="116">
        <f>+SUM(F13,O13)</f>
        <v>416355</v>
      </c>
      <c r="Y13" s="116">
        <f>+SUM(G13,P13)</f>
        <v>840</v>
      </c>
      <c r="Z13" s="116">
        <f>+SUM(H13,Q13)</f>
        <v>401700</v>
      </c>
      <c r="AA13" s="116">
        <f>+SUM(I13,R13)</f>
        <v>276621</v>
      </c>
      <c r="AB13" s="117" t="str">
        <f>IF(+SUM(J13,S13)=0,"-",+SUM(J13,S13))</f>
        <v>-</v>
      </c>
      <c r="AC13" s="116">
        <f>+SUM(K13,T13)</f>
        <v>31048</v>
      </c>
      <c r="AD13" s="116">
        <f>+SUM(L13,U13)</f>
        <v>1201198</v>
      </c>
      <c r="AE13" s="116">
        <f>SUM(AF13,+AK13)</f>
        <v>829455</v>
      </c>
      <c r="AF13" s="116">
        <f>SUM(AG13:AJ13)</f>
        <v>829455</v>
      </c>
      <c r="AG13" s="116">
        <v>0</v>
      </c>
      <c r="AH13" s="116">
        <v>829455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1139510</v>
      </c>
      <c r="AN13" s="116">
        <f>SUM(AO13:AR13)</f>
        <v>169605</v>
      </c>
      <c r="AO13" s="116">
        <v>48892</v>
      </c>
      <c r="AP13" s="116">
        <v>42783</v>
      </c>
      <c r="AQ13" s="116">
        <v>75389</v>
      </c>
      <c r="AR13" s="116">
        <v>2541</v>
      </c>
      <c r="AS13" s="116">
        <f>SUM(AT13:AV13)</f>
        <v>54961</v>
      </c>
      <c r="AT13" s="116">
        <v>19054</v>
      </c>
      <c r="AU13" s="116">
        <v>31380</v>
      </c>
      <c r="AV13" s="116">
        <v>4527</v>
      </c>
      <c r="AW13" s="116">
        <v>0</v>
      </c>
      <c r="AX13" s="116">
        <f>SUM(AY13:BB13)</f>
        <v>914944</v>
      </c>
      <c r="AY13" s="116">
        <v>247298</v>
      </c>
      <c r="AZ13" s="116">
        <v>666183</v>
      </c>
      <c r="BA13" s="116">
        <v>1463</v>
      </c>
      <c r="BB13" s="116">
        <v>0</v>
      </c>
      <c r="BC13" s="116">
        <v>0</v>
      </c>
      <c r="BD13" s="116">
        <v>0</v>
      </c>
      <c r="BE13" s="116">
        <v>0</v>
      </c>
      <c r="BF13" s="116">
        <f>SUM(AE13,+AM13,+BE13)</f>
        <v>1968965</v>
      </c>
      <c r="BG13" s="116">
        <f>SUM(BH13,+BM13)</f>
        <v>126284</v>
      </c>
      <c r="BH13" s="116">
        <f>SUM(BI13:BL13)</f>
        <v>126284</v>
      </c>
      <c r="BI13" s="116">
        <v>0</v>
      </c>
      <c r="BJ13" s="116">
        <v>126017</v>
      </c>
      <c r="BK13" s="116">
        <v>0</v>
      </c>
      <c r="BL13" s="116">
        <v>267</v>
      </c>
      <c r="BM13" s="116">
        <v>0</v>
      </c>
      <c r="BN13" s="116">
        <v>0</v>
      </c>
      <c r="BO13" s="116">
        <f>SUM(BP13,BU13,BY13,BZ13,CF13)</f>
        <v>229062</v>
      </c>
      <c r="BP13" s="116">
        <f>SUM(BQ13:BT13)</f>
        <v>43064</v>
      </c>
      <c r="BQ13" s="116">
        <v>20078</v>
      </c>
      <c r="BR13" s="116">
        <v>0</v>
      </c>
      <c r="BS13" s="116">
        <v>22986</v>
      </c>
      <c r="BT13" s="116">
        <v>0</v>
      </c>
      <c r="BU13" s="116">
        <f>SUM(BV13:BX13)</f>
        <v>68743</v>
      </c>
      <c r="BV13" s="116">
        <v>0</v>
      </c>
      <c r="BW13" s="116">
        <v>68743</v>
      </c>
      <c r="BX13" s="116">
        <v>0</v>
      </c>
      <c r="BY13" s="116">
        <v>0</v>
      </c>
      <c r="BZ13" s="116">
        <f>SUM(CA13:CD13)</f>
        <v>117255</v>
      </c>
      <c r="CA13" s="116">
        <v>105819</v>
      </c>
      <c r="CB13" s="116">
        <v>6648</v>
      </c>
      <c r="CC13" s="116">
        <v>0</v>
      </c>
      <c r="CD13" s="116">
        <v>4788</v>
      </c>
      <c r="CE13" s="116">
        <v>0</v>
      </c>
      <c r="CF13" s="116">
        <v>0</v>
      </c>
      <c r="CG13" s="116">
        <v>3451</v>
      </c>
      <c r="CH13" s="116">
        <f>SUM(BG13,+BO13,+CG13)</f>
        <v>358797</v>
      </c>
      <c r="CI13" s="116">
        <f>SUM(AE13,+BG13)</f>
        <v>955739</v>
      </c>
      <c r="CJ13" s="116">
        <f>SUM(AF13,+BH13)</f>
        <v>955739</v>
      </c>
      <c r="CK13" s="116">
        <f>SUM(AG13,+BI13)</f>
        <v>0</v>
      </c>
      <c r="CL13" s="116">
        <f>SUM(AH13,+BJ13)</f>
        <v>955472</v>
      </c>
      <c r="CM13" s="116">
        <f>SUM(AI13,+BK13)</f>
        <v>0</v>
      </c>
      <c r="CN13" s="116">
        <f>SUM(AJ13,+BL13)</f>
        <v>267</v>
      </c>
      <c r="CO13" s="116">
        <f>SUM(AK13,+BM13)</f>
        <v>0</v>
      </c>
      <c r="CP13" s="116">
        <f>SUM(AL13,+BN13)</f>
        <v>0</v>
      </c>
      <c r="CQ13" s="116">
        <f>SUM(AM13,+BO13)</f>
        <v>1368572</v>
      </c>
      <c r="CR13" s="116">
        <f>SUM(AN13,+BP13)</f>
        <v>212669</v>
      </c>
      <c r="CS13" s="116">
        <f>SUM(AO13,+BQ13)</f>
        <v>68970</v>
      </c>
      <c r="CT13" s="116">
        <f>SUM(AP13,+BR13)</f>
        <v>42783</v>
      </c>
      <c r="CU13" s="116">
        <f>SUM(AQ13,+BS13)</f>
        <v>98375</v>
      </c>
      <c r="CV13" s="116">
        <f>SUM(AR13,+BT13)</f>
        <v>2541</v>
      </c>
      <c r="CW13" s="116">
        <f>SUM(AS13,+BU13)</f>
        <v>123704</v>
      </c>
      <c r="CX13" s="116">
        <f>SUM(AT13,+BV13)</f>
        <v>19054</v>
      </c>
      <c r="CY13" s="116">
        <f>SUM(AU13,+BW13)</f>
        <v>100123</v>
      </c>
      <c r="CZ13" s="116">
        <f>SUM(AV13,+BX13)</f>
        <v>4527</v>
      </c>
      <c r="DA13" s="116">
        <f>SUM(AW13,+BY13)</f>
        <v>0</v>
      </c>
      <c r="DB13" s="116">
        <f>SUM(AX13,+BZ13)</f>
        <v>1032199</v>
      </c>
      <c r="DC13" s="116">
        <f>SUM(AY13,+CA13)</f>
        <v>353117</v>
      </c>
      <c r="DD13" s="116">
        <f>SUM(AZ13,+CB13)</f>
        <v>672831</v>
      </c>
      <c r="DE13" s="116">
        <f>SUM(BA13,+CC13)</f>
        <v>1463</v>
      </c>
      <c r="DF13" s="116">
        <f>SUM(BB13,+CD13)</f>
        <v>4788</v>
      </c>
      <c r="DG13" s="116">
        <f>SUM(BC13,+CE13)</f>
        <v>0</v>
      </c>
      <c r="DH13" s="116">
        <f>SUM(BD13,+CF13)</f>
        <v>0</v>
      </c>
      <c r="DI13" s="116">
        <f>SUM(BE13,+CG13)</f>
        <v>3451</v>
      </c>
      <c r="DJ13" s="116">
        <f>SUM(BF13,+CH13)</f>
        <v>2327762</v>
      </c>
    </row>
    <row r="14" spans="1:114" ht="13.5" customHeight="1" x14ac:dyDescent="0.15">
      <c r="A14" s="114" t="s">
        <v>23</v>
      </c>
      <c r="B14" s="115" t="s">
        <v>348</v>
      </c>
      <c r="C14" s="114" t="s">
        <v>349</v>
      </c>
      <c r="D14" s="116">
        <f>SUM(E14,+L14)</f>
        <v>295721</v>
      </c>
      <c r="E14" s="116">
        <f>SUM(F14:I14,K14)</f>
        <v>40547</v>
      </c>
      <c r="F14" s="116">
        <v>0</v>
      </c>
      <c r="G14" s="116">
        <v>0</v>
      </c>
      <c r="H14" s="116">
        <v>0</v>
      </c>
      <c r="I14" s="116">
        <v>40261</v>
      </c>
      <c r="J14" s="117" t="s">
        <v>431</v>
      </c>
      <c r="K14" s="116">
        <v>286</v>
      </c>
      <c r="L14" s="116">
        <v>255174</v>
      </c>
      <c r="M14" s="116">
        <f>SUM(N14,+U14)</f>
        <v>102409</v>
      </c>
      <c r="N14" s="116">
        <f>SUM(O14:R14,T14)</f>
        <v>9065</v>
      </c>
      <c r="O14" s="116">
        <v>0</v>
      </c>
      <c r="P14" s="116">
        <v>0</v>
      </c>
      <c r="Q14" s="116">
        <v>0</v>
      </c>
      <c r="R14" s="116">
        <v>9051</v>
      </c>
      <c r="S14" s="117" t="s">
        <v>431</v>
      </c>
      <c r="T14" s="116">
        <v>14</v>
      </c>
      <c r="U14" s="116">
        <v>93344</v>
      </c>
      <c r="V14" s="116">
        <f>+SUM(D14,M14)</f>
        <v>398130</v>
      </c>
      <c r="W14" s="116">
        <f>+SUM(E14,N14)</f>
        <v>49612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49312</v>
      </c>
      <c r="AB14" s="117" t="str">
        <f>IF(+SUM(J14,S14)=0,"-",+SUM(J14,S14))</f>
        <v>-</v>
      </c>
      <c r="AC14" s="116">
        <f>+SUM(K14,T14)</f>
        <v>300</v>
      </c>
      <c r="AD14" s="116">
        <f>+SUM(L14,U14)</f>
        <v>348518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107206</v>
      </c>
      <c r="AN14" s="116">
        <f>SUM(AO14:AR14)</f>
        <v>77104</v>
      </c>
      <c r="AO14" s="116">
        <v>8607</v>
      </c>
      <c r="AP14" s="116">
        <v>62981</v>
      </c>
      <c r="AQ14" s="116">
        <v>0</v>
      </c>
      <c r="AR14" s="116">
        <v>5516</v>
      </c>
      <c r="AS14" s="116">
        <f>SUM(AT14:AV14)</f>
        <v>15036</v>
      </c>
      <c r="AT14" s="116">
        <v>14230</v>
      </c>
      <c r="AU14" s="116">
        <v>0</v>
      </c>
      <c r="AV14" s="116">
        <v>806</v>
      </c>
      <c r="AW14" s="116">
        <v>0</v>
      </c>
      <c r="AX14" s="116">
        <f>SUM(AY14:BB14)</f>
        <v>15066</v>
      </c>
      <c r="AY14" s="116">
        <v>14300</v>
      </c>
      <c r="AZ14" s="116">
        <v>0</v>
      </c>
      <c r="BA14" s="116">
        <v>766</v>
      </c>
      <c r="BB14" s="116">
        <v>0</v>
      </c>
      <c r="BC14" s="116">
        <v>175701</v>
      </c>
      <c r="BD14" s="116">
        <v>0</v>
      </c>
      <c r="BE14" s="116">
        <v>12814</v>
      </c>
      <c r="BF14" s="116">
        <f>SUM(AE14,+AM14,+BE14)</f>
        <v>120020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102163</v>
      </c>
      <c r="BP14" s="116">
        <f>SUM(BQ14:BT14)</f>
        <v>12071</v>
      </c>
      <c r="BQ14" s="116">
        <v>1038</v>
      </c>
      <c r="BR14" s="116">
        <v>0</v>
      </c>
      <c r="BS14" s="116">
        <v>11033</v>
      </c>
      <c r="BT14" s="116">
        <v>0</v>
      </c>
      <c r="BU14" s="116">
        <f>SUM(BV14:BX14)</f>
        <v>79568</v>
      </c>
      <c r="BV14" s="116">
        <v>0</v>
      </c>
      <c r="BW14" s="116">
        <v>79568</v>
      </c>
      <c r="BX14" s="116">
        <v>0</v>
      </c>
      <c r="BY14" s="116">
        <v>0</v>
      </c>
      <c r="BZ14" s="116">
        <f>SUM(CA14:CD14)</f>
        <v>10524</v>
      </c>
      <c r="CA14" s="116">
        <v>10524</v>
      </c>
      <c r="CB14" s="116">
        <v>0</v>
      </c>
      <c r="CC14" s="116">
        <v>0</v>
      </c>
      <c r="CD14" s="116">
        <v>0</v>
      </c>
      <c r="CE14" s="116">
        <v>0</v>
      </c>
      <c r="CF14" s="116">
        <v>0</v>
      </c>
      <c r="CG14" s="116">
        <v>246</v>
      </c>
      <c r="CH14" s="116">
        <f>SUM(BG14,+BO14,+CG14)</f>
        <v>102409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209369</v>
      </c>
      <c r="CR14" s="116">
        <f>SUM(AN14,+BP14)</f>
        <v>89175</v>
      </c>
      <c r="CS14" s="116">
        <f>SUM(AO14,+BQ14)</f>
        <v>9645</v>
      </c>
      <c r="CT14" s="116">
        <f>SUM(AP14,+BR14)</f>
        <v>62981</v>
      </c>
      <c r="CU14" s="116">
        <f>SUM(AQ14,+BS14)</f>
        <v>11033</v>
      </c>
      <c r="CV14" s="116">
        <f>SUM(AR14,+BT14)</f>
        <v>5516</v>
      </c>
      <c r="CW14" s="116">
        <f>SUM(AS14,+BU14)</f>
        <v>94604</v>
      </c>
      <c r="CX14" s="116">
        <f>SUM(AT14,+BV14)</f>
        <v>14230</v>
      </c>
      <c r="CY14" s="116">
        <f>SUM(AU14,+BW14)</f>
        <v>79568</v>
      </c>
      <c r="CZ14" s="116">
        <f>SUM(AV14,+BX14)</f>
        <v>806</v>
      </c>
      <c r="DA14" s="116">
        <f>SUM(AW14,+BY14)</f>
        <v>0</v>
      </c>
      <c r="DB14" s="116">
        <f>SUM(AX14,+BZ14)</f>
        <v>25590</v>
      </c>
      <c r="DC14" s="116">
        <f>SUM(AY14,+CA14)</f>
        <v>24824</v>
      </c>
      <c r="DD14" s="116">
        <f>SUM(AZ14,+CB14)</f>
        <v>0</v>
      </c>
      <c r="DE14" s="116">
        <f>SUM(BA14,+CC14)</f>
        <v>766</v>
      </c>
      <c r="DF14" s="116">
        <f>SUM(BB14,+CD14)</f>
        <v>0</v>
      </c>
      <c r="DG14" s="116">
        <f>SUM(BC14,+CE14)</f>
        <v>175701</v>
      </c>
      <c r="DH14" s="116">
        <f>SUM(BD14,+CF14)</f>
        <v>0</v>
      </c>
      <c r="DI14" s="116">
        <f>SUM(BE14,+CG14)</f>
        <v>13060</v>
      </c>
      <c r="DJ14" s="116">
        <f>SUM(BF14,+CH14)</f>
        <v>222429</v>
      </c>
    </row>
    <row r="15" spans="1:114" ht="13.5" customHeight="1" x14ac:dyDescent="0.15">
      <c r="A15" s="114" t="s">
        <v>23</v>
      </c>
      <c r="B15" s="115" t="s">
        <v>351</v>
      </c>
      <c r="C15" s="114" t="s">
        <v>352</v>
      </c>
      <c r="D15" s="116">
        <f>SUM(E15,+L15)</f>
        <v>1025571</v>
      </c>
      <c r="E15" s="116">
        <f>SUM(F15:I15,K15)</f>
        <v>443044</v>
      </c>
      <c r="F15" s="116">
        <v>0</v>
      </c>
      <c r="G15" s="116">
        <v>0</v>
      </c>
      <c r="H15" s="116">
        <v>227700</v>
      </c>
      <c r="I15" s="116">
        <v>215344</v>
      </c>
      <c r="J15" s="117" t="s">
        <v>431</v>
      </c>
      <c r="K15" s="116">
        <v>0</v>
      </c>
      <c r="L15" s="116">
        <v>582527</v>
      </c>
      <c r="M15" s="116">
        <f>SUM(N15,+U15)</f>
        <v>77390</v>
      </c>
      <c r="N15" s="116">
        <f>SUM(O15:R15,T15)</f>
        <v>29575</v>
      </c>
      <c r="O15" s="116">
        <v>0</v>
      </c>
      <c r="P15" s="116">
        <v>0</v>
      </c>
      <c r="Q15" s="116">
        <v>0</v>
      </c>
      <c r="R15" s="116">
        <v>29575</v>
      </c>
      <c r="S15" s="117" t="s">
        <v>431</v>
      </c>
      <c r="T15" s="116">
        <v>0</v>
      </c>
      <c r="U15" s="116">
        <v>47815</v>
      </c>
      <c r="V15" s="116">
        <f>+SUM(D15,M15)</f>
        <v>1102961</v>
      </c>
      <c r="W15" s="116">
        <f>+SUM(E15,N15)</f>
        <v>472619</v>
      </c>
      <c r="X15" s="116">
        <f>+SUM(F15,O15)</f>
        <v>0</v>
      </c>
      <c r="Y15" s="116">
        <f>+SUM(G15,P15)</f>
        <v>0</v>
      </c>
      <c r="Z15" s="116">
        <f>+SUM(H15,Q15)</f>
        <v>227700</v>
      </c>
      <c r="AA15" s="116">
        <f>+SUM(I15,R15)</f>
        <v>244919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630342</v>
      </c>
      <c r="AE15" s="116">
        <f>SUM(AF15,+AK15)</f>
        <v>358963</v>
      </c>
      <c r="AF15" s="116">
        <f>SUM(AG15:AJ15)</f>
        <v>358963</v>
      </c>
      <c r="AG15" s="116">
        <v>913</v>
      </c>
      <c r="AH15" s="116">
        <v>358050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666608</v>
      </c>
      <c r="AN15" s="116">
        <f>SUM(AO15:AR15)</f>
        <v>92996</v>
      </c>
      <c r="AO15" s="116">
        <v>21994</v>
      </c>
      <c r="AP15" s="116">
        <v>48367</v>
      </c>
      <c r="AQ15" s="116">
        <v>0</v>
      </c>
      <c r="AR15" s="116">
        <v>22635</v>
      </c>
      <c r="AS15" s="116">
        <f>SUM(AT15:AV15)</f>
        <v>263545</v>
      </c>
      <c r="AT15" s="116">
        <v>7769</v>
      </c>
      <c r="AU15" s="116">
        <v>245589</v>
      </c>
      <c r="AV15" s="116">
        <v>10187</v>
      </c>
      <c r="AW15" s="116">
        <v>31598</v>
      </c>
      <c r="AX15" s="116">
        <f>SUM(AY15:BB15)</f>
        <v>278469</v>
      </c>
      <c r="AY15" s="116">
        <v>51262</v>
      </c>
      <c r="AZ15" s="116">
        <v>199322</v>
      </c>
      <c r="BA15" s="116">
        <v>16785</v>
      </c>
      <c r="BB15" s="116">
        <v>11100</v>
      </c>
      <c r="BC15" s="116">
        <v>0</v>
      </c>
      <c r="BD15" s="116">
        <v>0</v>
      </c>
      <c r="BE15" s="116">
        <v>0</v>
      </c>
      <c r="BF15" s="116">
        <f>SUM(AE15,+AM15,+BE15)</f>
        <v>1025571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77390</v>
      </c>
      <c r="BP15" s="116">
        <f>SUM(BQ15:BT15)</f>
        <v>8485</v>
      </c>
      <c r="BQ15" s="116">
        <v>8485</v>
      </c>
      <c r="BR15" s="116">
        <v>0</v>
      </c>
      <c r="BS15" s="116">
        <v>0</v>
      </c>
      <c r="BT15" s="116">
        <v>0</v>
      </c>
      <c r="BU15" s="116">
        <f>SUM(BV15:BX15)</f>
        <v>34733</v>
      </c>
      <c r="BV15" s="116">
        <v>34733</v>
      </c>
      <c r="BW15" s="116">
        <v>0</v>
      </c>
      <c r="BX15" s="116">
        <v>0</v>
      </c>
      <c r="BY15" s="116">
        <v>0</v>
      </c>
      <c r="BZ15" s="116">
        <f>SUM(CA15:CD15)</f>
        <v>34172</v>
      </c>
      <c r="CA15" s="116">
        <v>0</v>
      </c>
      <c r="CB15" s="116">
        <v>0</v>
      </c>
      <c r="CC15" s="116">
        <v>0</v>
      </c>
      <c r="CD15" s="116">
        <v>34172</v>
      </c>
      <c r="CE15" s="116">
        <v>0</v>
      </c>
      <c r="CF15" s="116">
        <v>0</v>
      </c>
      <c r="CG15" s="116">
        <v>0</v>
      </c>
      <c r="CH15" s="116">
        <f>SUM(BG15,+BO15,+CG15)</f>
        <v>77390</v>
      </c>
      <c r="CI15" s="116">
        <f>SUM(AE15,+BG15)</f>
        <v>358963</v>
      </c>
      <c r="CJ15" s="116">
        <f>SUM(AF15,+BH15)</f>
        <v>358963</v>
      </c>
      <c r="CK15" s="116">
        <f>SUM(AG15,+BI15)</f>
        <v>913</v>
      </c>
      <c r="CL15" s="116">
        <f>SUM(AH15,+BJ15)</f>
        <v>358050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743998</v>
      </c>
      <c r="CR15" s="116">
        <f>SUM(AN15,+BP15)</f>
        <v>101481</v>
      </c>
      <c r="CS15" s="116">
        <f>SUM(AO15,+BQ15)</f>
        <v>30479</v>
      </c>
      <c r="CT15" s="116">
        <f>SUM(AP15,+BR15)</f>
        <v>48367</v>
      </c>
      <c r="CU15" s="116">
        <f>SUM(AQ15,+BS15)</f>
        <v>0</v>
      </c>
      <c r="CV15" s="116">
        <f>SUM(AR15,+BT15)</f>
        <v>22635</v>
      </c>
      <c r="CW15" s="116">
        <f>SUM(AS15,+BU15)</f>
        <v>298278</v>
      </c>
      <c r="CX15" s="116">
        <f>SUM(AT15,+BV15)</f>
        <v>42502</v>
      </c>
      <c r="CY15" s="116">
        <f>SUM(AU15,+BW15)</f>
        <v>245589</v>
      </c>
      <c r="CZ15" s="116">
        <f>SUM(AV15,+BX15)</f>
        <v>10187</v>
      </c>
      <c r="DA15" s="116">
        <f>SUM(AW15,+BY15)</f>
        <v>31598</v>
      </c>
      <c r="DB15" s="116">
        <f>SUM(AX15,+BZ15)</f>
        <v>312641</v>
      </c>
      <c r="DC15" s="116">
        <f>SUM(AY15,+CA15)</f>
        <v>51262</v>
      </c>
      <c r="DD15" s="116">
        <f>SUM(AZ15,+CB15)</f>
        <v>199322</v>
      </c>
      <c r="DE15" s="116">
        <f>SUM(BA15,+CC15)</f>
        <v>16785</v>
      </c>
      <c r="DF15" s="116">
        <f>SUM(BB15,+CD15)</f>
        <v>45272</v>
      </c>
      <c r="DG15" s="116">
        <f>SUM(BC15,+CE15)</f>
        <v>0</v>
      </c>
      <c r="DH15" s="116">
        <f>SUM(BD15,+CF15)</f>
        <v>0</v>
      </c>
      <c r="DI15" s="116">
        <f>SUM(BE15,+CG15)</f>
        <v>0</v>
      </c>
      <c r="DJ15" s="116">
        <f>SUM(BF15,+CH15)</f>
        <v>1102961</v>
      </c>
    </row>
    <row r="16" spans="1:114" ht="13.5" customHeight="1" x14ac:dyDescent="0.15">
      <c r="A16" s="114" t="s">
        <v>23</v>
      </c>
      <c r="B16" s="115" t="s">
        <v>353</v>
      </c>
      <c r="C16" s="114" t="s">
        <v>354</v>
      </c>
      <c r="D16" s="116">
        <f>SUM(E16,+L16)</f>
        <v>1276665</v>
      </c>
      <c r="E16" s="116">
        <f>SUM(F16:I16,K16)</f>
        <v>156797</v>
      </c>
      <c r="F16" s="116">
        <v>0</v>
      </c>
      <c r="G16" s="116">
        <v>0</v>
      </c>
      <c r="H16" s="116">
        <v>0</v>
      </c>
      <c r="I16" s="116">
        <v>137168</v>
      </c>
      <c r="J16" s="117" t="s">
        <v>431</v>
      </c>
      <c r="K16" s="116">
        <v>19629</v>
      </c>
      <c r="L16" s="116">
        <v>1119868</v>
      </c>
      <c r="M16" s="116">
        <f>SUM(N16,+U16)</f>
        <v>224384</v>
      </c>
      <c r="N16" s="116">
        <f>SUM(O16:R16,T16)</f>
        <v>49480</v>
      </c>
      <c r="O16" s="116">
        <v>16090</v>
      </c>
      <c r="P16" s="116">
        <v>8090</v>
      </c>
      <c r="Q16" s="116">
        <v>25300</v>
      </c>
      <c r="R16" s="116">
        <v>0</v>
      </c>
      <c r="S16" s="117" t="s">
        <v>431</v>
      </c>
      <c r="T16" s="116">
        <v>0</v>
      </c>
      <c r="U16" s="116">
        <v>174904</v>
      </c>
      <c r="V16" s="116">
        <f>+SUM(D16,M16)</f>
        <v>1501049</v>
      </c>
      <c r="W16" s="116">
        <f>+SUM(E16,N16)</f>
        <v>206277</v>
      </c>
      <c r="X16" s="116">
        <f>+SUM(F16,O16)</f>
        <v>16090</v>
      </c>
      <c r="Y16" s="116">
        <f>+SUM(G16,P16)</f>
        <v>8090</v>
      </c>
      <c r="Z16" s="116">
        <f>+SUM(H16,Q16)</f>
        <v>25300</v>
      </c>
      <c r="AA16" s="116">
        <f>+SUM(I16,R16)</f>
        <v>137168</v>
      </c>
      <c r="AB16" s="117" t="str">
        <f>IF(+SUM(J16,S16)=0,"-",+SUM(J16,S16))</f>
        <v>-</v>
      </c>
      <c r="AC16" s="116">
        <f>+SUM(K16,T16)</f>
        <v>19629</v>
      </c>
      <c r="AD16" s="116">
        <f>+SUM(L16,U16)</f>
        <v>1294772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19738</v>
      </c>
      <c r="AM16" s="116">
        <f>SUM(AN16,AS16,AW16,AX16,BD16)</f>
        <v>1227191</v>
      </c>
      <c r="AN16" s="116">
        <f>SUM(AO16:AR16)</f>
        <v>34386</v>
      </c>
      <c r="AO16" s="116">
        <v>34386</v>
      </c>
      <c r="AP16" s="116">
        <v>0</v>
      </c>
      <c r="AQ16" s="116">
        <v>0</v>
      </c>
      <c r="AR16" s="116">
        <v>0</v>
      </c>
      <c r="AS16" s="116">
        <f>SUM(AT16:AV16)</f>
        <v>380</v>
      </c>
      <c r="AT16" s="116">
        <v>0</v>
      </c>
      <c r="AU16" s="116">
        <v>380</v>
      </c>
      <c r="AV16" s="116">
        <v>0</v>
      </c>
      <c r="AW16" s="116">
        <v>0</v>
      </c>
      <c r="AX16" s="116">
        <f>SUM(AY16:BB16)</f>
        <v>1192425</v>
      </c>
      <c r="AY16" s="116">
        <v>736262</v>
      </c>
      <c r="AZ16" s="116">
        <v>41137</v>
      </c>
      <c r="BA16" s="116">
        <v>415026</v>
      </c>
      <c r="BB16" s="116">
        <v>0</v>
      </c>
      <c r="BC16" s="116">
        <v>103</v>
      </c>
      <c r="BD16" s="116">
        <v>0</v>
      </c>
      <c r="BE16" s="116">
        <v>29633</v>
      </c>
      <c r="BF16" s="116">
        <f>SUM(AE16,+AM16,+BE16)</f>
        <v>1256824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200085</v>
      </c>
      <c r="BP16" s="116">
        <f>SUM(BQ16:BT16)</f>
        <v>25718</v>
      </c>
      <c r="BQ16" s="116">
        <v>25718</v>
      </c>
      <c r="BR16" s="116">
        <v>0</v>
      </c>
      <c r="BS16" s="116">
        <v>0</v>
      </c>
      <c r="BT16" s="116">
        <v>0</v>
      </c>
      <c r="BU16" s="116">
        <f>SUM(BV16:BX16)</f>
        <v>128781</v>
      </c>
      <c r="BV16" s="116">
        <v>0</v>
      </c>
      <c r="BW16" s="116">
        <v>128781</v>
      </c>
      <c r="BX16" s="116">
        <v>0</v>
      </c>
      <c r="BY16" s="116">
        <v>0</v>
      </c>
      <c r="BZ16" s="116">
        <f>SUM(CA16:CD16)</f>
        <v>45586</v>
      </c>
      <c r="CA16" s="116">
        <v>0</v>
      </c>
      <c r="CB16" s="116">
        <v>36151</v>
      </c>
      <c r="CC16" s="116">
        <v>5302</v>
      </c>
      <c r="CD16" s="116">
        <v>4133</v>
      </c>
      <c r="CE16" s="116">
        <v>0</v>
      </c>
      <c r="CF16" s="116">
        <v>0</v>
      </c>
      <c r="CG16" s="116">
        <v>24299</v>
      </c>
      <c r="CH16" s="116">
        <f>SUM(BG16,+BO16,+CG16)</f>
        <v>224384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19738</v>
      </c>
      <c r="CQ16" s="116">
        <f>SUM(AM16,+BO16)</f>
        <v>1427276</v>
      </c>
      <c r="CR16" s="116">
        <f>SUM(AN16,+BP16)</f>
        <v>60104</v>
      </c>
      <c r="CS16" s="116">
        <f>SUM(AO16,+BQ16)</f>
        <v>60104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129161</v>
      </c>
      <c r="CX16" s="116">
        <f>SUM(AT16,+BV16)</f>
        <v>0</v>
      </c>
      <c r="CY16" s="116">
        <f>SUM(AU16,+BW16)</f>
        <v>129161</v>
      </c>
      <c r="CZ16" s="116">
        <f>SUM(AV16,+BX16)</f>
        <v>0</v>
      </c>
      <c r="DA16" s="116">
        <f>SUM(AW16,+BY16)</f>
        <v>0</v>
      </c>
      <c r="DB16" s="116">
        <f>SUM(AX16,+BZ16)</f>
        <v>1238011</v>
      </c>
      <c r="DC16" s="116">
        <f>SUM(AY16,+CA16)</f>
        <v>736262</v>
      </c>
      <c r="DD16" s="116">
        <f>SUM(AZ16,+CB16)</f>
        <v>77288</v>
      </c>
      <c r="DE16" s="116">
        <f>SUM(BA16,+CC16)</f>
        <v>420328</v>
      </c>
      <c r="DF16" s="116">
        <f>SUM(BB16,+CD16)</f>
        <v>4133</v>
      </c>
      <c r="DG16" s="116">
        <f>SUM(BC16,+CE16)</f>
        <v>103</v>
      </c>
      <c r="DH16" s="116">
        <f>SUM(BD16,+CF16)</f>
        <v>0</v>
      </c>
      <c r="DI16" s="116">
        <f>SUM(BE16,+CG16)</f>
        <v>53932</v>
      </c>
      <c r="DJ16" s="116">
        <f>SUM(BF16,+CH16)</f>
        <v>1481208</v>
      </c>
    </row>
    <row r="17" spans="1:114" ht="13.5" customHeight="1" x14ac:dyDescent="0.15">
      <c r="A17" s="114" t="s">
        <v>23</v>
      </c>
      <c r="B17" s="115" t="s">
        <v>355</v>
      </c>
      <c r="C17" s="114" t="s">
        <v>356</v>
      </c>
      <c r="D17" s="116">
        <f>SUM(E17,+L17)</f>
        <v>868382</v>
      </c>
      <c r="E17" s="116">
        <f>SUM(F17:I17,K17)</f>
        <v>57201</v>
      </c>
      <c r="F17" s="116">
        <v>0</v>
      </c>
      <c r="G17" s="116">
        <v>0</v>
      </c>
      <c r="H17" s="116">
        <v>0</v>
      </c>
      <c r="I17" s="116">
        <v>24661</v>
      </c>
      <c r="J17" s="117" t="s">
        <v>431</v>
      </c>
      <c r="K17" s="116">
        <v>32540</v>
      </c>
      <c r="L17" s="116">
        <v>811181</v>
      </c>
      <c r="M17" s="116">
        <f>SUM(N17,+U17)</f>
        <v>279241</v>
      </c>
      <c r="N17" s="116">
        <f>SUM(O17:R17,T17)</f>
        <v>47637</v>
      </c>
      <c r="O17" s="116">
        <v>0</v>
      </c>
      <c r="P17" s="116">
        <v>0</v>
      </c>
      <c r="Q17" s="116">
        <v>0</v>
      </c>
      <c r="R17" s="116">
        <v>47637</v>
      </c>
      <c r="S17" s="117" t="s">
        <v>431</v>
      </c>
      <c r="T17" s="116">
        <v>0</v>
      </c>
      <c r="U17" s="116">
        <v>231604</v>
      </c>
      <c r="V17" s="116">
        <f>+SUM(D17,M17)</f>
        <v>1147623</v>
      </c>
      <c r="W17" s="116">
        <f>+SUM(E17,N17)</f>
        <v>104838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72298</v>
      </c>
      <c r="AB17" s="117" t="str">
        <f>IF(+SUM(J17,S17)=0,"-",+SUM(J17,S17))</f>
        <v>-</v>
      </c>
      <c r="AC17" s="116">
        <f>+SUM(K17,T17)</f>
        <v>32540</v>
      </c>
      <c r="AD17" s="116">
        <f>+SUM(L17,U17)</f>
        <v>1042785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868382</v>
      </c>
      <c r="AN17" s="116">
        <f>SUM(AO17:AR17)</f>
        <v>211277</v>
      </c>
      <c r="AO17" s="116">
        <v>18155</v>
      </c>
      <c r="AP17" s="116">
        <v>114558</v>
      </c>
      <c r="AQ17" s="116">
        <v>70371</v>
      </c>
      <c r="AR17" s="116">
        <v>8193</v>
      </c>
      <c r="AS17" s="116">
        <f>SUM(AT17:AV17)</f>
        <v>525000</v>
      </c>
      <c r="AT17" s="116">
        <v>19676</v>
      </c>
      <c r="AU17" s="116">
        <v>495762</v>
      </c>
      <c r="AV17" s="116">
        <v>9562</v>
      </c>
      <c r="AW17" s="116">
        <v>11000</v>
      </c>
      <c r="AX17" s="116">
        <f>SUM(AY17:BB17)</f>
        <v>121105</v>
      </c>
      <c r="AY17" s="116">
        <v>33818</v>
      </c>
      <c r="AZ17" s="116">
        <v>82683</v>
      </c>
      <c r="BA17" s="116">
        <v>4604</v>
      </c>
      <c r="BB17" s="116">
        <v>0</v>
      </c>
      <c r="BC17" s="116">
        <v>0</v>
      </c>
      <c r="BD17" s="116">
        <v>0</v>
      </c>
      <c r="BE17" s="116">
        <v>0</v>
      </c>
      <c r="BF17" s="116">
        <f>SUM(AE17,+AM17,+BE17)</f>
        <v>868382</v>
      </c>
      <c r="BG17" s="116">
        <f>SUM(BH17,+BM17)</f>
        <v>19470</v>
      </c>
      <c r="BH17" s="116">
        <f>SUM(BI17:BL17)</f>
        <v>19470</v>
      </c>
      <c r="BI17" s="116">
        <v>0</v>
      </c>
      <c r="BJ17" s="116">
        <v>19470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259771</v>
      </c>
      <c r="BP17" s="116">
        <f>SUM(BQ17:BT17)</f>
        <v>19999</v>
      </c>
      <c r="BQ17" s="116">
        <v>19999</v>
      </c>
      <c r="BR17" s="116">
        <v>0</v>
      </c>
      <c r="BS17" s="116">
        <v>0</v>
      </c>
      <c r="BT17" s="116">
        <v>0</v>
      </c>
      <c r="BU17" s="116">
        <f>SUM(BV17:BX17)</f>
        <v>106907</v>
      </c>
      <c r="BV17" s="116">
        <v>0</v>
      </c>
      <c r="BW17" s="116">
        <v>106907</v>
      </c>
      <c r="BX17" s="116">
        <v>0</v>
      </c>
      <c r="BY17" s="116">
        <v>0</v>
      </c>
      <c r="BZ17" s="116">
        <f>SUM(CA17:CD17)</f>
        <v>132865</v>
      </c>
      <c r="CA17" s="116">
        <v>45294</v>
      </c>
      <c r="CB17" s="116">
        <v>79666</v>
      </c>
      <c r="CC17" s="116">
        <v>7905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279241</v>
      </c>
      <c r="CI17" s="116">
        <f>SUM(AE17,+BG17)</f>
        <v>19470</v>
      </c>
      <c r="CJ17" s="116">
        <f>SUM(AF17,+BH17)</f>
        <v>19470</v>
      </c>
      <c r="CK17" s="116">
        <f>SUM(AG17,+BI17)</f>
        <v>0</v>
      </c>
      <c r="CL17" s="116">
        <f>SUM(AH17,+BJ17)</f>
        <v>19470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1128153</v>
      </c>
      <c r="CR17" s="116">
        <f>SUM(AN17,+BP17)</f>
        <v>231276</v>
      </c>
      <c r="CS17" s="116">
        <f>SUM(AO17,+BQ17)</f>
        <v>38154</v>
      </c>
      <c r="CT17" s="116">
        <f>SUM(AP17,+BR17)</f>
        <v>114558</v>
      </c>
      <c r="CU17" s="116">
        <f>SUM(AQ17,+BS17)</f>
        <v>70371</v>
      </c>
      <c r="CV17" s="116">
        <f>SUM(AR17,+BT17)</f>
        <v>8193</v>
      </c>
      <c r="CW17" s="116">
        <f>SUM(AS17,+BU17)</f>
        <v>631907</v>
      </c>
      <c r="CX17" s="116">
        <f>SUM(AT17,+BV17)</f>
        <v>19676</v>
      </c>
      <c r="CY17" s="116">
        <f>SUM(AU17,+BW17)</f>
        <v>602669</v>
      </c>
      <c r="CZ17" s="116">
        <f>SUM(AV17,+BX17)</f>
        <v>9562</v>
      </c>
      <c r="DA17" s="116">
        <f>SUM(AW17,+BY17)</f>
        <v>11000</v>
      </c>
      <c r="DB17" s="116">
        <f>SUM(AX17,+BZ17)</f>
        <v>253970</v>
      </c>
      <c r="DC17" s="116">
        <f>SUM(AY17,+CA17)</f>
        <v>79112</v>
      </c>
      <c r="DD17" s="116">
        <f>SUM(AZ17,+CB17)</f>
        <v>162349</v>
      </c>
      <c r="DE17" s="116">
        <f>SUM(BA17,+CC17)</f>
        <v>12509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1147623</v>
      </c>
    </row>
    <row r="18" spans="1:114" ht="13.5" customHeight="1" x14ac:dyDescent="0.15">
      <c r="A18" s="114" t="s">
        <v>23</v>
      </c>
      <c r="B18" s="115" t="s">
        <v>357</v>
      </c>
      <c r="C18" s="114" t="s">
        <v>358</v>
      </c>
      <c r="D18" s="116">
        <f>SUM(E18,+L18)</f>
        <v>421288</v>
      </c>
      <c r="E18" s="116">
        <f>SUM(F18:I18,K18)</f>
        <v>73628</v>
      </c>
      <c r="F18" s="116">
        <v>0</v>
      </c>
      <c r="G18" s="116">
        <v>0</v>
      </c>
      <c r="H18" s="116">
        <v>0</v>
      </c>
      <c r="I18" s="116">
        <v>72763</v>
      </c>
      <c r="J18" s="117" t="s">
        <v>431</v>
      </c>
      <c r="K18" s="116">
        <v>865</v>
      </c>
      <c r="L18" s="116">
        <v>347660</v>
      </c>
      <c r="M18" s="116">
        <f>SUM(N18,+U18)</f>
        <v>101077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431</v>
      </c>
      <c r="T18" s="116">
        <v>0</v>
      </c>
      <c r="U18" s="116">
        <v>101077</v>
      </c>
      <c r="V18" s="116">
        <f>+SUM(D18,M18)</f>
        <v>522365</v>
      </c>
      <c r="W18" s="116">
        <f>+SUM(E18,N18)</f>
        <v>73628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72763</v>
      </c>
      <c r="AB18" s="117" t="str">
        <f>IF(+SUM(J18,S18)=0,"-",+SUM(J18,S18))</f>
        <v>-</v>
      </c>
      <c r="AC18" s="116">
        <f>+SUM(K18,T18)</f>
        <v>865</v>
      </c>
      <c r="AD18" s="116">
        <f>+SUM(L18,U18)</f>
        <v>448737</v>
      </c>
      <c r="AE18" s="116">
        <f>SUM(AF18,+AK18)</f>
        <v>798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798</v>
      </c>
      <c r="AL18" s="116">
        <v>49827</v>
      </c>
      <c r="AM18" s="116">
        <f>SUM(AN18,AS18,AW18,AX18,BD18)</f>
        <v>205564</v>
      </c>
      <c r="AN18" s="116">
        <f>SUM(AO18:AR18)</f>
        <v>21249</v>
      </c>
      <c r="AO18" s="116">
        <v>18284</v>
      </c>
      <c r="AP18" s="116">
        <v>1362</v>
      </c>
      <c r="AQ18" s="116">
        <v>0</v>
      </c>
      <c r="AR18" s="116">
        <v>1603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184315</v>
      </c>
      <c r="AY18" s="116">
        <v>169381</v>
      </c>
      <c r="AZ18" s="116">
        <v>0</v>
      </c>
      <c r="BA18" s="116">
        <v>0</v>
      </c>
      <c r="BB18" s="116">
        <v>14934</v>
      </c>
      <c r="BC18" s="116">
        <v>165099</v>
      </c>
      <c r="BD18" s="116">
        <v>0</v>
      </c>
      <c r="BE18" s="116">
        <v>0</v>
      </c>
      <c r="BF18" s="116">
        <f>SUM(AE18,+AM18,+BE18)</f>
        <v>206362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11346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89731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798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798</v>
      </c>
      <c r="CP18" s="116">
        <f>SUM(AL18,+BN18)</f>
        <v>61173</v>
      </c>
      <c r="CQ18" s="116">
        <f>SUM(AM18,+BO18)</f>
        <v>205564</v>
      </c>
      <c r="CR18" s="116">
        <f>SUM(AN18,+BP18)</f>
        <v>21249</v>
      </c>
      <c r="CS18" s="116">
        <f>SUM(AO18,+BQ18)</f>
        <v>18284</v>
      </c>
      <c r="CT18" s="116">
        <f>SUM(AP18,+BR18)</f>
        <v>1362</v>
      </c>
      <c r="CU18" s="116">
        <f>SUM(AQ18,+BS18)</f>
        <v>0</v>
      </c>
      <c r="CV18" s="116">
        <f>SUM(AR18,+BT18)</f>
        <v>1603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184315</v>
      </c>
      <c r="DC18" s="116">
        <f>SUM(AY18,+CA18)</f>
        <v>169381</v>
      </c>
      <c r="DD18" s="116">
        <f>SUM(AZ18,+CB18)</f>
        <v>0</v>
      </c>
      <c r="DE18" s="116">
        <f>SUM(BA18,+CC18)</f>
        <v>0</v>
      </c>
      <c r="DF18" s="116">
        <f>SUM(BB18,+CD18)</f>
        <v>14934</v>
      </c>
      <c r="DG18" s="116">
        <f>SUM(BC18,+CE18)</f>
        <v>254830</v>
      </c>
      <c r="DH18" s="116">
        <f>SUM(BD18,+CF18)</f>
        <v>0</v>
      </c>
      <c r="DI18" s="116">
        <f>SUM(BE18,+CG18)</f>
        <v>0</v>
      </c>
      <c r="DJ18" s="116">
        <f>SUM(BF18,+CH18)</f>
        <v>206362</v>
      </c>
    </row>
    <row r="19" spans="1:114" ht="13.5" customHeight="1" x14ac:dyDescent="0.15">
      <c r="A19" s="114" t="s">
        <v>23</v>
      </c>
      <c r="B19" s="115" t="s">
        <v>361</v>
      </c>
      <c r="C19" s="114" t="s">
        <v>362</v>
      </c>
      <c r="D19" s="116">
        <f>SUM(E19,+L19)</f>
        <v>804791</v>
      </c>
      <c r="E19" s="116">
        <f>SUM(F19:I19,K19)</f>
        <v>208445</v>
      </c>
      <c r="F19" s="116">
        <v>0</v>
      </c>
      <c r="G19" s="116">
        <v>0</v>
      </c>
      <c r="H19" s="116">
        <v>0</v>
      </c>
      <c r="I19" s="116">
        <v>197343</v>
      </c>
      <c r="J19" s="117" t="s">
        <v>431</v>
      </c>
      <c r="K19" s="116">
        <v>11102</v>
      </c>
      <c r="L19" s="116">
        <v>596346</v>
      </c>
      <c r="M19" s="116">
        <f>SUM(N19,+U19)</f>
        <v>306522</v>
      </c>
      <c r="N19" s="116">
        <f>SUM(O19:R19,T19)</f>
        <v>25580</v>
      </c>
      <c r="O19" s="116">
        <v>0</v>
      </c>
      <c r="P19" s="116">
        <v>0</v>
      </c>
      <c r="Q19" s="116">
        <v>0</v>
      </c>
      <c r="R19" s="116">
        <v>25580</v>
      </c>
      <c r="S19" s="117" t="s">
        <v>431</v>
      </c>
      <c r="T19" s="116">
        <v>0</v>
      </c>
      <c r="U19" s="116">
        <v>280942</v>
      </c>
      <c r="V19" s="116">
        <f>+SUM(D19,M19)</f>
        <v>1111313</v>
      </c>
      <c r="W19" s="116">
        <f>+SUM(E19,N19)</f>
        <v>234025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222923</v>
      </c>
      <c r="AB19" s="117" t="str">
        <f>IF(+SUM(J19,S19)=0,"-",+SUM(J19,S19))</f>
        <v>-</v>
      </c>
      <c r="AC19" s="116">
        <f>+SUM(K19,T19)</f>
        <v>11102</v>
      </c>
      <c r="AD19" s="116">
        <f>+SUM(L19,U19)</f>
        <v>877288</v>
      </c>
      <c r="AE19" s="116">
        <f>SUM(AF19,+AK19)</f>
        <v>268135</v>
      </c>
      <c r="AF19" s="116">
        <f>SUM(AG19:AJ19)</f>
        <v>268135</v>
      </c>
      <c r="AG19" s="116">
        <v>0</v>
      </c>
      <c r="AH19" s="116">
        <v>260988</v>
      </c>
      <c r="AI19" s="116">
        <v>0</v>
      </c>
      <c r="AJ19" s="116">
        <v>7147</v>
      </c>
      <c r="AK19" s="116">
        <v>0</v>
      </c>
      <c r="AL19" s="116">
        <v>0</v>
      </c>
      <c r="AM19" s="116">
        <f>SUM(AN19,AS19,AW19,AX19,BD19)</f>
        <v>478520</v>
      </c>
      <c r="AN19" s="116">
        <f>SUM(AO19:AR19)</f>
        <v>241089</v>
      </c>
      <c r="AO19" s="116">
        <v>28433</v>
      </c>
      <c r="AP19" s="116">
        <v>135875</v>
      </c>
      <c r="AQ19" s="116">
        <v>49746</v>
      </c>
      <c r="AR19" s="116">
        <v>27035</v>
      </c>
      <c r="AS19" s="116">
        <f>SUM(AT19:AV19)</f>
        <v>140801</v>
      </c>
      <c r="AT19" s="116">
        <v>19040</v>
      </c>
      <c r="AU19" s="116">
        <v>103556</v>
      </c>
      <c r="AV19" s="116">
        <v>18205</v>
      </c>
      <c r="AW19" s="116">
        <v>16511</v>
      </c>
      <c r="AX19" s="116">
        <f>SUM(AY19:BB19)</f>
        <v>80119</v>
      </c>
      <c r="AY19" s="116">
        <v>0</v>
      </c>
      <c r="AZ19" s="116">
        <v>53534</v>
      </c>
      <c r="BA19" s="116">
        <v>5302</v>
      </c>
      <c r="BB19" s="116">
        <v>21283</v>
      </c>
      <c r="BC19" s="116">
        <v>0</v>
      </c>
      <c r="BD19" s="116">
        <v>0</v>
      </c>
      <c r="BE19" s="116">
        <v>58136</v>
      </c>
      <c r="BF19" s="116">
        <f>SUM(AE19,+AM19,+BE19)</f>
        <v>804791</v>
      </c>
      <c r="BG19" s="116">
        <f>SUM(BH19,+BM19)</f>
        <v>168664</v>
      </c>
      <c r="BH19" s="116">
        <f>SUM(BI19:BL19)</f>
        <v>168664</v>
      </c>
      <c r="BI19" s="116">
        <v>0</v>
      </c>
      <c r="BJ19" s="116">
        <v>168664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134931</v>
      </c>
      <c r="BP19" s="116">
        <f>SUM(BQ19:BT19)</f>
        <v>76392</v>
      </c>
      <c r="BQ19" s="116">
        <v>11671</v>
      </c>
      <c r="BR19" s="116">
        <v>40894</v>
      </c>
      <c r="BS19" s="116">
        <v>23827</v>
      </c>
      <c r="BT19" s="116">
        <v>0</v>
      </c>
      <c r="BU19" s="116">
        <f>SUM(BV19:BX19)</f>
        <v>53395</v>
      </c>
      <c r="BV19" s="116">
        <v>3423</v>
      </c>
      <c r="BW19" s="116">
        <v>49972</v>
      </c>
      <c r="BX19" s="116">
        <v>0</v>
      </c>
      <c r="BY19" s="116">
        <v>805</v>
      </c>
      <c r="BZ19" s="116">
        <f>SUM(CA19:CD19)</f>
        <v>4339</v>
      </c>
      <c r="CA19" s="116">
        <v>0</v>
      </c>
      <c r="CB19" s="116">
        <v>2907</v>
      </c>
      <c r="CC19" s="116">
        <v>0</v>
      </c>
      <c r="CD19" s="116">
        <v>1432</v>
      </c>
      <c r="CE19" s="116">
        <v>0</v>
      </c>
      <c r="CF19" s="116">
        <v>0</v>
      </c>
      <c r="CG19" s="116">
        <v>2927</v>
      </c>
      <c r="CH19" s="116">
        <f>SUM(BG19,+BO19,+CG19)</f>
        <v>306522</v>
      </c>
      <c r="CI19" s="116">
        <f>SUM(AE19,+BG19)</f>
        <v>436799</v>
      </c>
      <c r="CJ19" s="116">
        <f>SUM(AF19,+BH19)</f>
        <v>436799</v>
      </c>
      <c r="CK19" s="116">
        <f>SUM(AG19,+BI19)</f>
        <v>0</v>
      </c>
      <c r="CL19" s="116">
        <f>SUM(AH19,+BJ19)</f>
        <v>429652</v>
      </c>
      <c r="CM19" s="116">
        <f>SUM(AI19,+BK19)</f>
        <v>0</v>
      </c>
      <c r="CN19" s="116">
        <f>SUM(AJ19,+BL19)</f>
        <v>7147</v>
      </c>
      <c r="CO19" s="116">
        <f>SUM(AK19,+BM19)</f>
        <v>0</v>
      </c>
      <c r="CP19" s="116">
        <f>SUM(AL19,+BN19)</f>
        <v>0</v>
      </c>
      <c r="CQ19" s="116">
        <f>SUM(AM19,+BO19)</f>
        <v>613451</v>
      </c>
      <c r="CR19" s="116">
        <f>SUM(AN19,+BP19)</f>
        <v>317481</v>
      </c>
      <c r="CS19" s="116">
        <f>SUM(AO19,+BQ19)</f>
        <v>40104</v>
      </c>
      <c r="CT19" s="116">
        <f>SUM(AP19,+BR19)</f>
        <v>176769</v>
      </c>
      <c r="CU19" s="116">
        <f>SUM(AQ19,+BS19)</f>
        <v>73573</v>
      </c>
      <c r="CV19" s="116">
        <f>SUM(AR19,+BT19)</f>
        <v>27035</v>
      </c>
      <c r="CW19" s="116">
        <f>SUM(AS19,+BU19)</f>
        <v>194196</v>
      </c>
      <c r="CX19" s="116">
        <f>SUM(AT19,+BV19)</f>
        <v>22463</v>
      </c>
      <c r="CY19" s="116">
        <f>SUM(AU19,+BW19)</f>
        <v>153528</v>
      </c>
      <c r="CZ19" s="116">
        <f>SUM(AV19,+BX19)</f>
        <v>18205</v>
      </c>
      <c r="DA19" s="116">
        <f>SUM(AW19,+BY19)</f>
        <v>17316</v>
      </c>
      <c r="DB19" s="116">
        <f>SUM(AX19,+BZ19)</f>
        <v>84458</v>
      </c>
      <c r="DC19" s="116">
        <f>SUM(AY19,+CA19)</f>
        <v>0</v>
      </c>
      <c r="DD19" s="116">
        <f>SUM(AZ19,+CB19)</f>
        <v>56441</v>
      </c>
      <c r="DE19" s="116">
        <f>SUM(BA19,+CC19)</f>
        <v>5302</v>
      </c>
      <c r="DF19" s="116">
        <f>SUM(BB19,+CD19)</f>
        <v>22715</v>
      </c>
      <c r="DG19" s="116">
        <f>SUM(BC19,+CE19)</f>
        <v>0</v>
      </c>
      <c r="DH19" s="116">
        <f>SUM(BD19,+CF19)</f>
        <v>0</v>
      </c>
      <c r="DI19" s="116">
        <f>SUM(BE19,+CG19)</f>
        <v>61063</v>
      </c>
      <c r="DJ19" s="116">
        <f>SUM(BF19,+CH19)</f>
        <v>1111313</v>
      </c>
    </row>
    <row r="20" spans="1:114" ht="13.5" customHeight="1" x14ac:dyDescent="0.15">
      <c r="A20" s="114" t="s">
        <v>23</v>
      </c>
      <c r="B20" s="115" t="s">
        <v>363</v>
      </c>
      <c r="C20" s="114" t="s">
        <v>364</v>
      </c>
      <c r="D20" s="116">
        <f>SUM(E20,+L20)</f>
        <v>4243352</v>
      </c>
      <c r="E20" s="116">
        <f>SUM(F20:I20,K20)</f>
        <v>1843603</v>
      </c>
      <c r="F20" s="116">
        <v>526230</v>
      </c>
      <c r="G20" s="116">
        <v>0</v>
      </c>
      <c r="H20" s="116">
        <v>1105000</v>
      </c>
      <c r="I20" s="116">
        <v>90162</v>
      </c>
      <c r="J20" s="117" t="s">
        <v>431</v>
      </c>
      <c r="K20" s="116">
        <v>122211</v>
      </c>
      <c r="L20" s="116">
        <v>2399749</v>
      </c>
      <c r="M20" s="116">
        <f>SUM(N20,+U20)</f>
        <v>159664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431</v>
      </c>
      <c r="T20" s="116">
        <v>0</v>
      </c>
      <c r="U20" s="116">
        <v>159664</v>
      </c>
      <c r="V20" s="116">
        <f>+SUM(D20,M20)</f>
        <v>4403016</v>
      </c>
      <c r="W20" s="116">
        <f>+SUM(E20,N20)</f>
        <v>1843603</v>
      </c>
      <c r="X20" s="116">
        <f>+SUM(F20,O20)</f>
        <v>526230</v>
      </c>
      <c r="Y20" s="116">
        <f>+SUM(G20,P20)</f>
        <v>0</v>
      </c>
      <c r="Z20" s="116">
        <f>+SUM(H20,Q20)</f>
        <v>1105000</v>
      </c>
      <c r="AA20" s="116">
        <f>+SUM(I20,R20)</f>
        <v>90162</v>
      </c>
      <c r="AB20" s="117" t="str">
        <f>IF(+SUM(J20,S20)=0,"-",+SUM(J20,S20))</f>
        <v>-</v>
      </c>
      <c r="AC20" s="116">
        <f>+SUM(K20,T20)</f>
        <v>122211</v>
      </c>
      <c r="AD20" s="116">
        <f>+SUM(L20,U20)</f>
        <v>2559413</v>
      </c>
      <c r="AE20" s="116">
        <f>SUM(AF20,+AK20)</f>
        <v>2156165</v>
      </c>
      <c r="AF20" s="116">
        <f>SUM(AG20:AJ20)</f>
        <v>2156165</v>
      </c>
      <c r="AG20" s="116">
        <v>0</v>
      </c>
      <c r="AH20" s="116">
        <v>2156165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2010605</v>
      </c>
      <c r="AN20" s="116">
        <f>SUM(AO20:AR20)</f>
        <v>220021</v>
      </c>
      <c r="AO20" s="116">
        <v>104938</v>
      </c>
      <c r="AP20" s="116">
        <v>0</v>
      </c>
      <c r="AQ20" s="116">
        <v>115083</v>
      </c>
      <c r="AR20" s="116">
        <v>0</v>
      </c>
      <c r="AS20" s="116">
        <f>SUM(AT20:AV20)</f>
        <v>563906</v>
      </c>
      <c r="AT20" s="116">
        <v>0</v>
      </c>
      <c r="AU20" s="116">
        <v>563906</v>
      </c>
      <c r="AV20" s="116">
        <v>0</v>
      </c>
      <c r="AW20" s="116">
        <v>0</v>
      </c>
      <c r="AX20" s="116">
        <f>SUM(AY20:BB20)</f>
        <v>1226678</v>
      </c>
      <c r="AY20" s="116">
        <v>452591</v>
      </c>
      <c r="AZ20" s="116">
        <v>741415</v>
      </c>
      <c r="BA20" s="116">
        <v>10646</v>
      </c>
      <c r="BB20" s="116">
        <v>22026</v>
      </c>
      <c r="BC20" s="116">
        <v>15</v>
      </c>
      <c r="BD20" s="116">
        <v>0</v>
      </c>
      <c r="BE20" s="116">
        <v>76567</v>
      </c>
      <c r="BF20" s="116">
        <f>SUM(AE20,+AM20,+BE20)</f>
        <v>4243337</v>
      </c>
      <c r="BG20" s="116">
        <f>SUM(BH20,+BM20)</f>
        <v>9020</v>
      </c>
      <c r="BH20" s="116">
        <f>SUM(BI20:BL20)</f>
        <v>9020</v>
      </c>
      <c r="BI20" s="116">
        <v>0</v>
      </c>
      <c r="BJ20" s="116">
        <v>9020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150644</v>
      </c>
      <c r="BP20" s="116">
        <f>SUM(BQ20:BT20)</f>
        <v>61971</v>
      </c>
      <c r="BQ20" s="116">
        <v>0</v>
      </c>
      <c r="BR20" s="116">
        <v>0</v>
      </c>
      <c r="BS20" s="116">
        <v>61971</v>
      </c>
      <c r="BT20" s="116">
        <v>0</v>
      </c>
      <c r="BU20" s="116">
        <f>SUM(BV20:BX20)</f>
        <v>51647</v>
      </c>
      <c r="BV20" s="116">
        <v>0</v>
      </c>
      <c r="BW20" s="116">
        <v>51647</v>
      </c>
      <c r="BX20" s="116">
        <v>0</v>
      </c>
      <c r="BY20" s="116">
        <v>0</v>
      </c>
      <c r="BZ20" s="116">
        <f>SUM(CA20:CD20)</f>
        <v>37026</v>
      </c>
      <c r="CA20" s="116">
        <v>0</v>
      </c>
      <c r="CB20" s="116">
        <v>37026</v>
      </c>
      <c r="CC20" s="116">
        <v>0</v>
      </c>
      <c r="CD20" s="116">
        <v>0</v>
      </c>
      <c r="CE20" s="116">
        <v>0</v>
      </c>
      <c r="CF20" s="116">
        <v>0</v>
      </c>
      <c r="CG20" s="116">
        <v>0</v>
      </c>
      <c r="CH20" s="116">
        <f>SUM(BG20,+BO20,+CG20)</f>
        <v>159664</v>
      </c>
      <c r="CI20" s="116">
        <f>SUM(AE20,+BG20)</f>
        <v>2165185</v>
      </c>
      <c r="CJ20" s="116">
        <f>SUM(AF20,+BH20)</f>
        <v>2165185</v>
      </c>
      <c r="CK20" s="116">
        <f>SUM(AG20,+BI20)</f>
        <v>0</v>
      </c>
      <c r="CL20" s="116">
        <f>SUM(AH20,+BJ20)</f>
        <v>2165185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2161249</v>
      </c>
      <c r="CR20" s="116">
        <f>SUM(AN20,+BP20)</f>
        <v>281992</v>
      </c>
      <c r="CS20" s="116">
        <f>SUM(AO20,+BQ20)</f>
        <v>104938</v>
      </c>
      <c r="CT20" s="116">
        <f>SUM(AP20,+BR20)</f>
        <v>0</v>
      </c>
      <c r="CU20" s="116">
        <f>SUM(AQ20,+BS20)</f>
        <v>177054</v>
      </c>
      <c r="CV20" s="116">
        <f>SUM(AR20,+BT20)</f>
        <v>0</v>
      </c>
      <c r="CW20" s="116">
        <f>SUM(AS20,+BU20)</f>
        <v>615553</v>
      </c>
      <c r="CX20" s="116">
        <f>SUM(AT20,+BV20)</f>
        <v>0</v>
      </c>
      <c r="CY20" s="116">
        <f>SUM(AU20,+BW20)</f>
        <v>615553</v>
      </c>
      <c r="CZ20" s="116">
        <f>SUM(AV20,+BX20)</f>
        <v>0</v>
      </c>
      <c r="DA20" s="116">
        <f>SUM(AW20,+BY20)</f>
        <v>0</v>
      </c>
      <c r="DB20" s="116">
        <f>SUM(AX20,+BZ20)</f>
        <v>1263704</v>
      </c>
      <c r="DC20" s="116">
        <f>SUM(AY20,+CA20)</f>
        <v>452591</v>
      </c>
      <c r="DD20" s="116">
        <f>SUM(AZ20,+CB20)</f>
        <v>778441</v>
      </c>
      <c r="DE20" s="116">
        <f>SUM(BA20,+CC20)</f>
        <v>10646</v>
      </c>
      <c r="DF20" s="116">
        <f>SUM(BB20,+CD20)</f>
        <v>22026</v>
      </c>
      <c r="DG20" s="116">
        <f>SUM(BC20,+CE20)</f>
        <v>15</v>
      </c>
      <c r="DH20" s="116">
        <f>SUM(BD20,+CF20)</f>
        <v>0</v>
      </c>
      <c r="DI20" s="116">
        <f>SUM(BE20,+CG20)</f>
        <v>76567</v>
      </c>
      <c r="DJ20" s="116">
        <f>SUM(BF20,+CH20)</f>
        <v>4403001</v>
      </c>
    </row>
    <row r="21" spans="1:114" ht="13.5" customHeight="1" x14ac:dyDescent="0.15">
      <c r="A21" s="114" t="s">
        <v>23</v>
      </c>
      <c r="B21" s="115" t="s">
        <v>365</v>
      </c>
      <c r="C21" s="114" t="s">
        <v>366</v>
      </c>
      <c r="D21" s="116">
        <f>SUM(E21,+L21)</f>
        <v>766678</v>
      </c>
      <c r="E21" s="116">
        <f>SUM(F21:I21,K21)</f>
        <v>146124</v>
      </c>
      <c r="F21" s="116">
        <v>0</v>
      </c>
      <c r="G21" s="116">
        <v>0</v>
      </c>
      <c r="H21" s="116">
        <v>0</v>
      </c>
      <c r="I21" s="116">
        <v>146069</v>
      </c>
      <c r="J21" s="117" t="s">
        <v>431</v>
      </c>
      <c r="K21" s="116">
        <v>55</v>
      </c>
      <c r="L21" s="116">
        <v>620554</v>
      </c>
      <c r="M21" s="116">
        <f>SUM(N21,+U21)</f>
        <v>71427</v>
      </c>
      <c r="N21" s="116">
        <f>SUM(O21:R21,T21)</f>
        <v>71427</v>
      </c>
      <c r="O21" s="116">
        <v>0</v>
      </c>
      <c r="P21" s="116">
        <v>0</v>
      </c>
      <c r="Q21" s="116">
        <v>0</v>
      </c>
      <c r="R21" s="116">
        <v>0</v>
      </c>
      <c r="S21" s="117" t="s">
        <v>431</v>
      </c>
      <c r="T21" s="116">
        <v>71427</v>
      </c>
      <c r="U21" s="116">
        <v>0</v>
      </c>
      <c r="V21" s="116">
        <f>+SUM(D21,M21)</f>
        <v>838105</v>
      </c>
      <c r="W21" s="116">
        <f>+SUM(E21,N21)</f>
        <v>217551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146069</v>
      </c>
      <c r="AB21" s="117" t="str">
        <f>IF(+SUM(J21,S21)=0,"-",+SUM(J21,S21))</f>
        <v>-</v>
      </c>
      <c r="AC21" s="116">
        <f>+SUM(K21,T21)</f>
        <v>71482</v>
      </c>
      <c r="AD21" s="116">
        <f>+SUM(L21,U21)</f>
        <v>620554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92071</v>
      </c>
      <c r="AM21" s="116">
        <f>SUM(AN21,AS21,AW21,AX21,BD21)</f>
        <v>369536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369536</v>
      </c>
      <c r="AT21" s="116">
        <v>369536</v>
      </c>
      <c r="AU21" s="116">
        <v>0</v>
      </c>
      <c r="AV21" s="116">
        <v>0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305071</v>
      </c>
      <c r="BD21" s="116">
        <v>0</v>
      </c>
      <c r="BE21" s="116">
        <v>0</v>
      </c>
      <c r="BF21" s="116">
        <f>SUM(AE21,+AM21,+BE21)</f>
        <v>369536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6520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64907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98591</v>
      </c>
      <c r="CQ21" s="116">
        <f>SUM(AM21,+BO21)</f>
        <v>369536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369536</v>
      </c>
      <c r="CX21" s="116">
        <f>SUM(AT21,+BV21)</f>
        <v>369536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369978</v>
      </c>
      <c r="DH21" s="116">
        <f>SUM(BD21,+CF21)</f>
        <v>0</v>
      </c>
      <c r="DI21" s="116">
        <f>SUM(BE21,+CG21)</f>
        <v>0</v>
      </c>
      <c r="DJ21" s="116">
        <f>SUM(BF21,+CH21)</f>
        <v>369536</v>
      </c>
    </row>
    <row r="22" spans="1:114" ht="13.5" customHeight="1" x14ac:dyDescent="0.15">
      <c r="A22" s="114" t="s">
        <v>23</v>
      </c>
      <c r="B22" s="115" t="s">
        <v>367</v>
      </c>
      <c r="C22" s="114" t="s">
        <v>368</v>
      </c>
      <c r="D22" s="116">
        <f>SUM(E22,+L22)</f>
        <v>618119</v>
      </c>
      <c r="E22" s="116">
        <f>SUM(F22:I22,K22)</f>
        <v>78126</v>
      </c>
      <c r="F22" s="116">
        <v>0</v>
      </c>
      <c r="G22" s="116">
        <v>0</v>
      </c>
      <c r="H22" s="116">
        <v>0</v>
      </c>
      <c r="I22" s="116">
        <v>69904</v>
      </c>
      <c r="J22" s="117" t="s">
        <v>431</v>
      </c>
      <c r="K22" s="116">
        <v>8222</v>
      </c>
      <c r="L22" s="116">
        <v>539993</v>
      </c>
      <c r="M22" s="116">
        <f>SUM(N22,+U22)</f>
        <v>130213</v>
      </c>
      <c r="N22" s="116">
        <f>SUM(O22:R22,T22)</f>
        <v>31802</v>
      </c>
      <c r="O22" s="116">
        <v>1263</v>
      </c>
      <c r="P22" s="116">
        <v>1264</v>
      </c>
      <c r="Q22" s="116">
        <v>0</v>
      </c>
      <c r="R22" s="116">
        <v>29275</v>
      </c>
      <c r="S22" s="117" t="s">
        <v>431</v>
      </c>
      <c r="T22" s="116">
        <v>0</v>
      </c>
      <c r="U22" s="116">
        <v>98411</v>
      </c>
      <c r="V22" s="116">
        <f>+SUM(D22,M22)</f>
        <v>748332</v>
      </c>
      <c r="W22" s="116">
        <f>+SUM(E22,N22)</f>
        <v>109928</v>
      </c>
      <c r="X22" s="116">
        <f>+SUM(F22,O22)</f>
        <v>1263</v>
      </c>
      <c r="Y22" s="116">
        <f>+SUM(G22,P22)</f>
        <v>1264</v>
      </c>
      <c r="Z22" s="116">
        <f>+SUM(H22,Q22)</f>
        <v>0</v>
      </c>
      <c r="AA22" s="116">
        <f>+SUM(I22,R22)</f>
        <v>99179</v>
      </c>
      <c r="AB22" s="117" t="str">
        <f>IF(+SUM(J22,S22)=0,"-",+SUM(J22,S22))</f>
        <v>-</v>
      </c>
      <c r="AC22" s="116">
        <f>+SUM(K22,T22)</f>
        <v>8222</v>
      </c>
      <c r="AD22" s="116">
        <f>+SUM(L22,U22)</f>
        <v>638404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618119</v>
      </c>
      <c r="AN22" s="116">
        <f>SUM(AO22:AR22)</f>
        <v>34034</v>
      </c>
      <c r="AO22" s="116">
        <v>34034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584085</v>
      </c>
      <c r="AY22" s="116">
        <v>137883</v>
      </c>
      <c r="AZ22" s="116">
        <v>432139</v>
      </c>
      <c r="BA22" s="116">
        <v>6959</v>
      </c>
      <c r="BB22" s="116">
        <v>7104</v>
      </c>
      <c r="BC22" s="116">
        <v>0</v>
      </c>
      <c r="BD22" s="116">
        <v>0</v>
      </c>
      <c r="BE22" s="116">
        <v>0</v>
      </c>
      <c r="BF22" s="116">
        <f>SUM(AE22,+AM22,+BE22)</f>
        <v>618119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7955</v>
      </c>
      <c r="BP22" s="116">
        <f>SUM(BQ22:BT22)</f>
        <v>7955</v>
      </c>
      <c r="BQ22" s="116">
        <v>7955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122258</v>
      </c>
      <c r="CF22" s="116">
        <v>0</v>
      </c>
      <c r="CG22" s="116">
        <v>0</v>
      </c>
      <c r="CH22" s="116">
        <f>SUM(BG22,+BO22,+CG22)</f>
        <v>7955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626074</v>
      </c>
      <c r="CR22" s="116">
        <f>SUM(AN22,+BP22)</f>
        <v>41989</v>
      </c>
      <c r="CS22" s="116">
        <f>SUM(AO22,+BQ22)</f>
        <v>41989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584085</v>
      </c>
      <c r="DC22" s="116">
        <f>SUM(AY22,+CA22)</f>
        <v>137883</v>
      </c>
      <c r="DD22" s="116">
        <f>SUM(AZ22,+CB22)</f>
        <v>432139</v>
      </c>
      <c r="DE22" s="116">
        <f>SUM(BA22,+CC22)</f>
        <v>6959</v>
      </c>
      <c r="DF22" s="116">
        <f>SUM(BB22,+CD22)</f>
        <v>7104</v>
      </c>
      <c r="DG22" s="116">
        <f>SUM(BC22,+CE22)</f>
        <v>122258</v>
      </c>
      <c r="DH22" s="116">
        <f>SUM(BD22,+CF22)</f>
        <v>0</v>
      </c>
      <c r="DI22" s="116">
        <f>SUM(BE22,+CG22)</f>
        <v>0</v>
      </c>
      <c r="DJ22" s="116">
        <f>SUM(BF22,+CH22)</f>
        <v>626074</v>
      </c>
    </row>
    <row r="23" spans="1:114" ht="13.5" customHeight="1" x14ac:dyDescent="0.15">
      <c r="A23" s="114" t="s">
        <v>23</v>
      </c>
      <c r="B23" s="115" t="s">
        <v>369</v>
      </c>
      <c r="C23" s="114" t="s">
        <v>370</v>
      </c>
      <c r="D23" s="116">
        <f>SUM(E23,+L23)</f>
        <v>813441</v>
      </c>
      <c r="E23" s="116">
        <f>SUM(F23:I23,K23)</f>
        <v>116507</v>
      </c>
      <c r="F23" s="116">
        <v>0</v>
      </c>
      <c r="G23" s="116">
        <v>0</v>
      </c>
      <c r="H23" s="116">
        <v>0</v>
      </c>
      <c r="I23" s="116">
        <v>89475</v>
      </c>
      <c r="J23" s="117" t="s">
        <v>431</v>
      </c>
      <c r="K23" s="116">
        <v>27032</v>
      </c>
      <c r="L23" s="116">
        <v>696934</v>
      </c>
      <c r="M23" s="116">
        <f>SUM(N23,+U23)</f>
        <v>131597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431</v>
      </c>
      <c r="T23" s="116">
        <v>0</v>
      </c>
      <c r="U23" s="116">
        <v>131597</v>
      </c>
      <c r="V23" s="116">
        <f>+SUM(D23,M23)</f>
        <v>945038</v>
      </c>
      <c r="W23" s="116">
        <f>+SUM(E23,N23)</f>
        <v>116507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89475</v>
      </c>
      <c r="AB23" s="117" t="str">
        <f>IF(+SUM(J23,S23)=0,"-",+SUM(J23,S23))</f>
        <v>-</v>
      </c>
      <c r="AC23" s="116">
        <f>+SUM(K23,T23)</f>
        <v>27032</v>
      </c>
      <c r="AD23" s="116">
        <f>+SUM(L23,U23)</f>
        <v>828531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353927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353927</v>
      </c>
      <c r="AY23" s="116">
        <v>173482</v>
      </c>
      <c r="AZ23" s="116">
        <v>113287</v>
      </c>
      <c r="BA23" s="116">
        <v>63591</v>
      </c>
      <c r="BB23" s="116">
        <v>3567</v>
      </c>
      <c r="BC23" s="116">
        <v>287946</v>
      </c>
      <c r="BD23" s="116">
        <v>0</v>
      </c>
      <c r="BE23" s="116">
        <v>171568</v>
      </c>
      <c r="BF23" s="116">
        <f>SUM(AE23,+AM23,+BE23)</f>
        <v>525495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131597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353927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353927</v>
      </c>
      <c r="DC23" s="116">
        <f>SUM(AY23,+CA23)</f>
        <v>173482</v>
      </c>
      <c r="DD23" s="116">
        <f>SUM(AZ23,+CB23)</f>
        <v>113287</v>
      </c>
      <c r="DE23" s="116">
        <f>SUM(BA23,+CC23)</f>
        <v>63591</v>
      </c>
      <c r="DF23" s="116">
        <f>SUM(BB23,+CD23)</f>
        <v>3567</v>
      </c>
      <c r="DG23" s="116">
        <f>SUM(BC23,+CE23)</f>
        <v>419543</v>
      </c>
      <c r="DH23" s="116">
        <f>SUM(BD23,+CF23)</f>
        <v>0</v>
      </c>
      <c r="DI23" s="116">
        <f>SUM(BE23,+CG23)</f>
        <v>171568</v>
      </c>
      <c r="DJ23" s="116">
        <f>SUM(BF23,+CH23)</f>
        <v>525495</v>
      </c>
    </row>
    <row r="24" spans="1:114" ht="13.5" customHeight="1" x14ac:dyDescent="0.15">
      <c r="A24" s="114" t="s">
        <v>23</v>
      </c>
      <c r="B24" s="115" t="s">
        <v>373</v>
      </c>
      <c r="C24" s="114" t="s">
        <v>374</v>
      </c>
      <c r="D24" s="116">
        <f>SUM(E24,+L24)</f>
        <v>699312</v>
      </c>
      <c r="E24" s="116">
        <f>SUM(F24:I24,K24)</f>
        <v>74883</v>
      </c>
      <c r="F24" s="116">
        <v>0</v>
      </c>
      <c r="G24" s="116">
        <v>0</v>
      </c>
      <c r="H24" s="116">
        <v>0</v>
      </c>
      <c r="I24" s="116">
        <v>58130</v>
      </c>
      <c r="J24" s="117" t="s">
        <v>431</v>
      </c>
      <c r="K24" s="116">
        <v>16753</v>
      </c>
      <c r="L24" s="116">
        <v>624429</v>
      </c>
      <c r="M24" s="116">
        <f>SUM(N24,+U24)</f>
        <v>191805</v>
      </c>
      <c r="N24" s="116">
        <f>SUM(O24:R24,T24)</f>
        <v>68090</v>
      </c>
      <c r="O24" s="116">
        <v>0</v>
      </c>
      <c r="P24" s="116">
        <v>0</v>
      </c>
      <c r="Q24" s="116">
        <v>0</v>
      </c>
      <c r="R24" s="116">
        <v>0</v>
      </c>
      <c r="S24" s="117" t="s">
        <v>431</v>
      </c>
      <c r="T24" s="116">
        <v>68090</v>
      </c>
      <c r="U24" s="116">
        <v>123715</v>
      </c>
      <c r="V24" s="116">
        <f>+SUM(D24,M24)</f>
        <v>891117</v>
      </c>
      <c r="W24" s="116">
        <f>+SUM(E24,N24)</f>
        <v>142973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58130</v>
      </c>
      <c r="AB24" s="117" t="str">
        <f>IF(+SUM(J24,S24)=0,"-",+SUM(J24,S24))</f>
        <v>-</v>
      </c>
      <c r="AC24" s="116">
        <f>+SUM(K24,T24)</f>
        <v>84843</v>
      </c>
      <c r="AD24" s="116">
        <f>+SUM(L24,U24)</f>
        <v>748144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694708</v>
      </c>
      <c r="AN24" s="116">
        <f>SUM(AO24:AR24)</f>
        <v>67788</v>
      </c>
      <c r="AO24" s="116">
        <v>5840</v>
      </c>
      <c r="AP24" s="116">
        <v>0</v>
      </c>
      <c r="AQ24" s="116">
        <v>61948</v>
      </c>
      <c r="AR24" s="116">
        <v>0</v>
      </c>
      <c r="AS24" s="116">
        <f>SUM(AT24:AV24)</f>
        <v>399120</v>
      </c>
      <c r="AT24" s="116">
        <v>2047</v>
      </c>
      <c r="AU24" s="116">
        <v>397006</v>
      </c>
      <c r="AV24" s="116">
        <v>67</v>
      </c>
      <c r="AW24" s="116">
        <v>0</v>
      </c>
      <c r="AX24" s="116">
        <f>SUM(AY24:BB24)</f>
        <v>227800</v>
      </c>
      <c r="AY24" s="116">
        <v>142314</v>
      </c>
      <c r="AZ24" s="116">
        <v>40494</v>
      </c>
      <c r="BA24" s="116">
        <v>33962</v>
      </c>
      <c r="BB24" s="116">
        <v>11030</v>
      </c>
      <c r="BC24" s="116">
        <v>0</v>
      </c>
      <c r="BD24" s="116">
        <v>0</v>
      </c>
      <c r="BE24" s="116">
        <v>4604</v>
      </c>
      <c r="BF24" s="116">
        <f>SUM(AE24,+AM24,+BE24)</f>
        <v>699312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191759</v>
      </c>
      <c r="BP24" s="116">
        <f>SUM(BQ24:BT24)</f>
        <v>7225</v>
      </c>
      <c r="BQ24" s="116">
        <v>7225</v>
      </c>
      <c r="BR24" s="116">
        <v>0</v>
      </c>
      <c r="BS24" s="116">
        <v>0</v>
      </c>
      <c r="BT24" s="116">
        <v>0</v>
      </c>
      <c r="BU24" s="116">
        <f>SUM(BV24:BX24)</f>
        <v>120911</v>
      </c>
      <c r="BV24" s="116">
        <v>0</v>
      </c>
      <c r="BW24" s="116">
        <v>120911</v>
      </c>
      <c r="BX24" s="116">
        <v>0</v>
      </c>
      <c r="BY24" s="116">
        <v>0</v>
      </c>
      <c r="BZ24" s="116">
        <f>SUM(CA24:CD24)</f>
        <v>63623</v>
      </c>
      <c r="CA24" s="116">
        <v>0</v>
      </c>
      <c r="CB24" s="116">
        <v>35903</v>
      </c>
      <c r="CC24" s="116">
        <v>27720</v>
      </c>
      <c r="CD24" s="116">
        <v>0</v>
      </c>
      <c r="CE24" s="116">
        <v>0</v>
      </c>
      <c r="CF24" s="116">
        <v>0</v>
      </c>
      <c r="CG24" s="116">
        <v>46</v>
      </c>
      <c r="CH24" s="116">
        <f>SUM(BG24,+BO24,+CG24)</f>
        <v>191805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886467</v>
      </c>
      <c r="CR24" s="116">
        <f>SUM(AN24,+BP24)</f>
        <v>75013</v>
      </c>
      <c r="CS24" s="116">
        <f>SUM(AO24,+BQ24)</f>
        <v>13065</v>
      </c>
      <c r="CT24" s="116">
        <f>SUM(AP24,+BR24)</f>
        <v>0</v>
      </c>
      <c r="CU24" s="116">
        <f>SUM(AQ24,+BS24)</f>
        <v>61948</v>
      </c>
      <c r="CV24" s="116">
        <f>SUM(AR24,+BT24)</f>
        <v>0</v>
      </c>
      <c r="CW24" s="116">
        <f>SUM(AS24,+BU24)</f>
        <v>520031</v>
      </c>
      <c r="CX24" s="116">
        <f>SUM(AT24,+BV24)</f>
        <v>2047</v>
      </c>
      <c r="CY24" s="116">
        <f>SUM(AU24,+BW24)</f>
        <v>517917</v>
      </c>
      <c r="CZ24" s="116">
        <f>SUM(AV24,+BX24)</f>
        <v>67</v>
      </c>
      <c r="DA24" s="116">
        <f>SUM(AW24,+BY24)</f>
        <v>0</v>
      </c>
      <c r="DB24" s="116">
        <f>SUM(AX24,+BZ24)</f>
        <v>291423</v>
      </c>
      <c r="DC24" s="116">
        <f>SUM(AY24,+CA24)</f>
        <v>142314</v>
      </c>
      <c r="DD24" s="116">
        <f>SUM(AZ24,+CB24)</f>
        <v>76397</v>
      </c>
      <c r="DE24" s="116">
        <f>SUM(BA24,+CC24)</f>
        <v>61682</v>
      </c>
      <c r="DF24" s="116">
        <f>SUM(BB24,+CD24)</f>
        <v>11030</v>
      </c>
      <c r="DG24" s="116">
        <f>SUM(BC24,+CE24)</f>
        <v>0</v>
      </c>
      <c r="DH24" s="116">
        <f>SUM(BD24,+CF24)</f>
        <v>0</v>
      </c>
      <c r="DI24" s="116">
        <f>SUM(BE24,+CG24)</f>
        <v>4650</v>
      </c>
      <c r="DJ24" s="116">
        <f>SUM(BF24,+CH24)</f>
        <v>891117</v>
      </c>
    </row>
    <row r="25" spans="1:114" ht="13.5" customHeight="1" x14ac:dyDescent="0.15">
      <c r="A25" s="114" t="s">
        <v>23</v>
      </c>
      <c r="B25" s="115" t="s">
        <v>375</v>
      </c>
      <c r="C25" s="114" t="s">
        <v>376</v>
      </c>
      <c r="D25" s="116">
        <f>SUM(E25,+L25)</f>
        <v>544711</v>
      </c>
      <c r="E25" s="116">
        <f>SUM(F25:I25,K25)</f>
        <v>64143</v>
      </c>
      <c r="F25" s="116">
        <v>0</v>
      </c>
      <c r="G25" s="116">
        <v>0</v>
      </c>
      <c r="H25" s="116">
        <v>0</v>
      </c>
      <c r="I25" s="116">
        <v>55290</v>
      </c>
      <c r="J25" s="117" t="s">
        <v>431</v>
      </c>
      <c r="K25" s="116">
        <v>8853</v>
      </c>
      <c r="L25" s="116">
        <v>480568</v>
      </c>
      <c r="M25" s="116">
        <f>SUM(N25,+U25)</f>
        <v>272376</v>
      </c>
      <c r="N25" s="116">
        <f>SUM(O25:R25,T25)</f>
        <v>185224</v>
      </c>
      <c r="O25" s="116">
        <v>0</v>
      </c>
      <c r="P25" s="116">
        <v>0</v>
      </c>
      <c r="Q25" s="116">
        <v>0</v>
      </c>
      <c r="R25" s="116">
        <v>64020</v>
      </c>
      <c r="S25" s="117" t="s">
        <v>431</v>
      </c>
      <c r="T25" s="116">
        <v>121204</v>
      </c>
      <c r="U25" s="116">
        <v>87152</v>
      </c>
      <c r="V25" s="116">
        <f>+SUM(D25,M25)</f>
        <v>817087</v>
      </c>
      <c r="W25" s="116">
        <f>+SUM(E25,N25)</f>
        <v>249367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119310</v>
      </c>
      <c r="AB25" s="117" t="str">
        <f>IF(+SUM(J25,S25)=0,"-",+SUM(J25,S25))</f>
        <v>-</v>
      </c>
      <c r="AC25" s="116">
        <f>+SUM(K25,T25)</f>
        <v>130057</v>
      </c>
      <c r="AD25" s="116">
        <f>+SUM(L25,U25)</f>
        <v>567720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351427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87848</v>
      </c>
      <c r="AT25" s="116">
        <v>0</v>
      </c>
      <c r="AU25" s="116">
        <v>86759</v>
      </c>
      <c r="AV25" s="116">
        <v>1089</v>
      </c>
      <c r="AW25" s="116">
        <v>0</v>
      </c>
      <c r="AX25" s="116">
        <f>SUM(AY25:BB25)</f>
        <v>263579</v>
      </c>
      <c r="AY25" s="116">
        <v>195718</v>
      </c>
      <c r="AZ25" s="116">
        <v>67861</v>
      </c>
      <c r="BA25" s="116">
        <v>0</v>
      </c>
      <c r="BB25" s="116">
        <v>0</v>
      </c>
      <c r="BC25" s="116">
        <v>193243</v>
      </c>
      <c r="BD25" s="116">
        <v>0</v>
      </c>
      <c r="BE25" s="116">
        <v>41</v>
      </c>
      <c r="BF25" s="116">
        <f>SUM(AE25,+AM25,+BE25)</f>
        <v>351468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182218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182218</v>
      </c>
      <c r="CA25" s="116">
        <v>172158</v>
      </c>
      <c r="CB25" s="116">
        <v>0</v>
      </c>
      <c r="CC25" s="116">
        <v>0</v>
      </c>
      <c r="CD25" s="116">
        <v>10060</v>
      </c>
      <c r="CE25" s="116">
        <v>90158</v>
      </c>
      <c r="CF25" s="116">
        <v>0</v>
      </c>
      <c r="CG25" s="116">
        <v>0</v>
      </c>
      <c r="CH25" s="116">
        <f>SUM(BG25,+BO25,+CG25)</f>
        <v>182218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533645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87848</v>
      </c>
      <c r="CX25" s="116">
        <f>SUM(AT25,+BV25)</f>
        <v>0</v>
      </c>
      <c r="CY25" s="116">
        <f>SUM(AU25,+BW25)</f>
        <v>86759</v>
      </c>
      <c r="CZ25" s="116">
        <f>SUM(AV25,+BX25)</f>
        <v>1089</v>
      </c>
      <c r="DA25" s="116">
        <f>SUM(AW25,+BY25)</f>
        <v>0</v>
      </c>
      <c r="DB25" s="116">
        <f>SUM(AX25,+BZ25)</f>
        <v>445797</v>
      </c>
      <c r="DC25" s="116">
        <f>SUM(AY25,+CA25)</f>
        <v>367876</v>
      </c>
      <c r="DD25" s="116">
        <f>SUM(AZ25,+CB25)</f>
        <v>67861</v>
      </c>
      <c r="DE25" s="116">
        <f>SUM(BA25,+CC25)</f>
        <v>0</v>
      </c>
      <c r="DF25" s="116">
        <f>SUM(BB25,+CD25)</f>
        <v>10060</v>
      </c>
      <c r="DG25" s="116">
        <f>SUM(BC25,+CE25)</f>
        <v>283401</v>
      </c>
      <c r="DH25" s="116">
        <f>SUM(BD25,+CF25)</f>
        <v>0</v>
      </c>
      <c r="DI25" s="116">
        <f>SUM(BE25,+CG25)</f>
        <v>41</v>
      </c>
      <c r="DJ25" s="116">
        <f>SUM(BF25,+CH25)</f>
        <v>533686</v>
      </c>
    </row>
    <row r="26" spans="1:114" ht="13.5" customHeight="1" x14ac:dyDescent="0.15">
      <c r="A26" s="114" t="s">
        <v>23</v>
      </c>
      <c r="B26" s="115" t="s">
        <v>377</v>
      </c>
      <c r="C26" s="114" t="s">
        <v>378</v>
      </c>
      <c r="D26" s="116">
        <f>SUM(E26,+L26)</f>
        <v>1120577</v>
      </c>
      <c r="E26" s="116">
        <f>SUM(F26:I26,K26)</f>
        <v>148501</v>
      </c>
      <c r="F26" s="116">
        <v>0</v>
      </c>
      <c r="G26" s="116">
        <v>0</v>
      </c>
      <c r="H26" s="116">
        <v>0</v>
      </c>
      <c r="I26" s="116">
        <v>119967</v>
      </c>
      <c r="J26" s="117" t="s">
        <v>431</v>
      </c>
      <c r="K26" s="116">
        <v>28534</v>
      </c>
      <c r="L26" s="116">
        <v>972076</v>
      </c>
      <c r="M26" s="116">
        <f>SUM(N26,+U26)</f>
        <v>201711</v>
      </c>
      <c r="N26" s="116">
        <f>SUM(O26:R26,T26)</f>
        <v>23131</v>
      </c>
      <c r="O26" s="116">
        <v>0</v>
      </c>
      <c r="P26" s="116">
        <v>0</v>
      </c>
      <c r="Q26" s="116">
        <v>0</v>
      </c>
      <c r="R26" s="116">
        <v>23109</v>
      </c>
      <c r="S26" s="117" t="s">
        <v>431</v>
      </c>
      <c r="T26" s="116">
        <v>22</v>
      </c>
      <c r="U26" s="116">
        <v>178580</v>
      </c>
      <c r="V26" s="116">
        <f>+SUM(D26,M26)</f>
        <v>1322288</v>
      </c>
      <c r="W26" s="116">
        <f>+SUM(E26,N26)</f>
        <v>171632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143076</v>
      </c>
      <c r="AB26" s="117" t="str">
        <f>IF(+SUM(J26,S26)=0,"-",+SUM(J26,S26))</f>
        <v>-</v>
      </c>
      <c r="AC26" s="116">
        <f>+SUM(K26,T26)</f>
        <v>28556</v>
      </c>
      <c r="AD26" s="116">
        <f>+SUM(L26,U26)</f>
        <v>1150656</v>
      </c>
      <c r="AE26" s="116">
        <f>SUM(AF26,+AK26)</f>
        <v>208334</v>
      </c>
      <c r="AF26" s="116">
        <f>SUM(AG26:AJ26)</f>
        <v>208334</v>
      </c>
      <c r="AG26" s="116">
        <v>0</v>
      </c>
      <c r="AH26" s="116">
        <v>208334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912243</v>
      </c>
      <c r="AN26" s="116">
        <f>SUM(AO26:AR26)</f>
        <v>164236</v>
      </c>
      <c r="AO26" s="116">
        <v>80794</v>
      </c>
      <c r="AP26" s="116">
        <v>507</v>
      </c>
      <c r="AQ26" s="116">
        <v>82935</v>
      </c>
      <c r="AR26" s="116">
        <v>0</v>
      </c>
      <c r="AS26" s="116">
        <f>SUM(AT26:AV26)</f>
        <v>317624</v>
      </c>
      <c r="AT26" s="116">
        <v>11149</v>
      </c>
      <c r="AU26" s="116">
        <v>302937</v>
      </c>
      <c r="AV26" s="116">
        <v>3538</v>
      </c>
      <c r="AW26" s="116">
        <v>0</v>
      </c>
      <c r="AX26" s="116">
        <f>SUM(AY26:BB26)</f>
        <v>430383</v>
      </c>
      <c r="AY26" s="116">
        <v>239371</v>
      </c>
      <c r="AZ26" s="116">
        <v>178898</v>
      </c>
      <c r="BA26" s="116">
        <v>2515</v>
      </c>
      <c r="BB26" s="116">
        <v>9599</v>
      </c>
      <c r="BC26" s="116">
        <v>0</v>
      </c>
      <c r="BD26" s="116">
        <v>0</v>
      </c>
      <c r="BE26" s="116">
        <v>0</v>
      </c>
      <c r="BF26" s="116">
        <f>SUM(AE26,+AM26,+BE26)</f>
        <v>1120577</v>
      </c>
      <c r="BG26" s="116">
        <f>SUM(BH26,+BM26)</f>
        <v>83532</v>
      </c>
      <c r="BH26" s="116">
        <f>SUM(BI26:BL26)</f>
        <v>83532</v>
      </c>
      <c r="BI26" s="116">
        <v>0</v>
      </c>
      <c r="BJ26" s="116">
        <v>83532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118179</v>
      </c>
      <c r="BP26" s="116">
        <f>SUM(BQ26:BT26)</f>
        <v>14526</v>
      </c>
      <c r="BQ26" s="116">
        <v>7684</v>
      </c>
      <c r="BR26" s="116">
        <v>0</v>
      </c>
      <c r="BS26" s="116">
        <v>0</v>
      </c>
      <c r="BT26" s="116">
        <v>6842</v>
      </c>
      <c r="BU26" s="116">
        <f>SUM(BV26:BX26)</f>
        <v>69809</v>
      </c>
      <c r="BV26" s="116">
        <v>0</v>
      </c>
      <c r="BW26" s="116">
        <v>0</v>
      </c>
      <c r="BX26" s="116">
        <v>69809</v>
      </c>
      <c r="BY26" s="116">
        <v>0</v>
      </c>
      <c r="BZ26" s="116">
        <f>SUM(CA26:CD26)</f>
        <v>33844</v>
      </c>
      <c r="CA26" s="116">
        <v>0</v>
      </c>
      <c r="CB26" s="116">
        <v>30813</v>
      </c>
      <c r="CC26" s="116">
        <v>0</v>
      </c>
      <c r="CD26" s="116">
        <v>3031</v>
      </c>
      <c r="CE26" s="116">
        <v>0</v>
      </c>
      <c r="CF26" s="116">
        <v>0</v>
      </c>
      <c r="CG26" s="116">
        <v>0</v>
      </c>
      <c r="CH26" s="116">
        <f>SUM(BG26,+BO26,+CG26)</f>
        <v>201711</v>
      </c>
      <c r="CI26" s="116">
        <f>SUM(AE26,+BG26)</f>
        <v>291866</v>
      </c>
      <c r="CJ26" s="116">
        <f>SUM(AF26,+BH26)</f>
        <v>291866</v>
      </c>
      <c r="CK26" s="116">
        <f>SUM(AG26,+BI26)</f>
        <v>0</v>
      </c>
      <c r="CL26" s="116">
        <f>SUM(AH26,+BJ26)</f>
        <v>291866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1030422</v>
      </c>
      <c r="CR26" s="116">
        <f>SUM(AN26,+BP26)</f>
        <v>178762</v>
      </c>
      <c r="CS26" s="116">
        <f>SUM(AO26,+BQ26)</f>
        <v>88478</v>
      </c>
      <c r="CT26" s="116">
        <f>SUM(AP26,+BR26)</f>
        <v>507</v>
      </c>
      <c r="CU26" s="116">
        <f>SUM(AQ26,+BS26)</f>
        <v>82935</v>
      </c>
      <c r="CV26" s="116">
        <f>SUM(AR26,+BT26)</f>
        <v>6842</v>
      </c>
      <c r="CW26" s="116">
        <f>SUM(AS26,+BU26)</f>
        <v>387433</v>
      </c>
      <c r="CX26" s="116">
        <f>SUM(AT26,+BV26)</f>
        <v>11149</v>
      </c>
      <c r="CY26" s="116">
        <f>SUM(AU26,+BW26)</f>
        <v>302937</v>
      </c>
      <c r="CZ26" s="116">
        <f>SUM(AV26,+BX26)</f>
        <v>73347</v>
      </c>
      <c r="DA26" s="116">
        <f>SUM(AW26,+BY26)</f>
        <v>0</v>
      </c>
      <c r="DB26" s="116">
        <f>SUM(AX26,+BZ26)</f>
        <v>464227</v>
      </c>
      <c r="DC26" s="116">
        <f>SUM(AY26,+CA26)</f>
        <v>239371</v>
      </c>
      <c r="DD26" s="116">
        <f>SUM(AZ26,+CB26)</f>
        <v>209711</v>
      </c>
      <c r="DE26" s="116">
        <f>SUM(BA26,+CC26)</f>
        <v>2515</v>
      </c>
      <c r="DF26" s="116">
        <f>SUM(BB26,+CD26)</f>
        <v>12630</v>
      </c>
      <c r="DG26" s="116">
        <f>SUM(BC26,+CE26)</f>
        <v>0</v>
      </c>
      <c r="DH26" s="116">
        <f>SUM(BD26,+CF26)</f>
        <v>0</v>
      </c>
      <c r="DI26" s="116">
        <f>SUM(BE26,+CG26)</f>
        <v>0</v>
      </c>
      <c r="DJ26" s="116">
        <f>SUM(BF26,+CH26)</f>
        <v>1322288</v>
      </c>
    </row>
    <row r="27" spans="1:114" ht="13.5" customHeight="1" x14ac:dyDescent="0.15">
      <c r="A27" s="114" t="s">
        <v>23</v>
      </c>
      <c r="B27" s="115" t="s">
        <v>379</v>
      </c>
      <c r="C27" s="114" t="s">
        <v>380</v>
      </c>
      <c r="D27" s="116">
        <f>SUM(E27,+L27)</f>
        <v>606402</v>
      </c>
      <c r="E27" s="116">
        <f>SUM(F27:I27,K27)</f>
        <v>90156</v>
      </c>
      <c r="F27" s="116">
        <v>0</v>
      </c>
      <c r="G27" s="116">
        <v>0</v>
      </c>
      <c r="H27" s="116">
        <v>0</v>
      </c>
      <c r="I27" s="116">
        <v>78610</v>
      </c>
      <c r="J27" s="117" t="s">
        <v>431</v>
      </c>
      <c r="K27" s="116">
        <v>11546</v>
      </c>
      <c r="L27" s="116">
        <v>516246</v>
      </c>
      <c r="M27" s="116">
        <f>SUM(N27,+U27)</f>
        <v>722592</v>
      </c>
      <c r="N27" s="116">
        <f>SUM(O27:R27,T27)</f>
        <v>583521</v>
      </c>
      <c r="O27" s="116">
        <v>204321</v>
      </c>
      <c r="P27" s="116">
        <v>0</v>
      </c>
      <c r="Q27" s="116">
        <v>379200</v>
      </c>
      <c r="R27" s="116">
        <v>0</v>
      </c>
      <c r="S27" s="117" t="s">
        <v>431</v>
      </c>
      <c r="T27" s="116">
        <v>0</v>
      </c>
      <c r="U27" s="116">
        <v>139071</v>
      </c>
      <c r="V27" s="116">
        <f>+SUM(D27,M27)</f>
        <v>1328994</v>
      </c>
      <c r="W27" s="116">
        <f>+SUM(E27,N27)</f>
        <v>673677</v>
      </c>
      <c r="X27" s="116">
        <f>+SUM(F27,O27)</f>
        <v>204321</v>
      </c>
      <c r="Y27" s="116">
        <f>+SUM(G27,P27)</f>
        <v>0</v>
      </c>
      <c r="Z27" s="116">
        <f>+SUM(H27,Q27)</f>
        <v>379200</v>
      </c>
      <c r="AA27" s="116">
        <f>+SUM(I27,R27)</f>
        <v>78610</v>
      </c>
      <c r="AB27" s="117" t="str">
        <f>IF(+SUM(J27,S27)=0,"-",+SUM(J27,S27))</f>
        <v>-</v>
      </c>
      <c r="AC27" s="116">
        <f>+SUM(K27,T27)</f>
        <v>11546</v>
      </c>
      <c r="AD27" s="116">
        <f>+SUM(L27,U27)</f>
        <v>655317</v>
      </c>
      <c r="AE27" s="116">
        <f>SUM(AF27,+AK27)</f>
        <v>1568</v>
      </c>
      <c r="AF27" s="116">
        <f>SUM(AG27:AJ27)</f>
        <v>1568</v>
      </c>
      <c r="AG27" s="116">
        <v>0</v>
      </c>
      <c r="AH27" s="116">
        <v>0</v>
      </c>
      <c r="AI27" s="116">
        <v>0</v>
      </c>
      <c r="AJ27" s="116">
        <v>1568</v>
      </c>
      <c r="AK27" s="116">
        <v>0</v>
      </c>
      <c r="AL27" s="116">
        <v>0</v>
      </c>
      <c r="AM27" s="116">
        <f>SUM(AN27,AS27,AW27,AX27,BD27)</f>
        <v>602901</v>
      </c>
      <c r="AN27" s="116">
        <f>SUM(AO27:AR27)</f>
        <v>201782</v>
      </c>
      <c r="AO27" s="116">
        <v>86194</v>
      </c>
      <c r="AP27" s="116">
        <v>5779</v>
      </c>
      <c r="AQ27" s="116">
        <v>86691</v>
      </c>
      <c r="AR27" s="116">
        <v>23118</v>
      </c>
      <c r="AS27" s="116">
        <f>SUM(AT27:AV27)</f>
        <v>90707</v>
      </c>
      <c r="AT27" s="116">
        <v>23399</v>
      </c>
      <c r="AU27" s="116">
        <v>62202</v>
      </c>
      <c r="AV27" s="116">
        <v>5106</v>
      </c>
      <c r="AW27" s="116">
        <v>1259</v>
      </c>
      <c r="AX27" s="116">
        <f>SUM(AY27:BB27)</f>
        <v>309153</v>
      </c>
      <c r="AY27" s="116">
        <v>179127</v>
      </c>
      <c r="AZ27" s="116">
        <v>123497</v>
      </c>
      <c r="BA27" s="116">
        <v>6529</v>
      </c>
      <c r="BB27" s="116">
        <v>0</v>
      </c>
      <c r="BC27" s="116">
        <v>0</v>
      </c>
      <c r="BD27" s="116">
        <v>0</v>
      </c>
      <c r="BE27" s="116">
        <v>1933</v>
      </c>
      <c r="BF27" s="116">
        <f>SUM(AE27,+AM27,+BE27)</f>
        <v>606402</v>
      </c>
      <c r="BG27" s="116">
        <f>SUM(BH27,+BM27)</f>
        <v>669253</v>
      </c>
      <c r="BH27" s="116">
        <f>SUM(BI27:BL27)</f>
        <v>669253</v>
      </c>
      <c r="BI27" s="116">
        <v>0</v>
      </c>
      <c r="BJ27" s="116">
        <v>669253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53125</v>
      </c>
      <c r="BP27" s="116">
        <f>SUM(BQ27:BT27)</f>
        <v>20962</v>
      </c>
      <c r="BQ27" s="116">
        <v>0</v>
      </c>
      <c r="BR27" s="116">
        <v>0</v>
      </c>
      <c r="BS27" s="116">
        <v>18866</v>
      </c>
      <c r="BT27" s="116">
        <v>2096</v>
      </c>
      <c r="BU27" s="116">
        <f>SUM(BV27:BX27)</f>
        <v>26057</v>
      </c>
      <c r="BV27" s="116">
        <v>0</v>
      </c>
      <c r="BW27" s="116">
        <v>25980</v>
      </c>
      <c r="BX27" s="116">
        <v>77</v>
      </c>
      <c r="BY27" s="116">
        <v>0</v>
      </c>
      <c r="BZ27" s="116">
        <f>SUM(CA27:CD27)</f>
        <v>6106</v>
      </c>
      <c r="CA27" s="116">
        <v>0</v>
      </c>
      <c r="CB27" s="116">
        <v>4994</v>
      </c>
      <c r="CC27" s="116">
        <v>1112</v>
      </c>
      <c r="CD27" s="116">
        <v>0</v>
      </c>
      <c r="CE27" s="116">
        <v>0</v>
      </c>
      <c r="CF27" s="116">
        <v>0</v>
      </c>
      <c r="CG27" s="116">
        <v>214</v>
      </c>
      <c r="CH27" s="116">
        <f>SUM(BG27,+BO27,+CG27)</f>
        <v>722592</v>
      </c>
      <c r="CI27" s="116">
        <f>SUM(AE27,+BG27)</f>
        <v>670821</v>
      </c>
      <c r="CJ27" s="116">
        <f>SUM(AF27,+BH27)</f>
        <v>670821</v>
      </c>
      <c r="CK27" s="116">
        <f>SUM(AG27,+BI27)</f>
        <v>0</v>
      </c>
      <c r="CL27" s="116">
        <f>SUM(AH27,+BJ27)</f>
        <v>669253</v>
      </c>
      <c r="CM27" s="116">
        <f>SUM(AI27,+BK27)</f>
        <v>0</v>
      </c>
      <c r="CN27" s="116">
        <f>SUM(AJ27,+BL27)</f>
        <v>1568</v>
      </c>
      <c r="CO27" s="116">
        <f>SUM(AK27,+BM27)</f>
        <v>0</v>
      </c>
      <c r="CP27" s="116">
        <f>SUM(AL27,+BN27)</f>
        <v>0</v>
      </c>
      <c r="CQ27" s="116">
        <f>SUM(AM27,+BO27)</f>
        <v>656026</v>
      </c>
      <c r="CR27" s="116">
        <f>SUM(AN27,+BP27)</f>
        <v>222744</v>
      </c>
      <c r="CS27" s="116">
        <f>SUM(AO27,+BQ27)</f>
        <v>86194</v>
      </c>
      <c r="CT27" s="116">
        <f>SUM(AP27,+BR27)</f>
        <v>5779</v>
      </c>
      <c r="CU27" s="116">
        <f>SUM(AQ27,+BS27)</f>
        <v>105557</v>
      </c>
      <c r="CV27" s="116">
        <f>SUM(AR27,+BT27)</f>
        <v>25214</v>
      </c>
      <c r="CW27" s="116">
        <f>SUM(AS27,+BU27)</f>
        <v>116764</v>
      </c>
      <c r="CX27" s="116">
        <f>SUM(AT27,+BV27)</f>
        <v>23399</v>
      </c>
      <c r="CY27" s="116">
        <f>SUM(AU27,+BW27)</f>
        <v>88182</v>
      </c>
      <c r="CZ27" s="116">
        <f>SUM(AV27,+BX27)</f>
        <v>5183</v>
      </c>
      <c r="DA27" s="116">
        <f>SUM(AW27,+BY27)</f>
        <v>1259</v>
      </c>
      <c r="DB27" s="116">
        <f>SUM(AX27,+BZ27)</f>
        <v>315259</v>
      </c>
      <c r="DC27" s="116">
        <f>SUM(AY27,+CA27)</f>
        <v>179127</v>
      </c>
      <c r="DD27" s="116">
        <f>SUM(AZ27,+CB27)</f>
        <v>128491</v>
      </c>
      <c r="DE27" s="116">
        <f>SUM(BA27,+CC27)</f>
        <v>7641</v>
      </c>
      <c r="DF27" s="116">
        <f>SUM(BB27,+CD27)</f>
        <v>0</v>
      </c>
      <c r="DG27" s="116">
        <f>SUM(BC27,+CE27)</f>
        <v>0</v>
      </c>
      <c r="DH27" s="116">
        <f>SUM(BD27,+CF27)</f>
        <v>0</v>
      </c>
      <c r="DI27" s="116">
        <f>SUM(BE27,+CG27)</f>
        <v>2147</v>
      </c>
      <c r="DJ27" s="116">
        <f>SUM(BF27,+CH27)</f>
        <v>1328994</v>
      </c>
    </row>
    <row r="28" spans="1:114" ht="13.5" customHeight="1" x14ac:dyDescent="0.15">
      <c r="A28" s="114" t="s">
        <v>23</v>
      </c>
      <c r="B28" s="115" t="s">
        <v>381</v>
      </c>
      <c r="C28" s="114" t="s">
        <v>382</v>
      </c>
      <c r="D28" s="116">
        <f>SUM(E28,+L28)</f>
        <v>659808</v>
      </c>
      <c r="E28" s="116">
        <f>SUM(F28:I28,K28)</f>
        <v>44551</v>
      </c>
      <c r="F28" s="116">
        <v>0</v>
      </c>
      <c r="G28" s="116">
        <v>65</v>
      </c>
      <c r="H28" s="116">
        <v>0</v>
      </c>
      <c r="I28" s="116">
        <v>1900</v>
      </c>
      <c r="J28" s="117" t="s">
        <v>431</v>
      </c>
      <c r="K28" s="116">
        <v>42586</v>
      </c>
      <c r="L28" s="116">
        <v>615257</v>
      </c>
      <c r="M28" s="116">
        <f>SUM(N28,+U28)</f>
        <v>92989</v>
      </c>
      <c r="N28" s="116">
        <f>SUM(O28:R28,T28)</f>
        <v>10</v>
      </c>
      <c r="O28" s="116">
        <v>0</v>
      </c>
      <c r="P28" s="116">
        <v>0</v>
      </c>
      <c r="Q28" s="116">
        <v>0</v>
      </c>
      <c r="R28" s="116">
        <v>0</v>
      </c>
      <c r="S28" s="117" t="s">
        <v>431</v>
      </c>
      <c r="T28" s="116">
        <v>10</v>
      </c>
      <c r="U28" s="116">
        <v>92979</v>
      </c>
      <c r="V28" s="116">
        <f>+SUM(D28,M28)</f>
        <v>752797</v>
      </c>
      <c r="W28" s="116">
        <f>+SUM(E28,N28)</f>
        <v>44561</v>
      </c>
      <c r="X28" s="116">
        <f>+SUM(F28,O28)</f>
        <v>0</v>
      </c>
      <c r="Y28" s="116">
        <f>+SUM(G28,P28)</f>
        <v>65</v>
      </c>
      <c r="Z28" s="116">
        <f>+SUM(H28,Q28)</f>
        <v>0</v>
      </c>
      <c r="AA28" s="116">
        <f>+SUM(I28,R28)</f>
        <v>1900</v>
      </c>
      <c r="AB28" s="117" t="str">
        <f>IF(+SUM(J28,S28)=0,"-",+SUM(J28,S28))</f>
        <v>-</v>
      </c>
      <c r="AC28" s="116">
        <f>+SUM(K28,T28)</f>
        <v>42596</v>
      </c>
      <c r="AD28" s="116">
        <f>+SUM(L28,U28)</f>
        <v>708236</v>
      </c>
      <c r="AE28" s="116">
        <f>SUM(AF28,+AK28)</f>
        <v>284</v>
      </c>
      <c r="AF28" s="116">
        <f>SUM(AG28:AJ28)</f>
        <v>284</v>
      </c>
      <c r="AG28" s="116">
        <v>0</v>
      </c>
      <c r="AH28" s="116">
        <v>0</v>
      </c>
      <c r="AI28" s="116">
        <v>284</v>
      </c>
      <c r="AJ28" s="116">
        <v>0</v>
      </c>
      <c r="AK28" s="116">
        <v>0</v>
      </c>
      <c r="AL28" s="116">
        <v>0</v>
      </c>
      <c r="AM28" s="116">
        <f>SUM(AN28,AS28,AW28,AX28,BD28)</f>
        <v>225255</v>
      </c>
      <c r="AN28" s="116">
        <f>SUM(AO28:AR28)</f>
        <v>57884</v>
      </c>
      <c r="AO28" s="116">
        <v>50426</v>
      </c>
      <c r="AP28" s="116">
        <v>7458</v>
      </c>
      <c r="AQ28" s="116">
        <v>0</v>
      </c>
      <c r="AR28" s="116">
        <v>0</v>
      </c>
      <c r="AS28" s="116">
        <f>SUM(AT28:AV28)</f>
        <v>2487</v>
      </c>
      <c r="AT28" s="116">
        <v>1469</v>
      </c>
      <c r="AU28" s="116">
        <v>0</v>
      </c>
      <c r="AV28" s="116">
        <v>1018</v>
      </c>
      <c r="AW28" s="116">
        <v>0</v>
      </c>
      <c r="AX28" s="116">
        <f>SUM(AY28:BB28)</f>
        <v>164884</v>
      </c>
      <c r="AY28" s="116">
        <v>129755</v>
      </c>
      <c r="AZ28" s="116">
        <v>27224</v>
      </c>
      <c r="BA28" s="116">
        <v>7905</v>
      </c>
      <c r="BB28" s="116">
        <v>0</v>
      </c>
      <c r="BC28" s="116">
        <v>404329</v>
      </c>
      <c r="BD28" s="116">
        <v>0</v>
      </c>
      <c r="BE28" s="116">
        <v>29940</v>
      </c>
      <c r="BF28" s="116">
        <f>SUM(AE28,+AM28,+BE28)</f>
        <v>255479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40877</v>
      </c>
      <c r="CF28" s="116">
        <v>0</v>
      </c>
      <c r="CG28" s="116">
        <v>52112</v>
      </c>
      <c r="CH28" s="116">
        <f>SUM(BG28,+BO28,+CG28)</f>
        <v>52112</v>
      </c>
      <c r="CI28" s="116">
        <f>SUM(AE28,+BG28)</f>
        <v>284</v>
      </c>
      <c r="CJ28" s="116">
        <f>SUM(AF28,+BH28)</f>
        <v>284</v>
      </c>
      <c r="CK28" s="116">
        <f>SUM(AG28,+BI28)</f>
        <v>0</v>
      </c>
      <c r="CL28" s="116">
        <f>SUM(AH28,+BJ28)</f>
        <v>0</v>
      </c>
      <c r="CM28" s="116">
        <f>SUM(AI28,+BK28)</f>
        <v>284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225255</v>
      </c>
      <c r="CR28" s="116">
        <f>SUM(AN28,+BP28)</f>
        <v>57884</v>
      </c>
      <c r="CS28" s="116">
        <f>SUM(AO28,+BQ28)</f>
        <v>50426</v>
      </c>
      <c r="CT28" s="116">
        <f>SUM(AP28,+BR28)</f>
        <v>7458</v>
      </c>
      <c r="CU28" s="116">
        <f>SUM(AQ28,+BS28)</f>
        <v>0</v>
      </c>
      <c r="CV28" s="116">
        <f>SUM(AR28,+BT28)</f>
        <v>0</v>
      </c>
      <c r="CW28" s="116">
        <f>SUM(AS28,+BU28)</f>
        <v>2487</v>
      </c>
      <c r="CX28" s="116">
        <f>SUM(AT28,+BV28)</f>
        <v>1469</v>
      </c>
      <c r="CY28" s="116">
        <f>SUM(AU28,+BW28)</f>
        <v>0</v>
      </c>
      <c r="CZ28" s="116">
        <f>SUM(AV28,+BX28)</f>
        <v>1018</v>
      </c>
      <c r="DA28" s="116">
        <f>SUM(AW28,+BY28)</f>
        <v>0</v>
      </c>
      <c r="DB28" s="116">
        <f>SUM(AX28,+BZ28)</f>
        <v>164884</v>
      </c>
      <c r="DC28" s="116">
        <f>SUM(AY28,+CA28)</f>
        <v>129755</v>
      </c>
      <c r="DD28" s="116">
        <f>SUM(AZ28,+CB28)</f>
        <v>27224</v>
      </c>
      <c r="DE28" s="116">
        <f>SUM(BA28,+CC28)</f>
        <v>7905</v>
      </c>
      <c r="DF28" s="116">
        <f>SUM(BB28,+CD28)</f>
        <v>0</v>
      </c>
      <c r="DG28" s="116">
        <f>SUM(BC28,+CE28)</f>
        <v>445206</v>
      </c>
      <c r="DH28" s="116">
        <f>SUM(BD28,+CF28)</f>
        <v>0</v>
      </c>
      <c r="DI28" s="116">
        <f>SUM(BE28,+CG28)</f>
        <v>82052</v>
      </c>
      <c r="DJ28" s="116">
        <f>SUM(BF28,+CH28)</f>
        <v>307591</v>
      </c>
    </row>
    <row r="29" spans="1:114" ht="13.5" customHeight="1" x14ac:dyDescent="0.15">
      <c r="A29" s="114" t="s">
        <v>23</v>
      </c>
      <c r="B29" s="115" t="s">
        <v>385</v>
      </c>
      <c r="C29" s="114" t="s">
        <v>386</v>
      </c>
      <c r="D29" s="116">
        <f>SUM(E29,+L29)</f>
        <v>674909</v>
      </c>
      <c r="E29" s="116">
        <f>SUM(F29:I29,K29)</f>
        <v>79802</v>
      </c>
      <c r="F29" s="116">
        <v>0</v>
      </c>
      <c r="G29" s="116">
        <v>0</v>
      </c>
      <c r="H29" s="116">
        <v>0</v>
      </c>
      <c r="I29" s="116">
        <v>73967</v>
      </c>
      <c r="J29" s="117" t="s">
        <v>431</v>
      </c>
      <c r="K29" s="116">
        <v>5835</v>
      </c>
      <c r="L29" s="116">
        <v>595107</v>
      </c>
      <c r="M29" s="116">
        <f>SUM(N29,+U29)</f>
        <v>65344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431</v>
      </c>
      <c r="T29" s="116">
        <v>0</v>
      </c>
      <c r="U29" s="116">
        <v>65344</v>
      </c>
      <c r="V29" s="116">
        <f>+SUM(D29,M29)</f>
        <v>740253</v>
      </c>
      <c r="W29" s="116">
        <f>+SUM(E29,N29)</f>
        <v>79802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73967</v>
      </c>
      <c r="AB29" s="117" t="str">
        <f>IF(+SUM(J29,S29)=0,"-",+SUM(J29,S29))</f>
        <v>-</v>
      </c>
      <c r="AC29" s="116">
        <f>+SUM(K29,T29)</f>
        <v>5835</v>
      </c>
      <c r="AD29" s="116">
        <f>+SUM(L29,U29)</f>
        <v>660451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16142</v>
      </c>
      <c r="AM29" s="116">
        <f>SUM(AN29,AS29,AW29,AX29,BD29)</f>
        <v>652337</v>
      </c>
      <c r="AN29" s="116">
        <f>SUM(AO29:AR29)</f>
        <v>12070</v>
      </c>
      <c r="AO29" s="116">
        <v>12070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639684</v>
      </c>
      <c r="AY29" s="116">
        <v>253960</v>
      </c>
      <c r="AZ29" s="116">
        <v>295969</v>
      </c>
      <c r="BA29" s="116">
        <v>5821</v>
      </c>
      <c r="BB29" s="116">
        <v>83934</v>
      </c>
      <c r="BC29" s="116">
        <v>58</v>
      </c>
      <c r="BD29" s="116">
        <v>583</v>
      </c>
      <c r="BE29" s="116">
        <v>6372</v>
      </c>
      <c r="BF29" s="116">
        <f>SUM(AE29,+AM29,+BE29)</f>
        <v>658709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14363</v>
      </c>
      <c r="BP29" s="116">
        <f>SUM(BQ29:BT29)</f>
        <v>6035</v>
      </c>
      <c r="BQ29" s="116">
        <v>6035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8328</v>
      </c>
      <c r="CA29" s="116">
        <v>7789</v>
      </c>
      <c r="CB29" s="116">
        <v>0</v>
      </c>
      <c r="CC29" s="116">
        <v>0</v>
      </c>
      <c r="CD29" s="116">
        <v>539</v>
      </c>
      <c r="CE29" s="116">
        <v>50630</v>
      </c>
      <c r="CF29" s="116">
        <v>0</v>
      </c>
      <c r="CG29" s="116">
        <v>351</v>
      </c>
      <c r="CH29" s="116">
        <f>SUM(BG29,+BO29,+CG29)</f>
        <v>14714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16142</v>
      </c>
      <c r="CQ29" s="116">
        <f>SUM(AM29,+BO29)</f>
        <v>666700</v>
      </c>
      <c r="CR29" s="116">
        <f>SUM(AN29,+BP29)</f>
        <v>18105</v>
      </c>
      <c r="CS29" s="116">
        <f>SUM(AO29,+BQ29)</f>
        <v>18105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648012</v>
      </c>
      <c r="DC29" s="116">
        <f>SUM(AY29,+CA29)</f>
        <v>261749</v>
      </c>
      <c r="DD29" s="116">
        <f>SUM(AZ29,+CB29)</f>
        <v>295969</v>
      </c>
      <c r="DE29" s="116">
        <f>SUM(BA29,+CC29)</f>
        <v>5821</v>
      </c>
      <c r="DF29" s="116">
        <f>SUM(BB29,+CD29)</f>
        <v>84473</v>
      </c>
      <c r="DG29" s="116">
        <f>SUM(BC29,+CE29)</f>
        <v>50688</v>
      </c>
      <c r="DH29" s="116">
        <f>SUM(BD29,+CF29)</f>
        <v>583</v>
      </c>
      <c r="DI29" s="116">
        <f>SUM(BE29,+CG29)</f>
        <v>6723</v>
      </c>
      <c r="DJ29" s="116">
        <f>SUM(BF29,+CH29)</f>
        <v>673423</v>
      </c>
    </row>
    <row r="30" spans="1:114" ht="13.5" customHeight="1" x14ac:dyDescent="0.15">
      <c r="A30" s="114" t="s">
        <v>23</v>
      </c>
      <c r="B30" s="115" t="s">
        <v>387</v>
      </c>
      <c r="C30" s="114" t="s">
        <v>388</v>
      </c>
      <c r="D30" s="116">
        <f>SUM(E30,+L30)</f>
        <v>583419</v>
      </c>
      <c r="E30" s="116">
        <f>SUM(F30:I30,K30)</f>
        <v>112928</v>
      </c>
      <c r="F30" s="116">
        <v>0</v>
      </c>
      <c r="G30" s="116">
        <v>0</v>
      </c>
      <c r="H30" s="116">
        <v>0</v>
      </c>
      <c r="I30" s="116">
        <v>112928</v>
      </c>
      <c r="J30" s="117" t="s">
        <v>431</v>
      </c>
      <c r="K30" s="116">
        <v>0</v>
      </c>
      <c r="L30" s="116">
        <v>470491</v>
      </c>
      <c r="M30" s="116">
        <f>SUM(N30,+U30)</f>
        <v>74226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431</v>
      </c>
      <c r="T30" s="116">
        <v>0</v>
      </c>
      <c r="U30" s="116">
        <v>74226</v>
      </c>
      <c r="V30" s="116">
        <f>+SUM(D30,M30)</f>
        <v>657645</v>
      </c>
      <c r="W30" s="116">
        <f>+SUM(E30,N30)</f>
        <v>112928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112928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544717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13324</v>
      </c>
      <c r="AM30" s="116">
        <f>SUM(AN30,AS30,AW30,AX30,BD30)</f>
        <v>570052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570052</v>
      </c>
      <c r="AY30" s="116">
        <v>275677</v>
      </c>
      <c r="AZ30" s="116">
        <v>276112</v>
      </c>
      <c r="BA30" s="116">
        <v>0</v>
      </c>
      <c r="BB30" s="116">
        <v>18263</v>
      </c>
      <c r="BC30" s="116">
        <v>43</v>
      </c>
      <c r="BD30" s="116">
        <v>0</v>
      </c>
      <c r="BE30" s="116">
        <v>0</v>
      </c>
      <c r="BF30" s="116">
        <f>SUM(AE30,+AM30,+BE30)</f>
        <v>570052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8325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8325</v>
      </c>
      <c r="CA30" s="116">
        <v>8325</v>
      </c>
      <c r="CB30" s="116">
        <v>0</v>
      </c>
      <c r="CC30" s="116">
        <v>0</v>
      </c>
      <c r="CD30" s="116">
        <v>0</v>
      </c>
      <c r="CE30" s="116">
        <v>65901</v>
      </c>
      <c r="CF30" s="116">
        <v>0</v>
      </c>
      <c r="CG30" s="116">
        <v>0</v>
      </c>
      <c r="CH30" s="116">
        <f>SUM(BG30,+BO30,+CG30)</f>
        <v>8325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13324</v>
      </c>
      <c r="CQ30" s="116">
        <f>SUM(AM30,+BO30)</f>
        <v>578377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578377</v>
      </c>
      <c r="DC30" s="116">
        <f>SUM(AY30,+CA30)</f>
        <v>284002</v>
      </c>
      <c r="DD30" s="116">
        <f>SUM(AZ30,+CB30)</f>
        <v>276112</v>
      </c>
      <c r="DE30" s="116">
        <f>SUM(BA30,+CC30)</f>
        <v>0</v>
      </c>
      <c r="DF30" s="116">
        <f>SUM(BB30,+CD30)</f>
        <v>18263</v>
      </c>
      <c r="DG30" s="116">
        <f>SUM(BC30,+CE30)</f>
        <v>65944</v>
      </c>
      <c r="DH30" s="116">
        <f>SUM(BD30,+CF30)</f>
        <v>0</v>
      </c>
      <c r="DI30" s="116">
        <f>SUM(BE30,+CG30)</f>
        <v>0</v>
      </c>
      <c r="DJ30" s="116">
        <f>SUM(BF30,+CH30)</f>
        <v>578377</v>
      </c>
    </row>
    <row r="31" spans="1:114" ht="13.5" customHeight="1" x14ac:dyDescent="0.15">
      <c r="A31" s="114" t="s">
        <v>23</v>
      </c>
      <c r="B31" s="115" t="s">
        <v>389</v>
      </c>
      <c r="C31" s="114" t="s">
        <v>390</v>
      </c>
      <c r="D31" s="116">
        <f>SUM(E31,+L31)</f>
        <v>646189</v>
      </c>
      <c r="E31" s="116">
        <f>SUM(F31:I31,K31)</f>
        <v>33107</v>
      </c>
      <c r="F31" s="116">
        <v>0</v>
      </c>
      <c r="G31" s="116">
        <v>0</v>
      </c>
      <c r="H31" s="116">
        <v>0</v>
      </c>
      <c r="I31" s="116">
        <v>902</v>
      </c>
      <c r="J31" s="117" t="s">
        <v>431</v>
      </c>
      <c r="K31" s="116">
        <v>32205</v>
      </c>
      <c r="L31" s="116">
        <v>613082</v>
      </c>
      <c r="M31" s="116">
        <f>SUM(N31,+U31)</f>
        <v>144151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431</v>
      </c>
      <c r="T31" s="116">
        <v>0</v>
      </c>
      <c r="U31" s="116">
        <v>144151</v>
      </c>
      <c r="V31" s="116">
        <f>+SUM(D31,M31)</f>
        <v>790340</v>
      </c>
      <c r="W31" s="116">
        <f>+SUM(E31,N31)</f>
        <v>33107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902</v>
      </c>
      <c r="AB31" s="117" t="str">
        <f>IF(+SUM(J31,S31)=0,"-",+SUM(J31,S31))</f>
        <v>-</v>
      </c>
      <c r="AC31" s="116">
        <f>+SUM(K31,T31)</f>
        <v>32205</v>
      </c>
      <c r="AD31" s="116">
        <f>+SUM(L31,U31)</f>
        <v>757233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241118</v>
      </c>
      <c r="AN31" s="116">
        <f>SUM(AO31:AR31)</f>
        <v>78312</v>
      </c>
      <c r="AO31" s="116">
        <v>77128</v>
      </c>
      <c r="AP31" s="116">
        <v>0</v>
      </c>
      <c r="AQ31" s="116">
        <v>0</v>
      </c>
      <c r="AR31" s="116">
        <v>1184</v>
      </c>
      <c r="AS31" s="116">
        <f>SUM(AT31:AV31)</f>
        <v>18220</v>
      </c>
      <c r="AT31" s="116">
        <v>18220</v>
      </c>
      <c r="AU31" s="116">
        <v>0</v>
      </c>
      <c r="AV31" s="116">
        <v>0</v>
      </c>
      <c r="AW31" s="116">
        <v>0</v>
      </c>
      <c r="AX31" s="116">
        <f>SUM(AY31:BB31)</f>
        <v>144586</v>
      </c>
      <c r="AY31" s="116">
        <v>144586</v>
      </c>
      <c r="AZ31" s="116">
        <v>0</v>
      </c>
      <c r="BA31" s="116">
        <v>0</v>
      </c>
      <c r="BB31" s="116">
        <v>0</v>
      </c>
      <c r="BC31" s="116">
        <v>405071</v>
      </c>
      <c r="BD31" s="116">
        <v>0</v>
      </c>
      <c r="BE31" s="116">
        <v>0</v>
      </c>
      <c r="BF31" s="116">
        <f>SUM(AE31,+AM31,+BE31)</f>
        <v>241118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144151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241118</v>
      </c>
      <c r="CR31" s="116">
        <f>SUM(AN31,+BP31)</f>
        <v>78312</v>
      </c>
      <c r="CS31" s="116">
        <f>SUM(AO31,+BQ31)</f>
        <v>77128</v>
      </c>
      <c r="CT31" s="116">
        <f>SUM(AP31,+BR31)</f>
        <v>0</v>
      </c>
      <c r="CU31" s="116">
        <f>SUM(AQ31,+BS31)</f>
        <v>0</v>
      </c>
      <c r="CV31" s="116">
        <f>SUM(AR31,+BT31)</f>
        <v>1184</v>
      </c>
      <c r="CW31" s="116">
        <f>SUM(AS31,+BU31)</f>
        <v>18220</v>
      </c>
      <c r="CX31" s="116">
        <f>SUM(AT31,+BV31)</f>
        <v>18220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144586</v>
      </c>
      <c r="DC31" s="116">
        <f>SUM(AY31,+CA31)</f>
        <v>144586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549222</v>
      </c>
      <c r="DH31" s="116">
        <f>SUM(BD31,+CF31)</f>
        <v>0</v>
      </c>
      <c r="DI31" s="116">
        <f>SUM(BE31,+CG31)</f>
        <v>0</v>
      </c>
      <c r="DJ31" s="116">
        <f>SUM(BF31,+CH31)</f>
        <v>241118</v>
      </c>
    </row>
    <row r="32" spans="1:114" ht="13.5" customHeight="1" x14ac:dyDescent="0.15">
      <c r="A32" s="114" t="s">
        <v>23</v>
      </c>
      <c r="B32" s="115" t="s">
        <v>391</v>
      </c>
      <c r="C32" s="114" t="s">
        <v>392</v>
      </c>
      <c r="D32" s="116">
        <f>SUM(E32,+L32)</f>
        <v>447151</v>
      </c>
      <c r="E32" s="116">
        <f>SUM(F32:I32,K32)</f>
        <v>92505</v>
      </c>
      <c r="F32" s="116">
        <v>0</v>
      </c>
      <c r="G32" s="116">
        <v>0</v>
      </c>
      <c r="H32" s="116">
        <v>0</v>
      </c>
      <c r="I32" s="116">
        <v>88879</v>
      </c>
      <c r="J32" s="117" t="s">
        <v>431</v>
      </c>
      <c r="K32" s="116">
        <v>3626</v>
      </c>
      <c r="L32" s="116">
        <v>354646</v>
      </c>
      <c r="M32" s="116">
        <f>SUM(N32,+U32)</f>
        <v>57807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431</v>
      </c>
      <c r="T32" s="116">
        <v>0</v>
      </c>
      <c r="U32" s="116">
        <v>57807</v>
      </c>
      <c r="V32" s="116">
        <f>+SUM(D32,M32)</f>
        <v>504958</v>
      </c>
      <c r="W32" s="116">
        <f>+SUM(E32,N32)</f>
        <v>92505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88879</v>
      </c>
      <c r="AB32" s="117" t="str">
        <f>IF(+SUM(J32,S32)=0,"-",+SUM(J32,S32))</f>
        <v>-</v>
      </c>
      <c r="AC32" s="116">
        <f>+SUM(K32,T32)</f>
        <v>3626</v>
      </c>
      <c r="AD32" s="116">
        <f>+SUM(L32,U32)</f>
        <v>412453</v>
      </c>
      <c r="AE32" s="116">
        <f>SUM(AF32,+AK32)</f>
        <v>94996</v>
      </c>
      <c r="AF32" s="116">
        <f>SUM(AG32:AJ32)</f>
        <v>94996</v>
      </c>
      <c r="AG32" s="116">
        <v>0</v>
      </c>
      <c r="AH32" s="116">
        <v>94996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296973</v>
      </c>
      <c r="AN32" s="116">
        <f>SUM(AO32:AR32)</f>
        <v>111786</v>
      </c>
      <c r="AO32" s="116">
        <v>51745</v>
      </c>
      <c r="AP32" s="116">
        <v>18129</v>
      </c>
      <c r="AQ32" s="116">
        <v>37651</v>
      </c>
      <c r="AR32" s="116">
        <v>4261</v>
      </c>
      <c r="AS32" s="116">
        <f>SUM(AT32:AV32)</f>
        <v>108290</v>
      </c>
      <c r="AT32" s="116">
        <v>14824</v>
      </c>
      <c r="AU32" s="116">
        <v>92526</v>
      </c>
      <c r="AV32" s="116">
        <v>940</v>
      </c>
      <c r="AW32" s="116">
        <v>0</v>
      </c>
      <c r="AX32" s="116">
        <f>SUM(AY32:BB32)</f>
        <v>76897</v>
      </c>
      <c r="AY32" s="116">
        <v>27590</v>
      </c>
      <c r="AZ32" s="116">
        <v>2204</v>
      </c>
      <c r="BA32" s="116">
        <v>15199</v>
      </c>
      <c r="BB32" s="116">
        <v>31904</v>
      </c>
      <c r="BC32" s="116">
        <v>55182</v>
      </c>
      <c r="BD32" s="116">
        <v>0</v>
      </c>
      <c r="BE32" s="116">
        <v>0</v>
      </c>
      <c r="BF32" s="116">
        <f>SUM(AE32,+AM32,+BE32)</f>
        <v>391969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321</v>
      </c>
      <c r="BO32" s="116">
        <f>SUM(BP32,BU32,BY32,BZ32,CF32)</f>
        <v>4384</v>
      </c>
      <c r="BP32" s="116">
        <f>SUM(BQ32:BT32)</f>
        <v>4384</v>
      </c>
      <c r="BQ32" s="116">
        <v>4384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53102</v>
      </c>
      <c r="CF32" s="116">
        <v>0</v>
      </c>
      <c r="CG32" s="116">
        <v>0</v>
      </c>
      <c r="CH32" s="116">
        <f>SUM(BG32,+BO32,+CG32)</f>
        <v>4384</v>
      </c>
      <c r="CI32" s="116">
        <f>SUM(AE32,+BG32)</f>
        <v>94996</v>
      </c>
      <c r="CJ32" s="116">
        <f>SUM(AF32,+BH32)</f>
        <v>94996</v>
      </c>
      <c r="CK32" s="116">
        <f>SUM(AG32,+BI32)</f>
        <v>0</v>
      </c>
      <c r="CL32" s="116">
        <f>SUM(AH32,+BJ32)</f>
        <v>94996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321</v>
      </c>
      <c r="CQ32" s="116">
        <f>SUM(AM32,+BO32)</f>
        <v>301357</v>
      </c>
      <c r="CR32" s="116">
        <f>SUM(AN32,+BP32)</f>
        <v>116170</v>
      </c>
      <c r="CS32" s="116">
        <f>SUM(AO32,+BQ32)</f>
        <v>56129</v>
      </c>
      <c r="CT32" s="116">
        <f>SUM(AP32,+BR32)</f>
        <v>18129</v>
      </c>
      <c r="CU32" s="116">
        <f>SUM(AQ32,+BS32)</f>
        <v>37651</v>
      </c>
      <c r="CV32" s="116">
        <f>SUM(AR32,+BT32)</f>
        <v>4261</v>
      </c>
      <c r="CW32" s="116">
        <f>SUM(AS32,+BU32)</f>
        <v>108290</v>
      </c>
      <c r="CX32" s="116">
        <f>SUM(AT32,+BV32)</f>
        <v>14824</v>
      </c>
      <c r="CY32" s="116">
        <f>SUM(AU32,+BW32)</f>
        <v>92526</v>
      </c>
      <c r="CZ32" s="116">
        <f>SUM(AV32,+BX32)</f>
        <v>940</v>
      </c>
      <c r="DA32" s="116">
        <f>SUM(AW32,+BY32)</f>
        <v>0</v>
      </c>
      <c r="DB32" s="116">
        <f>SUM(AX32,+BZ32)</f>
        <v>76897</v>
      </c>
      <c r="DC32" s="116">
        <f>SUM(AY32,+CA32)</f>
        <v>27590</v>
      </c>
      <c r="DD32" s="116">
        <f>SUM(AZ32,+CB32)</f>
        <v>2204</v>
      </c>
      <c r="DE32" s="116">
        <f>SUM(BA32,+CC32)</f>
        <v>15199</v>
      </c>
      <c r="DF32" s="116">
        <f>SUM(BB32,+CD32)</f>
        <v>31904</v>
      </c>
      <c r="DG32" s="116">
        <f>SUM(BC32,+CE32)</f>
        <v>108284</v>
      </c>
      <c r="DH32" s="116">
        <f>SUM(BD32,+CF32)</f>
        <v>0</v>
      </c>
      <c r="DI32" s="116">
        <f>SUM(BE32,+CG32)</f>
        <v>0</v>
      </c>
      <c r="DJ32" s="116">
        <f>SUM(BF32,+CH32)</f>
        <v>396353</v>
      </c>
    </row>
    <row r="33" spans="1:114" ht="13.5" customHeight="1" x14ac:dyDescent="0.15">
      <c r="A33" s="114" t="s">
        <v>23</v>
      </c>
      <c r="B33" s="115" t="s">
        <v>393</v>
      </c>
      <c r="C33" s="114" t="s">
        <v>394</v>
      </c>
      <c r="D33" s="116">
        <f>SUM(E33,+L33)</f>
        <v>179414</v>
      </c>
      <c r="E33" s="116">
        <f>SUM(F33:I33,K33)</f>
        <v>6632</v>
      </c>
      <c r="F33" s="116">
        <v>0</v>
      </c>
      <c r="G33" s="116">
        <v>0</v>
      </c>
      <c r="H33" s="116">
        <v>0</v>
      </c>
      <c r="I33" s="116">
        <v>6632</v>
      </c>
      <c r="J33" s="117" t="s">
        <v>431</v>
      </c>
      <c r="K33" s="116">
        <v>0</v>
      </c>
      <c r="L33" s="116">
        <v>172782</v>
      </c>
      <c r="M33" s="116">
        <f>SUM(N33,+U33)</f>
        <v>11257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431</v>
      </c>
      <c r="T33" s="116">
        <v>0</v>
      </c>
      <c r="U33" s="116">
        <v>11257</v>
      </c>
      <c r="V33" s="116">
        <f>+SUM(D33,M33)</f>
        <v>190671</v>
      </c>
      <c r="W33" s="116">
        <f>+SUM(E33,N33)</f>
        <v>6632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6632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184039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65821</v>
      </c>
      <c r="AN33" s="116">
        <f>SUM(AO33:AR33)</f>
        <v>3171</v>
      </c>
      <c r="AO33" s="116">
        <v>3171</v>
      </c>
      <c r="AP33" s="116">
        <v>0</v>
      </c>
      <c r="AQ33" s="116">
        <v>0</v>
      </c>
      <c r="AR33" s="116">
        <v>0</v>
      </c>
      <c r="AS33" s="116">
        <f>SUM(AT33:AV33)</f>
        <v>151</v>
      </c>
      <c r="AT33" s="116">
        <v>0</v>
      </c>
      <c r="AU33" s="116">
        <v>0</v>
      </c>
      <c r="AV33" s="116">
        <v>151</v>
      </c>
      <c r="AW33" s="116">
        <v>0</v>
      </c>
      <c r="AX33" s="116">
        <f>SUM(AY33:BB33)</f>
        <v>62499</v>
      </c>
      <c r="AY33" s="116">
        <v>61432</v>
      </c>
      <c r="AZ33" s="116">
        <v>1067</v>
      </c>
      <c r="BA33" s="116">
        <v>0</v>
      </c>
      <c r="BB33" s="116">
        <v>0</v>
      </c>
      <c r="BC33" s="116">
        <v>113593</v>
      </c>
      <c r="BD33" s="116">
        <v>0</v>
      </c>
      <c r="BE33" s="116">
        <v>0</v>
      </c>
      <c r="BF33" s="116">
        <f>SUM(AE33,+AM33,+BE33)</f>
        <v>65821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68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11189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68</v>
      </c>
      <c r="CQ33" s="116">
        <f>SUM(AM33,+BO33)</f>
        <v>65821</v>
      </c>
      <c r="CR33" s="116">
        <f>SUM(AN33,+BP33)</f>
        <v>3171</v>
      </c>
      <c r="CS33" s="116">
        <f>SUM(AO33,+BQ33)</f>
        <v>3171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151</v>
      </c>
      <c r="CX33" s="116">
        <f>SUM(AT33,+BV33)</f>
        <v>0</v>
      </c>
      <c r="CY33" s="116">
        <f>SUM(AU33,+BW33)</f>
        <v>0</v>
      </c>
      <c r="CZ33" s="116">
        <f>SUM(AV33,+BX33)</f>
        <v>151</v>
      </c>
      <c r="DA33" s="116">
        <f>SUM(AW33,+BY33)</f>
        <v>0</v>
      </c>
      <c r="DB33" s="116">
        <f>SUM(AX33,+BZ33)</f>
        <v>62499</v>
      </c>
      <c r="DC33" s="116">
        <f>SUM(AY33,+CA33)</f>
        <v>61432</v>
      </c>
      <c r="DD33" s="116">
        <f>SUM(AZ33,+CB33)</f>
        <v>1067</v>
      </c>
      <c r="DE33" s="116">
        <f>SUM(BA33,+CC33)</f>
        <v>0</v>
      </c>
      <c r="DF33" s="116">
        <f>SUM(BB33,+CD33)</f>
        <v>0</v>
      </c>
      <c r="DG33" s="116">
        <f>SUM(BC33,+CE33)</f>
        <v>124782</v>
      </c>
      <c r="DH33" s="116">
        <f>SUM(BD33,+CF33)</f>
        <v>0</v>
      </c>
      <c r="DI33" s="116">
        <f>SUM(BE33,+CG33)</f>
        <v>0</v>
      </c>
      <c r="DJ33" s="116">
        <f>SUM(BF33,+CH33)</f>
        <v>65821</v>
      </c>
    </row>
    <row r="34" spans="1:114" ht="13.5" customHeight="1" x14ac:dyDescent="0.15">
      <c r="A34" s="114" t="s">
        <v>23</v>
      </c>
      <c r="B34" s="115" t="s">
        <v>397</v>
      </c>
      <c r="C34" s="114" t="s">
        <v>398</v>
      </c>
      <c r="D34" s="116">
        <f>SUM(E34,+L34)</f>
        <v>259475</v>
      </c>
      <c r="E34" s="116">
        <f>SUM(F34:I34,K34)</f>
        <v>24693</v>
      </c>
      <c r="F34" s="116">
        <v>0</v>
      </c>
      <c r="G34" s="116">
        <v>0</v>
      </c>
      <c r="H34" s="116">
        <v>0</v>
      </c>
      <c r="I34" s="116">
        <v>22045</v>
      </c>
      <c r="J34" s="117" t="s">
        <v>431</v>
      </c>
      <c r="K34" s="116">
        <v>2648</v>
      </c>
      <c r="L34" s="116">
        <v>234782</v>
      </c>
      <c r="M34" s="116">
        <f>SUM(N34,+U34)</f>
        <v>39764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431</v>
      </c>
      <c r="T34" s="116">
        <v>0</v>
      </c>
      <c r="U34" s="116">
        <v>39764</v>
      </c>
      <c r="V34" s="116">
        <f>+SUM(D34,M34)</f>
        <v>299239</v>
      </c>
      <c r="W34" s="116">
        <f>+SUM(E34,N34)</f>
        <v>24693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22045</v>
      </c>
      <c r="AB34" s="117" t="str">
        <f>IF(+SUM(J34,S34)=0,"-",+SUM(J34,S34))</f>
        <v>-</v>
      </c>
      <c r="AC34" s="116">
        <f>+SUM(K34,T34)</f>
        <v>2648</v>
      </c>
      <c r="AD34" s="116">
        <f>+SUM(L34,U34)</f>
        <v>274546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100119</v>
      </c>
      <c r="AN34" s="116">
        <f>SUM(AO34:AR34)</f>
        <v>23507</v>
      </c>
      <c r="AO34" s="116">
        <v>20375</v>
      </c>
      <c r="AP34" s="116">
        <v>0</v>
      </c>
      <c r="AQ34" s="116">
        <v>0</v>
      </c>
      <c r="AR34" s="116">
        <v>3132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76612</v>
      </c>
      <c r="AY34" s="116">
        <v>67544</v>
      </c>
      <c r="AZ34" s="116">
        <v>9068</v>
      </c>
      <c r="BA34" s="116">
        <v>0</v>
      </c>
      <c r="BB34" s="116">
        <v>0</v>
      </c>
      <c r="BC34" s="116">
        <v>139454</v>
      </c>
      <c r="BD34" s="116">
        <v>0</v>
      </c>
      <c r="BE34" s="116">
        <v>19902</v>
      </c>
      <c r="BF34" s="116">
        <f>SUM(AE34,+AM34,+BE34)</f>
        <v>120021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39764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100119</v>
      </c>
      <c r="CR34" s="116">
        <f>SUM(AN34,+BP34)</f>
        <v>23507</v>
      </c>
      <c r="CS34" s="116">
        <f>SUM(AO34,+BQ34)</f>
        <v>20375</v>
      </c>
      <c r="CT34" s="116">
        <f>SUM(AP34,+BR34)</f>
        <v>0</v>
      </c>
      <c r="CU34" s="116">
        <f>SUM(AQ34,+BS34)</f>
        <v>0</v>
      </c>
      <c r="CV34" s="116">
        <f>SUM(AR34,+BT34)</f>
        <v>3132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76612</v>
      </c>
      <c r="DC34" s="116">
        <f>SUM(AY34,+CA34)</f>
        <v>67544</v>
      </c>
      <c r="DD34" s="116">
        <f>SUM(AZ34,+CB34)</f>
        <v>9068</v>
      </c>
      <c r="DE34" s="116">
        <f>SUM(BA34,+CC34)</f>
        <v>0</v>
      </c>
      <c r="DF34" s="116">
        <f>SUM(BB34,+CD34)</f>
        <v>0</v>
      </c>
      <c r="DG34" s="116">
        <f>SUM(BC34,+CE34)</f>
        <v>179218</v>
      </c>
      <c r="DH34" s="116">
        <f>SUM(BD34,+CF34)</f>
        <v>0</v>
      </c>
      <c r="DI34" s="116">
        <f>SUM(BE34,+CG34)</f>
        <v>19902</v>
      </c>
      <c r="DJ34" s="116">
        <f>SUM(BF34,+CH34)</f>
        <v>120021</v>
      </c>
    </row>
    <row r="35" spans="1:114" ht="13.5" customHeight="1" x14ac:dyDescent="0.15">
      <c r="A35" s="114" t="s">
        <v>23</v>
      </c>
      <c r="B35" s="115" t="s">
        <v>399</v>
      </c>
      <c r="C35" s="114" t="s">
        <v>400</v>
      </c>
      <c r="D35" s="116">
        <f>SUM(E35,+L35)</f>
        <v>110310</v>
      </c>
      <c r="E35" s="116">
        <f>SUM(F35:I35,K35)</f>
        <v>17532</v>
      </c>
      <c r="F35" s="116">
        <v>0</v>
      </c>
      <c r="G35" s="116">
        <v>0</v>
      </c>
      <c r="H35" s="116">
        <v>0</v>
      </c>
      <c r="I35" s="116">
        <v>12244</v>
      </c>
      <c r="J35" s="117" t="s">
        <v>431</v>
      </c>
      <c r="K35" s="116">
        <v>5288</v>
      </c>
      <c r="L35" s="116">
        <v>92778</v>
      </c>
      <c r="M35" s="116">
        <f>SUM(N35,+U35)</f>
        <v>21876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431</v>
      </c>
      <c r="T35" s="116">
        <v>0</v>
      </c>
      <c r="U35" s="116">
        <v>21876</v>
      </c>
      <c r="V35" s="116">
        <f>+SUM(D35,M35)</f>
        <v>132186</v>
      </c>
      <c r="W35" s="116">
        <f>+SUM(E35,N35)</f>
        <v>17532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12244</v>
      </c>
      <c r="AB35" s="117" t="str">
        <f>IF(+SUM(J35,S35)=0,"-",+SUM(J35,S35))</f>
        <v>-</v>
      </c>
      <c r="AC35" s="116">
        <f>+SUM(K35,T35)</f>
        <v>5288</v>
      </c>
      <c r="AD35" s="116">
        <f>+SUM(L35,U35)</f>
        <v>114654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38916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5989</v>
      </c>
      <c r="AT35" s="116">
        <v>4739</v>
      </c>
      <c r="AU35" s="116">
        <v>1250</v>
      </c>
      <c r="AV35" s="116">
        <v>0</v>
      </c>
      <c r="AW35" s="116">
        <v>0</v>
      </c>
      <c r="AX35" s="116">
        <f>SUM(AY35:BB35)</f>
        <v>32927</v>
      </c>
      <c r="AY35" s="116">
        <v>16243</v>
      </c>
      <c r="AZ35" s="116">
        <v>14962</v>
      </c>
      <c r="BA35" s="116">
        <v>1722</v>
      </c>
      <c r="BB35" s="116">
        <v>0</v>
      </c>
      <c r="BC35" s="116">
        <v>71394</v>
      </c>
      <c r="BD35" s="116">
        <v>0</v>
      </c>
      <c r="BE35" s="116">
        <v>0</v>
      </c>
      <c r="BF35" s="116">
        <f>SUM(AE35,+AM35,+BE35)</f>
        <v>38916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132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21744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132</v>
      </c>
      <c r="CQ35" s="116">
        <f>SUM(AM35,+BO35)</f>
        <v>38916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5989</v>
      </c>
      <c r="CX35" s="116">
        <f>SUM(AT35,+BV35)</f>
        <v>4739</v>
      </c>
      <c r="CY35" s="116">
        <f>SUM(AU35,+BW35)</f>
        <v>1250</v>
      </c>
      <c r="CZ35" s="116">
        <f>SUM(AV35,+BX35)</f>
        <v>0</v>
      </c>
      <c r="DA35" s="116">
        <f>SUM(AW35,+BY35)</f>
        <v>0</v>
      </c>
      <c r="DB35" s="116">
        <f>SUM(AX35,+BZ35)</f>
        <v>32927</v>
      </c>
      <c r="DC35" s="116">
        <f>SUM(AY35,+CA35)</f>
        <v>16243</v>
      </c>
      <c r="DD35" s="116">
        <f>SUM(AZ35,+CB35)</f>
        <v>14962</v>
      </c>
      <c r="DE35" s="116">
        <f>SUM(BA35,+CC35)</f>
        <v>1722</v>
      </c>
      <c r="DF35" s="116">
        <f>SUM(BB35,+CD35)</f>
        <v>0</v>
      </c>
      <c r="DG35" s="116">
        <f>SUM(BC35,+CE35)</f>
        <v>93138</v>
      </c>
      <c r="DH35" s="116">
        <f>SUM(BD35,+CF35)</f>
        <v>0</v>
      </c>
      <c r="DI35" s="116">
        <f>SUM(BE35,+CG35)</f>
        <v>0</v>
      </c>
      <c r="DJ35" s="116">
        <f>SUM(BF35,+CH35)</f>
        <v>38916</v>
      </c>
    </row>
    <row r="36" spans="1:114" ht="13.5" customHeight="1" x14ac:dyDescent="0.15">
      <c r="A36" s="114" t="s">
        <v>23</v>
      </c>
      <c r="B36" s="115" t="s">
        <v>401</v>
      </c>
      <c r="C36" s="114" t="s">
        <v>402</v>
      </c>
      <c r="D36" s="116">
        <f>SUM(E36,+L36)</f>
        <v>163556</v>
      </c>
      <c r="E36" s="116">
        <f>SUM(F36:I36,K36)</f>
        <v>18525</v>
      </c>
      <c r="F36" s="116">
        <v>0</v>
      </c>
      <c r="G36" s="116">
        <v>0</v>
      </c>
      <c r="H36" s="116">
        <v>0</v>
      </c>
      <c r="I36" s="116">
        <v>17299</v>
      </c>
      <c r="J36" s="117" t="s">
        <v>431</v>
      </c>
      <c r="K36" s="116">
        <v>1226</v>
      </c>
      <c r="L36" s="116">
        <v>145031</v>
      </c>
      <c r="M36" s="116">
        <f>SUM(N36,+U36)</f>
        <v>11257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431</v>
      </c>
      <c r="T36" s="116">
        <v>0</v>
      </c>
      <c r="U36" s="116">
        <v>11257</v>
      </c>
      <c r="V36" s="116">
        <f>+SUM(D36,M36)</f>
        <v>174813</v>
      </c>
      <c r="W36" s="116">
        <f>+SUM(E36,N36)</f>
        <v>18525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17299</v>
      </c>
      <c r="AB36" s="117" t="str">
        <f>IF(+SUM(J36,S36)=0,"-",+SUM(J36,S36))</f>
        <v>-</v>
      </c>
      <c r="AC36" s="116">
        <f>+SUM(K36,T36)</f>
        <v>1226</v>
      </c>
      <c r="AD36" s="116">
        <f>+SUM(L36,U36)</f>
        <v>156288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34835</v>
      </c>
      <c r="AN36" s="116">
        <f>SUM(AO36:AR36)</f>
        <v>5561</v>
      </c>
      <c r="AO36" s="116">
        <v>0</v>
      </c>
      <c r="AP36" s="116">
        <v>5501</v>
      </c>
      <c r="AQ36" s="116">
        <v>0</v>
      </c>
      <c r="AR36" s="116">
        <v>60</v>
      </c>
      <c r="AS36" s="116">
        <f>SUM(AT36:AV36)</f>
        <v>2475</v>
      </c>
      <c r="AT36" s="116">
        <v>2475</v>
      </c>
      <c r="AU36" s="116">
        <v>0</v>
      </c>
      <c r="AV36" s="116">
        <v>0</v>
      </c>
      <c r="AW36" s="116">
        <v>0</v>
      </c>
      <c r="AX36" s="116">
        <f>SUM(AY36:BB36)</f>
        <v>26799</v>
      </c>
      <c r="AY36" s="116">
        <v>15477</v>
      </c>
      <c r="AZ36" s="116">
        <v>9434</v>
      </c>
      <c r="BA36" s="116">
        <v>1888</v>
      </c>
      <c r="BB36" s="116">
        <v>0</v>
      </c>
      <c r="BC36" s="116">
        <v>128721</v>
      </c>
      <c r="BD36" s="116">
        <v>0</v>
      </c>
      <c r="BE36" s="116">
        <v>0</v>
      </c>
      <c r="BF36" s="116">
        <f>SUM(AE36,+AM36,+BE36)</f>
        <v>34835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68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11189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68</v>
      </c>
      <c r="CQ36" s="116">
        <f>SUM(AM36,+BO36)</f>
        <v>34835</v>
      </c>
      <c r="CR36" s="116">
        <f>SUM(AN36,+BP36)</f>
        <v>5561</v>
      </c>
      <c r="CS36" s="116">
        <f>SUM(AO36,+BQ36)</f>
        <v>0</v>
      </c>
      <c r="CT36" s="116">
        <f>SUM(AP36,+BR36)</f>
        <v>5501</v>
      </c>
      <c r="CU36" s="116">
        <f>SUM(AQ36,+BS36)</f>
        <v>0</v>
      </c>
      <c r="CV36" s="116">
        <f>SUM(AR36,+BT36)</f>
        <v>60</v>
      </c>
      <c r="CW36" s="116">
        <f>SUM(AS36,+BU36)</f>
        <v>2475</v>
      </c>
      <c r="CX36" s="116">
        <f>SUM(AT36,+BV36)</f>
        <v>2475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26799</v>
      </c>
      <c r="DC36" s="116">
        <f>SUM(AY36,+CA36)</f>
        <v>15477</v>
      </c>
      <c r="DD36" s="116">
        <f>SUM(AZ36,+CB36)</f>
        <v>9434</v>
      </c>
      <c r="DE36" s="116">
        <f>SUM(BA36,+CC36)</f>
        <v>1888</v>
      </c>
      <c r="DF36" s="116">
        <f>SUM(BB36,+CD36)</f>
        <v>0</v>
      </c>
      <c r="DG36" s="116">
        <f>SUM(BC36,+CE36)</f>
        <v>139910</v>
      </c>
      <c r="DH36" s="116">
        <f>SUM(BD36,+CF36)</f>
        <v>0</v>
      </c>
      <c r="DI36" s="116">
        <f>SUM(BE36,+CG36)</f>
        <v>0</v>
      </c>
      <c r="DJ36" s="116">
        <f>SUM(BF36,+CH36)</f>
        <v>34835</v>
      </c>
    </row>
    <row r="37" spans="1:114" ht="13.5" customHeight="1" x14ac:dyDescent="0.15">
      <c r="A37" s="114" t="s">
        <v>23</v>
      </c>
      <c r="B37" s="115" t="s">
        <v>403</v>
      </c>
      <c r="C37" s="114" t="s">
        <v>404</v>
      </c>
      <c r="D37" s="116">
        <f>SUM(E37,+L37)</f>
        <v>468590</v>
      </c>
      <c r="E37" s="116">
        <f>SUM(F37:I37,K37)</f>
        <v>21387</v>
      </c>
      <c r="F37" s="116">
        <v>0</v>
      </c>
      <c r="G37" s="116">
        <v>0</v>
      </c>
      <c r="H37" s="116">
        <v>0</v>
      </c>
      <c r="I37" s="116">
        <v>16254</v>
      </c>
      <c r="J37" s="117" t="s">
        <v>431</v>
      </c>
      <c r="K37" s="116">
        <v>5133</v>
      </c>
      <c r="L37" s="116">
        <v>447203</v>
      </c>
      <c r="M37" s="116">
        <f>SUM(N37,+U37)</f>
        <v>82358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431</v>
      </c>
      <c r="T37" s="116">
        <v>0</v>
      </c>
      <c r="U37" s="116">
        <v>82358</v>
      </c>
      <c r="V37" s="116">
        <f>+SUM(D37,M37)</f>
        <v>550948</v>
      </c>
      <c r="W37" s="116">
        <f>+SUM(E37,N37)</f>
        <v>21387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16254</v>
      </c>
      <c r="AB37" s="117" t="str">
        <f>IF(+SUM(J37,S37)=0,"-",+SUM(J37,S37))</f>
        <v>-</v>
      </c>
      <c r="AC37" s="116">
        <f>+SUM(K37,T37)</f>
        <v>5133</v>
      </c>
      <c r="AD37" s="116">
        <f>+SUM(L37,U37)</f>
        <v>529561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335997</v>
      </c>
      <c r="AN37" s="116">
        <f>SUM(AO37:AR37)</f>
        <v>12578</v>
      </c>
      <c r="AO37" s="116">
        <v>7956</v>
      </c>
      <c r="AP37" s="116">
        <v>0</v>
      </c>
      <c r="AQ37" s="116">
        <v>4622</v>
      </c>
      <c r="AR37" s="116">
        <v>0</v>
      </c>
      <c r="AS37" s="116">
        <f>SUM(AT37:AV37)</f>
        <v>6877</v>
      </c>
      <c r="AT37" s="116">
        <v>571</v>
      </c>
      <c r="AU37" s="116">
        <v>6306</v>
      </c>
      <c r="AV37" s="116">
        <v>0</v>
      </c>
      <c r="AW37" s="116">
        <v>0</v>
      </c>
      <c r="AX37" s="116">
        <f>SUM(AY37:BB37)</f>
        <v>316542</v>
      </c>
      <c r="AY37" s="116">
        <v>228531</v>
      </c>
      <c r="AZ37" s="116">
        <v>58340</v>
      </c>
      <c r="BA37" s="116">
        <v>24886</v>
      </c>
      <c r="BB37" s="116">
        <v>4785</v>
      </c>
      <c r="BC37" s="116">
        <v>98533</v>
      </c>
      <c r="BD37" s="116">
        <v>0</v>
      </c>
      <c r="BE37" s="116">
        <v>34060</v>
      </c>
      <c r="BF37" s="116">
        <f>SUM(AE37,+AM37,+BE37)</f>
        <v>370057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5183</v>
      </c>
      <c r="BP37" s="116">
        <f>SUM(BQ37:BT37)</f>
        <v>5183</v>
      </c>
      <c r="BQ37" s="116">
        <v>5183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73162</v>
      </c>
      <c r="CF37" s="116">
        <v>0</v>
      </c>
      <c r="CG37" s="116">
        <v>4013</v>
      </c>
      <c r="CH37" s="116">
        <f>SUM(BG37,+BO37,+CG37)</f>
        <v>9196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341180</v>
      </c>
      <c r="CR37" s="116">
        <f>SUM(AN37,+BP37)</f>
        <v>17761</v>
      </c>
      <c r="CS37" s="116">
        <f>SUM(AO37,+BQ37)</f>
        <v>13139</v>
      </c>
      <c r="CT37" s="116">
        <f>SUM(AP37,+BR37)</f>
        <v>0</v>
      </c>
      <c r="CU37" s="116">
        <f>SUM(AQ37,+BS37)</f>
        <v>4622</v>
      </c>
      <c r="CV37" s="116">
        <f>SUM(AR37,+BT37)</f>
        <v>0</v>
      </c>
      <c r="CW37" s="116">
        <f>SUM(AS37,+BU37)</f>
        <v>6877</v>
      </c>
      <c r="CX37" s="116">
        <f>SUM(AT37,+BV37)</f>
        <v>571</v>
      </c>
      <c r="CY37" s="116">
        <f>SUM(AU37,+BW37)</f>
        <v>6306</v>
      </c>
      <c r="CZ37" s="116">
        <f>SUM(AV37,+BX37)</f>
        <v>0</v>
      </c>
      <c r="DA37" s="116">
        <f>SUM(AW37,+BY37)</f>
        <v>0</v>
      </c>
      <c r="DB37" s="116">
        <f>SUM(AX37,+BZ37)</f>
        <v>316542</v>
      </c>
      <c r="DC37" s="116">
        <f>SUM(AY37,+CA37)</f>
        <v>228531</v>
      </c>
      <c r="DD37" s="116">
        <f>SUM(AZ37,+CB37)</f>
        <v>58340</v>
      </c>
      <c r="DE37" s="116">
        <f>SUM(BA37,+CC37)</f>
        <v>24886</v>
      </c>
      <c r="DF37" s="116">
        <f>SUM(BB37,+CD37)</f>
        <v>4785</v>
      </c>
      <c r="DG37" s="116">
        <f>SUM(BC37,+CE37)</f>
        <v>171695</v>
      </c>
      <c r="DH37" s="116">
        <f>SUM(BD37,+CF37)</f>
        <v>0</v>
      </c>
      <c r="DI37" s="116">
        <f>SUM(BE37,+CG37)</f>
        <v>38073</v>
      </c>
      <c r="DJ37" s="116">
        <f>SUM(BF37,+CH37)</f>
        <v>379253</v>
      </c>
    </row>
    <row r="38" spans="1:114" ht="13.5" customHeight="1" x14ac:dyDescent="0.15">
      <c r="A38" s="114" t="s">
        <v>23</v>
      </c>
      <c r="B38" s="115" t="s">
        <v>405</v>
      </c>
      <c r="C38" s="114" t="s">
        <v>406</v>
      </c>
      <c r="D38" s="116">
        <f>SUM(E38,+L38)</f>
        <v>269198</v>
      </c>
      <c r="E38" s="116">
        <f>SUM(F38:I38,K38)</f>
        <v>38166</v>
      </c>
      <c r="F38" s="116">
        <v>0</v>
      </c>
      <c r="G38" s="116">
        <v>0</v>
      </c>
      <c r="H38" s="116">
        <v>0</v>
      </c>
      <c r="I38" s="116">
        <v>34613</v>
      </c>
      <c r="J38" s="117" t="s">
        <v>431</v>
      </c>
      <c r="K38" s="116">
        <v>3553</v>
      </c>
      <c r="L38" s="116">
        <v>231032</v>
      </c>
      <c r="M38" s="116">
        <f>SUM(N38,+U38)</f>
        <v>97530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431</v>
      </c>
      <c r="T38" s="116">
        <v>0</v>
      </c>
      <c r="U38" s="116">
        <v>97530</v>
      </c>
      <c r="V38" s="116">
        <f>+SUM(D38,M38)</f>
        <v>366728</v>
      </c>
      <c r="W38" s="116">
        <f>+SUM(E38,N38)</f>
        <v>38166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34613</v>
      </c>
      <c r="AB38" s="117" t="str">
        <f>IF(+SUM(J38,S38)=0,"-",+SUM(J38,S38))</f>
        <v>-</v>
      </c>
      <c r="AC38" s="116">
        <f>+SUM(K38,T38)</f>
        <v>3553</v>
      </c>
      <c r="AD38" s="116">
        <f>+SUM(L38,U38)</f>
        <v>328562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159275</v>
      </c>
      <c r="AN38" s="116">
        <f>SUM(AO38:AR38)</f>
        <v>15660</v>
      </c>
      <c r="AO38" s="116">
        <v>15660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143615</v>
      </c>
      <c r="AY38" s="116">
        <v>96533</v>
      </c>
      <c r="AZ38" s="116">
        <v>33180</v>
      </c>
      <c r="BA38" s="116">
        <v>9972</v>
      </c>
      <c r="BB38" s="116">
        <v>3930</v>
      </c>
      <c r="BC38" s="116">
        <v>109923</v>
      </c>
      <c r="BD38" s="116">
        <v>0</v>
      </c>
      <c r="BE38" s="116">
        <v>0</v>
      </c>
      <c r="BF38" s="116">
        <f>SUM(AE38,+AM38,+BE38)</f>
        <v>159275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494</v>
      </c>
      <c r="BO38" s="116">
        <f>SUM(BP38,BU38,BY38,BZ38,CF38)</f>
        <v>10440</v>
      </c>
      <c r="BP38" s="116">
        <f>SUM(BQ38:BT38)</f>
        <v>10440</v>
      </c>
      <c r="BQ38" s="116">
        <v>10440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81613</v>
      </c>
      <c r="CF38" s="116">
        <v>0</v>
      </c>
      <c r="CG38" s="116">
        <v>4983</v>
      </c>
      <c r="CH38" s="116">
        <f>SUM(BG38,+BO38,+CG38)</f>
        <v>15423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494</v>
      </c>
      <c r="CQ38" s="116">
        <f>SUM(AM38,+BO38)</f>
        <v>169715</v>
      </c>
      <c r="CR38" s="116">
        <f>SUM(AN38,+BP38)</f>
        <v>26100</v>
      </c>
      <c r="CS38" s="116">
        <f>SUM(AO38,+BQ38)</f>
        <v>26100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143615</v>
      </c>
      <c r="DC38" s="116">
        <f>SUM(AY38,+CA38)</f>
        <v>96533</v>
      </c>
      <c r="DD38" s="116">
        <f>SUM(AZ38,+CB38)</f>
        <v>33180</v>
      </c>
      <c r="DE38" s="116">
        <f>SUM(BA38,+CC38)</f>
        <v>9972</v>
      </c>
      <c r="DF38" s="116">
        <f>SUM(BB38,+CD38)</f>
        <v>3930</v>
      </c>
      <c r="DG38" s="116">
        <f>SUM(BC38,+CE38)</f>
        <v>191536</v>
      </c>
      <c r="DH38" s="116">
        <f>SUM(BD38,+CF38)</f>
        <v>0</v>
      </c>
      <c r="DI38" s="116">
        <f>SUM(BE38,+CG38)</f>
        <v>4983</v>
      </c>
      <c r="DJ38" s="116">
        <f>SUM(BF38,+CH38)</f>
        <v>174698</v>
      </c>
    </row>
    <row r="39" spans="1:114" ht="13.5" customHeight="1" x14ac:dyDescent="0.15">
      <c r="A39" s="114" t="s">
        <v>23</v>
      </c>
      <c r="B39" s="115" t="s">
        <v>407</v>
      </c>
      <c r="C39" s="114" t="s">
        <v>408</v>
      </c>
      <c r="D39" s="116">
        <f>SUM(E39,+L39)</f>
        <v>404153</v>
      </c>
      <c r="E39" s="116">
        <f>SUM(F39:I39,K39)</f>
        <v>41152</v>
      </c>
      <c r="F39" s="116">
        <v>0</v>
      </c>
      <c r="G39" s="116">
        <v>0</v>
      </c>
      <c r="H39" s="116">
        <v>0</v>
      </c>
      <c r="I39" s="116">
        <v>32080</v>
      </c>
      <c r="J39" s="117" t="s">
        <v>431</v>
      </c>
      <c r="K39" s="116">
        <v>9072</v>
      </c>
      <c r="L39" s="116">
        <v>363001</v>
      </c>
      <c r="M39" s="116">
        <f>SUM(N39,+U39)</f>
        <v>67239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431</v>
      </c>
      <c r="T39" s="116">
        <v>0</v>
      </c>
      <c r="U39" s="116">
        <v>67239</v>
      </c>
      <c r="V39" s="116">
        <f>+SUM(D39,M39)</f>
        <v>471392</v>
      </c>
      <c r="W39" s="116">
        <f>+SUM(E39,N39)</f>
        <v>41152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32080</v>
      </c>
      <c r="AB39" s="117" t="str">
        <f>IF(+SUM(J39,S39)=0,"-",+SUM(J39,S39))</f>
        <v>-</v>
      </c>
      <c r="AC39" s="116">
        <f>+SUM(K39,T39)</f>
        <v>9072</v>
      </c>
      <c r="AD39" s="116">
        <f>+SUM(L39,U39)</f>
        <v>430240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146764</v>
      </c>
      <c r="AN39" s="116">
        <f>SUM(AO39:AR39)</f>
        <v>19399</v>
      </c>
      <c r="AO39" s="116">
        <v>8839</v>
      </c>
      <c r="AP39" s="116">
        <v>0</v>
      </c>
      <c r="AQ39" s="116">
        <v>10560</v>
      </c>
      <c r="AR39" s="116">
        <v>0</v>
      </c>
      <c r="AS39" s="116">
        <f>SUM(AT39:AV39)</f>
        <v>113686</v>
      </c>
      <c r="AT39" s="116">
        <v>113686</v>
      </c>
      <c r="AU39" s="116">
        <v>0</v>
      </c>
      <c r="AV39" s="116">
        <v>0</v>
      </c>
      <c r="AW39" s="116">
        <v>0</v>
      </c>
      <c r="AX39" s="116">
        <f>SUM(AY39:BB39)</f>
        <v>13679</v>
      </c>
      <c r="AY39" s="116">
        <v>0</v>
      </c>
      <c r="AZ39" s="116">
        <v>0</v>
      </c>
      <c r="BA39" s="116">
        <v>13679</v>
      </c>
      <c r="BB39" s="116">
        <v>0</v>
      </c>
      <c r="BC39" s="116">
        <v>114402</v>
      </c>
      <c r="BD39" s="116">
        <v>0</v>
      </c>
      <c r="BE39" s="116">
        <v>142987</v>
      </c>
      <c r="BF39" s="116">
        <f>SUM(AE39,+AM39,+BE39)</f>
        <v>289751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63821</v>
      </c>
      <c r="CF39" s="116">
        <v>0</v>
      </c>
      <c r="CG39" s="116">
        <v>3418</v>
      </c>
      <c r="CH39" s="116">
        <f>SUM(BG39,+BO39,+CG39)</f>
        <v>3418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146764</v>
      </c>
      <c r="CR39" s="116">
        <f>SUM(AN39,+BP39)</f>
        <v>19399</v>
      </c>
      <c r="CS39" s="116">
        <f>SUM(AO39,+BQ39)</f>
        <v>8839</v>
      </c>
      <c r="CT39" s="116">
        <f>SUM(AP39,+BR39)</f>
        <v>0</v>
      </c>
      <c r="CU39" s="116">
        <f>SUM(AQ39,+BS39)</f>
        <v>10560</v>
      </c>
      <c r="CV39" s="116">
        <f>SUM(AR39,+BT39)</f>
        <v>0</v>
      </c>
      <c r="CW39" s="116">
        <f>SUM(AS39,+BU39)</f>
        <v>113686</v>
      </c>
      <c r="CX39" s="116">
        <f>SUM(AT39,+BV39)</f>
        <v>113686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13679</v>
      </c>
      <c r="DC39" s="116">
        <f>SUM(AY39,+CA39)</f>
        <v>0</v>
      </c>
      <c r="DD39" s="116">
        <f>SUM(AZ39,+CB39)</f>
        <v>0</v>
      </c>
      <c r="DE39" s="116">
        <f>SUM(BA39,+CC39)</f>
        <v>13679</v>
      </c>
      <c r="DF39" s="116">
        <f>SUM(BB39,+CD39)</f>
        <v>0</v>
      </c>
      <c r="DG39" s="116">
        <f>SUM(BC39,+CE39)</f>
        <v>178223</v>
      </c>
      <c r="DH39" s="116">
        <f>SUM(BD39,+CF39)</f>
        <v>0</v>
      </c>
      <c r="DI39" s="116">
        <f>SUM(BE39,+CG39)</f>
        <v>146405</v>
      </c>
      <c r="DJ39" s="116">
        <f>SUM(BF39,+CH39)</f>
        <v>293169</v>
      </c>
    </row>
    <row r="40" spans="1:114" ht="13.5" customHeight="1" x14ac:dyDescent="0.15">
      <c r="A40" s="114" t="s">
        <v>23</v>
      </c>
      <c r="B40" s="115" t="s">
        <v>409</v>
      </c>
      <c r="C40" s="114" t="s">
        <v>410</v>
      </c>
      <c r="D40" s="116">
        <f>SUM(E40,+L40)</f>
        <v>274024</v>
      </c>
      <c r="E40" s="116">
        <f>SUM(F40:I40,K40)</f>
        <v>49352</v>
      </c>
      <c r="F40" s="116">
        <v>0</v>
      </c>
      <c r="G40" s="116">
        <v>0</v>
      </c>
      <c r="H40" s="116">
        <v>0</v>
      </c>
      <c r="I40" s="116">
        <v>40351</v>
      </c>
      <c r="J40" s="117" t="s">
        <v>431</v>
      </c>
      <c r="K40" s="116">
        <v>9001</v>
      </c>
      <c r="L40" s="116">
        <v>224672</v>
      </c>
      <c r="M40" s="116">
        <f>SUM(N40,+U40)</f>
        <v>15945</v>
      </c>
      <c r="N40" s="116">
        <f>SUM(O40:R40,T40)</f>
        <v>34</v>
      </c>
      <c r="O40" s="116">
        <v>0</v>
      </c>
      <c r="P40" s="116">
        <v>0</v>
      </c>
      <c r="Q40" s="116">
        <v>0</v>
      </c>
      <c r="R40" s="116">
        <v>0</v>
      </c>
      <c r="S40" s="117" t="s">
        <v>431</v>
      </c>
      <c r="T40" s="116">
        <v>34</v>
      </c>
      <c r="U40" s="116">
        <v>15911</v>
      </c>
      <c r="V40" s="116">
        <f>+SUM(D40,M40)</f>
        <v>289969</v>
      </c>
      <c r="W40" s="116">
        <f>+SUM(E40,N40)</f>
        <v>49386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40351</v>
      </c>
      <c r="AB40" s="117" t="str">
        <f>IF(+SUM(J40,S40)=0,"-",+SUM(J40,S40))</f>
        <v>-</v>
      </c>
      <c r="AC40" s="116">
        <f>+SUM(K40,T40)</f>
        <v>9035</v>
      </c>
      <c r="AD40" s="116">
        <f>+SUM(L40,U40)</f>
        <v>240583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150739</v>
      </c>
      <c r="AN40" s="116">
        <f>SUM(AO40:AR40)</f>
        <v>13510</v>
      </c>
      <c r="AO40" s="116">
        <v>13510</v>
      </c>
      <c r="AP40" s="116">
        <v>0</v>
      </c>
      <c r="AQ40" s="116">
        <v>0</v>
      </c>
      <c r="AR40" s="116">
        <v>0</v>
      </c>
      <c r="AS40" s="116">
        <f>SUM(AT40:AV40)</f>
        <v>12804</v>
      </c>
      <c r="AT40" s="116">
        <v>0</v>
      </c>
      <c r="AU40" s="116">
        <v>12804</v>
      </c>
      <c r="AV40" s="116">
        <v>0</v>
      </c>
      <c r="AW40" s="116">
        <v>0</v>
      </c>
      <c r="AX40" s="116">
        <f>SUM(AY40:BB40)</f>
        <v>124357</v>
      </c>
      <c r="AY40" s="116">
        <v>67605</v>
      </c>
      <c r="AZ40" s="116">
        <v>55873</v>
      </c>
      <c r="BA40" s="116">
        <v>879</v>
      </c>
      <c r="BB40" s="116">
        <v>0</v>
      </c>
      <c r="BC40" s="116">
        <v>112619</v>
      </c>
      <c r="BD40" s="116">
        <v>68</v>
      </c>
      <c r="BE40" s="116">
        <v>10666</v>
      </c>
      <c r="BF40" s="116">
        <f>SUM(AE40,+AM40,+BE40)</f>
        <v>161405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15945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150739</v>
      </c>
      <c r="CR40" s="116">
        <f>SUM(AN40,+BP40)</f>
        <v>13510</v>
      </c>
      <c r="CS40" s="116">
        <f>SUM(AO40,+BQ40)</f>
        <v>13510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12804</v>
      </c>
      <c r="CX40" s="116">
        <f>SUM(AT40,+BV40)</f>
        <v>0</v>
      </c>
      <c r="CY40" s="116">
        <f>SUM(AU40,+BW40)</f>
        <v>12804</v>
      </c>
      <c r="CZ40" s="116">
        <f>SUM(AV40,+BX40)</f>
        <v>0</v>
      </c>
      <c r="DA40" s="116">
        <f>SUM(AW40,+BY40)</f>
        <v>0</v>
      </c>
      <c r="DB40" s="116">
        <f>SUM(AX40,+BZ40)</f>
        <v>124357</v>
      </c>
      <c r="DC40" s="116">
        <f>SUM(AY40,+CA40)</f>
        <v>67605</v>
      </c>
      <c r="DD40" s="116">
        <f>SUM(AZ40,+CB40)</f>
        <v>55873</v>
      </c>
      <c r="DE40" s="116">
        <f>SUM(BA40,+CC40)</f>
        <v>879</v>
      </c>
      <c r="DF40" s="116">
        <f>SUM(BB40,+CD40)</f>
        <v>0</v>
      </c>
      <c r="DG40" s="116">
        <f>SUM(BC40,+CE40)</f>
        <v>128564</v>
      </c>
      <c r="DH40" s="116">
        <f>SUM(BD40,+CF40)</f>
        <v>68</v>
      </c>
      <c r="DI40" s="116">
        <f>SUM(BE40,+CG40)</f>
        <v>10666</v>
      </c>
      <c r="DJ40" s="116">
        <f>SUM(BF40,+CH40)</f>
        <v>161405</v>
      </c>
    </row>
    <row r="41" spans="1:114" ht="13.5" customHeight="1" x14ac:dyDescent="0.15">
      <c r="A41" s="114" t="s">
        <v>23</v>
      </c>
      <c r="B41" s="115" t="s">
        <v>412</v>
      </c>
      <c r="C41" s="114" t="s">
        <v>413</v>
      </c>
      <c r="D41" s="116">
        <f>SUM(E41,+L41)</f>
        <v>65420</v>
      </c>
      <c r="E41" s="116">
        <f>SUM(F41:I41,K41)</f>
        <v>13230</v>
      </c>
      <c r="F41" s="116">
        <v>0</v>
      </c>
      <c r="G41" s="116">
        <v>0</v>
      </c>
      <c r="H41" s="116">
        <v>0</v>
      </c>
      <c r="I41" s="116">
        <v>13015</v>
      </c>
      <c r="J41" s="117" t="s">
        <v>431</v>
      </c>
      <c r="K41" s="116">
        <v>215</v>
      </c>
      <c r="L41" s="116">
        <v>52190</v>
      </c>
      <c r="M41" s="116">
        <f>SUM(N41,+U41)</f>
        <v>17513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431</v>
      </c>
      <c r="T41" s="116">
        <v>0</v>
      </c>
      <c r="U41" s="116">
        <v>17513</v>
      </c>
      <c r="V41" s="116">
        <f>+SUM(D41,M41)</f>
        <v>82933</v>
      </c>
      <c r="W41" s="116">
        <f>+SUM(E41,N41)</f>
        <v>13230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13015</v>
      </c>
      <c r="AB41" s="117" t="str">
        <f>IF(+SUM(J41,S41)=0,"-",+SUM(J41,S41))</f>
        <v>-</v>
      </c>
      <c r="AC41" s="116">
        <f>+SUM(K41,T41)</f>
        <v>215</v>
      </c>
      <c r="AD41" s="116">
        <f>+SUM(L41,U41)</f>
        <v>69703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7462</v>
      </c>
      <c r="AM41" s="116">
        <f>SUM(AN41,AS41,AW41,AX41,BD41)</f>
        <v>33234</v>
      </c>
      <c r="AN41" s="116">
        <f>SUM(AO41:AR41)</f>
        <v>6688</v>
      </c>
      <c r="AO41" s="116">
        <v>6688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26546</v>
      </c>
      <c r="AY41" s="116">
        <v>24345</v>
      </c>
      <c r="AZ41" s="116">
        <v>1952</v>
      </c>
      <c r="BA41" s="116">
        <v>249</v>
      </c>
      <c r="BB41" s="116">
        <v>0</v>
      </c>
      <c r="BC41" s="116">
        <v>24724</v>
      </c>
      <c r="BD41" s="116">
        <v>0</v>
      </c>
      <c r="BE41" s="116">
        <v>0</v>
      </c>
      <c r="BF41" s="116">
        <f>SUM(AE41,+AM41,+BE41)</f>
        <v>33234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1395</v>
      </c>
      <c r="BO41" s="116">
        <f>SUM(BP41,BU41,BY41,BZ41,CF41)</f>
        <v>2229</v>
      </c>
      <c r="BP41" s="116">
        <f>SUM(BQ41:BT41)</f>
        <v>2229</v>
      </c>
      <c r="BQ41" s="116">
        <v>2229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13889</v>
      </c>
      <c r="CF41" s="116">
        <v>0</v>
      </c>
      <c r="CG41" s="116">
        <v>0</v>
      </c>
      <c r="CH41" s="116">
        <f>SUM(BG41,+BO41,+CG41)</f>
        <v>2229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8857</v>
      </c>
      <c r="CQ41" s="116">
        <f>SUM(AM41,+BO41)</f>
        <v>35463</v>
      </c>
      <c r="CR41" s="116">
        <f>SUM(AN41,+BP41)</f>
        <v>8917</v>
      </c>
      <c r="CS41" s="116">
        <f>SUM(AO41,+BQ41)</f>
        <v>8917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0</v>
      </c>
      <c r="CX41" s="116">
        <f>SUM(AT41,+BV41)</f>
        <v>0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26546</v>
      </c>
      <c r="DC41" s="116">
        <f>SUM(AY41,+CA41)</f>
        <v>24345</v>
      </c>
      <c r="DD41" s="116">
        <f>SUM(AZ41,+CB41)</f>
        <v>1952</v>
      </c>
      <c r="DE41" s="116">
        <f>SUM(BA41,+CC41)</f>
        <v>249</v>
      </c>
      <c r="DF41" s="116">
        <f>SUM(BB41,+CD41)</f>
        <v>0</v>
      </c>
      <c r="DG41" s="116">
        <f>SUM(BC41,+CE41)</f>
        <v>38613</v>
      </c>
      <c r="DH41" s="116">
        <f>SUM(BD41,+CF41)</f>
        <v>0</v>
      </c>
      <c r="DI41" s="116">
        <f>SUM(BE41,+CG41)</f>
        <v>0</v>
      </c>
      <c r="DJ41" s="116">
        <f>SUM(BF41,+CH41)</f>
        <v>35463</v>
      </c>
    </row>
    <row r="42" spans="1:114" ht="13.5" customHeight="1" x14ac:dyDescent="0.15">
      <c r="A42" s="114" t="s">
        <v>23</v>
      </c>
      <c r="B42" s="115" t="s">
        <v>414</v>
      </c>
      <c r="C42" s="114" t="s">
        <v>415</v>
      </c>
      <c r="D42" s="116">
        <f>SUM(E42,+L42)</f>
        <v>46287</v>
      </c>
      <c r="E42" s="116">
        <f>SUM(F42:I42,K42)</f>
        <v>6454</v>
      </c>
      <c r="F42" s="116">
        <v>0</v>
      </c>
      <c r="G42" s="116">
        <v>0</v>
      </c>
      <c r="H42" s="116">
        <v>0</v>
      </c>
      <c r="I42" s="116">
        <v>6314</v>
      </c>
      <c r="J42" s="117" t="s">
        <v>431</v>
      </c>
      <c r="K42" s="116">
        <v>140</v>
      </c>
      <c r="L42" s="116">
        <v>39833</v>
      </c>
      <c r="M42" s="116">
        <f>SUM(N42,+U42)</f>
        <v>13713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431</v>
      </c>
      <c r="T42" s="116">
        <v>0</v>
      </c>
      <c r="U42" s="116">
        <v>13713</v>
      </c>
      <c r="V42" s="116">
        <f>+SUM(D42,M42)</f>
        <v>60000</v>
      </c>
      <c r="W42" s="116">
        <f>+SUM(E42,N42)</f>
        <v>6454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6314</v>
      </c>
      <c r="AB42" s="117" t="str">
        <f>IF(+SUM(J42,S42)=0,"-",+SUM(J42,S42))</f>
        <v>-</v>
      </c>
      <c r="AC42" s="116">
        <f>+SUM(K42,T42)</f>
        <v>140</v>
      </c>
      <c r="AD42" s="116">
        <f>+SUM(L42,U42)</f>
        <v>53546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5100</v>
      </c>
      <c r="AM42" s="116">
        <f>SUM(AN42,AS42,AW42,AX42,BD42)</f>
        <v>24287</v>
      </c>
      <c r="AN42" s="116">
        <f>SUM(AO42:AR42)</f>
        <v>3938</v>
      </c>
      <c r="AO42" s="116">
        <v>3938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20349</v>
      </c>
      <c r="AY42" s="116">
        <v>20105</v>
      </c>
      <c r="AZ42" s="116">
        <v>0</v>
      </c>
      <c r="BA42" s="116">
        <v>244</v>
      </c>
      <c r="BB42" s="116">
        <v>0</v>
      </c>
      <c r="BC42" s="116">
        <v>16900</v>
      </c>
      <c r="BD42" s="116">
        <v>0</v>
      </c>
      <c r="BE42" s="116">
        <v>0</v>
      </c>
      <c r="BF42" s="116">
        <f>SUM(AE42,+AM42,+BE42)</f>
        <v>24287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1252</v>
      </c>
      <c r="BO42" s="116">
        <f>SUM(BP42,BU42,BY42,BZ42,CF42)</f>
        <v>0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12461</v>
      </c>
      <c r="CF42" s="116">
        <v>0</v>
      </c>
      <c r="CG42" s="116">
        <v>0</v>
      </c>
      <c r="CH42" s="116">
        <f>SUM(BG42,+BO42,+CG42)</f>
        <v>0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6352</v>
      </c>
      <c r="CQ42" s="116">
        <f>SUM(AM42,+BO42)</f>
        <v>24287</v>
      </c>
      <c r="CR42" s="116">
        <f>SUM(AN42,+BP42)</f>
        <v>3938</v>
      </c>
      <c r="CS42" s="116">
        <f>SUM(AO42,+BQ42)</f>
        <v>3938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20349</v>
      </c>
      <c r="DC42" s="116">
        <f>SUM(AY42,+CA42)</f>
        <v>20105</v>
      </c>
      <c r="DD42" s="116">
        <f>SUM(AZ42,+CB42)</f>
        <v>0</v>
      </c>
      <c r="DE42" s="116">
        <f>SUM(BA42,+CC42)</f>
        <v>244</v>
      </c>
      <c r="DF42" s="116">
        <f>SUM(BB42,+CD42)</f>
        <v>0</v>
      </c>
      <c r="DG42" s="116">
        <f>SUM(BC42,+CE42)</f>
        <v>29361</v>
      </c>
      <c r="DH42" s="116">
        <f>SUM(BD42,+CF42)</f>
        <v>0</v>
      </c>
      <c r="DI42" s="116">
        <f>SUM(BE42,+CG42)</f>
        <v>0</v>
      </c>
      <c r="DJ42" s="116">
        <f>SUM(BF42,+CH42)</f>
        <v>24287</v>
      </c>
    </row>
    <row r="43" spans="1:114" ht="13.5" customHeight="1" x14ac:dyDescent="0.15">
      <c r="A43" s="114" t="s">
        <v>23</v>
      </c>
      <c r="B43" s="115" t="s">
        <v>416</v>
      </c>
      <c r="C43" s="114" t="s">
        <v>417</v>
      </c>
      <c r="D43" s="116">
        <f>SUM(E43,+L43)</f>
        <v>91209</v>
      </c>
      <c r="E43" s="116">
        <f>SUM(F43:I43,K43)</f>
        <v>16052</v>
      </c>
      <c r="F43" s="116">
        <v>0</v>
      </c>
      <c r="G43" s="116">
        <v>0</v>
      </c>
      <c r="H43" s="116">
        <v>0</v>
      </c>
      <c r="I43" s="116">
        <v>16048</v>
      </c>
      <c r="J43" s="117" t="s">
        <v>431</v>
      </c>
      <c r="K43" s="116">
        <v>4</v>
      </c>
      <c r="L43" s="116">
        <v>75157</v>
      </c>
      <c r="M43" s="116">
        <f>SUM(N43,+U43)</f>
        <v>16379</v>
      </c>
      <c r="N43" s="116">
        <f>SUM(O43:R43,T43)</f>
        <v>5</v>
      </c>
      <c r="O43" s="116">
        <v>0</v>
      </c>
      <c r="P43" s="116">
        <v>0</v>
      </c>
      <c r="Q43" s="116">
        <v>0</v>
      </c>
      <c r="R43" s="116">
        <v>0</v>
      </c>
      <c r="S43" s="117" t="s">
        <v>431</v>
      </c>
      <c r="T43" s="116">
        <v>5</v>
      </c>
      <c r="U43" s="116">
        <v>16374</v>
      </c>
      <c r="V43" s="116">
        <f>+SUM(D43,M43)</f>
        <v>107588</v>
      </c>
      <c r="W43" s="116">
        <f>+SUM(E43,N43)</f>
        <v>16057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16048</v>
      </c>
      <c r="AB43" s="117" t="str">
        <f>IF(+SUM(J43,S43)=0,"-",+SUM(J43,S43))</f>
        <v>-</v>
      </c>
      <c r="AC43" s="116">
        <f>+SUM(K43,T43)</f>
        <v>9</v>
      </c>
      <c r="AD43" s="116">
        <f>+SUM(L43,U43)</f>
        <v>91531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8583</v>
      </c>
      <c r="AM43" s="116">
        <f>SUM(AN43,AS43,AW43,AX43,BD43)</f>
        <v>54188</v>
      </c>
      <c r="AN43" s="116">
        <f>SUM(AO43:AR43)</f>
        <v>6204</v>
      </c>
      <c r="AO43" s="116">
        <v>6204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47984</v>
      </c>
      <c r="AY43" s="116">
        <v>38697</v>
      </c>
      <c r="AZ43" s="116">
        <v>5282</v>
      </c>
      <c r="BA43" s="116">
        <v>423</v>
      </c>
      <c r="BB43" s="116">
        <v>3582</v>
      </c>
      <c r="BC43" s="116">
        <v>28438</v>
      </c>
      <c r="BD43" s="116">
        <v>0</v>
      </c>
      <c r="BE43" s="116">
        <v>0</v>
      </c>
      <c r="BF43" s="116">
        <f>SUM(AE43,+AM43,+BE43)</f>
        <v>54188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929</v>
      </c>
      <c r="BO43" s="116">
        <f>SUM(BP43,BU43,BY43,BZ43,CF43)</f>
        <v>6204</v>
      </c>
      <c r="BP43" s="116">
        <f>SUM(BQ43:BT43)</f>
        <v>6204</v>
      </c>
      <c r="BQ43" s="116">
        <v>6204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9246</v>
      </c>
      <c r="CF43" s="116">
        <v>0</v>
      </c>
      <c r="CG43" s="116">
        <v>0</v>
      </c>
      <c r="CH43" s="116">
        <f>SUM(BG43,+BO43,+CG43)</f>
        <v>6204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9512</v>
      </c>
      <c r="CQ43" s="116">
        <f>SUM(AM43,+BO43)</f>
        <v>60392</v>
      </c>
      <c r="CR43" s="116">
        <f>SUM(AN43,+BP43)</f>
        <v>12408</v>
      </c>
      <c r="CS43" s="116">
        <f>SUM(AO43,+BQ43)</f>
        <v>12408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47984</v>
      </c>
      <c r="DC43" s="116">
        <f>SUM(AY43,+CA43)</f>
        <v>38697</v>
      </c>
      <c r="DD43" s="116">
        <f>SUM(AZ43,+CB43)</f>
        <v>5282</v>
      </c>
      <c r="DE43" s="116">
        <f>SUM(BA43,+CC43)</f>
        <v>423</v>
      </c>
      <c r="DF43" s="116">
        <f>SUM(BB43,+CD43)</f>
        <v>3582</v>
      </c>
      <c r="DG43" s="116">
        <f>SUM(BC43,+CE43)</f>
        <v>37684</v>
      </c>
      <c r="DH43" s="116">
        <f>SUM(BD43,+CF43)</f>
        <v>0</v>
      </c>
      <c r="DI43" s="116">
        <f>SUM(BE43,+CG43)</f>
        <v>0</v>
      </c>
      <c r="DJ43" s="116">
        <f>SUM(BF43,+CH43)</f>
        <v>60392</v>
      </c>
    </row>
    <row r="44" spans="1:114" ht="13.5" customHeight="1" x14ac:dyDescent="0.15">
      <c r="A44" s="114" t="s">
        <v>23</v>
      </c>
      <c r="B44" s="115" t="s">
        <v>418</v>
      </c>
      <c r="C44" s="114" t="s">
        <v>419</v>
      </c>
      <c r="D44" s="116">
        <f>SUM(E44,+L44)</f>
        <v>32337</v>
      </c>
      <c r="E44" s="116">
        <f>SUM(F44:I44,K44)</f>
        <v>6808</v>
      </c>
      <c r="F44" s="116">
        <v>0</v>
      </c>
      <c r="G44" s="116">
        <v>0</v>
      </c>
      <c r="H44" s="116">
        <v>0</v>
      </c>
      <c r="I44" s="116">
        <v>2</v>
      </c>
      <c r="J44" s="117" t="s">
        <v>431</v>
      </c>
      <c r="K44" s="116">
        <v>6806</v>
      </c>
      <c r="L44" s="116">
        <v>25529</v>
      </c>
      <c r="M44" s="116">
        <f>SUM(N44,+U44)</f>
        <v>22638</v>
      </c>
      <c r="N44" s="116">
        <f>SUM(O44:R44,T44)</f>
        <v>5</v>
      </c>
      <c r="O44" s="116">
        <v>0</v>
      </c>
      <c r="P44" s="116">
        <v>0</v>
      </c>
      <c r="Q44" s="116">
        <v>0</v>
      </c>
      <c r="R44" s="116">
        <v>5</v>
      </c>
      <c r="S44" s="117" t="s">
        <v>431</v>
      </c>
      <c r="T44" s="116">
        <v>0</v>
      </c>
      <c r="U44" s="116">
        <v>22633</v>
      </c>
      <c r="V44" s="116">
        <f>+SUM(D44,M44)</f>
        <v>54975</v>
      </c>
      <c r="W44" s="116">
        <f>+SUM(E44,N44)</f>
        <v>6813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7</v>
      </c>
      <c r="AB44" s="117" t="str">
        <f>IF(+SUM(J44,S44)=0,"-",+SUM(J44,S44))</f>
        <v>-</v>
      </c>
      <c r="AC44" s="116">
        <f>+SUM(K44,T44)</f>
        <v>6806</v>
      </c>
      <c r="AD44" s="116">
        <f>+SUM(L44,U44)</f>
        <v>48162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2868</v>
      </c>
      <c r="AM44" s="116">
        <f>SUM(AN44,AS44,AW44,AX44,BD44)</f>
        <v>19965</v>
      </c>
      <c r="AN44" s="116">
        <f>SUM(AO44:AR44)</f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19965</v>
      </c>
      <c r="AY44" s="116">
        <v>19337</v>
      </c>
      <c r="AZ44" s="116">
        <v>412</v>
      </c>
      <c r="BA44" s="116">
        <v>216</v>
      </c>
      <c r="BB44" s="116">
        <v>0</v>
      </c>
      <c r="BC44" s="116">
        <v>9504</v>
      </c>
      <c r="BD44" s="116">
        <v>0</v>
      </c>
      <c r="BE44" s="116">
        <v>0</v>
      </c>
      <c r="BF44" s="116">
        <f>SUM(AE44,+AM44,+BE44)</f>
        <v>19965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2066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20572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4934</v>
      </c>
      <c r="CQ44" s="116">
        <f>SUM(AM44,+BO44)</f>
        <v>19965</v>
      </c>
      <c r="CR44" s="116">
        <f>SUM(AN44,+BP44)</f>
        <v>0</v>
      </c>
      <c r="CS44" s="116">
        <f>SUM(AO44,+BQ44)</f>
        <v>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19965</v>
      </c>
      <c r="DC44" s="116">
        <f>SUM(AY44,+CA44)</f>
        <v>19337</v>
      </c>
      <c r="DD44" s="116">
        <f>SUM(AZ44,+CB44)</f>
        <v>412</v>
      </c>
      <c r="DE44" s="116">
        <f>SUM(BA44,+CC44)</f>
        <v>216</v>
      </c>
      <c r="DF44" s="116">
        <f>SUM(BB44,+CD44)</f>
        <v>0</v>
      </c>
      <c r="DG44" s="116">
        <f>SUM(BC44,+CE44)</f>
        <v>30076</v>
      </c>
      <c r="DH44" s="116">
        <f>SUM(BD44,+CF44)</f>
        <v>0</v>
      </c>
      <c r="DI44" s="116">
        <f>SUM(BE44,+CG44)</f>
        <v>0</v>
      </c>
      <c r="DJ44" s="116">
        <f>SUM(BF44,+CH44)</f>
        <v>19965</v>
      </c>
    </row>
    <row r="45" spans="1:114" ht="13.5" customHeight="1" x14ac:dyDescent="0.15">
      <c r="A45" s="114" t="s">
        <v>23</v>
      </c>
      <c r="B45" s="115" t="s">
        <v>420</v>
      </c>
      <c r="C45" s="114" t="s">
        <v>421</v>
      </c>
      <c r="D45" s="116">
        <f>SUM(E45,+L45)</f>
        <v>86941</v>
      </c>
      <c r="E45" s="116">
        <f>SUM(F45:I45,K45)</f>
        <v>16956</v>
      </c>
      <c r="F45" s="116">
        <v>0</v>
      </c>
      <c r="G45" s="116">
        <v>0</v>
      </c>
      <c r="H45" s="116">
        <v>0</v>
      </c>
      <c r="I45" s="116">
        <v>16956</v>
      </c>
      <c r="J45" s="117" t="s">
        <v>431</v>
      </c>
      <c r="K45" s="116">
        <v>0</v>
      </c>
      <c r="L45" s="116">
        <v>69985</v>
      </c>
      <c r="M45" s="116">
        <f>SUM(N45,+U45)</f>
        <v>19148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431</v>
      </c>
      <c r="T45" s="116">
        <v>0</v>
      </c>
      <c r="U45" s="116">
        <v>19148</v>
      </c>
      <c r="V45" s="116">
        <f>+SUM(D45,M45)</f>
        <v>106089</v>
      </c>
      <c r="W45" s="116">
        <f>+SUM(E45,N45)</f>
        <v>16956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16956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89133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8087</v>
      </c>
      <c r="AM45" s="116">
        <f>SUM(AN45,AS45,AW45,AX45,BD45)</f>
        <v>52057</v>
      </c>
      <c r="AN45" s="116">
        <f>SUM(AO45:AR45)</f>
        <v>14050</v>
      </c>
      <c r="AO45" s="116">
        <v>14050</v>
      </c>
      <c r="AP45" s="116">
        <v>0</v>
      </c>
      <c r="AQ45" s="116">
        <v>0</v>
      </c>
      <c r="AR45" s="116">
        <v>0</v>
      </c>
      <c r="AS45" s="116">
        <f>SUM(AT45:AV45)</f>
        <v>2674</v>
      </c>
      <c r="AT45" s="116">
        <v>0</v>
      </c>
      <c r="AU45" s="116">
        <v>0</v>
      </c>
      <c r="AV45" s="116">
        <v>2674</v>
      </c>
      <c r="AW45" s="116">
        <v>0</v>
      </c>
      <c r="AX45" s="116">
        <f>SUM(AY45:BB45)</f>
        <v>35333</v>
      </c>
      <c r="AY45" s="116">
        <v>31927</v>
      </c>
      <c r="AZ45" s="116">
        <v>3406</v>
      </c>
      <c r="BA45" s="116">
        <v>0</v>
      </c>
      <c r="BB45" s="116">
        <v>0</v>
      </c>
      <c r="BC45" s="116">
        <v>26797</v>
      </c>
      <c r="BD45" s="116">
        <v>0</v>
      </c>
      <c r="BE45" s="116">
        <v>0</v>
      </c>
      <c r="BF45" s="116">
        <f>SUM(AE45,+AM45,+BE45)</f>
        <v>52057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1748</v>
      </c>
      <c r="BO45" s="116">
        <f>SUM(BP45,BU45,BY45,BZ45,CF45)</f>
        <v>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17400</v>
      </c>
      <c r="CF45" s="116">
        <v>0</v>
      </c>
      <c r="CG45" s="116">
        <v>0</v>
      </c>
      <c r="CH45" s="116">
        <f>SUM(BG45,+BO45,+CG45)</f>
        <v>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9835</v>
      </c>
      <c r="CQ45" s="116">
        <f>SUM(AM45,+BO45)</f>
        <v>52057</v>
      </c>
      <c r="CR45" s="116">
        <f>SUM(AN45,+BP45)</f>
        <v>14050</v>
      </c>
      <c r="CS45" s="116">
        <f>SUM(AO45,+BQ45)</f>
        <v>14050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2674</v>
      </c>
      <c r="CX45" s="116">
        <f>SUM(AT45,+BV45)</f>
        <v>0</v>
      </c>
      <c r="CY45" s="116">
        <f>SUM(AU45,+BW45)</f>
        <v>0</v>
      </c>
      <c r="CZ45" s="116">
        <f>SUM(AV45,+BX45)</f>
        <v>2674</v>
      </c>
      <c r="DA45" s="116">
        <f>SUM(AW45,+BY45)</f>
        <v>0</v>
      </c>
      <c r="DB45" s="116">
        <f>SUM(AX45,+BZ45)</f>
        <v>35333</v>
      </c>
      <c r="DC45" s="116">
        <f>SUM(AY45,+CA45)</f>
        <v>31927</v>
      </c>
      <c r="DD45" s="116">
        <f>SUM(AZ45,+CB45)</f>
        <v>3406</v>
      </c>
      <c r="DE45" s="116">
        <f>SUM(BA45,+CC45)</f>
        <v>0</v>
      </c>
      <c r="DF45" s="116">
        <f>SUM(BB45,+CD45)</f>
        <v>0</v>
      </c>
      <c r="DG45" s="116">
        <f>SUM(BC45,+CE45)</f>
        <v>44197</v>
      </c>
      <c r="DH45" s="116">
        <f>SUM(BD45,+CF45)</f>
        <v>0</v>
      </c>
      <c r="DI45" s="116">
        <f>SUM(BE45,+CG45)</f>
        <v>0</v>
      </c>
      <c r="DJ45" s="116">
        <f>SUM(BF45,+CH45)</f>
        <v>52057</v>
      </c>
    </row>
    <row r="46" spans="1:114" ht="13.5" customHeight="1" x14ac:dyDescent="0.15">
      <c r="A46" s="114" t="s">
        <v>23</v>
      </c>
      <c r="B46" s="115" t="s">
        <v>422</v>
      </c>
      <c r="C46" s="114" t="s">
        <v>423</v>
      </c>
      <c r="D46" s="116">
        <f>SUM(E46,+L46)</f>
        <v>58467</v>
      </c>
      <c r="E46" s="116">
        <f>SUM(F46:I46,K46)</f>
        <v>20647</v>
      </c>
      <c r="F46" s="116">
        <v>0</v>
      </c>
      <c r="G46" s="116">
        <v>0</v>
      </c>
      <c r="H46" s="116">
        <v>0</v>
      </c>
      <c r="I46" s="116">
        <v>20647</v>
      </c>
      <c r="J46" s="117" t="s">
        <v>431</v>
      </c>
      <c r="K46" s="116">
        <v>0</v>
      </c>
      <c r="L46" s="116">
        <v>37820</v>
      </c>
      <c r="M46" s="116">
        <f>SUM(N46,+U46)</f>
        <v>54511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431</v>
      </c>
      <c r="T46" s="116">
        <v>0</v>
      </c>
      <c r="U46" s="116">
        <v>54511</v>
      </c>
      <c r="V46" s="116">
        <f>+SUM(D46,M46)</f>
        <v>112978</v>
      </c>
      <c r="W46" s="116">
        <f>+SUM(E46,N46)</f>
        <v>20647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20647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92331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6343</v>
      </c>
      <c r="AM46" s="116">
        <f>SUM(AN46,AS46,AW46,AX46,BD46)</f>
        <v>27051</v>
      </c>
      <c r="AN46" s="116">
        <f>SUM(AO46:AR46)</f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f>SUM(AT46:AV46)</f>
        <v>6486</v>
      </c>
      <c r="AT46" s="116">
        <v>6486</v>
      </c>
      <c r="AU46" s="116">
        <v>0</v>
      </c>
      <c r="AV46" s="116">
        <v>0</v>
      </c>
      <c r="AW46" s="116">
        <v>1766</v>
      </c>
      <c r="AX46" s="116">
        <f>SUM(AY46:BB46)</f>
        <v>18799</v>
      </c>
      <c r="AY46" s="116">
        <v>18524</v>
      </c>
      <c r="AZ46" s="116">
        <v>0</v>
      </c>
      <c r="BA46" s="116">
        <v>275</v>
      </c>
      <c r="BB46" s="116">
        <v>0</v>
      </c>
      <c r="BC46" s="116">
        <v>21019</v>
      </c>
      <c r="BD46" s="116">
        <v>0</v>
      </c>
      <c r="BE46" s="116">
        <v>4054</v>
      </c>
      <c r="BF46" s="116">
        <f>SUM(AE46,+AM46,+BE46)</f>
        <v>31105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4976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49535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11319</v>
      </c>
      <c r="CQ46" s="116">
        <f>SUM(AM46,+BO46)</f>
        <v>27051</v>
      </c>
      <c r="CR46" s="116">
        <f>SUM(AN46,+BP46)</f>
        <v>0</v>
      </c>
      <c r="CS46" s="116">
        <f>SUM(AO46,+BQ46)</f>
        <v>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6486</v>
      </c>
      <c r="CX46" s="116">
        <f>SUM(AT46,+BV46)</f>
        <v>6486</v>
      </c>
      <c r="CY46" s="116">
        <f>SUM(AU46,+BW46)</f>
        <v>0</v>
      </c>
      <c r="CZ46" s="116">
        <f>SUM(AV46,+BX46)</f>
        <v>0</v>
      </c>
      <c r="DA46" s="116">
        <f>SUM(AW46,+BY46)</f>
        <v>1766</v>
      </c>
      <c r="DB46" s="116">
        <f>SUM(AX46,+BZ46)</f>
        <v>18799</v>
      </c>
      <c r="DC46" s="116">
        <f>SUM(AY46,+CA46)</f>
        <v>18524</v>
      </c>
      <c r="DD46" s="116">
        <f>SUM(AZ46,+CB46)</f>
        <v>0</v>
      </c>
      <c r="DE46" s="116">
        <f>SUM(BA46,+CC46)</f>
        <v>275</v>
      </c>
      <c r="DF46" s="116">
        <f>SUM(BB46,+CD46)</f>
        <v>0</v>
      </c>
      <c r="DG46" s="116">
        <f>SUM(BC46,+CE46)</f>
        <v>70554</v>
      </c>
      <c r="DH46" s="116">
        <f>SUM(BD46,+CF46)</f>
        <v>0</v>
      </c>
      <c r="DI46" s="116">
        <f>SUM(BE46,+CG46)</f>
        <v>4054</v>
      </c>
      <c r="DJ46" s="116">
        <f>SUM(BF46,+CH46)</f>
        <v>31105</v>
      </c>
    </row>
    <row r="47" spans="1:114" ht="13.5" customHeight="1" x14ac:dyDescent="0.15">
      <c r="A47" s="114" t="s">
        <v>23</v>
      </c>
      <c r="B47" s="115" t="s">
        <v>424</v>
      </c>
      <c r="C47" s="114" t="s">
        <v>425</v>
      </c>
      <c r="D47" s="116">
        <f>SUM(E47,+L47)</f>
        <v>24890</v>
      </c>
      <c r="E47" s="116">
        <f>SUM(F47:I47,K47)</f>
        <v>14528</v>
      </c>
      <c r="F47" s="116">
        <v>0</v>
      </c>
      <c r="G47" s="116">
        <v>0</v>
      </c>
      <c r="H47" s="116">
        <v>0</v>
      </c>
      <c r="I47" s="116">
        <v>4402</v>
      </c>
      <c r="J47" s="117" t="s">
        <v>431</v>
      </c>
      <c r="K47" s="116">
        <v>10126</v>
      </c>
      <c r="L47" s="116">
        <v>10362</v>
      </c>
      <c r="M47" s="116">
        <f>SUM(N47,+U47)</f>
        <v>13831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431</v>
      </c>
      <c r="T47" s="116">
        <v>0</v>
      </c>
      <c r="U47" s="116">
        <v>13831</v>
      </c>
      <c r="V47" s="116">
        <f>+SUM(D47,M47)</f>
        <v>38721</v>
      </c>
      <c r="W47" s="116">
        <f>+SUM(E47,N47)</f>
        <v>14528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4402</v>
      </c>
      <c r="AB47" s="117" t="str">
        <f>IF(+SUM(J47,S47)=0,"-",+SUM(J47,S47))</f>
        <v>-</v>
      </c>
      <c r="AC47" s="116">
        <f>+SUM(K47,T47)</f>
        <v>10126</v>
      </c>
      <c r="AD47" s="116">
        <f>+SUM(L47,U47)</f>
        <v>24193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1649</v>
      </c>
      <c r="AM47" s="116">
        <f>SUM(AN47,AS47,AW47,AX47,BD47)</f>
        <v>16026</v>
      </c>
      <c r="AN47" s="116">
        <f>SUM(AO47:AR47)</f>
        <v>9405</v>
      </c>
      <c r="AO47" s="116">
        <v>8922</v>
      </c>
      <c r="AP47" s="116">
        <v>483</v>
      </c>
      <c r="AQ47" s="116">
        <v>0</v>
      </c>
      <c r="AR47" s="116">
        <v>0</v>
      </c>
      <c r="AS47" s="116">
        <f>SUM(AT47:AV47)</f>
        <v>636</v>
      </c>
      <c r="AT47" s="116">
        <v>636</v>
      </c>
      <c r="AU47" s="116">
        <v>0</v>
      </c>
      <c r="AV47" s="116">
        <v>0</v>
      </c>
      <c r="AW47" s="116">
        <v>0</v>
      </c>
      <c r="AX47" s="116">
        <f>SUM(AY47:BB47)</f>
        <v>5985</v>
      </c>
      <c r="AY47" s="116">
        <v>5985</v>
      </c>
      <c r="AZ47" s="116">
        <v>0</v>
      </c>
      <c r="BA47" s="116">
        <v>0</v>
      </c>
      <c r="BB47" s="116">
        <v>0</v>
      </c>
      <c r="BC47" s="116">
        <v>5465</v>
      </c>
      <c r="BD47" s="116">
        <v>0</v>
      </c>
      <c r="BE47" s="116">
        <v>1750</v>
      </c>
      <c r="BF47" s="116">
        <f>SUM(AE47,+AM47,+BE47)</f>
        <v>17776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1262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12569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2911</v>
      </c>
      <c r="CQ47" s="116">
        <f>SUM(AM47,+BO47)</f>
        <v>16026</v>
      </c>
      <c r="CR47" s="116">
        <f>SUM(AN47,+BP47)</f>
        <v>9405</v>
      </c>
      <c r="CS47" s="116">
        <f>SUM(AO47,+BQ47)</f>
        <v>8922</v>
      </c>
      <c r="CT47" s="116">
        <f>SUM(AP47,+BR47)</f>
        <v>483</v>
      </c>
      <c r="CU47" s="116">
        <f>SUM(AQ47,+BS47)</f>
        <v>0</v>
      </c>
      <c r="CV47" s="116">
        <f>SUM(AR47,+BT47)</f>
        <v>0</v>
      </c>
      <c r="CW47" s="116">
        <f>SUM(AS47,+BU47)</f>
        <v>636</v>
      </c>
      <c r="CX47" s="116">
        <f>SUM(AT47,+BV47)</f>
        <v>636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5985</v>
      </c>
      <c r="DC47" s="116">
        <f>SUM(AY47,+CA47)</f>
        <v>5985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18034</v>
      </c>
      <c r="DH47" s="116">
        <f>SUM(BD47,+CF47)</f>
        <v>0</v>
      </c>
      <c r="DI47" s="116">
        <f>SUM(BE47,+CG47)</f>
        <v>1750</v>
      </c>
      <c r="DJ47" s="116">
        <f>SUM(BF47,+CH47)</f>
        <v>17776</v>
      </c>
    </row>
    <row r="48" spans="1:114" ht="13.5" customHeight="1" x14ac:dyDescent="0.15">
      <c r="A48" s="114" t="s">
        <v>23</v>
      </c>
      <c r="B48" s="115" t="s">
        <v>426</v>
      </c>
      <c r="C48" s="114" t="s">
        <v>427</v>
      </c>
      <c r="D48" s="116">
        <f>SUM(E48,+L48)</f>
        <v>128566</v>
      </c>
      <c r="E48" s="116">
        <f>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7" t="s">
        <v>431</v>
      </c>
      <c r="K48" s="116">
        <v>0</v>
      </c>
      <c r="L48" s="116">
        <v>128566</v>
      </c>
      <c r="M48" s="116">
        <f>SUM(N48,+U48)</f>
        <v>35256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431</v>
      </c>
      <c r="T48" s="116">
        <v>0</v>
      </c>
      <c r="U48" s="116">
        <v>35256</v>
      </c>
      <c r="V48" s="116">
        <f>+SUM(D48,M48)</f>
        <v>163822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163822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14586</v>
      </c>
      <c r="AM48" s="116">
        <f>SUM(AN48,AS48,AW48,AX48,BD48)</f>
        <v>65651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65651</v>
      </c>
      <c r="AT48" s="116">
        <v>60727</v>
      </c>
      <c r="AU48" s="116">
        <v>4924</v>
      </c>
      <c r="AV48" s="116">
        <v>0</v>
      </c>
      <c r="AW48" s="116">
        <v>0</v>
      </c>
      <c r="AX48" s="116">
        <f>SUM(AY48:BB48)</f>
        <v>0</v>
      </c>
      <c r="AY48" s="116">
        <v>0</v>
      </c>
      <c r="AZ48" s="116">
        <v>0</v>
      </c>
      <c r="BA48" s="116">
        <v>0</v>
      </c>
      <c r="BB48" s="116">
        <v>0</v>
      </c>
      <c r="BC48" s="116">
        <v>48329</v>
      </c>
      <c r="BD48" s="116">
        <v>0</v>
      </c>
      <c r="BE48" s="116">
        <v>0</v>
      </c>
      <c r="BF48" s="116">
        <f>SUM(AE48,+AM48,+BE48)</f>
        <v>65651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3218</v>
      </c>
      <c r="BO48" s="116">
        <f>SUM(BP48,BU48,BY48,BZ48,CF48)</f>
        <v>0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32038</v>
      </c>
      <c r="CF48" s="116">
        <v>0</v>
      </c>
      <c r="CG48" s="116">
        <v>0</v>
      </c>
      <c r="CH48" s="116">
        <f>SUM(BG48,+BO48,+CG48)</f>
        <v>0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17804</v>
      </c>
      <c r="CQ48" s="116">
        <f>SUM(AM48,+BO48)</f>
        <v>65651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65651</v>
      </c>
      <c r="CX48" s="116">
        <f>SUM(AT48,+BV48)</f>
        <v>60727</v>
      </c>
      <c r="CY48" s="116">
        <f>SUM(AU48,+BW48)</f>
        <v>4924</v>
      </c>
      <c r="CZ48" s="116">
        <f>SUM(AV48,+BX48)</f>
        <v>0</v>
      </c>
      <c r="DA48" s="116">
        <f>SUM(AW48,+BY48)</f>
        <v>0</v>
      </c>
      <c r="DB48" s="116">
        <f>SUM(AX48,+BZ48)</f>
        <v>0</v>
      </c>
      <c r="DC48" s="116">
        <f>SUM(AY48,+CA48)</f>
        <v>0</v>
      </c>
      <c r="DD48" s="116">
        <f>SUM(AZ48,+CB48)</f>
        <v>0</v>
      </c>
      <c r="DE48" s="116">
        <f>SUM(BA48,+CC48)</f>
        <v>0</v>
      </c>
      <c r="DF48" s="116">
        <f>SUM(BB48,+CD48)</f>
        <v>0</v>
      </c>
      <c r="DG48" s="116">
        <f>SUM(BC48,+CE48)</f>
        <v>80367</v>
      </c>
      <c r="DH48" s="116">
        <f>SUM(BD48,+CF48)</f>
        <v>0</v>
      </c>
      <c r="DI48" s="116">
        <f>SUM(BE48,+CG48)</f>
        <v>0</v>
      </c>
      <c r="DJ48" s="116">
        <f>SUM(BF48,+CH48)</f>
        <v>65651</v>
      </c>
    </row>
    <row r="49" spans="1:114" ht="13.5" customHeight="1" x14ac:dyDescent="0.15">
      <c r="A49" s="114" t="s">
        <v>23</v>
      </c>
      <c r="B49" s="115" t="s">
        <v>428</v>
      </c>
      <c r="C49" s="114" t="s">
        <v>429</v>
      </c>
      <c r="D49" s="116">
        <f>SUM(E49,+L49)</f>
        <v>69219</v>
      </c>
      <c r="E49" s="116">
        <f>SUM(F49:I49,K49)</f>
        <v>8432</v>
      </c>
      <c r="F49" s="116">
        <v>0</v>
      </c>
      <c r="G49" s="116">
        <v>62</v>
      </c>
      <c r="H49" s="116">
        <v>0</v>
      </c>
      <c r="I49" s="116">
        <v>7348</v>
      </c>
      <c r="J49" s="117" t="s">
        <v>431</v>
      </c>
      <c r="K49" s="116">
        <v>1022</v>
      </c>
      <c r="L49" s="116">
        <v>60787</v>
      </c>
      <c r="M49" s="116">
        <f>SUM(N49,+U49)</f>
        <v>0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431</v>
      </c>
      <c r="T49" s="116">
        <v>0</v>
      </c>
      <c r="U49" s="116">
        <v>0</v>
      </c>
      <c r="V49" s="116">
        <f>+SUM(D49,M49)</f>
        <v>69219</v>
      </c>
      <c r="W49" s="116">
        <f>+SUM(E49,N49)</f>
        <v>8432</v>
      </c>
      <c r="X49" s="116">
        <f>+SUM(F49,O49)</f>
        <v>0</v>
      </c>
      <c r="Y49" s="116">
        <f>+SUM(G49,P49)</f>
        <v>62</v>
      </c>
      <c r="Z49" s="116">
        <f>+SUM(H49,Q49)</f>
        <v>0</v>
      </c>
      <c r="AA49" s="116">
        <f>+SUM(I49,R49)</f>
        <v>7348</v>
      </c>
      <c r="AB49" s="117" t="str">
        <f>IF(+SUM(J49,S49)=0,"-",+SUM(J49,S49))</f>
        <v>-</v>
      </c>
      <c r="AC49" s="116">
        <f>+SUM(K49,T49)</f>
        <v>1022</v>
      </c>
      <c r="AD49" s="116">
        <f>+SUM(L49,U49)</f>
        <v>60787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61702</v>
      </c>
      <c r="AN49" s="116">
        <f>SUM(AO49:AR49)</f>
        <v>7181</v>
      </c>
      <c r="AO49" s="116">
        <v>7181</v>
      </c>
      <c r="AP49" s="116">
        <v>0</v>
      </c>
      <c r="AQ49" s="116">
        <v>0</v>
      </c>
      <c r="AR49" s="116">
        <v>0</v>
      </c>
      <c r="AS49" s="116">
        <f>SUM(AT49:AV49)</f>
        <v>1438</v>
      </c>
      <c r="AT49" s="116">
        <v>0</v>
      </c>
      <c r="AU49" s="116">
        <v>0</v>
      </c>
      <c r="AV49" s="116">
        <v>1438</v>
      </c>
      <c r="AW49" s="116">
        <v>0</v>
      </c>
      <c r="AX49" s="116">
        <f>SUM(AY49:BB49)</f>
        <v>53083</v>
      </c>
      <c r="AY49" s="116">
        <v>35640</v>
      </c>
      <c r="AZ49" s="116">
        <v>0</v>
      </c>
      <c r="BA49" s="116">
        <v>17047</v>
      </c>
      <c r="BB49" s="116">
        <v>396</v>
      </c>
      <c r="BC49" s="116">
        <v>0</v>
      </c>
      <c r="BD49" s="116">
        <v>0</v>
      </c>
      <c r="BE49" s="116">
        <v>7517</v>
      </c>
      <c r="BF49" s="116">
        <f>SUM(AE49,+AM49,+BE49)</f>
        <v>69219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0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61702</v>
      </c>
      <c r="CR49" s="116">
        <f>SUM(AN49,+BP49)</f>
        <v>7181</v>
      </c>
      <c r="CS49" s="116">
        <f>SUM(AO49,+BQ49)</f>
        <v>7181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1438</v>
      </c>
      <c r="CX49" s="116">
        <f>SUM(AT49,+BV49)</f>
        <v>0</v>
      </c>
      <c r="CY49" s="116">
        <f>SUM(AU49,+BW49)</f>
        <v>0</v>
      </c>
      <c r="CZ49" s="116">
        <f>SUM(AV49,+BX49)</f>
        <v>1438</v>
      </c>
      <c r="DA49" s="116">
        <f>SUM(AW49,+BY49)</f>
        <v>0</v>
      </c>
      <c r="DB49" s="116">
        <f>SUM(AX49,+BZ49)</f>
        <v>53083</v>
      </c>
      <c r="DC49" s="116">
        <f>SUM(AY49,+CA49)</f>
        <v>35640</v>
      </c>
      <c r="DD49" s="116">
        <f>SUM(AZ49,+CB49)</f>
        <v>0</v>
      </c>
      <c r="DE49" s="116">
        <f>SUM(BA49,+CC49)</f>
        <v>17047</v>
      </c>
      <c r="DF49" s="116">
        <f>SUM(BB49,+CD49)</f>
        <v>396</v>
      </c>
      <c r="DG49" s="116">
        <f>SUM(BC49,+CE49)</f>
        <v>0</v>
      </c>
      <c r="DH49" s="116">
        <f>SUM(BD49,+CF49)</f>
        <v>0</v>
      </c>
      <c r="DI49" s="116">
        <f>SUM(BE49,+CG49)</f>
        <v>7517</v>
      </c>
      <c r="DJ49" s="116">
        <f>SUM(BF49,+CH49)</f>
        <v>69219</v>
      </c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9">
    <sortCondition ref="A8:A49"/>
    <sortCondition ref="B8:B49"/>
    <sortCondition ref="C8:C49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48" man="1"/>
    <brk id="30" min="1" max="48" man="1"/>
    <brk id="38" min="1" max="48" man="1"/>
    <brk id="66" min="1" max="48" man="1"/>
    <brk id="94" min="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33</v>
      </c>
      <c r="D7" s="133">
        <f>SUM(E7,+L7)</f>
        <v>1554366</v>
      </c>
      <c r="E7" s="133">
        <f>SUM(F7:I7)+K7</f>
        <v>1346784</v>
      </c>
      <c r="F7" s="133">
        <f t="shared" ref="F7:L7" si="0">SUM(F$8:F$57)</f>
        <v>3775</v>
      </c>
      <c r="G7" s="133">
        <f t="shared" si="0"/>
        <v>0</v>
      </c>
      <c r="H7" s="133">
        <f t="shared" si="0"/>
        <v>414700</v>
      </c>
      <c r="I7" s="133">
        <f t="shared" si="0"/>
        <v>712965</v>
      </c>
      <c r="J7" s="133">
        <f t="shared" si="0"/>
        <v>4413091</v>
      </c>
      <c r="K7" s="133">
        <f t="shared" si="0"/>
        <v>215344</v>
      </c>
      <c r="L7" s="133">
        <f t="shared" si="0"/>
        <v>207582</v>
      </c>
      <c r="M7" s="133">
        <f>SUM(N7,+U7)</f>
        <v>873736</v>
      </c>
      <c r="N7" s="133">
        <f>SUM(O7:R7,T7)</f>
        <v>672460</v>
      </c>
      <c r="O7" s="133">
        <f t="shared" ref="O7:U7" si="1">SUM(O$8:O$57)</f>
        <v>0</v>
      </c>
      <c r="P7" s="133">
        <f t="shared" si="1"/>
        <v>0</v>
      </c>
      <c r="Q7" s="133">
        <f t="shared" si="1"/>
        <v>588800</v>
      </c>
      <c r="R7" s="133">
        <f t="shared" si="1"/>
        <v>73501</v>
      </c>
      <c r="S7" s="133">
        <f t="shared" si="1"/>
        <v>1617359</v>
      </c>
      <c r="T7" s="133">
        <f t="shared" si="1"/>
        <v>10159</v>
      </c>
      <c r="U7" s="133">
        <f t="shared" si="1"/>
        <v>201276</v>
      </c>
      <c r="V7" s="133">
        <f t="shared" ref="V7:AD7" si="2">+SUM(D7,M7)</f>
        <v>2428102</v>
      </c>
      <c r="W7" s="133">
        <f t="shared" si="2"/>
        <v>2019244</v>
      </c>
      <c r="X7" s="133">
        <f t="shared" si="2"/>
        <v>3775</v>
      </c>
      <c r="Y7" s="133">
        <f t="shared" si="2"/>
        <v>0</v>
      </c>
      <c r="Z7" s="133">
        <f t="shared" si="2"/>
        <v>1003500</v>
      </c>
      <c r="AA7" s="133">
        <f t="shared" si="2"/>
        <v>786466</v>
      </c>
      <c r="AB7" s="133">
        <f t="shared" si="2"/>
        <v>6030450</v>
      </c>
      <c r="AC7" s="133">
        <f t="shared" si="2"/>
        <v>225503</v>
      </c>
      <c r="AD7" s="133">
        <f t="shared" si="2"/>
        <v>408858</v>
      </c>
      <c r="AE7" s="133">
        <f>SUM(AF7,+AK7)</f>
        <v>557481</v>
      </c>
      <c r="AF7" s="133">
        <f>SUM(AG7:AJ7)</f>
        <v>528312</v>
      </c>
      <c r="AG7" s="133">
        <f>SUM(AG$8:AG$57)</f>
        <v>0</v>
      </c>
      <c r="AH7" s="133">
        <f>SUM(AH$8:AH$57)</f>
        <v>528312</v>
      </c>
      <c r="AI7" s="133">
        <f>SUM(AI$8:AI$57)</f>
        <v>0</v>
      </c>
      <c r="AJ7" s="133">
        <f>SUM(AJ$8:AJ$57)</f>
        <v>0</v>
      </c>
      <c r="AK7" s="133">
        <f>SUM(AK$8:AK$57)</f>
        <v>29169</v>
      </c>
      <c r="AL7" s="136" t="s">
        <v>311</v>
      </c>
      <c r="AM7" s="133">
        <f>SUM(AN7,AS7,AW7,AX7,BD7)</f>
        <v>5059442</v>
      </c>
      <c r="AN7" s="133">
        <f>SUM(AO7:AR7)</f>
        <v>625595</v>
      </c>
      <c r="AO7" s="133">
        <f>SUM(AO$8:AO$57)</f>
        <v>482773</v>
      </c>
      <c r="AP7" s="133">
        <f>SUM(AP$8:AP$57)</f>
        <v>0</v>
      </c>
      <c r="AQ7" s="133">
        <f>SUM(AQ$8:AQ$57)</f>
        <v>142822</v>
      </c>
      <c r="AR7" s="133">
        <f>SUM(AR$8:AR$57)</f>
        <v>0</v>
      </c>
      <c r="AS7" s="133">
        <f>SUM(AT7:AV7)</f>
        <v>2392001</v>
      </c>
      <c r="AT7" s="133">
        <f>SUM(AT$8:AT$57)</f>
        <v>0</v>
      </c>
      <c r="AU7" s="133">
        <f>SUM(AU$8:AU$57)</f>
        <v>2346223</v>
      </c>
      <c r="AV7" s="133">
        <f>SUM(AV$8:AV$57)</f>
        <v>45778</v>
      </c>
      <c r="AW7" s="133">
        <f>SUM(AW$8:AW$57)</f>
        <v>7884</v>
      </c>
      <c r="AX7" s="133">
        <f>SUM(AY7:BB7)</f>
        <v>2031303</v>
      </c>
      <c r="AY7" s="133">
        <f>SUM(AY$8:AY$57)</f>
        <v>18595</v>
      </c>
      <c r="AZ7" s="133">
        <f>SUM(AZ$8:AZ$57)</f>
        <v>1882497</v>
      </c>
      <c r="BA7" s="133">
        <f>SUM(BA$8:BA$57)</f>
        <v>119289</v>
      </c>
      <c r="BB7" s="133">
        <f>SUM(BB$8:BB$57)</f>
        <v>10922</v>
      </c>
      <c r="BC7" s="136" t="s">
        <v>312</v>
      </c>
      <c r="BD7" s="133">
        <f>SUM(BD$8:BD$57)</f>
        <v>2659</v>
      </c>
      <c r="BE7" s="133">
        <f>SUM(BE$8:BE$57)</f>
        <v>350534</v>
      </c>
      <c r="BF7" s="133">
        <f>SUM(AE7,+AM7,+BE7)</f>
        <v>5967457</v>
      </c>
      <c r="BG7" s="133">
        <f>SUM(BH7,+BM7)</f>
        <v>789692</v>
      </c>
      <c r="BH7" s="133">
        <f>SUM(BI7:BL7)</f>
        <v>789692</v>
      </c>
      <c r="BI7" s="133">
        <f>SUM(BI$8:BI$57)</f>
        <v>0</v>
      </c>
      <c r="BJ7" s="133">
        <f>SUM(BJ$8:BJ$57)</f>
        <v>788339</v>
      </c>
      <c r="BK7" s="133">
        <f>SUM(BK$8:BK$57)</f>
        <v>1353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1229433</v>
      </c>
      <c r="BP7" s="133">
        <f>SUM(BQ7:BT7)</f>
        <v>318813</v>
      </c>
      <c r="BQ7" s="133">
        <f>SUM(BQ$8:BQ$57)</f>
        <v>190229</v>
      </c>
      <c r="BR7" s="133">
        <f>SUM(BR$8:BR$57)</f>
        <v>0</v>
      </c>
      <c r="BS7" s="133">
        <f>SUM(BS$8:BS$57)</f>
        <v>128584</v>
      </c>
      <c r="BT7" s="133">
        <f>SUM(BT$8:BT$57)</f>
        <v>0</v>
      </c>
      <c r="BU7" s="133">
        <f>SUM(BV7:BX7)</f>
        <v>526822</v>
      </c>
      <c r="BV7" s="133">
        <f>SUM(BV$8:BV$57)</f>
        <v>0</v>
      </c>
      <c r="BW7" s="133">
        <f>SUM(BW$8:BW$57)</f>
        <v>503961</v>
      </c>
      <c r="BX7" s="133">
        <f>SUM(BX$8:BX$57)</f>
        <v>22861</v>
      </c>
      <c r="BY7" s="133">
        <f>SUM(BY$8:BY$57)</f>
        <v>0</v>
      </c>
      <c r="BZ7" s="133">
        <f>SUM(CA7:CD7)</f>
        <v>377261</v>
      </c>
      <c r="CA7" s="133">
        <f>SUM(CA$8:CA$57)</f>
        <v>693</v>
      </c>
      <c r="CB7" s="133">
        <f>SUM(CB$8:CB$57)</f>
        <v>327795</v>
      </c>
      <c r="CC7" s="133">
        <f>SUM(CC$8:CC$57)</f>
        <v>48664</v>
      </c>
      <c r="CD7" s="133">
        <f>SUM(CD$8:CD$57)</f>
        <v>109</v>
      </c>
      <c r="CE7" s="136" t="s">
        <v>311</v>
      </c>
      <c r="CF7" s="133">
        <f>SUM(CF$8:CF$57)</f>
        <v>6537</v>
      </c>
      <c r="CG7" s="133">
        <f>SUM(CG$8:CG$57)</f>
        <v>471970</v>
      </c>
      <c r="CH7" s="133">
        <f>SUM(BG7,+BO7,+CG7)</f>
        <v>2491095</v>
      </c>
      <c r="CI7" s="133">
        <f t="shared" ref="CI7:CO7" si="3">SUM(AE7,+BG7)</f>
        <v>1347173</v>
      </c>
      <c r="CJ7" s="133">
        <f>SUM(AF7,+BH7)</f>
        <v>1318004</v>
      </c>
      <c r="CK7" s="133">
        <f t="shared" si="3"/>
        <v>0</v>
      </c>
      <c r="CL7" s="133">
        <f t="shared" si="3"/>
        <v>1316651</v>
      </c>
      <c r="CM7" s="133">
        <f t="shared" si="3"/>
        <v>1353</v>
      </c>
      <c r="CN7" s="133">
        <f t="shared" si="3"/>
        <v>0</v>
      </c>
      <c r="CO7" s="133">
        <f t="shared" si="3"/>
        <v>29169</v>
      </c>
      <c r="CP7" s="136" t="s">
        <v>311</v>
      </c>
      <c r="CQ7" s="133">
        <f t="shared" ref="CQ7:DF7" si="4">SUM(AM7,+BO7)</f>
        <v>6288875</v>
      </c>
      <c r="CR7" s="133">
        <f t="shared" si="4"/>
        <v>944408</v>
      </c>
      <c r="CS7" s="133">
        <f t="shared" si="4"/>
        <v>673002</v>
      </c>
      <c r="CT7" s="133">
        <f t="shared" si="4"/>
        <v>0</v>
      </c>
      <c r="CU7" s="133">
        <f t="shared" si="4"/>
        <v>271406</v>
      </c>
      <c r="CV7" s="133">
        <f t="shared" si="4"/>
        <v>0</v>
      </c>
      <c r="CW7" s="133">
        <f t="shared" si="4"/>
        <v>2918823</v>
      </c>
      <c r="CX7" s="133">
        <f t="shared" si="4"/>
        <v>0</v>
      </c>
      <c r="CY7" s="133">
        <f t="shared" si="4"/>
        <v>2850184</v>
      </c>
      <c r="CZ7" s="133">
        <f t="shared" si="4"/>
        <v>68639</v>
      </c>
      <c r="DA7" s="133">
        <f t="shared" si="4"/>
        <v>7884</v>
      </c>
      <c r="DB7" s="133">
        <f t="shared" si="4"/>
        <v>2408564</v>
      </c>
      <c r="DC7" s="133">
        <f t="shared" si="4"/>
        <v>19288</v>
      </c>
      <c r="DD7" s="133">
        <f t="shared" si="4"/>
        <v>2210292</v>
      </c>
      <c r="DE7" s="133">
        <f t="shared" si="4"/>
        <v>167953</v>
      </c>
      <c r="DF7" s="133">
        <f t="shared" si="4"/>
        <v>11031</v>
      </c>
      <c r="DG7" s="136" t="s">
        <v>311</v>
      </c>
      <c r="DH7" s="133">
        <f>SUM(BD7,+CF7)</f>
        <v>9196</v>
      </c>
      <c r="DI7" s="133">
        <f>SUM(BE7,+CG7)</f>
        <v>822504</v>
      </c>
      <c r="DJ7" s="133">
        <f>SUM(BF7,+CH7)</f>
        <v>8458552</v>
      </c>
    </row>
    <row r="8" spans="1:114" ht="13.5" customHeight="1" x14ac:dyDescent="0.15">
      <c r="A8" s="114" t="s">
        <v>23</v>
      </c>
      <c r="B8" s="115" t="s">
        <v>326</v>
      </c>
      <c r="C8" s="114" t="s">
        <v>327</v>
      </c>
      <c r="D8" s="116">
        <f>SUM(E8,+L8)</f>
        <v>60279</v>
      </c>
      <c r="E8" s="116">
        <f>SUM(F8:I8)+K8</f>
        <v>60279</v>
      </c>
      <c r="F8" s="116">
        <v>3775</v>
      </c>
      <c r="G8" s="116">
        <v>0</v>
      </c>
      <c r="H8" s="116">
        <v>56500</v>
      </c>
      <c r="I8" s="116">
        <v>4</v>
      </c>
      <c r="J8" s="116">
        <v>76629</v>
      </c>
      <c r="K8" s="116">
        <v>0</v>
      </c>
      <c r="L8" s="116">
        <v>0</v>
      </c>
      <c r="M8" s="116">
        <f>SUM(N8,+U8)</f>
        <v>82</v>
      </c>
      <c r="N8" s="116">
        <f>SUM(O8:R8,T8)</f>
        <v>82</v>
      </c>
      <c r="O8" s="116">
        <v>0</v>
      </c>
      <c r="P8" s="116">
        <v>0</v>
      </c>
      <c r="Q8" s="116">
        <v>0</v>
      </c>
      <c r="R8" s="116">
        <v>14</v>
      </c>
      <c r="S8" s="116">
        <v>217856</v>
      </c>
      <c r="T8" s="116">
        <v>68</v>
      </c>
      <c r="U8" s="116">
        <v>0</v>
      </c>
      <c r="V8" s="116">
        <f>+SUM(D8,M8)</f>
        <v>60361</v>
      </c>
      <c r="W8" s="116">
        <f>+SUM(E8,N8)</f>
        <v>60361</v>
      </c>
      <c r="X8" s="116">
        <f>+SUM(F8,O8)</f>
        <v>3775</v>
      </c>
      <c r="Y8" s="116">
        <f>+SUM(G8,P8)</f>
        <v>0</v>
      </c>
      <c r="Z8" s="116">
        <f>+SUM(H8,Q8)</f>
        <v>56500</v>
      </c>
      <c r="AA8" s="116">
        <f>+SUM(I8,R8)</f>
        <v>18</v>
      </c>
      <c r="AB8" s="116">
        <f>+SUM(J8,S8)</f>
        <v>294485</v>
      </c>
      <c r="AC8" s="116">
        <f>+SUM(K8,T8)</f>
        <v>68</v>
      </c>
      <c r="AD8" s="116">
        <f>+SUM(L8,U8)</f>
        <v>0</v>
      </c>
      <c r="AE8" s="116">
        <f>SUM(AF8,+AK8)</f>
        <v>136640</v>
      </c>
      <c r="AF8" s="116">
        <f>SUM(AG8:AJ8)</f>
        <v>107471</v>
      </c>
      <c r="AG8" s="116">
        <v>0</v>
      </c>
      <c r="AH8" s="116">
        <v>107471</v>
      </c>
      <c r="AI8" s="116">
        <v>0</v>
      </c>
      <c r="AJ8" s="116">
        <v>0</v>
      </c>
      <c r="AK8" s="116">
        <v>29169</v>
      </c>
      <c r="AL8" s="117" t="s">
        <v>431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431</v>
      </c>
      <c r="BD8" s="116">
        <v>0</v>
      </c>
      <c r="BE8" s="116">
        <v>268</v>
      </c>
      <c r="BF8" s="116">
        <f>SUM(AE8,+AM8,+BE8)</f>
        <v>136908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431</v>
      </c>
      <c r="BO8" s="116">
        <f>SUM(BP8,BU8,BY8,BZ8,CF8)</f>
        <v>183219</v>
      </c>
      <c r="BP8" s="116">
        <f>SUM(BQ8:BT8)</f>
        <v>89491</v>
      </c>
      <c r="BQ8" s="116">
        <v>34656</v>
      </c>
      <c r="BR8" s="116">
        <v>0</v>
      </c>
      <c r="BS8" s="116">
        <v>54835</v>
      </c>
      <c r="BT8" s="116">
        <v>0</v>
      </c>
      <c r="BU8" s="116">
        <f>SUM(BV8:BX8)</f>
        <v>56880</v>
      </c>
      <c r="BV8" s="116">
        <v>0</v>
      </c>
      <c r="BW8" s="116">
        <v>56880</v>
      </c>
      <c r="BX8" s="116">
        <v>0</v>
      </c>
      <c r="BY8" s="116">
        <v>0</v>
      </c>
      <c r="BZ8" s="116">
        <f>SUM(CA8:CD8)</f>
        <v>36848</v>
      </c>
      <c r="CA8" s="116">
        <v>0</v>
      </c>
      <c r="CB8" s="116">
        <v>36848</v>
      </c>
      <c r="CC8" s="116">
        <v>0</v>
      </c>
      <c r="CD8" s="116">
        <v>0</v>
      </c>
      <c r="CE8" s="117" t="s">
        <v>431</v>
      </c>
      <c r="CF8" s="116">
        <v>0</v>
      </c>
      <c r="CG8" s="116">
        <v>34719</v>
      </c>
      <c r="CH8" s="116">
        <f>SUM(BG8,+BO8,+CG8)</f>
        <v>217938</v>
      </c>
      <c r="CI8" s="116">
        <f>SUM(AE8,+BG8)</f>
        <v>136640</v>
      </c>
      <c r="CJ8" s="116">
        <f>SUM(AF8,+BH8)</f>
        <v>107471</v>
      </c>
      <c r="CK8" s="116">
        <f>SUM(AG8,+BI8)</f>
        <v>0</v>
      </c>
      <c r="CL8" s="116">
        <f>SUM(AH8,+BJ8)</f>
        <v>107471</v>
      </c>
      <c r="CM8" s="116">
        <f>SUM(AI8,+BK8)</f>
        <v>0</v>
      </c>
      <c r="CN8" s="116">
        <f>SUM(AJ8,+BL8)</f>
        <v>0</v>
      </c>
      <c r="CO8" s="116">
        <f>SUM(AK8,+BM8)</f>
        <v>29169</v>
      </c>
      <c r="CP8" s="117" t="s">
        <v>431</v>
      </c>
      <c r="CQ8" s="116">
        <f>SUM(AM8,+BO8)</f>
        <v>183219</v>
      </c>
      <c r="CR8" s="116">
        <f>SUM(AN8,+BP8)</f>
        <v>89491</v>
      </c>
      <c r="CS8" s="116">
        <f>SUM(AO8,+BQ8)</f>
        <v>34656</v>
      </c>
      <c r="CT8" s="116">
        <f>SUM(AP8,+BR8)</f>
        <v>0</v>
      </c>
      <c r="CU8" s="116">
        <f>SUM(AQ8,+BS8)</f>
        <v>54835</v>
      </c>
      <c r="CV8" s="116">
        <f>SUM(AR8,+BT8)</f>
        <v>0</v>
      </c>
      <c r="CW8" s="116">
        <f>SUM(AS8,+BU8)</f>
        <v>56880</v>
      </c>
      <c r="CX8" s="116">
        <f>SUM(AT8,+BV8)</f>
        <v>0</v>
      </c>
      <c r="CY8" s="116">
        <f>SUM(AU8,+BW8)</f>
        <v>56880</v>
      </c>
      <c r="CZ8" s="116">
        <f>SUM(AV8,+BX8)</f>
        <v>0</v>
      </c>
      <c r="DA8" s="116">
        <f>SUM(AW8,+BY8)</f>
        <v>0</v>
      </c>
      <c r="DB8" s="116">
        <f>SUM(AX8,+BZ8)</f>
        <v>36848</v>
      </c>
      <c r="DC8" s="116">
        <f>SUM(AY8,+CA8)</f>
        <v>0</v>
      </c>
      <c r="DD8" s="116">
        <f>SUM(AZ8,+CB8)</f>
        <v>36848</v>
      </c>
      <c r="DE8" s="116">
        <f>SUM(BA8,+CC8)</f>
        <v>0</v>
      </c>
      <c r="DF8" s="116">
        <f>SUM(BB8,+CD8)</f>
        <v>0</v>
      </c>
      <c r="DG8" s="117" t="s">
        <v>431</v>
      </c>
      <c r="DH8" s="116">
        <f>SUM(BD8,+CF8)</f>
        <v>0</v>
      </c>
      <c r="DI8" s="116">
        <f>SUM(BE8,+CG8)</f>
        <v>34987</v>
      </c>
      <c r="DJ8" s="116">
        <f>SUM(BF8,+CH8)</f>
        <v>354846</v>
      </c>
    </row>
    <row r="9" spans="1:114" ht="13.5" customHeight="1" x14ac:dyDescent="0.15">
      <c r="A9" s="114" t="s">
        <v>23</v>
      </c>
      <c r="B9" s="115" t="s">
        <v>330</v>
      </c>
      <c r="C9" s="114" t="s">
        <v>331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113167</v>
      </c>
      <c r="N9" s="116">
        <f>SUM(O9:R9,T9)</f>
        <v>48919</v>
      </c>
      <c r="O9" s="116">
        <v>0</v>
      </c>
      <c r="P9" s="116">
        <v>0</v>
      </c>
      <c r="Q9" s="116">
        <v>15300</v>
      </c>
      <c r="R9" s="116">
        <v>25783</v>
      </c>
      <c r="S9" s="116">
        <v>463800</v>
      </c>
      <c r="T9" s="116">
        <v>7836</v>
      </c>
      <c r="U9" s="116">
        <v>64248</v>
      </c>
      <c r="V9" s="116">
        <f>+SUM(D9,M9)</f>
        <v>113167</v>
      </c>
      <c r="W9" s="116">
        <f>+SUM(E9,N9)</f>
        <v>48919</v>
      </c>
      <c r="X9" s="116">
        <f>+SUM(F9,O9)</f>
        <v>0</v>
      </c>
      <c r="Y9" s="116">
        <f>+SUM(G9,P9)</f>
        <v>0</v>
      </c>
      <c r="Z9" s="116">
        <f>+SUM(H9,Q9)</f>
        <v>15300</v>
      </c>
      <c r="AA9" s="116">
        <f>+SUM(I9,R9)</f>
        <v>25783</v>
      </c>
      <c r="AB9" s="116">
        <f>+SUM(J9,S9)</f>
        <v>463800</v>
      </c>
      <c r="AC9" s="116">
        <f>+SUM(K9,T9)</f>
        <v>7836</v>
      </c>
      <c r="AD9" s="116">
        <f>+SUM(L9,U9)</f>
        <v>64248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431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431</v>
      </c>
      <c r="BD9" s="116">
        <v>0</v>
      </c>
      <c r="BE9" s="116">
        <v>0</v>
      </c>
      <c r="BF9" s="116">
        <f>SUM(AE9,+AM9,+BE9)</f>
        <v>0</v>
      </c>
      <c r="BG9" s="116">
        <f>SUM(BH9,+BM9)</f>
        <v>24091</v>
      </c>
      <c r="BH9" s="116">
        <f>SUM(BI9:BL9)</f>
        <v>24091</v>
      </c>
      <c r="BI9" s="116">
        <v>0</v>
      </c>
      <c r="BJ9" s="116">
        <v>24091</v>
      </c>
      <c r="BK9" s="116">
        <v>0</v>
      </c>
      <c r="BL9" s="116">
        <v>0</v>
      </c>
      <c r="BM9" s="116">
        <v>0</v>
      </c>
      <c r="BN9" s="117" t="s">
        <v>431</v>
      </c>
      <c r="BO9" s="116">
        <f>SUM(BP9,BU9,BY9,BZ9,CF9)</f>
        <v>389561</v>
      </c>
      <c r="BP9" s="116">
        <f>SUM(BQ9:BT9)</f>
        <v>84600</v>
      </c>
      <c r="BQ9" s="116">
        <v>26746</v>
      </c>
      <c r="BR9" s="116">
        <v>0</v>
      </c>
      <c r="BS9" s="116">
        <v>57854</v>
      </c>
      <c r="BT9" s="116">
        <v>0</v>
      </c>
      <c r="BU9" s="116">
        <f>SUM(BV9:BX9)</f>
        <v>213061</v>
      </c>
      <c r="BV9" s="116">
        <v>0</v>
      </c>
      <c r="BW9" s="116">
        <v>213061</v>
      </c>
      <c r="BX9" s="116">
        <v>0</v>
      </c>
      <c r="BY9" s="116">
        <v>0</v>
      </c>
      <c r="BZ9" s="116">
        <f>SUM(CA9:CD9)</f>
        <v>91900</v>
      </c>
      <c r="CA9" s="116">
        <v>0</v>
      </c>
      <c r="CB9" s="116">
        <v>91900</v>
      </c>
      <c r="CC9" s="116">
        <v>0</v>
      </c>
      <c r="CD9" s="116">
        <v>0</v>
      </c>
      <c r="CE9" s="117" t="s">
        <v>431</v>
      </c>
      <c r="CF9" s="116">
        <v>0</v>
      </c>
      <c r="CG9" s="116">
        <v>163315</v>
      </c>
      <c r="CH9" s="116">
        <f>SUM(BG9,+BO9,+CG9)</f>
        <v>576967</v>
      </c>
      <c r="CI9" s="116">
        <f>SUM(AE9,+BG9)</f>
        <v>24091</v>
      </c>
      <c r="CJ9" s="116">
        <f>SUM(AF9,+BH9)</f>
        <v>24091</v>
      </c>
      <c r="CK9" s="116">
        <f>SUM(AG9,+BI9)</f>
        <v>0</v>
      </c>
      <c r="CL9" s="116">
        <f>SUM(AH9,+BJ9)</f>
        <v>24091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431</v>
      </c>
      <c r="CQ9" s="116">
        <f>SUM(AM9,+BO9)</f>
        <v>389561</v>
      </c>
      <c r="CR9" s="116">
        <f>SUM(AN9,+BP9)</f>
        <v>84600</v>
      </c>
      <c r="CS9" s="116">
        <f>SUM(AO9,+BQ9)</f>
        <v>26746</v>
      </c>
      <c r="CT9" s="116">
        <f>SUM(AP9,+BR9)</f>
        <v>0</v>
      </c>
      <c r="CU9" s="116">
        <f>SUM(AQ9,+BS9)</f>
        <v>57854</v>
      </c>
      <c r="CV9" s="116">
        <f>SUM(AR9,+BT9)</f>
        <v>0</v>
      </c>
      <c r="CW9" s="116">
        <f>SUM(AS9,+BU9)</f>
        <v>213061</v>
      </c>
      <c r="CX9" s="116">
        <f>SUM(AT9,+BV9)</f>
        <v>0</v>
      </c>
      <c r="CY9" s="116">
        <f>SUM(AU9,+BW9)</f>
        <v>213061</v>
      </c>
      <c r="CZ9" s="116">
        <f>SUM(AV9,+BX9)</f>
        <v>0</v>
      </c>
      <c r="DA9" s="116">
        <f>SUM(AW9,+BY9)</f>
        <v>0</v>
      </c>
      <c r="DB9" s="116">
        <f>SUM(AX9,+BZ9)</f>
        <v>91900</v>
      </c>
      <c r="DC9" s="116">
        <f>SUM(AY9,+CA9)</f>
        <v>0</v>
      </c>
      <c r="DD9" s="116">
        <f>SUM(AZ9,+CB9)</f>
        <v>91900</v>
      </c>
      <c r="DE9" s="116">
        <f>SUM(BA9,+CC9)</f>
        <v>0</v>
      </c>
      <c r="DF9" s="116">
        <f>SUM(BB9,+CD9)</f>
        <v>0</v>
      </c>
      <c r="DG9" s="117" t="s">
        <v>431</v>
      </c>
      <c r="DH9" s="116">
        <f>SUM(BD9,+CF9)</f>
        <v>0</v>
      </c>
      <c r="DI9" s="116">
        <f>SUM(BE9,+CG9)</f>
        <v>163315</v>
      </c>
      <c r="DJ9" s="116">
        <f>SUM(BF9,+CH9)</f>
        <v>576967</v>
      </c>
    </row>
    <row r="10" spans="1:114" ht="13.5" customHeight="1" x14ac:dyDescent="0.15">
      <c r="A10" s="114" t="s">
        <v>23</v>
      </c>
      <c r="B10" s="115" t="s">
        <v>359</v>
      </c>
      <c r="C10" s="114" t="s">
        <v>360</v>
      </c>
      <c r="D10" s="116">
        <f>SUM(E10,+L10)</f>
        <v>1009077</v>
      </c>
      <c r="E10" s="116">
        <f>SUM(F10:I10)+K10</f>
        <v>801727</v>
      </c>
      <c r="F10" s="116">
        <v>0</v>
      </c>
      <c r="G10" s="116">
        <v>0</v>
      </c>
      <c r="H10" s="116">
        <v>358200</v>
      </c>
      <c r="I10" s="116">
        <v>424035</v>
      </c>
      <c r="J10" s="116">
        <v>847922</v>
      </c>
      <c r="K10" s="116">
        <v>19492</v>
      </c>
      <c r="L10" s="116">
        <v>207350</v>
      </c>
      <c r="M10" s="116">
        <f>SUM(N10,+U10)</f>
        <v>65813</v>
      </c>
      <c r="N10" s="116">
        <f>SUM(O10:R10,T10)</f>
        <v>44718</v>
      </c>
      <c r="O10" s="116">
        <v>0</v>
      </c>
      <c r="P10" s="116">
        <v>0</v>
      </c>
      <c r="Q10" s="116">
        <v>28300</v>
      </c>
      <c r="R10" s="116">
        <v>14173</v>
      </c>
      <c r="S10" s="116">
        <v>357060</v>
      </c>
      <c r="T10" s="116">
        <v>2245</v>
      </c>
      <c r="U10" s="116">
        <v>21095</v>
      </c>
      <c r="V10" s="116">
        <f>+SUM(D10,M10)</f>
        <v>1074890</v>
      </c>
      <c r="W10" s="116">
        <f>+SUM(E10,N10)</f>
        <v>846445</v>
      </c>
      <c r="X10" s="116">
        <f>+SUM(F10,O10)</f>
        <v>0</v>
      </c>
      <c r="Y10" s="116">
        <f>+SUM(G10,P10)</f>
        <v>0</v>
      </c>
      <c r="Z10" s="116">
        <f>+SUM(H10,Q10)</f>
        <v>386500</v>
      </c>
      <c r="AA10" s="116">
        <f>+SUM(I10,R10)</f>
        <v>438208</v>
      </c>
      <c r="AB10" s="116">
        <f>+SUM(J10,S10)</f>
        <v>1204982</v>
      </c>
      <c r="AC10" s="116">
        <f>+SUM(K10,T10)</f>
        <v>21737</v>
      </c>
      <c r="AD10" s="116">
        <f>+SUM(L10,U10)</f>
        <v>228445</v>
      </c>
      <c r="AE10" s="116">
        <f>SUM(AF10,+AK10)</f>
        <v>414445</v>
      </c>
      <c r="AF10" s="116">
        <f>SUM(AG10:AJ10)</f>
        <v>414445</v>
      </c>
      <c r="AG10" s="116">
        <v>0</v>
      </c>
      <c r="AH10" s="116">
        <v>414445</v>
      </c>
      <c r="AI10" s="116">
        <v>0</v>
      </c>
      <c r="AJ10" s="116">
        <v>0</v>
      </c>
      <c r="AK10" s="116">
        <v>0</v>
      </c>
      <c r="AL10" s="117" t="s">
        <v>431</v>
      </c>
      <c r="AM10" s="116">
        <f>SUM(AN10,AS10,AW10,AX10,BD10)</f>
        <v>1373238</v>
      </c>
      <c r="AN10" s="116">
        <f>SUM(AO10:AR10)</f>
        <v>130461</v>
      </c>
      <c r="AO10" s="116">
        <v>130461</v>
      </c>
      <c r="AP10" s="116">
        <v>0</v>
      </c>
      <c r="AQ10" s="116">
        <v>0</v>
      </c>
      <c r="AR10" s="116">
        <v>0</v>
      </c>
      <c r="AS10" s="116">
        <f>SUM(AT10:AV10)</f>
        <v>506918</v>
      </c>
      <c r="AT10" s="116">
        <v>0</v>
      </c>
      <c r="AU10" s="116">
        <v>484880</v>
      </c>
      <c r="AV10" s="116">
        <v>22038</v>
      </c>
      <c r="AW10" s="116">
        <v>0</v>
      </c>
      <c r="AX10" s="116">
        <f>SUM(AY10:BB10)</f>
        <v>735859</v>
      </c>
      <c r="AY10" s="116">
        <v>0</v>
      </c>
      <c r="AZ10" s="116">
        <v>727208</v>
      </c>
      <c r="BA10" s="116">
        <v>8651</v>
      </c>
      <c r="BB10" s="116">
        <v>0</v>
      </c>
      <c r="BC10" s="117" t="s">
        <v>431</v>
      </c>
      <c r="BD10" s="116">
        <v>0</v>
      </c>
      <c r="BE10" s="116">
        <v>69316</v>
      </c>
      <c r="BF10" s="116">
        <f>SUM(AE10,+AM10,+BE10)</f>
        <v>1856999</v>
      </c>
      <c r="BG10" s="116">
        <f>SUM(BH10,+BM10)</f>
        <v>38599</v>
      </c>
      <c r="BH10" s="116">
        <f>SUM(BI10:BL10)</f>
        <v>38599</v>
      </c>
      <c r="BI10" s="116">
        <v>0</v>
      </c>
      <c r="BJ10" s="116">
        <v>37246</v>
      </c>
      <c r="BK10" s="116">
        <v>1353</v>
      </c>
      <c r="BL10" s="116">
        <v>0</v>
      </c>
      <c r="BM10" s="116">
        <v>0</v>
      </c>
      <c r="BN10" s="117" t="s">
        <v>431</v>
      </c>
      <c r="BO10" s="116">
        <f>SUM(BP10,BU10,BY10,BZ10,CF10)</f>
        <v>305272</v>
      </c>
      <c r="BP10" s="116">
        <f>SUM(BQ10:BT10)</f>
        <v>31847</v>
      </c>
      <c r="BQ10" s="116">
        <v>31847</v>
      </c>
      <c r="BR10" s="116">
        <v>0</v>
      </c>
      <c r="BS10" s="116">
        <v>0</v>
      </c>
      <c r="BT10" s="116">
        <v>0</v>
      </c>
      <c r="BU10" s="116">
        <f>SUM(BV10:BX10)</f>
        <v>72579</v>
      </c>
      <c r="BV10" s="116">
        <v>0</v>
      </c>
      <c r="BW10" s="116">
        <v>71594</v>
      </c>
      <c r="BX10" s="116">
        <v>985</v>
      </c>
      <c r="BY10" s="116">
        <v>0</v>
      </c>
      <c r="BZ10" s="116">
        <f>SUM(CA10:CD10)</f>
        <v>200846</v>
      </c>
      <c r="CA10" s="116">
        <v>0</v>
      </c>
      <c r="CB10" s="116">
        <v>192310</v>
      </c>
      <c r="CC10" s="116">
        <v>8536</v>
      </c>
      <c r="CD10" s="116">
        <v>0</v>
      </c>
      <c r="CE10" s="117" t="s">
        <v>431</v>
      </c>
      <c r="CF10" s="116">
        <v>0</v>
      </c>
      <c r="CG10" s="116">
        <v>79002</v>
      </c>
      <c r="CH10" s="116">
        <f>SUM(BG10,+BO10,+CG10)</f>
        <v>422873</v>
      </c>
      <c r="CI10" s="116">
        <f>SUM(AE10,+BG10)</f>
        <v>453044</v>
      </c>
      <c r="CJ10" s="116">
        <f>SUM(AF10,+BH10)</f>
        <v>453044</v>
      </c>
      <c r="CK10" s="116">
        <f>SUM(AG10,+BI10)</f>
        <v>0</v>
      </c>
      <c r="CL10" s="116">
        <f>SUM(AH10,+BJ10)</f>
        <v>451691</v>
      </c>
      <c r="CM10" s="116">
        <f>SUM(AI10,+BK10)</f>
        <v>1353</v>
      </c>
      <c r="CN10" s="116">
        <f>SUM(AJ10,+BL10)</f>
        <v>0</v>
      </c>
      <c r="CO10" s="116">
        <f>SUM(AK10,+BM10)</f>
        <v>0</v>
      </c>
      <c r="CP10" s="117" t="s">
        <v>431</v>
      </c>
      <c r="CQ10" s="116">
        <f>SUM(AM10,+BO10)</f>
        <v>1678510</v>
      </c>
      <c r="CR10" s="116">
        <f>SUM(AN10,+BP10)</f>
        <v>162308</v>
      </c>
      <c r="CS10" s="116">
        <f>SUM(AO10,+BQ10)</f>
        <v>162308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579497</v>
      </c>
      <c r="CX10" s="116">
        <f>SUM(AT10,+BV10)</f>
        <v>0</v>
      </c>
      <c r="CY10" s="116">
        <f>SUM(AU10,+BW10)</f>
        <v>556474</v>
      </c>
      <c r="CZ10" s="116">
        <f>SUM(AV10,+BX10)</f>
        <v>23023</v>
      </c>
      <c r="DA10" s="116">
        <f>SUM(AW10,+BY10)</f>
        <v>0</v>
      </c>
      <c r="DB10" s="116">
        <f>SUM(AX10,+BZ10)</f>
        <v>936705</v>
      </c>
      <c r="DC10" s="116">
        <f>SUM(AY10,+CA10)</f>
        <v>0</v>
      </c>
      <c r="DD10" s="116">
        <f>SUM(AZ10,+CB10)</f>
        <v>919518</v>
      </c>
      <c r="DE10" s="116">
        <f>SUM(BA10,+CC10)</f>
        <v>17187</v>
      </c>
      <c r="DF10" s="116">
        <f>SUM(BB10,+CD10)</f>
        <v>0</v>
      </c>
      <c r="DG10" s="117" t="s">
        <v>431</v>
      </c>
      <c r="DH10" s="116">
        <f>SUM(BD10,+CF10)</f>
        <v>0</v>
      </c>
      <c r="DI10" s="116">
        <f>SUM(BE10,+CG10)</f>
        <v>148318</v>
      </c>
      <c r="DJ10" s="116">
        <f>SUM(BF10,+CH10)</f>
        <v>2279872</v>
      </c>
    </row>
    <row r="11" spans="1:114" ht="13.5" customHeight="1" x14ac:dyDescent="0.15">
      <c r="A11" s="114" t="s">
        <v>23</v>
      </c>
      <c r="B11" s="115" t="s">
        <v>383</v>
      </c>
      <c r="C11" s="114" t="s">
        <v>384</v>
      </c>
      <c r="D11" s="116">
        <f>SUM(E11,+L11)</f>
        <v>43399</v>
      </c>
      <c r="E11" s="116">
        <f>SUM(F11:I11)+K11</f>
        <v>43167</v>
      </c>
      <c r="F11" s="116">
        <v>0</v>
      </c>
      <c r="G11" s="116">
        <v>0</v>
      </c>
      <c r="H11" s="116">
        <v>0</v>
      </c>
      <c r="I11" s="116">
        <v>43166</v>
      </c>
      <c r="J11" s="116">
        <v>814329</v>
      </c>
      <c r="K11" s="116">
        <v>1</v>
      </c>
      <c r="L11" s="116">
        <v>232</v>
      </c>
      <c r="M11" s="116">
        <f>SUM(N11,+U11)</f>
        <v>615848</v>
      </c>
      <c r="N11" s="116">
        <f>SUM(O11:R11,T11)</f>
        <v>545200</v>
      </c>
      <c r="O11" s="116">
        <v>0</v>
      </c>
      <c r="P11" s="116">
        <v>0</v>
      </c>
      <c r="Q11" s="116">
        <v>545200</v>
      </c>
      <c r="R11" s="116">
        <v>0</v>
      </c>
      <c r="S11" s="116">
        <v>185028</v>
      </c>
      <c r="T11" s="116">
        <v>0</v>
      </c>
      <c r="U11" s="116">
        <v>70648</v>
      </c>
      <c r="V11" s="116">
        <f>+SUM(D11,M11)</f>
        <v>659247</v>
      </c>
      <c r="W11" s="116">
        <f>+SUM(E11,N11)</f>
        <v>588367</v>
      </c>
      <c r="X11" s="116">
        <f>+SUM(F11,O11)</f>
        <v>0</v>
      </c>
      <c r="Y11" s="116">
        <f>+SUM(G11,P11)</f>
        <v>0</v>
      </c>
      <c r="Z11" s="116">
        <f>+SUM(H11,Q11)</f>
        <v>545200</v>
      </c>
      <c r="AA11" s="116">
        <f>+SUM(I11,R11)</f>
        <v>43166</v>
      </c>
      <c r="AB11" s="116">
        <f>+SUM(J11,S11)</f>
        <v>999357</v>
      </c>
      <c r="AC11" s="116">
        <f>+SUM(K11,T11)</f>
        <v>1</v>
      </c>
      <c r="AD11" s="116">
        <f>+SUM(L11,U11)</f>
        <v>70880</v>
      </c>
      <c r="AE11" s="116">
        <f>SUM(AF11,+AK11)</f>
        <v>6396</v>
      </c>
      <c r="AF11" s="116">
        <f>SUM(AG11:AJ11)</f>
        <v>6396</v>
      </c>
      <c r="AG11" s="116">
        <v>0</v>
      </c>
      <c r="AH11" s="116">
        <v>6396</v>
      </c>
      <c r="AI11" s="116">
        <v>0</v>
      </c>
      <c r="AJ11" s="116">
        <v>0</v>
      </c>
      <c r="AK11" s="116">
        <v>0</v>
      </c>
      <c r="AL11" s="117" t="s">
        <v>431</v>
      </c>
      <c r="AM11" s="116">
        <f>SUM(AN11,AS11,AW11,AX11,BD11)</f>
        <v>844111</v>
      </c>
      <c r="AN11" s="116">
        <f>SUM(AO11:AR11)</f>
        <v>75234</v>
      </c>
      <c r="AO11" s="116">
        <v>51973</v>
      </c>
      <c r="AP11" s="116">
        <v>0</v>
      </c>
      <c r="AQ11" s="116">
        <v>23261</v>
      </c>
      <c r="AR11" s="116">
        <v>0</v>
      </c>
      <c r="AS11" s="116">
        <f>SUM(AT11:AV11)</f>
        <v>402067</v>
      </c>
      <c r="AT11" s="116">
        <v>0</v>
      </c>
      <c r="AU11" s="116">
        <v>402067</v>
      </c>
      <c r="AV11" s="116">
        <v>0</v>
      </c>
      <c r="AW11" s="116">
        <v>1067</v>
      </c>
      <c r="AX11" s="116">
        <f>SUM(AY11:BB11)</f>
        <v>363084</v>
      </c>
      <c r="AY11" s="116">
        <v>2156</v>
      </c>
      <c r="AZ11" s="116">
        <v>325973</v>
      </c>
      <c r="BA11" s="116">
        <v>34486</v>
      </c>
      <c r="BB11" s="116">
        <v>469</v>
      </c>
      <c r="BC11" s="117" t="s">
        <v>431</v>
      </c>
      <c r="BD11" s="116">
        <v>2659</v>
      </c>
      <c r="BE11" s="116">
        <v>7221</v>
      </c>
      <c r="BF11" s="116">
        <f>SUM(AE11,+AM11,+BE11)</f>
        <v>857728</v>
      </c>
      <c r="BG11" s="116">
        <f>SUM(BH11,+BM11)</f>
        <v>727002</v>
      </c>
      <c r="BH11" s="116">
        <f>SUM(BI11:BL11)</f>
        <v>727002</v>
      </c>
      <c r="BI11" s="116">
        <v>0</v>
      </c>
      <c r="BJ11" s="116">
        <v>727002</v>
      </c>
      <c r="BK11" s="116">
        <v>0</v>
      </c>
      <c r="BL11" s="116">
        <v>0</v>
      </c>
      <c r="BM11" s="116">
        <v>0</v>
      </c>
      <c r="BN11" s="117" t="s">
        <v>431</v>
      </c>
      <c r="BO11" s="116">
        <f>SUM(BP11,BU11,BY11,BZ11,CF11)</f>
        <v>69535</v>
      </c>
      <c r="BP11" s="116">
        <f>SUM(BQ11:BT11)</f>
        <v>21580</v>
      </c>
      <c r="BQ11" s="116">
        <v>5685</v>
      </c>
      <c r="BR11" s="116">
        <v>0</v>
      </c>
      <c r="BS11" s="116">
        <v>15895</v>
      </c>
      <c r="BT11" s="116">
        <v>0</v>
      </c>
      <c r="BU11" s="116">
        <f>SUM(BV11:BX11)</f>
        <v>39737</v>
      </c>
      <c r="BV11" s="116">
        <v>0</v>
      </c>
      <c r="BW11" s="116">
        <v>39737</v>
      </c>
      <c r="BX11" s="116">
        <v>0</v>
      </c>
      <c r="BY11" s="116">
        <v>0</v>
      </c>
      <c r="BZ11" s="116">
        <f>SUM(CA11:CD11)</f>
        <v>3969</v>
      </c>
      <c r="CA11" s="116">
        <v>693</v>
      </c>
      <c r="CB11" s="116">
        <v>3167</v>
      </c>
      <c r="CC11" s="116">
        <v>0</v>
      </c>
      <c r="CD11" s="116">
        <v>109</v>
      </c>
      <c r="CE11" s="117" t="s">
        <v>431</v>
      </c>
      <c r="CF11" s="116">
        <v>4249</v>
      </c>
      <c r="CG11" s="116">
        <v>4339</v>
      </c>
      <c r="CH11" s="116">
        <f>SUM(BG11,+BO11,+CG11)</f>
        <v>800876</v>
      </c>
      <c r="CI11" s="116">
        <f>SUM(AE11,+BG11)</f>
        <v>733398</v>
      </c>
      <c r="CJ11" s="116">
        <f>SUM(AF11,+BH11)</f>
        <v>733398</v>
      </c>
      <c r="CK11" s="116">
        <f>SUM(AG11,+BI11)</f>
        <v>0</v>
      </c>
      <c r="CL11" s="116">
        <f>SUM(AH11,+BJ11)</f>
        <v>733398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431</v>
      </c>
      <c r="CQ11" s="116">
        <f>SUM(AM11,+BO11)</f>
        <v>913646</v>
      </c>
      <c r="CR11" s="116">
        <f>SUM(AN11,+BP11)</f>
        <v>96814</v>
      </c>
      <c r="CS11" s="116">
        <f>SUM(AO11,+BQ11)</f>
        <v>57658</v>
      </c>
      <c r="CT11" s="116">
        <f>SUM(AP11,+BR11)</f>
        <v>0</v>
      </c>
      <c r="CU11" s="116">
        <f>SUM(AQ11,+BS11)</f>
        <v>39156</v>
      </c>
      <c r="CV11" s="116">
        <f>SUM(AR11,+BT11)</f>
        <v>0</v>
      </c>
      <c r="CW11" s="116">
        <f>SUM(AS11,+BU11)</f>
        <v>441804</v>
      </c>
      <c r="CX11" s="116">
        <f>SUM(AT11,+BV11)</f>
        <v>0</v>
      </c>
      <c r="CY11" s="116">
        <f>SUM(AU11,+BW11)</f>
        <v>441804</v>
      </c>
      <c r="CZ11" s="116">
        <f>SUM(AV11,+BX11)</f>
        <v>0</v>
      </c>
      <c r="DA11" s="116">
        <f>SUM(AW11,+BY11)</f>
        <v>1067</v>
      </c>
      <c r="DB11" s="116">
        <f>SUM(AX11,+BZ11)</f>
        <v>367053</v>
      </c>
      <c r="DC11" s="116">
        <f>SUM(AY11,+CA11)</f>
        <v>2849</v>
      </c>
      <c r="DD11" s="116">
        <f>SUM(AZ11,+CB11)</f>
        <v>329140</v>
      </c>
      <c r="DE11" s="116">
        <f>SUM(BA11,+CC11)</f>
        <v>34486</v>
      </c>
      <c r="DF11" s="116">
        <f>SUM(BB11,+CD11)</f>
        <v>578</v>
      </c>
      <c r="DG11" s="117" t="s">
        <v>431</v>
      </c>
      <c r="DH11" s="116">
        <f>SUM(BD11,+CF11)</f>
        <v>6908</v>
      </c>
      <c r="DI11" s="116">
        <f>SUM(BE11,+CG11)</f>
        <v>11560</v>
      </c>
      <c r="DJ11" s="116">
        <f>SUM(BF11,+CH11)</f>
        <v>1658604</v>
      </c>
    </row>
    <row r="12" spans="1:114" ht="13.5" customHeight="1" x14ac:dyDescent="0.15">
      <c r="A12" s="114" t="s">
        <v>23</v>
      </c>
      <c r="B12" s="115" t="s">
        <v>371</v>
      </c>
      <c r="C12" s="114" t="s">
        <v>411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56121</v>
      </c>
      <c r="N12" s="116">
        <f>SUM(O12:R12,T12)</f>
        <v>24940</v>
      </c>
      <c r="O12" s="116">
        <v>0</v>
      </c>
      <c r="P12" s="116">
        <v>0</v>
      </c>
      <c r="Q12" s="116">
        <v>0</v>
      </c>
      <c r="R12" s="116">
        <v>24931</v>
      </c>
      <c r="S12" s="116">
        <v>237700</v>
      </c>
      <c r="T12" s="116">
        <v>9</v>
      </c>
      <c r="U12" s="116">
        <v>31181</v>
      </c>
      <c r="V12" s="116">
        <f>+SUM(D12,M12)</f>
        <v>56121</v>
      </c>
      <c r="W12" s="116">
        <f>+SUM(E12,N12)</f>
        <v>24940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24931</v>
      </c>
      <c r="AB12" s="116">
        <f>+SUM(J12,S12)</f>
        <v>237700</v>
      </c>
      <c r="AC12" s="116">
        <f>+SUM(K12,T12)</f>
        <v>9</v>
      </c>
      <c r="AD12" s="116">
        <f>+SUM(L12,U12)</f>
        <v>31181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431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431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431</v>
      </c>
      <c r="BO12" s="116">
        <f>SUM(BP12,BU12,BY12,BZ12,CF12)</f>
        <v>204671</v>
      </c>
      <c r="BP12" s="116">
        <f>SUM(BQ12:BT12)</f>
        <v>46455</v>
      </c>
      <c r="BQ12" s="116">
        <v>46455</v>
      </c>
      <c r="BR12" s="116">
        <v>0</v>
      </c>
      <c r="BS12" s="116">
        <v>0</v>
      </c>
      <c r="BT12" s="116">
        <v>0</v>
      </c>
      <c r="BU12" s="116">
        <f>SUM(BV12:BX12)</f>
        <v>112230</v>
      </c>
      <c r="BV12" s="116">
        <v>0</v>
      </c>
      <c r="BW12" s="116">
        <v>112230</v>
      </c>
      <c r="BX12" s="116">
        <v>0</v>
      </c>
      <c r="BY12" s="116">
        <v>0</v>
      </c>
      <c r="BZ12" s="116">
        <f>SUM(CA12:CD12)</f>
        <v>43698</v>
      </c>
      <c r="CA12" s="116">
        <v>0</v>
      </c>
      <c r="CB12" s="116">
        <v>3570</v>
      </c>
      <c r="CC12" s="116">
        <v>40128</v>
      </c>
      <c r="CD12" s="116">
        <v>0</v>
      </c>
      <c r="CE12" s="117" t="s">
        <v>431</v>
      </c>
      <c r="CF12" s="116">
        <v>2288</v>
      </c>
      <c r="CG12" s="116">
        <v>89150</v>
      </c>
      <c r="CH12" s="116">
        <f>SUM(BG12,+BO12,+CG12)</f>
        <v>293821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431</v>
      </c>
      <c r="CQ12" s="116">
        <f>SUM(AM12,+BO12)</f>
        <v>204671</v>
      </c>
      <c r="CR12" s="116">
        <f>SUM(AN12,+BP12)</f>
        <v>46455</v>
      </c>
      <c r="CS12" s="116">
        <f>SUM(AO12,+BQ12)</f>
        <v>46455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112230</v>
      </c>
      <c r="CX12" s="116">
        <f>SUM(AT12,+BV12)</f>
        <v>0</v>
      </c>
      <c r="CY12" s="116">
        <f>SUM(AU12,+BW12)</f>
        <v>112230</v>
      </c>
      <c r="CZ12" s="116">
        <f>SUM(AV12,+BX12)</f>
        <v>0</v>
      </c>
      <c r="DA12" s="116">
        <f>SUM(AW12,+BY12)</f>
        <v>0</v>
      </c>
      <c r="DB12" s="116">
        <f>SUM(AX12,+BZ12)</f>
        <v>43698</v>
      </c>
      <c r="DC12" s="116">
        <f>SUM(AY12,+CA12)</f>
        <v>0</v>
      </c>
      <c r="DD12" s="116">
        <f>SUM(AZ12,+CB12)</f>
        <v>3570</v>
      </c>
      <c r="DE12" s="116">
        <f>SUM(BA12,+CC12)</f>
        <v>40128</v>
      </c>
      <c r="DF12" s="116">
        <f>SUM(BB12,+CD12)</f>
        <v>0</v>
      </c>
      <c r="DG12" s="117" t="s">
        <v>431</v>
      </c>
      <c r="DH12" s="116">
        <f>SUM(BD12,+CF12)</f>
        <v>2288</v>
      </c>
      <c r="DI12" s="116">
        <f>SUM(BE12,+CG12)</f>
        <v>89150</v>
      </c>
      <c r="DJ12" s="116">
        <f>SUM(BF12,+CH12)</f>
        <v>293821</v>
      </c>
    </row>
    <row r="13" spans="1:114" ht="13.5" customHeight="1" x14ac:dyDescent="0.15">
      <c r="A13" s="114" t="s">
        <v>23</v>
      </c>
      <c r="B13" s="115" t="s">
        <v>332</v>
      </c>
      <c r="C13" s="114" t="s">
        <v>333</v>
      </c>
      <c r="D13" s="116">
        <f>SUM(E13,+L13)</f>
        <v>34627</v>
      </c>
      <c r="E13" s="116">
        <f>SUM(F13:I13)+K13</f>
        <v>34627</v>
      </c>
      <c r="F13" s="116">
        <v>0</v>
      </c>
      <c r="G13" s="116">
        <v>0</v>
      </c>
      <c r="H13" s="116">
        <v>0</v>
      </c>
      <c r="I13" s="116">
        <v>34627</v>
      </c>
      <c r="J13" s="116">
        <v>1260307</v>
      </c>
      <c r="K13" s="116">
        <v>0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34627</v>
      </c>
      <c r="W13" s="116">
        <f>+SUM(E13,N13)</f>
        <v>34627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34627</v>
      </c>
      <c r="AB13" s="116">
        <f>+SUM(J13,S13)</f>
        <v>1260307</v>
      </c>
      <c r="AC13" s="116">
        <f>+SUM(K13,T13)</f>
        <v>0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431</v>
      </c>
      <c r="AM13" s="116">
        <f>SUM(AN13,AS13,AW13,AX13,BD13)</f>
        <v>1264932</v>
      </c>
      <c r="AN13" s="116">
        <f>SUM(AO13:AR13)</f>
        <v>281658</v>
      </c>
      <c r="AO13" s="116">
        <v>244963</v>
      </c>
      <c r="AP13" s="116">
        <v>0</v>
      </c>
      <c r="AQ13" s="116">
        <v>36695</v>
      </c>
      <c r="AR13" s="116">
        <v>0</v>
      </c>
      <c r="AS13" s="116">
        <f>SUM(AT13:AV13)</f>
        <v>866234</v>
      </c>
      <c r="AT13" s="116">
        <v>0</v>
      </c>
      <c r="AU13" s="116">
        <v>866234</v>
      </c>
      <c r="AV13" s="116">
        <v>0</v>
      </c>
      <c r="AW13" s="116">
        <v>0</v>
      </c>
      <c r="AX13" s="116">
        <f>SUM(AY13:BB13)</f>
        <v>117040</v>
      </c>
      <c r="AY13" s="116">
        <v>0</v>
      </c>
      <c r="AZ13" s="116">
        <v>97724</v>
      </c>
      <c r="BA13" s="116">
        <v>19316</v>
      </c>
      <c r="BB13" s="116">
        <v>0</v>
      </c>
      <c r="BC13" s="117" t="s">
        <v>431</v>
      </c>
      <c r="BD13" s="116">
        <v>0</v>
      </c>
      <c r="BE13" s="116">
        <v>30002</v>
      </c>
      <c r="BF13" s="116">
        <f>SUM(AE13,+AM13,+BE13)</f>
        <v>1294934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431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431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431</v>
      </c>
      <c r="CQ13" s="116">
        <f>SUM(AM13,+BO13)</f>
        <v>1264932</v>
      </c>
      <c r="CR13" s="116">
        <f>SUM(AN13,+BP13)</f>
        <v>281658</v>
      </c>
      <c r="CS13" s="116">
        <f>SUM(AO13,+BQ13)</f>
        <v>244963</v>
      </c>
      <c r="CT13" s="116">
        <f>SUM(AP13,+BR13)</f>
        <v>0</v>
      </c>
      <c r="CU13" s="116">
        <f>SUM(AQ13,+BS13)</f>
        <v>36695</v>
      </c>
      <c r="CV13" s="116">
        <f>SUM(AR13,+BT13)</f>
        <v>0</v>
      </c>
      <c r="CW13" s="116">
        <f>SUM(AS13,+BU13)</f>
        <v>866234</v>
      </c>
      <c r="CX13" s="116">
        <f>SUM(AT13,+BV13)</f>
        <v>0</v>
      </c>
      <c r="CY13" s="116">
        <f>SUM(AU13,+BW13)</f>
        <v>866234</v>
      </c>
      <c r="CZ13" s="116">
        <f>SUM(AV13,+BX13)</f>
        <v>0</v>
      </c>
      <c r="DA13" s="116">
        <f>SUM(AW13,+BY13)</f>
        <v>0</v>
      </c>
      <c r="DB13" s="116">
        <f>SUM(AX13,+BZ13)</f>
        <v>117040</v>
      </c>
      <c r="DC13" s="116">
        <f>SUM(AY13,+CA13)</f>
        <v>0</v>
      </c>
      <c r="DD13" s="116">
        <f>SUM(AZ13,+CB13)</f>
        <v>97724</v>
      </c>
      <c r="DE13" s="116">
        <f>SUM(BA13,+CC13)</f>
        <v>19316</v>
      </c>
      <c r="DF13" s="116">
        <f>SUM(BB13,+CD13)</f>
        <v>0</v>
      </c>
      <c r="DG13" s="117" t="s">
        <v>431</v>
      </c>
      <c r="DH13" s="116">
        <f>SUM(BD13,+CF13)</f>
        <v>0</v>
      </c>
      <c r="DI13" s="116">
        <f>SUM(BE13,+CG13)</f>
        <v>30002</v>
      </c>
      <c r="DJ13" s="116">
        <f>SUM(BF13,+CH13)</f>
        <v>1294934</v>
      </c>
    </row>
    <row r="14" spans="1:114" ht="13.5" customHeight="1" x14ac:dyDescent="0.15">
      <c r="A14" s="114" t="s">
        <v>23</v>
      </c>
      <c r="B14" s="115" t="s">
        <v>344</v>
      </c>
      <c r="C14" s="114" t="s">
        <v>345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22705</v>
      </c>
      <c r="N14" s="116">
        <f>SUM(O14:R14,T14)</f>
        <v>8601</v>
      </c>
      <c r="O14" s="116">
        <v>0</v>
      </c>
      <c r="P14" s="116">
        <v>0</v>
      </c>
      <c r="Q14" s="116">
        <v>0</v>
      </c>
      <c r="R14" s="116">
        <v>8600</v>
      </c>
      <c r="S14" s="116">
        <v>155915</v>
      </c>
      <c r="T14" s="116">
        <v>1</v>
      </c>
      <c r="U14" s="116">
        <v>14104</v>
      </c>
      <c r="V14" s="116">
        <f>+SUM(D14,M14)</f>
        <v>22705</v>
      </c>
      <c r="W14" s="116">
        <f>+SUM(E14,N14)</f>
        <v>8601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8600</v>
      </c>
      <c r="AB14" s="116">
        <f>+SUM(J14,S14)</f>
        <v>155915</v>
      </c>
      <c r="AC14" s="116">
        <f>+SUM(K14,T14)</f>
        <v>1</v>
      </c>
      <c r="AD14" s="116">
        <f>+SUM(L14,U14)</f>
        <v>14104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431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431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431</v>
      </c>
      <c r="BO14" s="116">
        <f>SUM(BP14,BU14,BY14,BZ14,CF14)</f>
        <v>77175</v>
      </c>
      <c r="BP14" s="116">
        <f>SUM(BQ14:BT14)</f>
        <v>44840</v>
      </c>
      <c r="BQ14" s="116">
        <v>44840</v>
      </c>
      <c r="BR14" s="116">
        <v>0</v>
      </c>
      <c r="BS14" s="116">
        <v>0</v>
      </c>
      <c r="BT14" s="116">
        <v>0</v>
      </c>
      <c r="BU14" s="116">
        <f>SUM(BV14:BX14)</f>
        <v>32335</v>
      </c>
      <c r="BV14" s="116">
        <v>0</v>
      </c>
      <c r="BW14" s="116">
        <v>10459</v>
      </c>
      <c r="BX14" s="116">
        <v>21876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431</v>
      </c>
      <c r="CF14" s="116">
        <v>0</v>
      </c>
      <c r="CG14" s="116">
        <v>101445</v>
      </c>
      <c r="CH14" s="116">
        <f>SUM(BG14,+BO14,+CG14)</f>
        <v>178620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431</v>
      </c>
      <c r="CQ14" s="116">
        <f>SUM(AM14,+BO14)</f>
        <v>77175</v>
      </c>
      <c r="CR14" s="116">
        <f>SUM(AN14,+BP14)</f>
        <v>44840</v>
      </c>
      <c r="CS14" s="116">
        <f>SUM(AO14,+BQ14)</f>
        <v>44840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32335</v>
      </c>
      <c r="CX14" s="116">
        <f>SUM(AT14,+BV14)</f>
        <v>0</v>
      </c>
      <c r="CY14" s="116">
        <f>SUM(AU14,+BW14)</f>
        <v>10459</v>
      </c>
      <c r="CZ14" s="116">
        <f>SUM(AV14,+BX14)</f>
        <v>21876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7" t="s">
        <v>431</v>
      </c>
      <c r="DH14" s="116">
        <f>SUM(BD14,+CF14)</f>
        <v>0</v>
      </c>
      <c r="DI14" s="116">
        <f>SUM(BE14,+CG14)</f>
        <v>101445</v>
      </c>
      <c r="DJ14" s="116">
        <f>SUM(BF14,+CH14)</f>
        <v>178620</v>
      </c>
    </row>
    <row r="15" spans="1:114" ht="13.5" customHeight="1" x14ac:dyDescent="0.15">
      <c r="A15" s="114" t="s">
        <v>23</v>
      </c>
      <c r="B15" s="115" t="s">
        <v>342</v>
      </c>
      <c r="C15" s="114" t="s">
        <v>350</v>
      </c>
      <c r="D15" s="116">
        <f>SUM(E15,+L15)</f>
        <v>244923</v>
      </c>
      <c r="E15" s="116">
        <f>SUM(F15:I15)+K15</f>
        <v>244923</v>
      </c>
      <c r="F15" s="116">
        <v>0</v>
      </c>
      <c r="G15" s="116">
        <v>0</v>
      </c>
      <c r="H15" s="116">
        <v>0</v>
      </c>
      <c r="I15" s="116">
        <v>179873</v>
      </c>
      <c r="J15" s="116">
        <v>957500</v>
      </c>
      <c r="K15" s="116">
        <v>65050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244923</v>
      </c>
      <c r="W15" s="116">
        <f>+SUM(E15,N15)</f>
        <v>244923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179873</v>
      </c>
      <c r="AB15" s="116">
        <f>+SUM(J15,S15)</f>
        <v>957500</v>
      </c>
      <c r="AC15" s="116">
        <f>+SUM(K15,T15)</f>
        <v>65050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431</v>
      </c>
      <c r="AM15" s="116">
        <f>SUM(AN15,AS15,AW15,AX15,BD15)</f>
        <v>1179747</v>
      </c>
      <c r="AN15" s="116">
        <f>SUM(AO15:AR15)</f>
        <v>67658</v>
      </c>
      <c r="AO15" s="116">
        <v>41022</v>
      </c>
      <c r="AP15" s="116">
        <v>0</v>
      </c>
      <c r="AQ15" s="116">
        <v>26636</v>
      </c>
      <c r="AR15" s="116">
        <v>0</v>
      </c>
      <c r="AS15" s="116">
        <f>SUM(AT15:AV15)</f>
        <v>521465</v>
      </c>
      <c r="AT15" s="116">
        <v>0</v>
      </c>
      <c r="AU15" s="116">
        <v>504667</v>
      </c>
      <c r="AV15" s="116">
        <v>16798</v>
      </c>
      <c r="AW15" s="116">
        <v>0</v>
      </c>
      <c r="AX15" s="116">
        <f>SUM(AY15:BB15)</f>
        <v>590624</v>
      </c>
      <c r="AY15" s="116">
        <v>0</v>
      </c>
      <c r="AZ15" s="116">
        <v>535812</v>
      </c>
      <c r="BA15" s="116">
        <v>54812</v>
      </c>
      <c r="BB15" s="116">
        <v>0</v>
      </c>
      <c r="BC15" s="117" t="s">
        <v>431</v>
      </c>
      <c r="BD15" s="116">
        <v>0</v>
      </c>
      <c r="BE15" s="116">
        <v>22676</v>
      </c>
      <c r="BF15" s="116">
        <f>SUM(AE15,+AM15,+BE15)</f>
        <v>1202423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431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431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431</v>
      </c>
      <c r="CQ15" s="116">
        <f>SUM(AM15,+BO15)</f>
        <v>1179747</v>
      </c>
      <c r="CR15" s="116">
        <f>SUM(AN15,+BP15)</f>
        <v>67658</v>
      </c>
      <c r="CS15" s="116">
        <f>SUM(AO15,+BQ15)</f>
        <v>41022</v>
      </c>
      <c r="CT15" s="116">
        <f>SUM(AP15,+BR15)</f>
        <v>0</v>
      </c>
      <c r="CU15" s="116">
        <f>SUM(AQ15,+BS15)</f>
        <v>26636</v>
      </c>
      <c r="CV15" s="116">
        <f>SUM(AR15,+BT15)</f>
        <v>0</v>
      </c>
      <c r="CW15" s="116">
        <f>SUM(AS15,+BU15)</f>
        <v>521465</v>
      </c>
      <c r="CX15" s="116">
        <f>SUM(AT15,+BV15)</f>
        <v>0</v>
      </c>
      <c r="CY15" s="116">
        <f>SUM(AU15,+BW15)</f>
        <v>504667</v>
      </c>
      <c r="CZ15" s="116">
        <f>SUM(AV15,+BX15)</f>
        <v>16798</v>
      </c>
      <c r="DA15" s="116">
        <f>SUM(AW15,+BY15)</f>
        <v>0</v>
      </c>
      <c r="DB15" s="116">
        <f>SUM(AX15,+BZ15)</f>
        <v>590624</v>
      </c>
      <c r="DC15" s="116">
        <f>SUM(AY15,+CA15)</f>
        <v>0</v>
      </c>
      <c r="DD15" s="116">
        <f>SUM(AZ15,+CB15)</f>
        <v>535812</v>
      </c>
      <c r="DE15" s="116">
        <f>SUM(BA15,+CC15)</f>
        <v>54812</v>
      </c>
      <c r="DF15" s="116">
        <f>SUM(BB15,+CD15)</f>
        <v>0</v>
      </c>
      <c r="DG15" s="117" t="s">
        <v>431</v>
      </c>
      <c r="DH15" s="116">
        <f>SUM(BD15,+CF15)</f>
        <v>0</v>
      </c>
      <c r="DI15" s="116">
        <f>SUM(BE15,+CG15)</f>
        <v>22676</v>
      </c>
      <c r="DJ15" s="116">
        <f>SUM(BF15,+CH15)</f>
        <v>1202423</v>
      </c>
    </row>
    <row r="16" spans="1:114" ht="13.5" customHeight="1" x14ac:dyDescent="0.15">
      <c r="A16" s="114" t="s">
        <v>23</v>
      </c>
      <c r="B16" s="115" t="s">
        <v>334</v>
      </c>
      <c r="C16" s="114" t="s">
        <v>335</v>
      </c>
      <c r="D16" s="116">
        <f>SUM(E16,+L16)</f>
        <v>162061</v>
      </c>
      <c r="E16" s="116">
        <f>SUM(F16:I16)+K16</f>
        <v>162061</v>
      </c>
      <c r="F16" s="116">
        <v>0</v>
      </c>
      <c r="G16" s="116">
        <v>0</v>
      </c>
      <c r="H16" s="116">
        <v>0</v>
      </c>
      <c r="I16" s="116">
        <v>31260</v>
      </c>
      <c r="J16" s="116">
        <v>456404</v>
      </c>
      <c r="K16" s="116">
        <v>130801</v>
      </c>
      <c r="L16" s="116">
        <v>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162061</v>
      </c>
      <c r="W16" s="116">
        <f>+SUM(E16,N16)</f>
        <v>162061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31260</v>
      </c>
      <c r="AB16" s="116">
        <f>+SUM(J16,S16)</f>
        <v>456404</v>
      </c>
      <c r="AC16" s="116">
        <f>+SUM(K16,T16)</f>
        <v>130801</v>
      </c>
      <c r="AD16" s="116">
        <f>+SUM(L16,U16)</f>
        <v>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431</v>
      </c>
      <c r="AM16" s="116">
        <f>SUM(AN16,AS16,AW16,AX16,BD16)</f>
        <v>397414</v>
      </c>
      <c r="AN16" s="116">
        <f>SUM(AO16:AR16)</f>
        <v>70584</v>
      </c>
      <c r="AO16" s="116">
        <v>14354</v>
      </c>
      <c r="AP16" s="116">
        <v>0</v>
      </c>
      <c r="AQ16" s="116">
        <v>56230</v>
      </c>
      <c r="AR16" s="116">
        <v>0</v>
      </c>
      <c r="AS16" s="116">
        <f>SUM(AT16:AV16)</f>
        <v>95317</v>
      </c>
      <c r="AT16" s="116">
        <v>0</v>
      </c>
      <c r="AU16" s="116">
        <v>88375</v>
      </c>
      <c r="AV16" s="116">
        <v>6942</v>
      </c>
      <c r="AW16" s="116">
        <v>6817</v>
      </c>
      <c r="AX16" s="116">
        <f>SUM(AY16:BB16)</f>
        <v>224696</v>
      </c>
      <c r="AY16" s="116">
        <v>16439</v>
      </c>
      <c r="AZ16" s="116">
        <v>195780</v>
      </c>
      <c r="BA16" s="116">
        <v>2024</v>
      </c>
      <c r="BB16" s="116">
        <v>10453</v>
      </c>
      <c r="BC16" s="117" t="s">
        <v>431</v>
      </c>
      <c r="BD16" s="116">
        <v>0</v>
      </c>
      <c r="BE16" s="116">
        <v>221051</v>
      </c>
      <c r="BF16" s="116">
        <f>SUM(AE16,+AM16,+BE16)</f>
        <v>618465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431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431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431</v>
      </c>
      <c r="CQ16" s="116">
        <f>SUM(AM16,+BO16)</f>
        <v>397414</v>
      </c>
      <c r="CR16" s="116">
        <f>SUM(AN16,+BP16)</f>
        <v>70584</v>
      </c>
      <c r="CS16" s="116">
        <f>SUM(AO16,+BQ16)</f>
        <v>14354</v>
      </c>
      <c r="CT16" s="116">
        <f>SUM(AP16,+BR16)</f>
        <v>0</v>
      </c>
      <c r="CU16" s="116">
        <f>SUM(AQ16,+BS16)</f>
        <v>56230</v>
      </c>
      <c r="CV16" s="116">
        <f>SUM(AR16,+BT16)</f>
        <v>0</v>
      </c>
      <c r="CW16" s="116">
        <f>SUM(AS16,+BU16)</f>
        <v>95317</v>
      </c>
      <c r="CX16" s="116">
        <f>SUM(AT16,+BV16)</f>
        <v>0</v>
      </c>
      <c r="CY16" s="116">
        <f>SUM(AU16,+BW16)</f>
        <v>88375</v>
      </c>
      <c r="CZ16" s="116">
        <f>SUM(AV16,+BX16)</f>
        <v>6942</v>
      </c>
      <c r="DA16" s="116">
        <f>SUM(AW16,+BY16)</f>
        <v>6817</v>
      </c>
      <c r="DB16" s="116">
        <f>SUM(AX16,+BZ16)</f>
        <v>224696</v>
      </c>
      <c r="DC16" s="116">
        <f>SUM(AY16,+CA16)</f>
        <v>16439</v>
      </c>
      <c r="DD16" s="116">
        <f>SUM(AZ16,+CB16)</f>
        <v>195780</v>
      </c>
      <c r="DE16" s="116">
        <f>SUM(BA16,+CC16)</f>
        <v>2024</v>
      </c>
      <c r="DF16" s="116">
        <f>SUM(BB16,+CD16)</f>
        <v>10453</v>
      </c>
      <c r="DG16" s="117" t="s">
        <v>431</v>
      </c>
      <c r="DH16" s="116">
        <f>SUM(BD16,+CF16)</f>
        <v>0</v>
      </c>
      <c r="DI16" s="116">
        <f>SUM(BE16,+CG16)</f>
        <v>221051</v>
      </c>
      <c r="DJ16" s="116">
        <f>SUM(BF16,+CH16)</f>
        <v>618465</v>
      </c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6">
    <sortCondition ref="A8:A16"/>
    <sortCondition ref="B8:B16"/>
    <sortCondition ref="C8:C16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5" man="1"/>
    <brk id="30" min="1" max="15" man="1"/>
    <brk id="38" min="1" max="15" man="1"/>
    <brk id="66" min="1" max="15" man="1"/>
    <brk id="94" min="1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33</v>
      </c>
      <c r="D7" s="133">
        <f>SUM(E7,+L7)</f>
        <v>36752020</v>
      </c>
      <c r="E7" s="133">
        <f>+SUM(F7:I7,K7)</f>
        <v>10670788</v>
      </c>
      <c r="F7" s="133">
        <f t="shared" ref="F7:L7" si="0">SUM(F$8:F$257)</f>
        <v>1026616</v>
      </c>
      <c r="G7" s="133">
        <f t="shared" si="0"/>
        <v>1414</v>
      </c>
      <c r="H7" s="133">
        <f t="shared" si="0"/>
        <v>2149931</v>
      </c>
      <c r="I7" s="133">
        <f t="shared" si="0"/>
        <v>4228674</v>
      </c>
      <c r="J7" s="133">
        <f t="shared" si="0"/>
        <v>4413091</v>
      </c>
      <c r="K7" s="133">
        <f t="shared" si="0"/>
        <v>3264153</v>
      </c>
      <c r="L7" s="133">
        <f t="shared" si="0"/>
        <v>26081232</v>
      </c>
      <c r="M7" s="133">
        <f>SUM(N7,+U7)</f>
        <v>6483913</v>
      </c>
      <c r="N7" s="133">
        <f>+SUM(O7:R7,T7)</f>
        <v>2080156</v>
      </c>
      <c r="O7" s="133">
        <f t="shared" ref="O7:U7" si="1">SUM(O$8:O$257)</f>
        <v>244558</v>
      </c>
      <c r="P7" s="133">
        <f t="shared" si="1"/>
        <v>18472</v>
      </c>
      <c r="Q7" s="133">
        <f t="shared" si="1"/>
        <v>1021900</v>
      </c>
      <c r="R7" s="133">
        <f t="shared" si="1"/>
        <v>515103</v>
      </c>
      <c r="S7" s="133">
        <f t="shared" si="1"/>
        <v>1617359</v>
      </c>
      <c r="T7" s="133">
        <f t="shared" si="1"/>
        <v>280123</v>
      </c>
      <c r="U7" s="133">
        <f t="shared" si="1"/>
        <v>4403757</v>
      </c>
      <c r="V7" s="133">
        <f t="shared" ref="V7:AB7" si="2">+SUM(D7,M7)</f>
        <v>43235933</v>
      </c>
      <c r="W7" s="133">
        <f t="shared" si="2"/>
        <v>12750944</v>
      </c>
      <c r="X7" s="133">
        <f t="shared" si="2"/>
        <v>1271174</v>
      </c>
      <c r="Y7" s="133">
        <f t="shared" si="2"/>
        <v>19886</v>
      </c>
      <c r="Z7" s="133">
        <f t="shared" si="2"/>
        <v>3171831</v>
      </c>
      <c r="AA7" s="133">
        <f t="shared" si="2"/>
        <v>4743777</v>
      </c>
      <c r="AB7" s="133">
        <f t="shared" si="2"/>
        <v>6030450</v>
      </c>
      <c r="AC7" s="133">
        <f>+SUM(K7,T7)</f>
        <v>3544276</v>
      </c>
      <c r="AD7" s="133">
        <f>+SUM(L7,U7)</f>
        <v>30484989</v>
      </c>
    </row>
    <row r="8" spans="1:32" ht="13.5" customHeight="1" x14ac:dyDescent="0.15">
      <c r="A8" s="114" t="s">
        <v>23</v>
      </c>
      <c r="B8" s="115" t="s">
        <v>323</v>
      </c>
      <c r="C8" s="114" t="s">
        <v>324</v>
      </c>
      <c r="D8" s="116">
        <f>SUM(E8,+L8)</f>
        <v>5490466</v>
      </c>
      <c r="E8" s="116">
        <f>+SUM(F8:I8,K8)</f>
        <v>855008</v>
      </c>
      <c r="F8" s="116">
        <v>21039</v>
      </c>
      <c r="G8" s="116">
        <v>301</v>
      </c>
      <c r="H8" s="116">
        <v>0</v>
      </c>
      <c r="I8" s="116">
        <v>239944</v>
      </c>
      <c r="J8" s="116"/>
      <c r="K8" s="116">
        <v>593724</v>
      </c>
      <c r="L8" s="116">
        <v>4635458</v>
      </c>
      <c r="M8" s="116">
        <f>SUM(N8,+U8)</f>
        <v>800390</v>
      </c>
      <c r="N8" s="116">
        <f>+SUM(O8:R8,T8)</f>
        <v>73022</v>
      </c>
      <c r="O8" s="116">
        <v>22884</v>
      </c>
      <c r="P8" s="116">
        <v>9118</v>
      </c>
      <c r="Q8" s="116">
        <v>0</v>
      </c>
      <c r="R8" s="116">
        <v>31873</v>
      </c>
      <c r="S8" s="116"/>
      <c r="T8" s="116">
        <v>9147</v>
      </c>
      <c r="U8" s="116">
        <v>727368</v>
      </c>
      <c r="V8" s="116">
        <f>+SUM(D8,M8)</f>
        <v>6290856</v>
      </c>
      <c r="W8" s="116">
        <f>+SUM(E8,N8)</f>
        <v>928030</v>
      </c>
      <c r="X8" s="116">
        <f>+SUM(F8,O8)</f>
        <v>43923</v>
      </c>
      <c r="Y8" s="116">
        <f>+SUM(G8,P8)</f>
        <v>9419</v>
      </c>
      <c r="Z8" s="116">
        <f>+SUM(H8,Q8)</f>
        <v>0</v>
      </c>
      <c r="AA8" s="116">
        <f>+SUM(I8,R8)</f>
        <v>271817</v>
      </c>
      <c r="AB8" s="116">
        <f>+SUM(J8,S8)</f>
        <v>0</v>
      </c>
      <c r="AC8" s="116">
        <f>+SUM(K8,T8)</f>
        <v>602871</v>
      </c>
      <c r="AD8" s="116">
        <f>+SUM(L8,U8)</f>
        <v>5362826</v>
      </c>
      <c r="AE8" s="205" t="s">
        <v>325</v>
      </c>
    </row>
    <row r="9" spans="1:32" ht="13.5" customHeight="1" x14ac:dyDescent="0.15">
      <c r="A9" s="114" t="s">
        <v>23</v>
      </c>
      <c r="B9" s="115" t="s">
        <v>328</v>
      </c>
      <c r="C9" s="114" t="s">
        <v>329</v>
      </c>
      <c r="D9" s="116">
        <f>SUM(E9,+L9)</f>
        <v>2438114</v>
      </c>
      <c r="E9" s="116">
        <f>+SUM(F9:I9,K9)</f>
        <v>635228</v>
      </c>
      <c r="F9" s="116">
        <v>0</v>
      </c>
      <c r="G9" s="116">
        <v>0</v>
      </c>
      <c r="H9" s="116">
        <v>0</v>
      </c>
      <c r="I9" s="116">
        <v>381023</v>
      </c>
      <c r="J9" s="116"/>
      <c r="K9" s="116">
        <v>254205</v>
      </c>
      <c r="L9" s="116">
        <v>1802886</v>
      </c>
      <c r="M9" s="116">
        <f>SUM(N9,+U9)</f>
        <v>143718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143718</v>
      </c>
      <c r="V9" s="116">
        <f>+SUM(D9,M9)</f>
        <v>2581832</v>
      </c>
      <c r="W9" s="116">
        <f>+SUM(E9,N9)</f>
        <v>635228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381023</v>
      </c>
      <c r="AB9" s="116">
        <f>+SUM(J9,S9)</f>
        <v>0</v>
      </c>
      <c r="AC9" s="116">
        <f>+SUM(K9,T9)</f>
        <v>254205</v>
      </c>
      <c r="AD9" s="116">
        <f>+SUM(L9,U9)</f>
        <v>1946604</v>
      </c>
      <c r="AE9" s="205" t="s">
        <v>325</v>
      </c>
    </row>
    <row r="10" spans="1:32" ht="13.5" customHeight="1" x14ac:dyDescent="0.15">
      <c r="A10" s="114" t="s">
        <v>23</v>
      </c>
      <c r="B10" s="115" t="s">
        <v>336</v>
      </c>
      <c r="C10" s="114" t="s">
        <v>337</v>
      </c>
      <c r="D10" s="116">
        <f>SUM(E10,+L10)</f>
        <v>1690729</v>
      </c>
      <c r="E10" s="116">
        <f>+SUM(F10:I10,K10)</f>
        <v>727055</v>
      </c>
      <c r="F10" s="116">
        <v>59217</v>
      </c>
      <c r="G10" s="116">
        <v>1</v>
      </c>
      <c r="H10" s="116">
        <v>0</v>
      </c>
      <c r="I10" s="116">
        <v>136650</v>
      </c>
      <c r="J10" s="116"/>
      <c r="K10" s="116">
        <v>531187</v>
      </c>
      <c r="L10" s="116">
        <v>963674</v>
      </c>
      <c r="M10" s="116">
        <f>SUM(N10,+U10)</f>
        <v>198948</v>
      </c>
      <c r="N10" s="116">
        <f>+SUM(O10:R10,T10)</f>
        <v>28605</v>
      </c>
      <c r="O10" s="116">
        <v>0</v>
      </c>
      <c r="P10" s="116">
        <v>0</v>
      </c>
      <c r="Q10" s="116">
        <v>28600</v>
      </c>
      <c r="R10" s="116">
        <v>0</v>
      </c>
      <c r="S10" s="116"/>
      <c r="T10" s="116">
        <v>5</v>
      </c>
      <c r="U10" s="116">
        <v>170343</v>
      </c>
      <c r="V10" s="116">
        <f>+SUM(D10,M10)</f>
        <v>1889677</v>
      </c>
      <c r="W10" s="116">
        <f>+SUM(E10,N10)</f>
        <v>755660</v>
      </c>
      <c r="X10" s="116">
        <f>+SUM(F10,O10)</f>
        <v>59217</v>
      </c>
      <c r="Y10" s="116">
        <f>+SUM(G10,P10)</f>
        <v>1</v>
      </c>
      <c r="Z10" s="116">
        <f>+SUM(H10,Q10)</f>
        <v>28600</v>
      </c>
      <c r="AA10" s="116">
        <f>+SUM(I10,R10)</f>
        <v>136650</v>
      </c>
      <c r="AB10" s="116">
        <f>+SUM(J10,S10)</f>
        <v>0</v>
      </c>
      <c r="AC10" s="116">
        <f>+SUM(K10,T10)</f>
        <v>531192</v>
      </c>
      <c r="AD10" s="116">
        <f>+SUM(L10,U10)</f>
        <v>1134017</v>
      </c>
      <c r="AE10" s="205" t="s">
        <v>325</v>
      </c>
    </row>
    <row r="11" spans="1:32" ht="13.5" customHeight="1" x14ac:dyDescent="0.15">
      <c r="A11" s="114" t="s">
        <v>23</v>
      </c>
      <c r="B11" s="115" t="s">
        <v>338</v>
      </c>
      <c r="C11" s="114" t="s">
        <v>339</v>
      </c>
      <c r="D11" s="116">
        <f>SUM(E11,+L11)</f>
        <v>2647576</v>
      </c>
      <c r="E11" s="116">
        <f>+SUM(F11:I11,K11)</f>
        <v>1675294</v>
      </c>
      <c r="F11" s="116">
        <v>0</v>
      </c>
      <c r="G11" s="116">
        <v>145</v>
      </c>
      <c r="H11" s="116">
        <v>831</v>
      </c>
      <c r="I11" s="116">
        <v>463402</v>
      </c>
      <c r="J11" s="116"/>
      <c r="K11" s="116">
        <v>1210916</v>
      </c>
      <c r="L11" s="116">
        <v>972282</v>
      </c>
      <c r="M11" s="116">
        <f>SUM(N11,+U11)</f>
        <v>66910</v>
      </c>
      <c r="N11" s="116">
        <f>+SUM(O11:R11,T11)</f>
        <v>24969</v>
      </c>
      <c r="O11" s="116">
        <v>0</v>
      </c>
      <c r="P11" s="116">
        <v>0</v>
      </c>
      <c r="Q11" s="116">
        <v>0</v>
      </c>
      <c r="R11" s="116">
        <v>24969</v>
      </c>
      <c r="S11" s="116"/>
      <c r="T11" s="116">
        <v>0</v>
      </c>
      <c r="U11" s="116">
        <v>41941</v>
      </c>
      <c r="V11" s="116">
        <f>+SUM(D11,M11)</f>
        <v>2714486</v>
      </c>
      <c r="W11" s="116">
        <f>+SUM(E11,N11)</f>
        <v>1700263</v>
      </c>
      <c r="X11" s="116">
        <f>+SUM(F11,O11)</f>
        <v>0</v>
      </c>
      <c r="Y11" s="116">
        <f>+SUM(G11,P11)</f>
        <v>145</v>
      </c>
      <c r="Z11" s="116">
        <f>+SUM(H11,Q11)</f>
        <v>831</v>
      </c>
      <c r="AA11" s="116">
        <f>+SUM(I11,R11)</f>
        <v>488371</v>
      </c>
      <c r="AB11" s="116">
        <f>+SUM(J11,S11)</f>
        <v>0</v>
      </c>
      <c r="AC11" s="116">
        <f>+SUM(K11,T11)</f>
        <v>1210916</v>
      </c>
      <c r="AD11" s="116">
        <f>+SUM(L11,U11)</f>
        <v>1014223</v>
      </c>
      <c r="AE11" s="205" t="s">
        <v>325</v>
      </c>
    </row>
    <row r="12" spans="1:32" ht="13.5" customHeight="1" x14ac:dyDescent="0.15">
      <c r="A12" s="114" t="s">
        <v>23</v>
      </c>
      <c r="B12" s="115" t="s">
        <v>340</v>
      </c>
      <c r="C12" s="114" t="s">
        <v>341</v>
      </c>
      <c r="D12" s="116">
        <f>SUM(E12,+L12)</f>
        <v>1113262</v>
      </c>
      <c r="E12" s="116">
        <f>+SUM(F12:I12,K12)</f>
        <v>142986</v>
      </c>
      <c r="F12" s="116">
        <v>0</v>
      </c>
      <c r="G12" s="116">
        <v>0</v>
      </c>
      <c r="H12" s="116">
        <v>0</v>
      </c>
      <c r="I12" s="116">
        <v>141365</v>
      </c>
      <c r="J12" s="116"/>
      <c r="K12" s="116">
        <v>1621</v>
      </c>
      <c r="L12" s="116">
        <v>970276</v>
      </c>
      <c r="M12" s="116">
        <f>SUM(N12,+U12)</f>
        <v>94274</v>
      </c>
      <c r="N12" s="116">
        <f>+SUM(O12:R12,T12)</f>
        <v>93239</v>
      </c>
      <c r="O12" s="116">
        <v>0</v>
      </c>
      <c r="P12" s="116">
        <v>0</v>
      </c>
      <c r="Q12" s="116">
        <v>0</v>
      </c>
      <c r="R12" s="116">
        <v>93239</v>
      </c>
      <c r="S12" s="116"/>
      <c r="T12" s="116">
        <v>0</v>
      </c>
      <c r="U12" s="116">
        <v>1035</v>
      </c>
      <c r="V12" s="116">
        <f>+SUM(D12,M12)</f>
        <v>1207536</v>
      </c>
      <c r="W12" s="116">
        <f>+SUM(E12,N12)</f>
        <v>236225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234604</v>
      </c>
      <c r="AB12" s="116">
        <f>+SUM(J12,S12)</f>
        <v>0</v>
      </c>
      <c r="AC12" s="116">
        <f>+SUM(K12,T12)</f>
        <v>1621</v>
      </c>
      <c r="AD12" s="116">
        <f>+SUM(L12,U12)</f>
        <v>971311</v>
      </c>
      <c r="AE12" s="205" t="s">
        <v>325</v>
      </c>
    </row>
    <row r="13" spans="1:32" ht="13.5" customHeight="1" x14ac:dyDescent="0.15">
      <c r="A13" s="114" t="s">
        <v>23</v>
      </c>
      <c r="B13" s="115" t="s">
        <v>346</v>
      </c>
      <c r="C13" s="114" t="s">
        <v>347</v>
      </c>
      <c r="D13" s="116">
        <f>SUM(E13,+L13)</f>
        <v>1968965</v>
      </c>
      <c r="E13" s="116">
        <f>+SUM(F13:I13,K13)</f>
        <v>1063289</v>
      </c>
      <c r="F13" s="116">
        <v>416355</v>
      </c>
      <c r="G13" s="116">
        <v>840</v>
      </c>
      <c r="H13" s="116">
        <v>401700</v>
      </c>
      <c r="I13" s="116">
        <v>213352</v>
      </c>
      <c r="J13" s="116"/>
      <c r="K13" s="116">
        <v>31042</v>
      </c>
      <c r="L13" s="116">
        <v>905676</v>
      </c>
      <c r="M13" s="116">
        <f>SUM(N13,+U13)</f>
        <v>358797</v>
      </c>
      <c r="N13" s="116">
        <f>+SUM(O13:R13,T13)</f>
        <v>63275</v>
      </c>
      <c r="O13" s="116">
        <v>0</v>
      </c>
      <c r="P13" s="116">
        <v>0</v>
      </c>
      <c r="Q13" s="116">
        <v>0</v>
      </c>
      <c r="R13" s="116">
        <v>63269</v>
      </c>
      <c r="S13" s="116"/>
      <c r="T13" s="116">
        <v>6</v>
      </c>
      <c r="U13" s="116">
        <v>295522</v>
      </c>
      <c r="V13" s="116">
        <f>+SUM(D13,M13)</f>
        <v>2327762</v>
      </c>
      <c r="W13" s="116">
        <f>+SUM(E13,N13)</f>
        <v>1126564</v>
      </c>
      <c r="X13" s="116">
        <f>+SUM(F13,O13)</f>
        <v>416355</v>
      </c>
      <c r="Y13" s="116">
        <f>+SUM(G13,P13)</f>
        <v>840</v>
      </c>
      <c r="Z13" s="116">
        <f>+SUM(H13,Q13)</f>
        <v>401700</v>
      </c>
      <c r="AA13" s="116">
        <f>+SUM(I13,R13)</f>
        <v>276621</v>
      </c>
      <c r="AB13" s="116">
        <f>+SUM(J13,S13)</f>
        <v>0</v>
      </c>
      <c r="AC13" s="116">
        <f>+SUM(K13,T13)</f>
        <v>31048</v>
      </c>
      <c r="AD13" s="116">
        <f>+SUM(L13,U13)</f>
        <v>1201198</v>
      </c>
      <c r="AE13" s="205" t="s">
        <v>325</v>
      </c>
    </row>
    <row r="14" spans="1:32" ht="13.5" customHeight="1" x14ac:dyDescent="0.15">
      <c r="A14" s="114" t="s">
        <v>23</v>
      </c>
      <c r="B14" s="115" t="s">
        <v>348</v>
      </c>
      <c r="C14" s="114" t="s">
        <v>349</v>
      </c>
      <c r="D14" s="116">
        <f>SUM(E14,+L14)</f>
        <v>295721</v>
      </c>
      <c r="E14" s="116">
        <f>+SUM(F14:I14,K14)</f>
        <v>40547</v>
      </c>
      <c r="F14" s="116">
        <v>0</v>
      </c>
      <c r="G14" s="116">
        <v>0</v>
      </c>
      <c r="H14" s="116">
        <v>0</v>
      </c>
      <c r="I14" s="116">
        <v>40261</v>
      </c>
      <c r="J14" s="116"/>
      <c r="K14" s="116">
        <v>286</v>
      </c>
      <c r="L14" s="116">
        <v>255174</v>
      </c>
      <c r="M14" s="116">
        <f>SUM(N14,+U14)</f>
        <v>102409</v>
      </c>
      <c r="N14" s="116">
        <f>+SUM(O14:R14,T14)</f>
        <v>9065</v>
      </c>
      <c r="O14" s="116">
        <v>0</v>
      </c>
      <c r="P14" s="116">
        <v>0</v>
      </c>
      <c r="Q14" s="116">
        <v>0</v>
      </c>
      <c r="R14" s="116">
        <v>9051</v>
      </c>
      <c r="S14" s="116"/>
      <c r="T14" s="116">
        <v>14</v>
      </c>
      <c r="U14" s="116">
        <v>93344</v>
      </c>
      <c r="V14" s="116">
        <f>+SUM(D14,M14)</f>
        <v>398130</v>
      </c>
      <c r="W14" s="116">
        <f>+SUM(E14,N14)</f>
        <v>49612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49312</v>
      </c>
      <c r="AB14" s="116">
        <f>+SUM(J14,S14)</f>
        <v>0</v>
      </c>
      <c r="AC14" s="116">
        <f>+SUM(K14,T14)</f>
        <v>300</v>
      </c>
      <c r="AD14" s="116">
        <f>+SUM(L14,U14)</f>
        <v>348518</v>
      </c>
      <c r="AE14" s="205" t="s">
        <v>325</v>
      </c>
    </row>
    <row r="15" spans="1:32" ht="13.5" customHeight="1" x14ac:dyDescent="0.15">
      <c r="A15" s="114" t="s">
        <v>23</v>
      </c>
      <c r="B15" s="115" t="s">
        <v>351</v>
      </c>
      <c r="C15" s="114" t="s">
        <v>352</v>
      </c>
      <c r="D15" s="116">
        <f>SUM(E15,+L15)</f>
        <v>1025571</v>
      </c>
      <c r="E15" s="116">
        <f>+SUM(F15:I15,K15)</f>
        <v>443044</v>
      </c>
      <c r="F15" s="116">
        <v>0</v>
      </c>
      <c r="G15" s="116">
        <v>0</v>
      </c>
      <c r="H15" s="116">
        <v>227700</v>
      </c>
      <c r="I15" s="116">
        <v>215344</v>
      </c>
      <c r="J15" s="116"/>
      <c r="K15" s="116">
        <v>0</v>
      </c>
      <c r="L15" s="116">
        <v>582527</v>
      </c>
      <c r="M15" s="116">
        <f>SUM(N15,+U15)</f>
        <v>77390</v>
      </c>
      <c r="N15" s="116">
        <f>+SUM(O15:R15,T15)</f>
        <v>29575</v>
      </c>
      <c r="O15" s="116">
        <v>0</v>
      </c>
      <c r="P15" s="116">
        <v>0</v>
      </c>
      <c r="Q15" s="116">
        <v>0</v>
      </c>
      <c r="R15" s="116">
        <v>29575</v>
      </c>
      <c r="S15" s="116"/>
      <c r="T15" s="116">
        <v>0</v>
      </c>
      <c r="U15" s="116">
        <v>47815</v>
      </c>
      <c r="V15" s="116">
        <f>+SUM(D15,M15)</f>
        <v>1102961</v>
      </c>
      <c r="W15" s="116">
        <f>+SUM(E15,N15)</f>
        <v>472619</v>
      </c>
      <c r="X15" s="116">
        <f>+SUM(F15,O15)</f>
        <v>0</v>
      </c>
      <c r="Y15" s="116">
        <f>+SUM(G15,P15)</f>
        <v>0</v>
      </c>
      <c r="Z15" s="116">
        <f>+SUM(H15,Q15)</f>
        <v>227700</v>
      </c>
      <c r="AA15" s="116">
        <f>+SUM(I15,R15)</f>
        <v>244919</v>
      </c>
      <c r="AB15" s="116">
        <f>+SUM(J15,S15)</f>
        <v>0</v>
      </c>
      <c r="AC15" s="116">
        <f>+SUM(K15,T15)</f>
        <v>0</v>
      </c>
      <c r="AD15" s="116">
        <f>+SUM(L15,U15)</f>
        <v>630342</v>
      </c>
      <c r="AE15" s="205" t="s">
        <v>325</v>
      </c>
    </row>
    <row r="16" spans="1:32" ht="13.5" customHeight="1" x14ac:dyDescent="0.15">
      <c r="A16" s="114" t="s">
        <v>23</v>
      </c>
      <c r="B16" s="115" t="s">
        <v>353</v>
      </c>
      <c r="C16" s="114" t="s">
        <v>354</v>
      </c>
      <c r="D16" s="116">
        <f>SUM(E16,+L16)</f>
        <v>1276665</v>
      </c>
      <c r="E16" s="116">
        <f>+SUM(F16:I16,K16)</f>
        <v>156797</v>
      </c>
      <c r="F16" s="116">
        <v>0</v>
      </c>
      <c r="G16" s="116">
        <v>0</v>
      </c>
      <c r="H16" s="116">
        <v>0</v>
      </c>
      <c r="I16" s="116">
        <v>137168</v>
      </c>
      <c r="J16" s="116"/>
      <c r="K16" s="116">
        <v>19629</v>
      </c>
      <c r="L16" s="116">
        <v>1119868</v>
      </c>
      <c r="M16" s="116">
        <f>SUM(N16,+U16)</f>
        <v>224384</v>
      </c>
      <c r="N16" s="116">
        <f>+SUM(O16:R16,T16)</f>
        <v>49480</v>
      </c>
      <c r="O16" s="116">
        <v>16090</v>
      </c>
      <c r="P16" s="116">
        <v>8090</v>
      </c>
      <c r="Q16" s="116">
        <v>25300</v>
      </c>
      <c r="R16" s="116">
        <v>0</v>
      </c>
      <c r="S16" s="116"/>
      <c r="T16" s="116">
        <v>0</v>
      </c>
      <c r="U16" s="116">
        <v>174904</v>
      </c>
      <c r="V16" s="116">
        <f>+SUM(D16,M16)</f>
        <v>1501049</v>
      </c>
      <c r="W16" s="116">
        <f>+SUM(E16,N16)</f>
        <v>206277</v>
      </c>
      <c r="X16" s="116">
        <f>+SUM(F16,O16)</f>
        <v>16090</v>
      </c>
      <c r="Y16" s="116">
        <f>+SUM(G16,P16)</f>
        <v>8090</v>
      </c>
      <c r="Z16" s="116">
        <f>+SUM(H16,Q16)</f>
        <v>25300</v>
      </c>
      <c r="AA16" s="116">
        <f>+SUM(I16,R16)</f>
        <v>137168</v>
      </c>
      <c r="AB16" s="116">
        <f>+SUM(J16,S16)</f>
        <v>0</v>
      </c>
      <c r="AC16" s="116">
        <f>+SUM(K16,T16)</f>
        <v>19629</v>
      </c>
      <c r="AD16" s="116">
        <f>+SUM(L16,U16)</f>
        <v>1294772</v>
      </c>
      <c r="AE16" s="205" t="s">
        <v>325</v>
      </c>
    </row>
    <row r="17" spans="1:31" ht="13.5" customHeight="1" x14ac:dyDescent="0.15">
      <c r="A17" s="114" t="s">
        <v>23</v>
      </c>
      <c r="B17" s="115" t="s">
        <v>355</v>
      </c>
      <c r="C17" s="114" t="s">
        <v>356</v>
      </c>
      <c r="D17" s="116">
        <f>SUM(E17,+L17)</f>
        <v>868382</v>
      </c>
      <c r="E17" s="116">
        <f>+SUM(F17:I17,K17)</f>
        <v>57201</v>
      </c>
      <c r="F17" s="116">
        <v>0</v>
      </c>
      <c r="G17" s="116">
        <v>0</v>
      </c>
      <c r="H17" s="116">
        <v>0</v>
      </c>
      <c r="I17" s="116">
        <v>24661</v>
      </c>
      <c r="J17" s="116"/>
      <c r="K17" s="116">
        <v>32540</v>
      </c>
      <c r="L17" s="116">
        <v>811181</v>
      </c>
      <c r="M17" s="116">
        <f>SUM(N17,+U17)</f>
        <v>279241</v>
      </c>
      <c r="N17" s="116">
        <f>+SUM(O17:R17,T17)</f>
        <v>47637</v>
      </c>
      <c r="O17" s="116">
        <v>0</v>
      </c>
      <c r="P17" s="116">
        <v>0</v>
      </c>
      <c r="Q17" s="116">
        <v>0</v>
      </c>
      <c r="R17" s="116">
        <v>47637</v>
      </c>
      <c r="S17" s="116"/>
      <c r="T17" s="116">
        <v>0</v>
      </c>
      <c r="U17" s="116">
        <v>231604</v>
      </c>
      <c r="V17" s="116">
        <f>+SUM(D17,M17)</f>
        <v>1147623</v>
      </c>
      <c r="W17" s="116">
        <f>+SUM(E17,N17)</f>
        <v>104838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72298</v>
      </c>
      <c r="AB17" s="116">
        <f>+SUM(J17,S17)</f>
        <v>0</v>
      </c>
      <c r="AC17" s="116">
        <f>+SUM(K17,T17)</f>
        <v>32540</v>
      </c>
      <c r="AD17" s="116">
        <f>+SUM(L17,U17)</f>
        <v>1042785</v>
      </c>
      <c r="AE17" s="205" t="s">
        <v>325</v>
      </c>
    </row>
    <row r="18" spans="1:31" ht="13.5" customHeight="1" x14ac:dyDescent="0.15">
      <c r="A18" s="114" t="s">
        <v>23</v>
      </c>
      <c r="B18" s="115" t="s">
        <v>357</v>
      </c>
      <c r="C18" s="114" t="s">
        <v>358</v>
      </c>
      <c r="D18" s="116">
        <f>SUM(E18,+L18)</f>
        <v>421288</v>
      </c>
      <c r="E18" s="116">
        <f>+SUM(F18:I18,K18)</f>
        <v>73628</v>
      </c>
      <c r="F18" s="116">
        <v>0</v>
      </c>
      <c r="G18" s="116">
        <v>0</v>
      </c>
      <c r="H18" s="116">
        <v>0</v>
      </c>
      <c r="I18" s="116">
        <v>72763</v>
      </c>
      <c r="J18" s="116"/>
      <c r="K18" s="116">
        <v>865</v>
      </c>
      <c r="L18" s="116">
        <v>347660</v>
      </c>
      <c r="M18" s="116">
        <f>SUM(N18,+U18)</f>
        <v>101077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101077</v>
      </c>
      <c r="V18" s="116">
        <f>+SUM(D18,M18)</f>
        <v>522365</v>
      </c>
      <c r="W18" s="116">
        <f>+SUM(E18,N18)</f>
        <v>73628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72763</v>
      </c>
      <c r="AB18" s="116">
        <f>+SUM(J18,S18)</f>
        <v>0</v>
      </c>
      <c r="AC18" s="116">
        <f>+SUM(K18,T18)</f>
        <v>865</v>
      </c>
      <c r="AD18" s="116">
        <f>+SUM(L18,U18)</f>
        <v>448737</v>
      </c>
      <c r="AE18" s="205" t="s">
        <v>325</v>
      </c>
    </row>
    <row r="19" spans="1:31" ht="13.5" customHeight="1" x14ac:dyDescent="0.15">
      <c r="A19" s="114" t="s">
        <v>23</v>
      </c>
      <c r="B19" s="115" t="s">
        <v>361</v>
      </c>
      <c r="C19" s="114" t="s">
        <v>362</v>
      </c>
      <c r="D19" s="116">
        <f>SUM(E19,+L19)</f>
        <v>804791</v>
      </c>
      <c r="E19" s="116">
        <f>+SUM(F19:I19,K19)</f>
        <v>208445</v>
      </c>
      <c r="F19" s="116">
        <v>0</v>
      </c>
      <c r="G19" s="116">
        <v>0</v>
      </c>
      <c r="H19" s="116">
        <v>0</v>
      </c>
      <c r="I19" s="116">
        <v>197343</v>
      </c>
      <c r="J19" s="116"/>
      <c r="K19" s="116">
        <v>11102</v>
      </c>
      <c r="L19" s="116">
        <v>596346</v>
      </c>
      <c r="M19" s="116">
        <f>SUM(N19,+U19)</f>
        <v>306522</v>
      </c>
      <c r="N19" s="116">
        <f>+SUM(O19:R19,T19)</f>
        <v>25580</v>
      </c>
      <c r="O19" s="116">
        <v>0</v>
      </c>
      <c r="P19" s="116">
        <v>0</v>
      </c>
      <c r="Q19" s="116">
        <v>0</v>
      </c>
      <c r="R19" s="116">
        <v>25580</v>
      </c>
      <c r="S19" s="116"/>
      <c r="T19" s="116">
        <v>0</v>
      </c>
      <c r="U19" s="116">
        <v>280942</v>
      </c>
      <c r="V19" s="116">
        <f>+SUM(D19,M19)</f>
        <v>1111313</v>
      </c>
      <c r="W19" s="116">
        <f>+SUM(E19,N19)</f>
        <v>234025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222923</v>
      </c>
      <c r="AB19" s="116">
        <f>+SUM(J19,S19)</f>
        <v>0</v>
      </c>
      <c r="AC19" s="116">
        <f>+SUM(K19,T19)</f>
        <v>11102</v>
      </c>
      <c r="AD19" s="116">
        <f>+SUM(L19,U19)</f>
        <v>877288</v>
      </c>
      <c r="AE19" s="205" t="s">
        <v>325</v>
      </c>
    </row>
    <row r="20" spans="1:31" ht="13.5" customHeight="1" x14ac:dyDescent="0.15">
      <c r="A20" s="114" t="s">
        <v>23</v>
      </c>
      <c r="B20" s="115" t="s">
        <v>363</v>
      </c>
      <c r="C20" s="114" t="s">
        <v>364</v>
      </c>
      <c r="D20" s="116">
        <f>SUM(E20,+L20)</f>
        <v>4243352</v>
      </c>
      <c r="E20" s="116">
        <f>+SUM(F20:I20,K20)</f>
        <v>1843603</v>
      </c>
      <c r="F20" s="116">
        <v>526230</v>
      </c>
      <c r="G20" s="116">
        <v>0</v>
      </c>
      <c r="H20" s="116">
        <v>1105000</v>
      </c>
      <c r="I20" s="116">
        <v>90162</v>
      </c>
      <c r="J20" s="116"/>
      <c r="K20" s="116">
        <v>122211</v>
      </c>
      <c r="L20" s="116">
        <v>2399749</v>
      </c>
      <c r="M20" s="116">
        <f>SUM(N20,+U20)</f>
        <v>159664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159664</v>
      </c>
      <c r="V20" s="116">
        <f>+SUM(D20,M20)</f>
        <v>4403016</v>
      </c>
      <c r="W20" s="116">
        <f>+SUM(E20,N20)</f>
        <v>1843603</v>
      </c>
      <c r="X20" s="116">
        <f>+SUM(F20,O20)</f>
        <v>526230</v>
      </c>
      <c r="Y20" s="116">
        <f>+SUM(G20,P20)</f>
        <v>0</v>
      </c>
      <c r="Z20" s="116">
        <f>+SUM(H20,Q20)</f>
        <v>1105000</v>
      </c>
      <c r="AA20" s="116">
        <f>+SUM(I20,R20)</f>
        <v>90162</v>
      </c>
      <c r="AB20" s="116">
        <f>+SUM(J20,S20)</f>
        <v>0</v>
      </c>
      <c r="AC20" s="116">
        <f>+SUM(K20,T20)</f>
        <v>122211</v>
      </c>
      <c r="AD20" s="116">
        <f>+SUM(L20,U20)</f>
        <v>2559413</v>
      </c>
      <c r="AE20" s="205" t="s">
        <v>325</v>
      </c>
    </row>
    <row r="21" spans="1:31" ht="13.5" customHeight="1" x14ac:dyDescent="0.15">
      <c r="A21" s="114" t="s">
        <v>23</v>
      </c>
      <c r="B21" s="115" t="s">
        <v>365</v>
      </c>
      <c r="C21" s="114" t="s">
        <v>366</v>
      </c>
      <c r="D21" s="116">
        <f>SUM(E21,+L21)</f>
        <v>766678</v>
      </c>
      <c r="E21" s="116">
        <f>+SUM(F21:I21,K21)</f>
        <v>146124</v>
      </c>
      <c r="F21" s="116">
        <v>0</v>
      </c>
      <c r="G21" s="116">
        <v>0</v>
      </c>
      <c r="H21" s="116">
        <v>0</v>
      </c>
      <c r="I21" s="116">
        <v>146069</v>
      </c>
      <c r="J21" s="116"/>
      <c r="K21" s="116">
        <v>55</v>
      </c>
      <c r="L21" s="116">
        <v>620554</v>
      </c>
      <c r="M21" s="116">
        <f>SUM(N21,+U21)</f>
        <v>71427</v>
      </c>
      <c r="N21" s="116">
        <f>+SUM(O21:R21,T21)</f>
        <v>71427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71427</v>
      </c>
      <c r="U21" s="116">
        <v>0</v>
      </c>
      <c r="V21" s="116">
        <f>+SUM(D21,M21)</f>
        <v>838105</v>
      </c>
      <c r="W21" s="116">
        <f>+SUM(E21,N21)</f>
        <v>217551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146069</v>
      </c>
      <c r="AB21" s="116">
        <f>+SUM(J21,S21)</f>
        <v>0</v>
      </c>
      <c r="AC21" s="116">
        <f>+SUM(K21,T21)</f>
        <v>71482</v>
      </c>
      <c r="AD21" s="116">
        <f>+SUM(L21,U21)</f>
        <v>620554</v>
      </c>
      <c r="AE21" s="205" t="s">
        <v>325</v>
      </c>
    </row>
    <row r="22" spans="1:31" ht="13.5" customHeight="1" x14ac:dyDescent="0.15">
      <c r="A22" s="114" t="s">
        <v>23</v>
      </c>
      <c r="B22" s="115" t="s">
        <v>367</v>
      </c>
      <c r="C22" s="114" t="s">
        <v>368</v>
      </c>
      <c r="D22" s="116">
        <f>SUM(E22,+L22)</f>
        <v>618119</v>
      </c>
      <c r="E22" s="116">
        <f>+SUM(F22:I22,K22)</f>
        <v>78126</v>
      </c>
      <c r="F22" s="116">
        <v>0</v>
      </c>
      <c r="G22" s="116">
        <v>0</v>
      </c>
      <c r="H22" s="116">
        <v>0</v>
      </c>
      <c r="I22" s="116">
        <v>69904</v>
      </c>
      <c r="J22" s="116"/>
      <c r="K22" s="116">
        <v>8222</v>
      </c>
      <c r="L22" s="116">
        <v>539993</v>
      </c>
      <c r="M22" s="116">
        <f>SUM(N22,+U22)</f>
        <v>130213</v>
      </c>
      <c r="N22" s="116">
        <f>+SUM(O22:R22,T22)</f>
        <v>31802</v>
      </c>
      <c r="O22" s="116">
        <v>1263</v>
      </c>
      <c r="P22" s="116">
        <v>1264</v>
      </c>
      <c r="Q22" s="116">
        <v>0</v>
      </c>
      <c r="R22" s="116">
        <v>29275</v>
      </c>
      <c r="S22" s="116"/>
      <c r="T22" s="116">
        <v>0</v>
      </c>
      <c r="U22" s="116">
        <v>98411</v>
      </c>
      <c r="V22" s="116">
        <f>+SUM(D22,M22)</f>
        <v>748332</v>
      </c>
      <c r="W22" s="116">
        <f>+SUM(E22,N22)</f>
        <v>109928</v>
      </c>
      <c r="X22" s="116">
        <f>+SUM(F22,O22)</f>
        <v>1263</v>
      </c>
      <c r="Y22" s="116">
        <f>+SUM(G22,P22)</f>
        <v>1264</v>
      </c>
      <c r="Z22" s="116">
        <f>+SUM(H22,Q22)</f>
        <v>0</v>
      </c>
      <c r="AA22" s="116">
        <f>+SUM(I22,R22)</f>
        <v>99179</v>
      </c>
      <c r="AB22" s="116">
        <f>+SUM(J22,S22)</f>
        <v>0</v>
      </c>
      <c r="AC22" s="116">
        <f>+SUM(K22,T22)</f>
        <v>8222</v>
      </c>
      <c r="AD22" s="116">
        <f>+SUM(L22,U22)</f>
        <v>638404</v>
      </c>
      <c r="AE22" s="205" t="s">
        <v>325</v>
      </c>
    </row>
    <row r="23" spans="1:31" ht="13.5" customHeight="1" x14ac:dyDescent="0.15">
      <c r="A23" s="114" t="s">
        <v>23</v>
      </c>
      <c r="B23" s="115" t="s">
        <v>369</v>
      </c>
      <c r="C23" s="114" t="s">
        <v>370</v>
      </c>
      <c r="D23" s="116">
        <f>SUM(E23,+L23)</f>
        <v>813441</v>
      </c>
      <c r="E23" s="116">
        <f>+SUM(F23:I23,K23)</f>
        <v>116507</v>
      </c>
      <c r="F23" s="116">
        <v>0</v>
      </c>
      <c r="G23" s="116">
        <v>0</v>
      </c>
      <c r="H23" s="116">
        <v>0</v>
      </c>
      <c r="I23" s="116">
        <v>89475</v>
      </c>
      <c r="J23" s="116"/>
      <c r="K23" s="116">
        <v>27032</v>
      </c>
      <c r="L23" s="116">
        <v>696934</v>
      </c>
      <c r="M23" s="116">
        <f>SUM(N23,+U23)</f>
        <v>131597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131597</v>
      </c>
      <c r="V23" s="116">
        <f>+SUM(D23,M23)</f>
        <v>945038</v>
      </c>
      <c r="W23" s="116">
        <f>+SUM(E23,N23)</f>
        <v>116507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89475</v>
      </c>
      <c r="AB23" s="116">
        <f>+SUM(J23,S23)</f>
        <v>0</v>
      </c>
      <c r="AC23" s="116">
        <f>+SUM(K23,T23)</f>
        <v>27032</v>
      </c>
      <c r="AD23" s="116">
        <f>+SUM(L23,U23)</f>
        <v>828531</v>
      </c>
      <c r="AE23" s="205" t="s">
        <v>325</v>
      </c>
    </row>
    <row r="24" spans="1:31" ht="13.5" customHeight="1" x14ac:dyDescent="0.15">
      <c r="A24" s="114" t="s">
        <v>23</v>
      </c>
      <c r="B24" s="115" t="s">
        <v>373</v>
      </c>
      <c r="C24" s="114" t="s">
        <v>374</v>
      </c>
      <c r="D24" s="116">
        <f>SUM(E24,+L24)</f>
        <v>699312</v>
      </c>
      <c r="E24" s="116">
        <f>+SUM(F24:I24,K24)</f>
        <v>74883</v>
      </c>
      <c r="F24" s="116">
        <v>0</v>
      </c>
      <c r="G24" s="116">
        <v>0</v>
      </c>
      <c r="H24" s="116">
        <v>0</v>
      </c>
      <c r="I24" s="116">
        <v>58130</v>
      </c>
      <c r="J24" s="116"/>
      <c r="K24" s="116">
        <v>16753</v>
      </c>
      <c r="L24" s="116">
        <v>624429</v>
      </c>
      <c r="M24" s="116">
        <f>SUM(N24,+U24)</f>
        <v>191805</v>
      </c>
      <c r="N24" s="116">
        <f>+SUM(O24:R24,T24)</f>
        <v>68090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68090</v>
      </c>
      <c r="U24" s="116">
        <v>123715</v>
      </c>
      <c r="V24" s="116">
        <f>+SUM(D24,M24)</f>
        <v>891117</v>
      </c>
      <c r="W24" s="116">
        <f>+SUM(E24,N24)</f>
        <v>142973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58130</v>
      </c>
      <c r="AB24" s="116">
        <f>+SUM(J24,S24)</f>
        <v>0</v>
      </c>
      <c r="AC24" s="116">
        <f>+SUM(K24,T24)</f>
        <v>84843</v>
      </c>
      <c r="AD24" s="116">
        <f>+SUM(L24,U24)</f>
        <v>748144</v>
      </c>
      <c r="AE24" s="205" t="s">
        <v>325</v>
      </c>
    </row>
    <row r="25" spans="1:31" ht="13.5" customHeight="1" x14ac:dyDescent="0.15">
      <c r="A25" s="114" t="s">
        <v>23</v>
      </c>
      <c r="B25" s="115" t="s">
        <v>375</v>
      </c>
      <c r="C25" s="114" t="s">
        <v>376</v>
      </c>
      <c r="D25" s="116">
        <f>SUM(E25,+L25)</f>
        <v>544711</v>
      </c>
      <c r="E25" s="116">
        <f>+SUM(F25:I25,K25)</f>
        <v>64143</v>
      </c>
      <c r="F25" s="116">
        <v>0</v>
      </c>
      <c r="G25" s="116">
        <v>0</v>
      </c>
      <c r="H25" s="116">
        <v>0</v>
      </c>
      <c r="I25" s="116">
        <v>55290</v>
      </c>
      <c r="J25" s="116"/>
      <c r="K25" s="116">
        <v>8853</v>
      </c>
      <c r="L25" s="116">
        <v>480568</v>
      </c>
      <c r="M25" s="116">
        <f>SUM(N25,+U25)</f>
        <v>272376</v>
      </c>
      <c r="N25" s="116">
        <f>+SUM(O25:R25,T25)</f>
        <v>185224</v>
      </c>
      <c r="O25" s="116">
        <v>0</v>
      </c>
      <c r="P25" s="116">
        <v>0</v>
      </c>
      <c r="Q25" s="116">
        <v>0</v>
      </c>
      <c r="R25" s="116">
        <v>64020</v>
      </c>
      <c r="S25" s="116"/>
      <c r="T25" s="116">
        <v>121204</v>
      </c>
      <c r="U25" s="116">
        <v>87152</v>
      </c>
      <c r="V25" s="116">
        <f>+SUM(D25,M25)</f>
        <v>817087</v>
      </c>
      <c r="W25" s="116">
        <f>+SUM(E25,N25)</f>
        <v>249367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119310</v>
      </c>
      <c r="AB25" s="116">
        <f>+SUM(J25,S25)</f>
        <v>0</v>
      </c>
      <c r="AC25" s="116">
        <f>+SUM(K25,T25)</f>
        <v>130057</v>
      </c>
      <c r="AD25" s="116">
        <f>+SUM(L25,U25)</f>
        <v>567720</v>
      </c>
      <c r="AE25" s="205" t="s">
        <v>325</v>
      </c>
    </row>
    <row r="26" spans="1:31" ht="13.5" customHeight="1" x14ac:dyDescent="0.15">
      <c r="A26" s="114" t="s">
        <v>23</v>
      </c>
      <c r="B26" s="115" t="s">
        <v>377</v>
      </c>
      <c r="C26" s="114" t="s">
        <v>378</v>
      </c>
      <c r="D26" s="116">
        <f>SUM(E26,+L26)</f>
        <v>1120577</v>
      </c>
      <c r="E26" s="116">
        <f>+SUM(F26:I26,K26)</f>
        <v>148501</v>
      </c>
      <c r="F26" s="116">
        <v>0</v>
      </c>
      <c r="G26" s="116">
        <v>0</v>
      </c>
      <c r="H26" s="116">
        <v>0</v>
      </c>
      <c r="I26" s="116">
        <v>119967</v>
      </c>
      <c r="J26" s="116"/>
      <c r="K26" s="116">
        <v>28534</v>
      </c>
      <c r="L26" s="116">
        <v>972076</v>
      </c>
      <c r="M26" s="116">
        <f>SUM(N26,+U26)</f>
        <v>201711</v>
      </c>
      <c r="N26" s="116">
        <f>+SUM(O26:R26,T26)</f>
        <v>23131</v>
      </c>
      <c r="O26" s="116">
        <v>0</v>
      </c>
      <c r="P26" s="116">
        <v>0</v>
      </c>
      <c r="Q26" s="116">
        <v>0</v>
      </c>
      <c r="R26" s="116">
        <v>23109</v>
      </c>
      <c r="S26" s="116"/>
      <c r="T26" s="116">
        <v>22</v>
      </c>
      <c r="U26" s="116">
        <v>178580</v>
      </c>
      <c r="V26" s="116">
        <f>+SUM(D26,M26)</f>
        <v>1322288</v>
      </c>
      <c r="W26" s="116">
        <f>+SUM(E26,N26)</f>
        <v>171632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143076</v>
      </c>
      <c r="AB26" s="116">
        <f>+SUM(J26,S26)</f>
        <v>0</v>
      </c>
      <c r="AC26" s="116">
        <f>+SUM(K26,T26)</f>
        <v>28556</v>
      </c>
      <c r="AD26" s="116">
        <f>+SUM(L26,U26)</f>
        <v>1150656</v>
      </c>
      <c r="AE26" s="205" t="s">
        <v>325</v>
      </c>
    </row>
    <row r="27" spans="1:31" ht="13.5" customHeight="1" x14ac:dyDescent="0.15">
      <c r="A27" s="114" t="s">
        <v>23</v>
      </c>
      <c r="B27" s="115" t="s">
        <v>379</v>
      </c>
      <c r="C27" s="114" t="s">
        <v>380</v>
      </c>
      <c r="D27" s="116">
        <f>SUM(E27,+L27)</f>
        <v>606402</v>
      </c>
      <c r="E27" s="116">
        <f>+SUM(F27:I27,K27)</f>
        <v>90156</v>
      </c>
      <c r="F27" s="116">
        <v>0</v>
      </c>
      <c r="G27" s="116">
        <v>0</v>
      </c>
      <c r="H27" s="116">
        <v>0</v>
      </c>
      <c r="I27" s="116">
        <v>78610</v>
      </c>
      <c r="J27" s="116"/>
      <c r="K27" s="116">
        <v>11546</v>
      </c>
      <c r="L27" s="116">
        <v>516246</v>
      </c>
      <c r="M27" s="116">
        <f>SUM(N27,+U27)</f>
        <v>722592</v>
      </c>
      <c r="N27" s="116">
        <f>+SUM(O27:R27,T27)</f>
        <v>583521</v>
      </c>
      <c r="O27" s="116">
        <v>204321</v>
      </c>
      <c r="P27" s="116">
        <v>0</v>
      </c>
      <c r="Q27" s="116">
        <v>379200</v>
      </c>
      <c r="R27" s="116">
        <v>0</v>
      </c>
      <c r="S27" s="116"/>
      <c r="T27" s="116">
        <v>0</v>
      </c>
      <c r="U27" s="116">
        <v>139071</v>
      </c>
      <c r="V27" s="116">
        <f>+SUM(D27,M27)</f>
        <v>1328994</v>
      </c>
      <c r="W27" s="116">
        <f>+SUM(E27,N27)</f>
        <v>673677</v>
      </c>
      <c r="X27" s="116">
        <f>+SUM(F27,O27)</f>
        <v>204321</v>
      </c>
      <c r="Y27" s="116">
        <f>+SUM(G27,P27)</f>
        <v>0</v>
      </c>
      <c r="Z27" s="116">
        <f>+SUM(H27,Q27)</f>
        <v>379200</v>
      </c>
      <c r="AA27" s="116">
        <f>+SUM(I27,R27)</f>
        <v>78610</v>
      </c>
      <c r="AB27" s="116">
        <f>+SUM(J27,S27)</f>
        <v>0</v>
      </c>
      <c r="AC27" s="116">
        <f>+SUM(K27,T27)</f>
        <v>11546</v>
      </c>
      <c r="AD27" s="116">
        <f>+SUM(L27,U27)</f>
        <v>655317</v>
      </c>
      <c r="AE27" s="205" t="s">
        <v>325</v>
      </c>
    </row>
    <row r="28" spans="1:31" ht="13.5" customHeight="1" x14ac:dyDescent="0.15">
      <c r="A28" s="114" t="s">
        <v>23</v>
      </c>
      <c r="B28" s="115" t="s">
        <v>381</v>
      </c>
      <c r="C28" s="114" t="s">
        <v>382</v>
      </c>
      <c r="D28" s="116">
        <f>SUM(E28,+L28)</f>
        <v>659808</v>
      </c>
      <c r="E28" s="116">
        <f>+SUM(F28:I28,K28)</f>
        <v>44551</v>
      </c>
      <c r="F28" s="116">
        <v>0</v>
      </c>
      <c r="G28" s="116">
        <v>65</v>
      </c>
      <c r="H28" s="116">
        <v>0</v>
      </c>
      <c r="I28" s="116">
        <v>1900</v>
      </c>
      <c r="J28" s="116"/>
      <c r="K28" s="116">
        <v>42586</v>
      </c>
      <c r="L28" s="116">
        <v>615257</v>
      </c>
      <c r="M28" s="116">
        <f>SUM(N28,+U28)</f>
        <v>92989</v>
      </c>
      <c r="N28" s="116">
        <f>+SUM(O28:R28,T28)</f>
        <v>10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10</v>
      </c>
      <c r="U28" s="116">
        <v>92979</v>
      </c>
      <c r="V28" s="116">
        <f>+SUM(D28,M28)</f>
        <v>752797</v>
      </c>
      <c r="W28" s="116">
        <f>+SUM(E28,N28)</f>
        <v>44561</v>
      </c>
      <c r="X28" s="116">
        <f>+SUM(F28,O28)</f>
        <v>0</v>
      </c>
      <c r="Y28" s="116">
        <f>+SUM(G28,P28)</f>
        <v>65</v>
      </c>
      <c r="Z28" s="116">
        <f>+SUM(H28,Q28)</f>
        <v>0</v>
      </c>
      <c r="AA28" s="116">
        <f>+SUM(I28,R28)</f>
        <v>1900</v>
      </c>
      <c r="AB28" s="116">
        <f>+SUM(J28,S28)</f>
        <v>0</v>
      </c>
      <c r="AC28" s="116">
        <f>+SUM(K28,T28)</f>
        <v>42596</v>
      </c>
      <c r="AD28" s="116">
        <f>+SUM(L28,U28)</f>
        <v>708236</v>
      </c>
      <c r="AE28" s="205" t="s">
        <v>325</v>
      </c>
    </row>
    <row r="29" spans="1:31" ht="13.5" customHeight="1" x14ac:dyDescent="0.15">
      <c r="A29" s="114" t="s">
        <v>23</v>
      </c>
      <c r="B29" s="115" t="s">
        <v>385</v>
      </c>
      <c r="C29" s="114" t="s">
        <v>386</v>
      </c>
      <c r="D29" s="116">
        <f>SUM(E29,+L29)</f>
        <v>674909</v>
      </c>
      <c r="E29" s="116">
        <f>+SUM(F29:I29,K29)</f>
        <v>79802</v>
      </c>
      <c r="F29" s="116">
        <v>0</v>
      </c>
      <c r="G29" s="116">
        <v>0</v>
      </c>
      <c r="H29" s="116">
        <v>0</v>
      </c>
      <c r="I29" s="116">
        <v>73967</v>
      </c>
      <c r="J29" s="116"/>
      <c r="K29" s="116">
        <v>5835</v>
      </c>
      <c r="L29" s="116">
        <v>595107</v>
      </c>
      <c r="M29" s="116">
        <f>SUM(N29,+U29)</f>
        <v>65344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65344</v>
      </c>
      <c r="V29" s="116">
        <f>+SUM(D29,M29)</f>
        <v>740253</v>
      </c>
      <c r="W29" s="116">
        <f>+SUM(E29,N29)</f>
        <v>79802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73967</v>
      </c>
      <c r="AB29" s="116">
        <f>+SUM(J29,S29)</f>
        <v>0</v>
      </c>
      <c r="AC29" s="116">
        <f>+SUM(K29,T29)</f>
        <v>5835</v>
      </c>
      <c r="AD29" s="116">
        <f>+SUM(L29,U29)</f>
        <v>660451</v>
      </c>
      <c r="AE29" s="205" t="s">
        <v>325</v>
      </c>
    </row>
    <row r="30" spans="1:31" ht="13.5" customHeight="1" x14ac:dyDescent="0.15">
      <c r="A30" s="114" t="s">
        <v>23</v>
      </c>
      <c r="B30" s="115" t="s">
        <v>387</v>
      </c>
      <c r="C30" s="114" t="s">
        <v>388</v>
      </c>
      <c r="D30" s="116">
        <f>SUM(E30,+L30)</f>
        <v>583419</v>
      </c>
      <c r="E30" s="116">
        <f>+SUM(F30:I30,K30)</f>
        <v>112928</v>
      </c>
      <c r="F30" s="116">
        <v>0</v>
      </c>
      <c r="G30" s="116">
        <v>0</v>
      </c>
      <c r="H30" s="116">
        <v>0</v>
      </c>
      <c r="I30" s="116">
        <v>112928</v>
      </c>
      <c r="J30" s="116"/>
      <c r="K30" s="116">
        <v>0</v>
      </c>
      <c r="L30" s="116">
        <v>470491</v>
      </c>
      <c r="M30" s="116">
        <f>SUM(N30,+U30)</f>
        <v>74226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74226</v>
      </c>
      <c r="V30" s="116">
        <f>+SUM(D30,M30)</f>
        <v>657645</v>
      </c>
      <c r="W30" s="116">
        <f>+SUM(E30,N30)</f>
        <v>112928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112928</v>
      </c>
      <c r="AB30" s="116">
        <f>+SUM(J30,S30)</f>
        <v>0</v>
      </c>
      <c r="AC30" s="116">
        <f>+SUM(K30,T30)</f>
        <v>0</v>
      </c>
      <c r="AD30" s="116">
        <f>+SUM(L30,U30)</f>
        <v>544717</v>
      </c>
      <c r="AE30" s="205" t="s">
        <v>325</v>
      </c>
    </row>
    <row r="31" spans="1:31" ht="13.5" customHeight="1" x14ac:dyDescent="0.15">
      <c r="A31" s="114" t="s">
        <v>23</v>
      </c>
      <c r="B31" s="115" t="s">
        <v>389</v>
      </c>
      <c r="C31" s="114" t="s">
        <v>390</v>
      </c>
      <c r="D31" s="116">
        <f>SUM(E31,+L31)</f>
        <v>646189</v>
      </c>
      <c r="E31" s="116">
        <f>+SUM(F31:I31,K31)</f>
        <v>33107</v>
      </c>
      <c r="F31" s="116">
        <v>0</v>
      </c>
      <c r="G31" s="116">
        <v>0</v>
      </c>
      <c r="H31" s="116">
        <v>0</v>
      </c>
      <c r="I31" s="116">
        <v>902</v>
      </c>
      <c r="J31" s="116"/>
      <c r="K31" s="116">
        <v>32205</v>
      </c>
      <c r="L31" s="116">
        <v>613082</v>
      </c>
      <c r="M31" s="116">
        <f>SUM(N31,+U31)</f>
        <v>144151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144151</v>
      </c>
      <c r="V31" s="116">
        <f>+SUM(D31,M31)</f>
        <v>790340</v>
      </c>
      <c r="W31" s="116">
        <f>+SUM(E31,N31)</f>
        <v>33107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902</v>
      </c>
      <c r="AB31" s="116">
        <f>+SUM(J31,S31)</f>
        <v>0</v>
      </c>
      <c r="AC31" s="116">
        <f>+SUM(K31,T31)</f>
        <v>32205</v>
      </c>
      <c r="AD31" s="116">
        <f>+SUM(L31,U31)</f>
        <v>757233</v>
      </c>
      <c r="AE31" s="205" t="s">
        <v>325</v>
      </c>
    </row>
    <row r="32" spans="1:31" ht="13.5" customHeight="1" x14ac:dyDescent="0.15">
      <c r="A32" s="114" t="s">
        <v>23</v>
      </c>
      <c r="B32" s="115" t="s">
        <v>391</v>
      </c>
      <c r="C32" s="114" t="s">
        <v>392</v>
      </c>
      <c r="D32" s="116">
        <f>SUM(E32,+L32)</f>
        <v>447151</v>
      </c>
      <c r="E32" s="116">
        <f>+SUM(F32:I32,K32)</f>
        <v>92505</v>
      </c>
      <c r="F32" s="116">
        <v>0</v>
      </c>
      <c r="G32" s="116">
        <v>0</v>
      </c>
      <c r="H32" s="116">
        <v>0</v>
      </c>
      <c r="I32" s="116">
        <v>88879</v>
      </c>
      <c r="J32" s="116"/>
      <c r="K32" s="116">
        <v>3626</v>
      </c>
      <c r="L32" s="116">
        <v>354646</v>
      </c>
      <c r="M32" s="116">
        <f>SUM(N32,+U32)</f>
        <v>57807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57807</v>
      </c>
      <c r="V32" s="116">
        <f>+SUM(D32,M32)</f>
        <v>504958</v>
      </c>
      <c r="W32" s="116">
        <f>+SUM(E32,N32)</f>
        <v>92505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88879</v>
      </c>
      <c r="AB32" s="116">
        <f>+SUM(J32,S32)</f>
        <v>0</v>
      </c>
      <c r="AC32" s="116">
        <f>+SUM(K32,T32)</f>
        <v>3626</v>
      </c>
      <c r="AD32" s="116">
        <f>+SUM(L32,U32)</f>
        <v>412453</v>
      </c>
      <c r="AE32" s="205" t="s">
        <v>325</v>
      </c>
    </row>
    <row r="33" spans="1:31" ht="13.5" customHeight="1" x14ac:dyDescent="0.15">
      <c r="A33" s="114" t="s">
        <v>23</v>
      </c>
      <c r="B33" s="115" t="s">
        <v>393</v>
      </c>
      <c r="C33" s="114" t="s">
        <v>394</v>
      </c>
      <c r="D33" s="116">
        <f>SUM(E33,+L33)</f>
        <v>179414</v>
      </c>
      <c r="E33" s="116">
        <f>+SUM(F33:I33,K33)</f>
        <v>6632</v>
      </c>
      <c r="F33" s="116">
        <v>0</v>
      </c>
      <c r="G33" s="116">
        <v>0</v>
      </c>
      <c r="H33" s="116">
        <v>0</v>
      </c>
      <c r="I33" s="116">
        <v>6632</v>
      </c>
      <c r="J33" s="116"/>
      <c r="K33" s="116">
        <v>0</v>
      </c>
      <c r="L33" s="116">
        <v>172782</v>
      </c>
      <c r="M33" s="116">
        <f>SUM(N33,+U33)</f>
        <v>11257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11257</v>
      </c>
      <c r="V33" s="116">
        <f>+SUM(D33,M33)</f>
        <v>190671</v>
      </c>
      <c r="W33" s="116">
        <f>+SUM(E33,N33)</f>
        <v>6632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6632</v>
      </c>
      <c r="AB33" s="116">
        <f>+SUM(J33,S33)</f>
        <v>0</v>
      </c>
      <c r="AC33" s="116">
        <f>+SUM(K33,T33)</f>
        <v>0</v>
      </c>
      <c r="AD33" s="116">
        <f>+SUM(L33,U33)</f>
        <v>184039</v>
      </c>
      <c r="AE33" s="205" t="s">
        <v>325</v>
      </c>
    </row>
    <row r="34" spans="1:31" ht="13.5" customHeight="1" x14ac:dyDescent="0.15">
      <c r="A34" s="114" t="s">
        <v>23</v>
      </c>
      <c r="B34" s="115" t="s">
        <v>397</v>
      </c>
      <c r="C34" s="114" t="s">
        <v>398</v>
      </c>
      <c r="D34" s="116">
        <f>SUM(E34,+L34)</f>
        <v>259475</v>
      </c>
      <c r="E34" s="116">
        <f>+SUM(F34:I34,K34)</f>
        <v>24693</v>
      </c>
      <c r="F34" s="116">
        <v>0</v>
      </c>
      <c r="G34" s="116">
        <v>0</v>
      </c>
      <c r="H34" s="116">
        <v>0</v>
      </c>
      <c r="I34" s="116">
        <v>22045</v>
      </c>
      <c r="J34" s="116"/>
      <c r="K34" s="116">
        <v>2648</v>
      </c>
      <c r="L34" s="116">
        <v>234782</v>
      </c>
      <c r="M34" s="116">
        <f>SUM(N34,+U34)</f>
        <v>39764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39764</v>
      </c>
      <c r="V34" s="116">
        <f>+SUM(D34,M34)</f>
        <v>299239</v>
      </c>
      <c r="W34" s="116">
        <f>+SUM(E34,N34)</f>
        <v>24693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22045</v>
      </c>
      <c r="AB34" s="116">
        <f>+SUM(J34,S34)</f>
        <v>0</v>
      </c>
      <c r="AC34" s="116">
        <f>+SUM(K34,T34)</f>
        <v>2648</v>
      </c>
      <c r="AD34" s="116">
        <f>+SUM(L34,U34)</f>
        <v>274546</v>
      </c>
      <c r="AE34" s="205" t="s">
        <v>325</v>
      </c>
    </row>
    <row r="35" spans="1:31" ht="13.5" customHeight="1" x14ac:dyDescent="0.15">
      <c r="A35" s="114" t="s">
        <v>23</v>
      </c>
      <c r="B35" s="115" t="s">
        <v>399</v>
      </c>
      <c r="C35" s="114" t="s">
        <v>400</v>
      </c>
      <c r="D35" s="116">
        <f>SUM(E35,+L35)</f>
        <v>110310</v>
      </c>
      <c r="E35" s="116">
        <f>+SUM(F35:I35,K35)</f>
        <v>17532</v>
      </c>
      <c r="F35" s="116">
        <v>0</v>
      </c>
      <c r="G35" s="116">
        <v>0</v>
      </c>
      <c r="H35" s="116">
        <v>0</v>
      </c>
      <c r="I35" s="116">
        <v>12244</v>
      </c>
      <c r="J35" s="116"/>
      <c r="K35" s="116">
        <v>5288</v>
      </c>
      <c r="L35" s="116">
        <v>92778</v>
      </c>
      <c r="M35" s="116">
        <f>SUM(N35,+U35)</f>
        <v>21876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21876</v>
      </c>
      <c r="V35" s="116">
        <f>+SUM(D35,M35)</f>
        <v>132186</v>
      </c>
      <c r="W35" s="116">
        <f>+SUM(E35,N35)</f>
        <v>17532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12244</v>
      </c>
      <c r="AB35" s="116">
        <f>+SUM(J35,S35)</f>
        <v>0</v>
      </c>
      <c r="AC35" s="116">
        <f>+SUM(K35,T35)</f>
        <v>5288</v>
      </c>
      <c r="AD35" s="116">
        <f>+SUM(L35,U35)</f>
        <v>114654</v>
      </c>
      <c r="AE35" s="205" t="s">
        <v>325</v>
      </c>
    </row>
    <row r="36" spans="1:31" ht="13.5" customHeight="1" x14ac:dyDescent="0.15">
      <c r="A36" s="114" t="s">
        <v>23</v>
      </c>
      <c r="B36" s="115" t="s">
        <v>401</v>
      </c>
      <c r="C36" s="114" t="s">
        <v>402</v>
      </c>
      <c r="D36" s="116">
        <f>SUM(E36,+L36)</f>
        <v>163556</v>
      </c>
      <c r="E36" s="116">
        <f>+SUM(F36:I36,K36)</f>
        <v>18525</v>
      </c>
      <c r="F36" s="116">
        <v>0</v>
      </c>
      <c r="G36" s="116">
        <v>0</v>
      </c>
      <c r="H36" s="116">
        <v>0</v>
      </c>
      <c r="I36" s="116">
        <v>17299</v>
      </c>
      <c r="J36" s="116"/>
      <c r="K36" s="116">
        <v>1226</v>
      </c>
      <c r="L36" s="116">
        <v>145031</v>
      </c>
      <c r="M36" s="116">
        <f>SUM(N36,+U36)</f>
        <v>11257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11257</v>
      </c>
      <c r="V36" s="116">
        <f>+SUM(D36,M36)</f>
        <v>174813</v>
      </c>
      <c r="W36" s="116">
        <f>+SUM(E36,N36)</f>
        <v>18525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17299</v>
      </c>
      <c r="AB36" s="116">
        <f>+SUM(J36,S36)</f>
        <v>0</v>
      </c>
      <c r="AC36" s="116">
        <f>+SUM(K36,T36)</f>
        <v>1226</v>
      </c>
      <c r="AD36" s="116">
        <f>+SUM(L36,U36)</f>
        <v>156288</v>
      </c>
      <c r="AE36" s="205" t="s">
        <v>325</v>
      </c>
    </row>
    <row r="37" spans="1:31" ht="13.5" customHeight="1" x14ac:dyDescent="0.15">
      <c r="A37" s="114" t="s">
        <v>23</v>
      </c>
      <c r="B37" s="115" t="s">
        <v>403</v>
      </c>
      <c r="C37" s="114" t="s">
        <v>404</v>
      </c>
      <c r="D37" s="116">
        <f>SUM(E37,+L37)</f>
        <v>468590</v>
      </c>
      <c r="E37" s="116">
        <f>+SUM(F37:I37,K37)</f>
        <v>21387</v>
      </c>
      <c r="F37" s="116">
        <v>0</v>
      </c>
      <c r="G37" s="116">
        <v>0</v>
      </c>
      <c r="H37" s="116">
        <v>0</v>
      </c>
      <c r="I37" s="116">
        <v>16254</v>
      </c>
      <c r="J37" s="116"/>
      <c r="K37" s="116">
        <v>5133</v>
      </c>
      <c r="L37" s="116">
        <v>447203</v>
      </c>
      <c r="M37" s="116">
        <f>SUM(N37,+U37)</f>
        <v>82358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82358</v>
      </c>
      <c r="V37" s="116">
        <f>+SUM(D37,M37)</f>
        <v>550948</v>
      </c>
      <c r="W37" s="116">
        <f>+SUM(E37,N37)</f>
        <v>21387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16254</v>
      </c>
      <c r="AB37" s="116">
        <f>+SUM(J37,S37)</f>
        <v>0</v>
      </c>
      <c r="AC37" s="116">
        <f>+SUM(K37,T37)</f>
        <v>5133</v>
      </c>
      <c r="AD37" s="116">
        <f>+SUM(L37,U37)</f>
        <v>529561</v>
      </c>
      <c r="AE37" s="205" t="s">
        <v>325</v>
      </c>
    </row>
    <row r="38" spans="1:31" ht="13.5" customHeight="1" x14ac:dyDescent="0.15">
      <c r="A38" s="114" t="s">
        <v>23</v>
      </c>
      <c r="B38" s="115" t="s">
        <v>405</v>
      </c>
      <c r="C38" s="114" t="s">
        <v>406</v>
      </c>
      <c r="D38" s="116">
        <f>SUM(E38,+L38)</f>
        <v>269198</v>
      </c>
      <c r="E38" s="116">
        <f>+SUM(F38:I38,K38)</f>
        <v>38166</v>
      </c>
      <c r="F38" s="116">
        <v>0</v>
      </c>
      <c r="G38" s="116">
        <v>0</v>
      </c>
      <c r="H38" s="116">
        <v>0</v>
      </c>
      <c r="I38" s="116">
        <v>34613</v>
      </c>
      <c r="J38" s="116"/>
      <c r="K38" s="116">
        <v>3553</v>
      </c>
      <c r="L38" s="116">
        <v>231032</v>
      </c>
      <c r="M38" s="116">
        <f>SUM(N38,+U38)</f>
        <v>97530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97530</v>
      </c>
      <c r="V38" s="116">
        <f>+SUM(D38,M38)</f>
        <v>366728</v>
      </c>
      <c r="W38" s="116">
        <f>+SUM(E38,N38)</f>
        <v>38166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34613</v>
      </c>
      <c r="AB38" s="116">
        <f>+SUM(J38,S38)</f>
        <v>0</v>
      </c>
      <c r="AC38" s="116">
        <f>+SUM(K38,T38)</f>
        <v>3553</v>
      </c>
      <c r="AD38" s="116">
        <f>+SUM(L38,U38)</f>
        <v>328562</v>
      </c>
      <c r="AE38" s="205" t="s">
        <v>325</v>
      </c>
    </row>
    <row r="39" spans="1:31" ht="13.5" customHeight="1" x14ac:dyDescent="0.15">
      <c r="A39" s="114" t="s">
        <v>23</v>
      </c>
      <c r="B39" s="115" t="s">
        <v>407</v>
      </c>
      <c r="C39" s="114" t="s">
        <v>408</v>
      </c>
      <c r="D39" s="116">
        <f>SUM(E39,+L39)</f>
        <v>404153</v>
      </c>
      <c r="E39" s="116">
        <f>+SUM(F39:I39,K39)</f>
        <v>41152</v>
      </c>
      <c r="F39" s="116">
        <v>0</v>
      </c>
      <c r="G39" s="116">
        <v>0</v>
      </c>
      <c r="H39" s="116">
        <v>0</v>
      </c>
      <c r="I39" s="116">
        <v>32080</v>
      </c>
      <c r="J39" s="116"/>
      <c r="K39" s="116">
        <v>9072</v>
      </c>
      <c r="L39" s="116">
        <v>363001</v>
      </c>
      <c r="M39" s="116">
        <f>SUM(N39,+U39)</f>
        <v>67239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67239</v>
      </c>
      <c r="V39" s="116">
        <f>+SUM(D39,M39)</f>
        <v>471392</v>
      </c>
      <c r="W39" s="116">
        <f>+SUM(E39,N39)</f>
        <v>41152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32080</v>
      </c>
      <c r="AB39" s="116">
        <f>+SUM(J39,S39)</f>
        <v>0</v>
      </c>
      <c r="AC39" s="116">
        <f>+SUM(K39,T39)</f>
        <v>9072</v>
      </c>
      <c r="AD39" s="116">
        <f>+SUM(L39,U39)</f>
        <v>430240</v>
      </c>
      <c r="AE39" s="205" t="s">
        <v>325</v>
      </c>
    </row>
    <row r="40" spans="1:31" ht="13.5" customHeight="1" x14ac:dyDescent="0.15">
      <c r="A40" s="114" t="s">
        <v>23</v>
      </c>
      <c r="B40" s="115" t="s">
        <v>409</v>
      </c>
      <c r="C40" s="114" t="s">
        <v>410</v>
      </c>
      <c r="D40" s="116">
        <f>SUM(E40,+L40)</f>
        <v>274024</v>
      </c>
      <c r="E40" s="116">
        <f>+SUM(F40:I40,K40)</f>
        <v>49352</v>
      </c>
      <c r="F40" s="116">
        <v>0</v>
      </c>
      <c r="G40" s="116">
        <v>0</v>
      </c>
      <c r="H40" s="116">
        <v>0</v>
      </c>
      <c r="I40" s="116">
        <v>40351</v>
      </c>
      <c r="J40" s="116"/>
      <c r="K40" s="116">
        <v>9001</v>
      </c>
      <c r="L40" s="116">
        <v>224672</v>
      </c>
      <c r="M40" s="116">
        <f>SUM(N40,+U40)</f>
        <v>15945</v>
      </c>
      <c r="N40" s="116">
        <f>+SUM(O40:R40,T40)</f>
        <v>34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34</v>
      </c>
      <c r="U40" s="116">
        <v>15911</v>
      </c>
      <c r="V40" s="116">
        <f>+SUM(D40,M40)</f>
        <v>289969</v>
      </c>
      <c r="W40" s="116">
        <f>+SUM(E40,N40)</f>
        <v>49386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40351</v>
      </c>
      <c r="AB40" s="116">
        <f>+SUM(J40,S40)</f>
        <v>0</v>
      </c>
      <c r="AC40" s="116">
        <f>+SUM(K40,T40)</f>
        <v>9035</v>
      </c>
      <c r="AD40" s="116">
        <f>+SUM(L40,U40)</f>
        <v>240583</v>
      </c>
      <c r="AE40" s="205" t="s">
        <v>325</v>
      </c>
    </row>
    <row r="41" spans="1:31" ht="13.5" customHeight="1" x14ac:dyDescent="0.15">
      <c r="A41" s="114" t="s">
        <v>23</v>
      </c>
      <c r="B41" s="115" t="s">
        <v>412</v>
      </c>
      <c r="C41" s="114" t="s">
        <v>413</v>
      </c>
      <c r="D41" s="116">
        <f>SUM(E41,+L41)</f>
        <v>65420</v>
      </c>
      <c r="E41" s="116">
        <f>+SUM(F41:I41,K41)</f>
        <v>13230</v>
      </c>
      <c r="F41" s="116">
        <v>0</v>
      </c>
      <c r="G41" s="116">
        <v>0</v>
      </c>
      <c r="H41" s="116">
        <v>0</v>
      </c>
      <c r="I41" s="116">
        <v>13015</v>
      </c>
      <c r="J41" s="116"/>
      <c r="K41" s="116">
        <v>215</v>
      </c>
      <c r="L41" s="116">
        <v>52190</v>
      </c>
      <c r="M41" s="116">
        <f>SUM(N41,+U41)</f>
        <v>17513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17513</v>
      </c>
      <c r="V41" s="116">
        <f>+SUM(D41,M41)</f>
        <v>82933</v>
      </c>
      <c r="W41" s="116">
        <f>+SUM(E41,N41)</f>
        <v>13230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13015</v>
      </c>
      <c r="AB41" s="116">
        <f>+SUM(J41,S41)</f>
        <v>0</v>
      </c>
      <c r="AC41" s="116">
        <f>+SUM(K41,T41)</f>
        <v>215</v>
      </c>
      <c r="AD41" s="116">
        <f>+SUM(L41,U41)</f>
        <v>69703</v>
      </c>
      <c r="AE41" s="205" t="s">
        <v>325</v>
      </c>
    </row>
    <row r="42" spans="1:31" ht="13.5" customHeight="1" x14ac:dyDescent="0.15">
      <c r="A42" s="114" t="s">
        <v>23</v>
      </c>
      <c r="B42" s="115" t="s">
        <v>414</v>
      </c>
      <c r="C42" s="114" t="s">
        <v>415</v>
      </c>
      <c r="D42" s="116">
        <f>SUM(E42,+L42)</f>
        <v>46287</v>
      </c>
      <c r="E42" s="116">
        <f>+SUM(F42:I42,K42)</f>
        <v>6454</v>
      </c>
      <c r="F42" s="116">
        <v>0</v>
      </c>
      <c r="G42" s="116">
        <v>0</v>
      </c>
      <c r="H42" s="116">
        <v>0</v>
      </c>
      <c r="I42" s="116">
        <v>6314</v>
      </c>
      <c r="J42" s="116"/>
      <c r="K42" s="116">
        <v>140</v>
      </c>
      <c r="L42" s="116">
        <v>39833</v>
      </c>
      <c r="M42" s="116">
        <f>SUM(N42,+U42)</f>
        <v>13713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13713</v>
      </c>
      <c r="V42" s="116">
        <f>+SUM(D42,M42)</f>
        <v>60000</v>
      </c>
      <c r="W42" s="116">
        <f>+SUM(E42,N42)</f>
        <v>6454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6314</v>
      </c>
      <c r="AB42" s="116">
        <f>+SUM(J42,S42)</f>
        <v>0</v>
      </c>
      <c r="AC42" s="116">
        <f>+SUM(K42,T42)</f>
        <v>140</v>
      </c>
      <c r="AD42" s="116">
        <f>+SUM(L42,U42)</f>
        <v>53546</v>
      </c>
      <c r="AE42" s="205" t="s">
        <v>325</v>
      </c>
    </row>
    <row r="43" spans="1:31" ht="13.5" customHeight="1" x14ac:dyDescent="0.15">
      <c r="A43" s="114" t="s">
        <v>23</v>
      </c>
      <c r="B43" s="115" t="s">
        <v>416</v>
      </c>
      <c r="C43" s="114" t="s">
        <v>417</v>
      </c>
      <c r="D43" s="116">
        <f>SUM(E43,+L43)</f>
        <v>91209</v>
      </c>
      <c r="E43" s="116">
        <f>+SUM(F43:I43,K43)</f>
        <v>16052</v>
      </c>
      <c r="F43" s="116">
        <v>0</v>
      </c>
      <c r="G43" s="116">
        <v>0</v>
      </c>
      <c r="H43" s="116">
        <v>0</v>
      </c>
      <c r="I43" s="116">
        <v>16048</v>
      </c>
      <c r="J43" s="116"/>
      <c r="K43" s="116">
        <v>4</v>
      </c>
      <c r="L43" s="116">
        <v>75157</v>
      </c>
      <c r="M43" s="116">
        <f>SUM(N43,+U43)</f>
        <v>16379</v>
      </c>
      <c r="N43" s="116">
        <f>+SUM(O43:R43,T43)</f>
        <v>5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5</v>
      </c>
      <c r="U43" s="116">
        <v>16374</v>
      </c>
      <c r="V43" s="116">
        <f>+SUM(D43,M43)</f>
        <v>107588</v>
      </c>
      <c r="W43" s="116">
        <f>+SUM(E43,N43)</f>
        <v>16057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16048</v>
      </c>
      <c r="AB43" s="116">
        <f>+SUM(J43,S43)</f>
        <v>0</v>
      </c>
      <c r="AC43" s="116">
        <f>+SUM(K43,T43)</f>
        <v>9</v>
      </c>
      <c r="AD43" s="116">
        <f>+SUM(L43,U43)</f>
        <v>91531</v>
      </c>
      <c r="AE43" s="205" t="s">
        <v>325</v>
      </c>
    </row>
    <row r="44" spans="1:31" ht="13.5" customHeight="1" x14ac:dyDescent="0.15">
      <c r="A44" s="114" t="s">
        <v>23</v>
      </c>
      <c r="B44" s="115" t="s">
        <v>418</v>
      </c>
      <c r="C44" s="114" t="s">
        <v>419</v>
      </c>
      <c r="D44" s="116">
        <f>SUM(E44,+L44)</f>
        <v>32337</v>
      </c>
      <c r="E44" s="116">
        <f>+SUM(F44:I44,K44)</f>
        <v>6808</v>
      </c>
      <c r="F44" s="116">
        <v>0</v>
      </c>
      <c r="G44" s="116">
        <v>0</v>
      </c>
      <c r="H44" s="116">
        <v>0</v>
      </c>
      <c r="I44" s="116">
        <v>2</v>
      </c>
      <c r="J44" s="116"/>
      <c r="K44" s="116">
        <v>6806</v>
      </c>
      <c r="L44" s="116">
        <v>25529</v>
      </c>
      <c r="M44" s="116">
        <f>SUM(N44,+U44)</f>
        <v>22638</v>
      </c>
      <c r="N44" s="116">
        <f>+SUM(O44:R44,T44)</f>
        <v>5</v>
      </c>
      <c r="O44" s="116">
        <v>0</v>
      </c>
      <c r="P44" s="116">
        <v>0</v>
      </c>
      <c r="Q44" s="116">
        <v>0</v>
      </c>
      <c r="R44" s="116">
        <v>5</v>
      </c>
      <c r="S44" s="116"/>
      <c r="T44" s="116">
        <v>0</v>
      </c>
      <c r="U44" s="116">
        <v>22633</v>
      </c>
      <c r="V44" s="116">
        <f>+SUM(D44,M44)</f>
        <v>54975</v>
      </c>
      <c r="W44" s="116">
        <f>+SUM(E44,N44)</f>
        <v>6813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7</v>
      </c>
      <c r="AB44" s="116">
        <f>+SUM(J44,S44)</f>
        <v>0</v>
      </c>
      <c r="AC44" s="116">
        <f>+SUM(K44,T44)</f>
        <v>6806</v>
      </c>
      <c r="AD44" s="116">
        <f>+SUM(L44,U44)</f>
        <v>48162</v>
      </c>
      <c r="AE44" s="205" t="s">
        <v>325</v>
      </c>
    </row>
    <row r="45" spans="1:31" ht="13.5" customHeight="1" x14ac:dyDescent="0.15">
      <c r="A45" s="114" t="s">
        <v>23</v>
      </c>
      <c r="B45" s="115" t="s">
        <v>420</v>
      </c>
      <c r="C45" s="114" t="s">
        <v>421</v>
      </c>
      <c r="D45" s="116">
        <f>SUM(E45,+L45)</f>
        <v>86941</v>
      </c>
      <c r="E45" s="116">
        <f>+SUM(F45:I45,K45)</f>
        <v>16956</v>
      </c>
      <c r="F45" s="116">
        <v>0</v>
      </c>
      <c r="G45" s="116">
        <v>0</v>
      </c>
      <c r="H45" s="116">
        <v>0</v>
      </c>
      <c r="I45" s="116">
        <v>16956</v>
      </c>
      <c r="J45" s="116"/>
      <c r="K45" s="116">
        <v>0</v>
      </c>
      <c r="L45" s="116">
        <v>69985</v>
      </c>
      <c r="M45" s="116">
        <f>SUM(N45,+U45)</f>
        <v>19148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19148</v>
      </c>
      <c r="V45" s="116">
        <f>+SUM(D45,M45)</f>
        <v>106089</v>
      </c>
      <c r="W45" s="116">
        <f>+SUM(E45,N45)</f>
        <v>16956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16956</v>
      </c>
      <c r="AB45" s="116">
        <f>+SUM(J45,S45)</f>
        <v>0</v>
      </c>
      <c r="AC45" s="116">
        <f>+SUM(K45,T45)</f>
        <v>0</v>
      </c>
      <c r="AD45" s="116">
        <f>+SUM(L45,U45)</f>
        <v>89133</v>
      </c>
      <c r="AE45" s="205" t="s">
        <v>325</v>
      </c>
    </row>
    <row r="46" spans="1:31" ht="13.5" customHeight="1" x14ac:dyDescent="0.15">
      <c r="A46" s="114" t="s">
        <v>23</v>
      </c>
      <c r="B46" s="115" t="s">
        <v>422</v>
      </c>
      <c r="C46" s="114" t="s">
        <v>423</v>
      </c>
      <c r="D46" s="116">
        <f>SUM(E46,+L46)</f>
        <v>58467</v>
      </c>
      <c r="E46" s="116">
        <f>+SUM(F46:I46,K46)</f>
        <v>20647</v>
      </c>
      <c r="F46" s="116">
        <v>0</v>
      </c>
      <c r="G46" s="116">
        <v>0</v>
      </c>
      <c r="H46" s="116">
        <v>0</v>
      </c>
      <c r="I46" s="116">
        <v>20647</v>
      </c>
      <c r="J46" s="116"/>
      <c r="K46" s="116">
        <v>0</v>
      </c>
      <c r="L46" s="116">
        <v>37820</v>
      </c>
      <c r="M46" s="116">
        <f>SUM(N46,+U46)</f>
        <v>54511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54511</v>
      </c>
      <c r="V46" s="116">
        <f>+SUM(D46,M46)</f>
        <v>112978</v>
      </c>
      <c r="W46" s="116">
        <f>+SUM(E46,N46)</f>
        <v>20647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20647</v>
      </c>
      <c r="AB46" s="116">
        <f>+SUM(J46,S46)</f>
        <v>0</v>
      </c>
      <c r="AC46" s="116">
        <f>+SUM(K46,T46)</f>
        <v>0</v>
      </c>
      <c r="AD46" s="116">
        <f>+SUM(L46,U46)</f>
        <v>92331</v>
      </c>
      <c r="AE46" s="205" t="s">
        <v>325</v>
      </c>
    </row>
    <row r="47" spans="1:31" ht="13.5" customHeight="1" x14ac:dyDescent="0.15">
      <c r="A47" s="114" t="s">
        <v>23</v>
      </c>
      <c r="B47" s="115" t="s">
        <v>424</v>
      </c>
      <c r="C47" s="114" t="s">
        <v>425</v>
      </c>
      <c r="D47" s="116">
        <f>SUM(E47,+L47)</f>
        <v>24890</v>
      </c>
      <c r="E47" s="116">
        <f>+SUM(F47:I47,K47)</f>
        <v>14528</v>
      </c>
      <c r="F47" s="116">
        <v>0</v>
      </c>
      <c r="G47" s="116">
        <v>0</v>
      </c>
      <c r="H47" s="116">
        <v>0</v>
      </c>
      <c r="I47" s="116">
        <v>4402</v>
      </c>
      <c r="J47" s="116"/>
      <c r="K47" s="116">
        <v>10126</v>
      </c>
      <c r="L47" s="116">
        <v>10362</v>
      </c>
      <c r="M47" s="116">
        <f>SUM(N47,+U47)</f>
        <v>13831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13831</v>
      </c>
      <c r="V47" s="116">
        <f>+SUM(D47,M47)</f>
        <v>38721</v>
      </c>
      <c r="W47" s="116">
        <f>+SUM(E47,N47)</f>
        <v>14528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4402</v>
      </c>
      <c r="AB47" s="116">
        <f>+SUM(J47,S47)</f>
        <v>0</v>
      </c>
      <c r="AC47" s="116">
        <f>+SUM(K47,T47)</f>
        <v>10126</v>
      </c>
      <c r="AD47" s="116">
        <f>+SUM(L47,U47)</f>
        <v>24193</v>
      </c>
      <c r="AE47" s="205" t="s">
        <v>325</v>
      </c>
    </row>
    <row r="48" spans="1:31" ht="13.5" customHeight="1" x14ac:dyDescent="0.15">
      <c r="A48" s="114" t="s">
        <v>23</v>
      </c>
      <c r="B48" s="115" t="s">
        <v>426</v>
      </c>
      <c r="C48" s="114" t="s">
        <v>427</v>
      </c>
      <c r="D48" s="116">
        <f>SUM(E48,+L48)</f>
        <v>128566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/>
      <c r="K48" s="116">
        <v>0</v>
      </c>
      <c r="L48" s="116">
        <v>128566</v>
      </c>
      <c r="M48" s="116">
        <f>SUM(N48,+U48)</f>
        <v>35256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35256</v>
      </c>
      <c r="V48" s="116">
        <f>+SUM(D48,M48)</f>
        <v>163822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0</v>
      </c>
      <c r="AC48" s="116">
        <f>+SUM(K48,T48)</f>
        <v>0</v>
      </c>
      <c r="AD48" s="116">
        <f>+SUM(L48,U48)</f>
        <v>163822</v>
      </c>
      <c r="AE48" s="205" t="s">
        <v>325</v>
      </c>
    </row>
    <row r="49" spans="1:31" ht="13.5" customHeight="1" x14ac:dyDescent="0.15">
      <c r="A49" s="114" t="s">
        <v>23</v>
      </c>
      <c r="B49" s="115" t="s">
        <v>428</v>
      </c>
      <c r="C49" s="114" t="s">
        <v>429</v>
      </c>
      <c r="D49" s="116">
        <f>SUM(E49,+L49)</f>
        <v>69219</v>
      </c>
      <c r="E49" s="116">
        <f>+SUM(F49:I49,K49)</f>
        <v>8432</v>
      </c>
      <c r="F49" s="116">
        <v>0</v>
      </c>
      <c r="G49" s="116">
        <v>62</v>
      </c>
      <c r="H49" s="116">
        <v>0</v>
      </c>
      <c r="I49" s="116">
        <v>7348</v>
      </c>
      <c r="J49" s="116"/>
      <c r="K49" s="116">
        <v>1022</v>
      </c>
      <c r="L49" s="116">
        <v>60787</v>
      </c>
      <c r="M49" s="116">
        <f>SUM(N49,+U49)</f>
        <v>0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0</v>
      </c>
      <c r="V49" s="116">
        <f>+SUM(D49,M49)</f>
        <v>69219</v>
      </c>
      <c r="W49" s="116">
        <f>+SUM(E49,N49)</f>
        <v>8432</v>
      </c>
      <c r="X49" s="116">
        <f>+SUM(F49,O49)</f>
        <v>0</v>
      </c>
      <c r="Y49" s="116">
        <f>+SUM(G49,P49)</f>
        <v>62</v>
      </c>
      <c r="Z49" s="116">
        <f>+SUM(H49,Q49)</f>
        <v>0</v>
      </c>
      <c r="AA49" s="116">
        <f>+SUM(I49,R49)</f>
        <v>7348</v>
      </c>
      <c r="AB49" s="116">
        <f>+SUM(J49,S49)</f>
        <v>0</v>
      </c>
      <c r="AC49" s="116">
        <f>+SUM(K49,T49)</f>
        <v>1022</v>
      </c>
      <c r="AD49" s="116">
        <f>+SUM(L49,U49)</f>
        <v>60787</v>
      </c>
      <c r="AE49" s="205" t="s">
        <v>325</v>
      </c>
    </row>
    <row r="50" spans="1:31" ht="13.5" customHeight="1" x14ac:dyDescent="0.15">
      <c r="A50" s="114" t="s">
        <v>23</v>
      </c>
      <c r="B50" s="115" t="s">
        <v>326</v>
      </c>
      <c r="C50" s="114" t="s">
        <v>327</v>
      </c>
      <c r="D50" s="116">
        <f>SUM(E50,+L50)</f>
        <v>60279</v>
      </c>
      <c r="E50" s="116">
        <f>+SUM(F50:I50,K50)</f>
        <v>60279</v>
      </c>
      <c r="F50" s="116">
        <v>3775</v>
      </c>
      <c r="G50" s="116">
        <v>0</v>
      </c>
      <c r="H50" s="116">
        <v>56500</v>
      </c>
      <c r="I50" s="116">
        <v>4</v>
      </c>
      <c r="J50" s="116">
        <v>76629</v>
      </c>
      <c r="K50" s="116">
        <v>0</v>
      </c>
      <c r="L50" s="116">
        <v>0</v>
      </c>
      <c r="M50" s="116">
        <f>SUM(N50,+U50)</f>
        <v>82</v>
      </c>
      <c r="N50" s="116">
        <f>+SUM(O50:R50,T50)</f>
        <v>82</v>
      </c>
      <c r="O50" s="116">
        <v>0</v>
      </c>
      <c r="P50" s="116">
        <v>0</v>
      </c>
      <c r="Q50" s="116">
        <v>0</v>
      </c>
      <c r="R50" s="116">
        <v>14</v>
      </c>
      <c r="S50" s="116">
        <v>217856</v>
      </c>
      <c r="T50" s="116">
        <v>68</v>
      </c>
      <c r="U50" s="116">
        <v>0</v>
      </c>
      <c r="V50" s="116">
        <f>+SUM(D50,M50)</f>
        <v>60361</v>
      </c>
      <c r="W50" s="116">
        <f>+SUM(E50,N50)</f>
        <v>60361</v>
      </c>
      <c r="X50" s="116">
        <f>+SUM(F50,O50)</f>
        <v>3775</v>
      </c>
      <c r="Y50" s="116">
        <f>+SUM(G50,P50)</f>
        <v>0</v>
      </c>
      <c r="Z50" s="116">
        <f>+SUM(H50,Q50)</f>
        <v>56500</v>
      </c>
      <c r="AA50" s="116">
        <f>+SUM(I50,R50)</f>
        <v>18</v>
      </c>
      <c r="AB50" s="116">
        <f>+SUM(J50,S50)</f>
        <v>294485</v>
      </c>
      <c r="AC50" s="116">
        <f>+SUM(K50,T50)</f>
        <v>68</v>
      </c>
      <c r="AD50" s="116">
        <f>+SUM(L50,U50)</f>
        <v>0</v>
      </c>
      <c r="AE50" s="205" t="s">
        <v>325</v>
      </c>
    </row>
    <row r="51" spans="1:31" ht="13.5" customHeight="1" x14ac:dyDescent="0.15">
      <c r="A51" s="114" t="s">
        <v>23</v>
      </c>
      <c r="B51" s="115" t="s">
        <v>330</v>
      </c>
      <c r="C51" s="114" t="s">
        <v>331</v>
      </c>
      <c r="D51" s="116">
        <f>SUM(E51,+L51)</f>
        <v>0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f>SUM(N51,+U51)</f>
        <v>113167</v>
      </c>
      <c r="N51" s="116">
        <f>+SUM(O51:R51,T51)</f>
        <v>48919</v>
      </c>
      <c r="O51" s="116">
        <v>0</v>
      </c>
      <c r="P51" s="116">
        <v>0</v>
      </c>
      <c r="Q51" s="116">
        <v>15300</v>
      </c>
      <c r="R51" s="116">
        <v>25783</v>
      </c>
      <c r="S51" s="116">
        <v>463800</v>
      </c>
      <c r="T51" s="116">
        <v>7836</v>
      </c>
      <c r="U51" s="116">
        <v>64248</v>
      </c>
      <c r="V51" s="116">
        <f>+SUM(D51,M51)</f>
        <v>113167</v>
      </c>
      <c r="W51" s="116">
        <f>+SUM(E51,N51)</f>
        <v>48919</v>
      </c>
      <c r="X51" s="116">
        <f>+SUM(F51,O51)</f>
        <v>0</v>
      </c>
      <c r="Y51" s="116">
        <f>+SUM(G51,P51)</f>
        <v>0</v>
      </c>
      <c r="Z51" s="116">
        <f>+SUM(H51,Q51)</f>
        <v>15300</v>
      </c>
      <c r="AA51" s="116">
        <f>+SUM(I51,R51)</f>
        <v>25783</v>
      </c>
      <c r="AB51" s="116">
        <f>+SUM(J51,S51)</f>
        <v>463800</v>
      </c>
      <c r="AC51" s="116">
        <f>+SUM(K51,T51)</f>
        <v>7836</v>
      </c>
      <c r="AD51" s="116">
        <f>+SUM(L51,U51)</f>
        <v>64248</v>
      </c>
      <c r="AE51" s="205" t="s">
        <v>325</v>
      </c>
    </row>
    <row r="52" spans="1:31" ht="13.5" customHeight="1" x14ac:dyDescent="0.15">
      <c r="A52" s="114" t="s">
        <v>23</v>
      </c>
      <c r="B52" s="115" t="s">
        <v>359</v>
      </c>
      <c r="C52" s="114" t="s">
        <v>360</v>
      </c>
      <c r="D52" s="116">
        <f>SUM(E52,+L52)</f>
        <v>1009077</v>
      </c>
      <c r="E52" s="116">
        <f>+SUM(F52:I52,K52)</f>
        <v>801727</v>
      </c>
      <c r="F52" s="116">
        <v>0</v>
      </c>
      <c r="G52" s="116">
        <v>0</v>
      </c>
      <c r="H52" s="116">
        <v>358200</v>
      </c>
      <c r="I52" s="116">
        <v>424035</v>
      </c>
      <c r="J52" s="116">
        <v>847922</v>
      </c>
      <c r="K52" s="116">
        <v>19492</v>
      </c>
      <c r="L52" s="116">
        <v>207350</v>
      </c>
      <c r="M52" s="116">
        <f>SUM(N52,+U52)</f>
        <v>65813</v>
      </c>
      <c r="N52" s="116">
        <f>+SUM(O52:R52,T52)</f>
        <v>44718</v>
      </c>
      <c r="O52" s="116">
        <v>0</v>
      </c>
      <c r="P52" s="116">
        <v>0</v>
      </c>
      <c r="Q52" s="116">
        <v>28300</v>
      </c>
      <c r="R52" s="116">
        <v>14173</v>
      </c>
      <c r="S52" s="116">
        <v>357060</v>
      </c>
      <c r="T52" s="116">
        <v>2245</v>
      </c>
      <c r="U52" s="116">
        <v>21095</v>
      </c>
      <c r="V52" s="116">
        <f>+SUM(D52,M52)</f>
        <v>1074890</v>
      </c>
      <c r="W52" s="116">
        <f>+SUM(E52,N52)</f>
        <v>846445</v>
      </c>
      <c r="X52" s="116">
        <f>+SUM(F52,O52)</f>
        <v>0</v>
      </c>
      <c r="Y52" s="116">
        <f>+SUM(G52,P52)</f>
        <v>0</v>
      </c>
      <c r="Z52" s="116">
        <f>+SUM(H52,Q52)</f>
        <v>386500</v>
      </c>
      <c r="AA52" s="116">
        <f>+SUM(I52,R52)</f>
        <v>438208</v>
      </c>
      <c r="AB52" s="116">
        <f>+SUM(J52,S52)</f>
        <v>1204982</v>
      </c>
      <c r="AC52" s="116">
        <f>+SUM(K52,T52)</f>
        <v>21737</v>
      </c>
      <c r="AD52" s="116">
        <f>+SUM(L52,U52)</f>
        <v>228445</v>
      </c>
      <c r="AE52" s="205" t="s">
        <v>325</v>
      </c>
    </row>
    <row r="53" spans="1:31" ht="13.5" customHeight="1" x14ac:dyDescent="0.15">
      <c r="A53" s="114" t="s">
        <v>23</v>
      </c>
      <c r="B53" s="115" t="s">
        <v>383</v>
      </c>
      <c r="C53" s="114" t="s">
        <v>384</v>
      </c>
      <c r="D53" s="116">
        <f>SUM(E53,+L53)</f>
        <v>43399</v>
      </c>
      <c r="E53" s="116">
        <f>+SUM(F53:I53,K53)</f>
        <v>43167</v>
      </c>
      <c r="F53" s="116">
        <v>0</v>
      </c>
      <c r="G53" s="116">
        <v>0</v>
      </c>
      <c r="H53" s="116">
        <v>0</v>
      </c>
      <c r="I53" s="116">
        <v>43166</v>
      </c>
      <c r="J53" s="116">
        <v>814329</v>
      </c>
      <c r="K53" s="116">
        <v>1</v>
      </c>
      <c r="L53" s="116">
        <v>232</v>
      </c>
      <c r="M53" s="116">
        <f>SUM(N53,+U53)</f>
        <v>615848</v>
      </c>
      <c r="N53" s="116">
        <f>+SUM(O53:R53,T53)</f>
        <v>545200</v>
      </c>
      <c r="O53" s="116">
        <v>0</v>
      </c>
      <c r="P53" s="116">
        <v>0</v>
      </c>
      <c r="Q53" s="116">
        <v>545200</v>
      </c>
      <c r="R53" s="116">
        <v>0</v>
      </c>
      <c r="S53" s="116">
        <v>185028</v>
      </c>
      <c r="T53" s="116">
        <v>0</v>
      </c>
      <c r="U53" s="116">
        <v>70648</v>
      </c>
      <c r="V53" s="116">
        <f>+SUM(D53,M53)</f>
        <v>659247</v>
      </c>
      <c r="W53" s="116">
        <f>+SUM(E53,N53)</f>
        <v>588367</v>
      </c>
      <c r="X53" s="116">
        <f>+SUM(F53,O53)</f>
        <v>0</v>
      </c>
      <c r="Y53" s="116">
        <f>+SUM(G53,P53)</f>
        <v>0</v>
      </c>
      <c r="Z53" s="116">
        <f>+SUM(H53,Q53)</f>
        <v>545200</v>
      </c>
      <c r="AA53" s="116">
        <f>+SUM(I53,R53)</f>
        <v>43166</v>
      </c>
      <c r="AB53" s="116">
        <f>+SUM(J53,S53)</f>
        <v>999357</v>
      </c>
      <c r="AC53" s="116">
        <f>+SUM(K53,T53)</f>
        <v>1</v>
      </c>
      <c r="AD53" s="116">
        <f>+SUM(L53,U53)</f>
        <v>70880</v>
      </c>
      <c r="AE53" s="205" t="s">
        <v>325</v>
      </c>
    </row>
    <row r="54" spans="1:31" ht="13.5" customHeight="1" x14ac:dyDescent="0.15">
      <c r="A54" s="114" t="s">
        <v>23</v>
      </c>
      <c r="B54" s="115" t="s">
        <v>371</v>
      </c>
      <c r="C54" s="114" t="s">
        <v>411</v>
      </c>
      <c r="D54" s="116">
        <f>SUM(E54,+L54)</f>
        <v>0</v>
      </c>
      <c r="E54" s="116">
        <f>+SUM(F54:I54,K54)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f>SUM(N54,+U54)</f>
        <v>56121</v>
      </c>
      <c r="N54" s="116">
        <f>+SUM(O54:R54,T54)</f>
        <v>24940</v>
      </c>
      <c r="O54" s="116">
        <v>0</v>
      </c>
      <c r="P54" s="116">
        <v>0</v>
      </c>
      <c r="Q54" s="116">
        <v>0</v>
      </c>
      <c r="R54" s="116">
        <v>24931</v>
      </c>
      <c r="S54" s="116">
        <v>237700</v>
      </c>
      <c r="T54" s="116">
        <v>9</v>
      </c>
      <c r="U54" s="116">
        <v>31181</v>
      </c>
      <c r="V54" s="116">
        <f>+SUM(D54,M54)</f>
        <v>56121</v>
      </c>
      <c r="W54" s="116">
        <f>+SUM(E54,N54)</f>
        <v>24940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24931</v>
      </c>
      <c r="AB54" s="116">
        <f>+SUM(J54,S54)</f>
        <v>237700</v>
      </c>
      <c r="AC54" s="116">
        <f>+SUM(K54,T54)</f>
        <v>9</v>
      </c>
      <c r="AD54" s="116">
        <f>+SUM(L54,U54)</f>
        <v>31181</v>
      </c>
      <c r="AE54" s="205" t="s">
        <v>325</v>
      </c>
    </row>
    <row r="55" spans="1:31" ht="13.5" customHeight="1" x14ac:dyDescent="0.15">
      <c r="A55" s="114" t="s">
        <v>23</v>
      </c>
      <c r="B55" s="115" t="s">
        <v>332</v>
      </c>
      <c r="C55" s="114" t="s">
        <v>333</v>
      </c>
      <c r="D55" s="116">
        <f>SUM(E55,+L55)</f>
        <v>34627</v>
      </c>
      <c r="E55" s="116">
        <f>+SUM(F55:I55,K55)</f>
        <v>34627</v>
      </c>
      <c r="F55" s="116">
        <v>0</v>
      </c>
      <c r="G55" s="116">
        <v>0</v>
      </c>
      <c r="H55" s="116">
        <v>0</v>
      </c>
      <c r="I55" s="116">
        <v>34627</v>
      </c>
      <c r="J55" s="116">
        <v>1260307</v>
      </c>
      <c r="K55" s="116">
        <v>0</v>
      </c>
      <c r="L55" s="116">
        <v>0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f>+SUM(D55,M55)</f>
        <v>34627</v>
      </c>
      <c r="W55" s="116">
        <f>+SUM(E55,N55)</f>
        <v>34627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34627</v>
      </c>
      <c r="AB55" s="116">
        <f>+SUM(J55,S55)</f>
        <v>1260307</v>
      </c>
      <c r="AC55" s="116">
        <f>+SUM(K55,T55)</f>
        <v>0</v>
      </c>
      <c r="AD55" s="116">
        <f>+SUM(L55,U55)</f>
        <v>0</v>
      </c>
      <c r="AE55" s="205" t="s">
        <v>325</v>
      </c>
    </row>
    <row r="56" spans="1:31" ht="13.5" customHeight="1" x14ac:dyDescent="0.15">
      <c r="A56" s="114" t="s">
        <v>23</v>
      </c>
      <c r="B56" s="115" t="s">
        <v>344</v>
      </c>
      <c r="C56" s="114" t="s">
        <v>345</v>
      </c>
      <c r="D56" s="116">
        <f>SUM(E56,+L56)</f>
        <v>0</v>
      </c>
      <c r="E56" s="116">
        <f>+SUM(F56:I56,K56)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f>SUM(N56,+U56)</f>
        <v>22705</v>
      </c>
      <c r="N56" s="116">
        <f>+SUM(O56:R56,T56)</f>
        <v>8601</v>
      </c>
      <c r="O56" s="116">
        <v>0</v>
      </c>
      <c r="P56" s="116">
        <v>0</v>
      </c>
      <c r="Q56" s="116">
        <v>0</v>
      </c>
      <c r="R56" s="116">
        <v>8600</v>
      </c>
      <c r="S56" s="116">
        <v>155915</v>
      </c>
      <c r="T56" s="116">
        <v>1</v>
      </c>
      <c r="U56" s="116">
        <v>14104</v>
      </c>
      <c r="V56" s="116">
        <f>+SUM(D56,M56)</f>
        <v>22705</v>
      </c>
      <c r="W56" s="116">
        <f>+SUM(E56,N56)</f>
        <v>8601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8600</v>
      </c>
      <c r="AB56" s="116">
        <f>+SUM(J56,S56)</f>
        <v>155915</v>
      </c>
      <c r="AC56" s="116">
        <f>+SUM(K56,T56)</f>
        <v>1</v>
      </c>
      <c r="AD56" s="116">
        <f>+SUM(L56,U56)</f>
        <v>14104</v>
      </c>
      <c r="AE56" s="205" t="s">
        <v>325</v>
      </c>
    </row>
    <row r="57" spans="1:31" ht="13.5" customHeight="1" x14ac:dyDescent="0.15">
      <c r="A57" s="114" t="s">
        <v>23</v>
      </c>
      <c r="B57" s="115" t="s">
        <v>342</v>
      </c>
      <c r="C57" s="114" t="s">
        <v>350</v>
      </c>
      <c r="D57" s="116">
        <f>SUM(E57,+L57)</f>
        <v>244923</v>
      </c>
      <c r="E57" s="116">
        <f>+SUM(F57:I57,K57)</f>
        <v>244923</v>
      </c>
      <c r="F57" s="116">
        <v>0</v>
      </c>
      <c r="G57" s="116">
        <v>0</v>
      </c>
      <c r="H57" s="116">
        <v>0</v>
      </c>
      <c r="I57" s="116">
        <v>179873</v>
      </c>
      <c r="J57" s="116">
        <v>957500</v>
      </c>
      <c r="K57" s="116">
        <v>65050</v>
      </c>
      <c r="L57" s="116">
        <v>0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f>+SUM(D57,M57)</f>
        <v>244923</v>
      </c>
      <c r="W57" s="116">
        <f>+SUM(E57,N57)</f>
        <v>244923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179873</v>
      </c>
      <c r="AB57" s="116">
        <f>+SUM(J57,S57)</f>
        <v>957500</v>
      </c>
      <c r="AC57" s="116">
        <f>+SUM(K57,T57)</f>
        <v>65050</v>
      </c>
      <c r="AD57" s="116">
        <f>+SUM(L57,U57)</f>
        <v>0</v>
      </c>
      <c r="AE57" s="205" t="s">
        <v>325</v>
      </c>
    </row>
    <row r="58" spans="1:31" ht="13.5" customHeight="1" x14ac:dyDescent="0.15">
      <c r="A58" s="114" t="s">
        <v>23</v>
      </c>
      <c r="B58" s="115" t="s">
        <v>334</v>
      </c>
      <c r="C58" s="114" t="s">
        <v>335</v>
      </c>
      <c r="D58" s="116">
        <f>SUM(E58,+L58)</f>
        <v>162061</v>
      </c>
      <c r="E58" s="116">
        <f>+SUM(F58:I58,K58)</f>
        <v>162061</v>
      </c>
      <c r="F58" s="116">
        <v>0</v>
      </c>
      <c r="G58" s="116">
        <v>0</v>
      </c>
      <c r="H58" s="116">
        <v>0</v>
      </c>
      <c r="I58" s="116">
        <v>31260</v>
      </c>
      <c r="J58" s="116">
        <v>456404</v>
      </c>
      <c r="K58" s="116">
        <v>130801</v>
      </c>
      <c r="L58" s="116">
        <v>0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f>+SUM(D58,M58)</f>
        <v>162061</v>
      </c>
      <c r="W58" s="116">
        <f>+SUM(E58,N58)</f>
        <v>162061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31260</v>
      </c>
      <c r="AB58" s="116">
        <f>+SUM(J58,S58)</f>
        <v>456404</v>
      </c>
      <c r="AC58" s="116">
        <f>+SUM(K58,T58)</f>
        <v>130801</v>
      </c>
      <c r="AD58" s="116">
        <f>+SUM(L58,U58)</f>
        <v>0</v>
      </c>
      <c r="AE58" s="205" t="s">
        <v>325</v>
      </c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274</v>
      </c>
      <c r="D7" s="133">
        <f>+SUM(E7,J7)</f>
        <v>5328149</v>
      </c>
      <c r="E7" s="133">
        <f>+SUM(F7:I7)</f>
        <v>5256082</v>
      </c>
      <c r="F7" s="133">
        <f t="shared" ref="F7:K7" si="0">SUM(F$8:F$257)</f>
        <v>913</v>
      </c>
      <c r="G7" s="133">
        <f t="shared" si="0"/>
        <v>5239398</v>
      </c>
      <c r="H7" s="133">
        <f t="shared" si="0"/>
        <v>7056</v>
      </c>
      <c r="I7" s="133">
        <f t="shared" si="0"/>
        <v>8715</v>
      </c>
      <c r="J7" s="133">
        <f t="shared" si="0"/>
        <v>72067</v>
      </c>
      <c r="K7" s="133">
        <f t="shared" si="0"/>
        <v>272937</v>
      </c>
      <c r="L7" s="133">
        <f>+SUM(M7,R7,V7,W7,AC7)</f>
        <v>29858270</v>
      </c>
      <c r="M7" s="133">
        <f>+SUM(N7:Q7)</f>
        <v>4967132</v>
      </c>
      <c r="N7" s="133">
        <f>SUM(N$8:N$257)</f>
        <v>2017774</v>
      </c>
      <c r="O7" s="133">
        <f>SUM(O$8:O$257)</f>
        <v>1664397</v>
      </c>
      <c r="P7" s="133">
        <f>SUM(P$8:P$257)</f>
        <v>1155495</v>
      </c>
      <c r="Q7" s="133">
        <f>SUM(Q$8:Q$257)</f>
        <v>129466</v>
      </c>
      <c r="R7" s="133">
        <f>+SUM(S7:U7)</f>
        <v>9065985</v>
      </c>
      <c r="S7" s="133">
        <f>SUM(S$8:S$257)</f>
        <v>1185266</v>
      </c>
      <c r="T7" s="133">
        <f>SUM(T$8:T$257)</f>
        <v>7646360</v>
      </c>
      <c r="U7" s="133">
        <f>SUM(U$8:U$257)</f>
        <v>234359</v>
      </c>
      <c r="V7" s="133">
        <f>SUM(V$8:V$257)</f>
        <v>103886</v>
      </c>
      <c r="W7" s="133">
        <f>+SUM(X7:AA7)</f>
        <v>15717545</v>
      </c>
      <c r="X7" s="133">
        <f t="shared" ref="X7:AD7" si="1">SUM(X$8:X$257)</f>
        <v>7083915</v>
      </c>
      <c r="Y7" s="133">
        <f t="shared" si="1"/>
        <v>7195293</v>
      </c>
      <c r="Z7" s="133">
        <f t="shared" si="1"/>
        <v>1142596</v>
      </c>
      <c r="AA7" s="133">
        <f t="shared" si="1"/>
        <v>295741</v>
      </c>
      <c r="AB7" s="133">
        <f t="shared" si="1"/>
        <v>4140154</v>
      </c>
      <c r="AC7" s="133">
        <f t="shared" si="1"/>
        <v>3722</v>
      </c>
      <c r="AD7" s="133">
        <f t="shared" si="1"/>
        <v>1565601</v>
      </c>
      <c r="AE7" s="133">
        <f>+SUM(D7,L7,AD7)</f>
        <v>36752020</v>
      </c>
      <c r="AF7" s="133">
        <f>+SUM(AG7,AL7)</f>
        <v>1865915</v>
      </c>
      <c r="AG7" s="133">
        <f>+SUM(AH7:AK7)</f>
        <v>1865915</v>
      </c>
      <c r="AH7" s="133">
        <f t="shared" ref="AH7:AM7" si="2">SUM(AH$8:AH$257)</f>
        <v>0</v>
      </c>
      <c r="AI7" s="133">
        <f t="shared" si="2"/>
        <v>1864295</v>
      </c>
      <c r="AJ7" s="133">
        <f t="shared" si="2"/>
        <v>1353</v>
      </c>
      <c r="AK7" s="133">
        <f t="shared" si="2"/>
        <v>267</v>
      </c>
      <c r="AL7" s="133">
        <f t="shared" si="2"/>
        <v>0</v>
      </c>
      <c r="AM7" s="133">
        <f t="shared" si="2"/>
        <v>36440</v>
      </c>
      <c r="AN7" s="133">
        <f>+SUM(AO7,AT7,AX7,AY7,BE7)</f>
        <v>3993891</v>
      </c>
      <c r="AO7" s="133">
        <f>+SUM(AP7:AS7)</f>
        <v>1204337</v>
      </c>
      <c r="AP7" s="133">
        <f>SUM(AP$8:AP$257)</f>
        <v>611389</v>
      </c>
      <c r="AQ7" s="133">
        <f>SUM(AQ$8:AQ$257)</f>
        <v>311982</v>
      </c>
      <c r="AR7" s="133">
        <f>SUM(AR$8:AR$257)</f>
        <v>272028</v>
      </c>
      <c r="AS7" s="133">
        <f>SUM(AS$8:AS$257)</f>
        <v>8938</v>
      </c>
      <c r="AT7" s="133">
        <f>+SUM(AU7:AW7)</f>
        <v>1472919</v>
      </c>
      <c r="AU7" s="133">
        <f>SUM(AU$8:AU$257)</f>
        <v>49196</v>
      </c>
      <c r="AV7" s="133">
        <f>SUM(AV$8:AV$257)</f>
        <v>1243541</v>
      </c>
      <c r="AW7" s="133">
        <f>SUM(AW$8:AW$257)</f>
        <v>180182</v>
      </c>
      <c r="AX7" s="133">
        <f>SUM(AX$8:AX$257)</f>
        <v>805</v>
      </c>
      <c r="AY7" s="133">
        <f>+SUM(AZ7:BC7)</f>
        <v>1309293</v>
      </c>
      <c r="AZ7" s="133">
        <f t="shared" ref="AZ7:BF7" si="3">SUM(AZ$8:AZ$257)</f>
        <v>423729</v>
      </c>
      <c r="BA7" s="133">
        <f t="shared" si="3"/>
        <v>734300</v>
      </c>
      <c r="BB7" s="133">
        <f t="shared" si="3"/>
        <v>93000</v>
      </c>
      <c r="BC7" s="133">
        <f t="shared" si="3"/>
        <v>58264</v>
      </c>
      <c r="BD7" s="133">
        <f t="shared" si="3"/>
        <v>1580919</v>
      </c>
      <c r="BE7" s="133">
        <f t="shared" si="3"/>
        <v>6537</v>
      </c>
      <c r="BF7" s="133">
        <f t="shared" si="3"/>
        <v>624107</v>
      </c>
      <c r="BG7" s="133">
        <f>+SUM(BF7,AN7,AF7)</f>
        <v>6483913</v>
      </c>
      <c r="BH7" s="133">
        <f t="shared" ref="BH7:CI7" si="4">SUM(D7,AF7)</f>
        <v>7194064</v>
      </c>
      <c r="BI7" s="133">
        <f>SUM(E7,AG7)</f>
        <v>7121997</v>
      </c>
      <c r="BJ7" s="133">
        <f t="shared" si="4"/>
        <v>913</v>
      </c>
      <c r="BK7" s="133">
        <f t="shared" si="4"/>
        <v>7103693</v>
      </c>
      <c r="BL7" s="133">
        <f t="shared" si="4"/>
        <v>8409</v>
      </c>
      <c r="BM7" s="133">
        <f t="shared" si="4"/>
        <v>8982</v>
      </c>
      <c r="BN7" s="133">
        <f t="shared" si="4"/>
        <v>72067</v>
      </c>
      <c r="BO7" s="133">
        <f t="shared" si="4"/>
        <v>309377</v>
      </c>
      <c r="BP7" s="133">
        <f t="shared" si="4"/>
        <v>33852161</v>
      </c>
      <c r="BQ7" s="133">
        <f t="shared" si="4"/>
        <v>6171469</v>
      </c>
      <c r="BR7" s="133">
        <f t="shared" si="4"/>
        <v>2629163</v>
      </c>
      <c r="BS7" s="133">
        <f t="shared" si="4"/>
        <v>1976379</v>
      </c>
      <c r="BT7" s="133">
        <f t="shared" si="4"/>
        <v>1427523</v>
      </c>
      <c r="BU7" s="133">
        <f t="shared" si="4"/>
        <v>138404</v>
      </c>
      <c r="BV7" s="133">
        <f t="shared" si="4"/>
        <v>10538904</v>
      </c>
      <c r="BW7" s="133">
        <f t="shared" si="4"/>
        <v>1234462</v>
      </c>
      <c r="BX7" s="133">
        <f t="shared" si="4"/>
        <v>8889901</v>
      </c>
      <c r="BY7" s="133">
        <f t="shared" si="4"/>
        <v>414541</v>
      </c>
      <c r="BZ7" s="133">
        <f t="shared" si="4"/>
        <v>104691</v>
      </c>
      <c r="CA7" s="133">
        <f t="shared" si="4"/>
        <v>17026838</v>
      </c>
      <c r="CB7" s="133">
        <f t="shared" si="4"/>
        <v>7507644</v>
      </c>
      <c r="CC7" s="133">
        <f t="shared" si="4"/>
        <v>7929593</v>
      </c>
      <c r="CD7" s="133">
        <f t="shared" si="4"/>
        <v>1235596</v>
      </c>
      <c r="CE7" s="133">
        <f t="shared" si="4"/>
        <v>354005</v>
      </c>
      <c r="CF7" s="133">
        <f t="shared" si="4"/>
        <v>5721073</v>
      </c>
      <c r="CG7" s="133">
        <f t="shared" si="4"/>
        <v>10259</v>
      </c>
      <c r="CH7" s="133">
        <f t="shared" si="4"/>
        <v>2189708</v>
      </c>
      <c r="CI7" s="133">
        <f t="shared" si="4"/>
        <v>43235933</v>
      </c>
    </row>
    <row r="8" spans="1:87" ht="13.5" customHeight="1" x14ac:dyDescent="0.15">
      <c r="A8" s="114" t="s">
        <v>23</v>
      </c>
      <c r="B8" s="115" t="s">
        <v>323</v>
      </c>
      <c r="C8" s="114" t="s">
        <v>324</v>
      </c>
      <c r="D8" s="116">
        <f>+SUM(E8,J8)</f>
        <v>251129</v>
      </c>
      <c r="E8" s="116">
        <f>+SUM(F8:I8)</f>
        <v>251129</v>
      </c>
      <c r="F8" s="116">
        <v>0</v>
      </c>
      <c r="G8" s="116">
        <v>251129</v>
      </c>
      <c r="H8" s="116">
        <v>0</v>
      </c>
      <c r="I8" s="116">
        <v>0</v>
      </c>
      <c r="J8" s="116">
        <v>0</v>
      </c>
      <c r="K8" s="116">
        <v>27157</v>
      </c>
      <c r="L8" s="116">
        <f>+SUM(M8,R8,V8,W8,AC8)</f>
        <v>4761171</v>
      </c>
      <c r="M8" s="116">
        <f>+SUM(N8:Q8)</f>
        <v>1106314</v>
      </c>
      <c r="N8" s="116">
        <v>512702</v>
      </c>
      <c r="O8" s="116">
        <v>558629</v>
      </c>
      <c r="P8" s="116">
        <v>34983</v>
      </c>
      <c r="Q8" s="116">
        <v>0</v>
      </c>
      <c r="R8" s="116">
        <f>+SUM(S8:U8)</f>
        <v>709042</v>
      </c>
      <c r="S8" s="116">
        <v>336891</v>
      </c>
      <c r="T8" s="116">
        <v>310206</v>
      </c>
      <c r="U8" s="116">
        <v>61945</v>
      </c>
      <c r="V8" s="116">
        <v>0</v>
      </c>
      <c r="W8" s="116">
        <f>+SUM(X8:AA8)</f>
        <v>2945815</v>
      </c>
      <c r="X8" s="116">
        <v>1655754</v>
      </c>
      <c r="Y8" s="116">
        <v>1252180</v>
      </c>
      <c r="Z8" s="116">
        <v>37881</v>
      </c>
      <c r="AA8" s="116">
        <v>0</v>
      </c>
      <c r="AB8" s="116">
        <v>49</v>
      </c>
      <c r="AC8" s="116">
        <v>0</v>
      </c>
      <c r="AD8" s="116">
        <v>450960</v>
      </c>
      <c r="AE8" s="116">
        <f>+SUM(D8,L8,AD8)</f>
        <v>5463260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649213</v>
      </c>
      <c r="AO8" s="116">
        <f>+SUM(AP8:AS8)</f>
        <v>510156</v>
      </c>
      <c r="AP8" s="116">
        <v>239068</v>
      </c>
      <c r="AQ8" s="116">
        <v>271088</v>
      </c>
      <c r="AR8" s="116">
        <v>0</v>
      </c>
      <c r="AS8" s="116">
        <v>0</v>
      </c>
      <c r="AT8" s="116">
        <f>+SUM(AU8:AW8)</f>
        <v>57923</v>
      </c>
      <c r="AU8" s="116">
        <v>11040</v>
      </c>
      <c r="AV8" s="116">
        <v>46883</v>
      </c>
      <c r="AW8" s="116">
        <v>0</v>
      </c>
      <c r="AX8" s="116">
        <v>0</v>
      </c>
      <c r="AY8" s="116">
        <f>+SUM(AZ8:BC8)</f>
        <v>81134</v>
      </c>
      <c r="AZ8" s="116">
        <v>39862</v>
      </c>
      <c r="BA8" s="116">
        <v>41272</v>
      </c>
      <c r="BB8" s="116">
        <v>0</v>
      </c>
      <c r="BC8" s="116">
        <v>0</v>
      </c>
      <c r="BD8" s="116">
        <v>101325</v>
      </c>
      <c r="BE8" s="116">
        <v>0</v>
      </c>
      <c r="BF8" s="116">
        <v>49852</v>
      </c>
      <c r="BG8" s="116">
        <f>+SUM(BF8,AN8,AF8)</f>
        <v>699065</v>
      </c>
      <c r="BH8" s="116">
        <f>SUM(D8,AF8)</f>
        <v>251129</v>
      </c>
      <c r="BI8" s="116">
        <f>SUM(E8,AG8)</f>
        <v>251129</v>
      </c>
      <c r="BJ8" s="116">
        <f>SUM(F8,AH8)</f>
        <v>0</v>
      </c>
      <c r="BK8" s="116">
        <f>SUM(G8,AI8)</f>
        <v>251129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27157</v>
      </c>
      <c r="BP8" s="116">
        <f>SUM(L8,AN8)</f>
        <v>5410384</v>
      </c>
      <c r="BQ8" s="116">
        <f>SUM(M8,AO8)</f>
        <v>1616470</v>
      </c>
      <c r="BR8" s="116">
        <f>SUM(N8,AP8)</f>
        <v>751770</v>
      </c>
      <c r="BS8" s="116">
        <f>SUM(O8,AQ8)</f>
        <v>829717</v>
      </c>
      <c r="BT8" s="116">
        <f>SUM(P8,AR8)</f>
        <v>34983</v>
      </c>
      <c r="BU8" s="116">
        <f>SUM(Q8,AS8)</f>
        <v>0</v>
      </c>
      <c r="BV8" s="116">
        <f>SUM(R8,AT8)</f>
        <v>766965</v>
      </c>
      <c r="BW8" s="116">
        <f>SUM(S8,AU8)</f>
        <v>347931</v>
      </c>
      <c r="BX8" s="116">
        <f>SUM(T8,AV8)</f>
        <v>357089</v>
      </c>
      <c r="BY8" s="116">
        <f>SUM(U8,AW8)</f>
        <v>61945</v>
      </c>
      <c r="BZ8" s="116">
        <f>SUM(V8,AX8)</f>
        <v>0</v>
      </c>
      <c r="CA8" s="116">
        <f>SUM(W8,AY8)</f>
        <v>3026949</v>
      </c>
      <c r="CB8" s="116">
        <f>SUM(X8,AZ8)</f>
        <v>1695616</v>
      </c>
      <c r="CC8" s="116">
        <f>SUM(Y8,BA8)</f>
        <v>1293452</v>
      </c>
      <c r="CD8" s="116">
        <f>SUM(Z8,BB8)</f>
        <v>37881</v>
      </c>
      <c r="CE8" s="116">
        <f>SUM(AA8,BC8)</f>
        <v>0</v>
      </c>
      <c r="CF8" s="116">
        <f>SUM(AB8,BD8)</f>
        <v>101374</v>
      </c>
      <c r="CG8" s="116">
        <f>SUM(AC8,BE8)</f>
        <v>0</v>
      </c>
      <c r="CH8" s="116">
        <f>SUM(AD8,BF8)</f>
        <v>500812</v>
      </c>
      <c r="CI8" s="116">
        <f>SUM(AE8,BG8)</f>
        <v>6162325</v>
      </c>
    </row>
    <row r="9" spans="1:87" ht="13.5" customHeight="1" x14ac:dyDescent="0.15">
      <c r="A9" s="114" t="s">
        <v>23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2000717</v>
      </c>
      <c r="M9" s="116">
        <f>+SUM(N9:Q9)</f>
        <v>725407</v>
      </c>
      <c r="N9" s="116">
        <v>104734</v>
      </c>
      <c r="O9" s="116">
        <v>368214</v>
      </c>
      <c r="P9" s="116">
        <v>233562</v>
      </c>
      <c r="Q9" s="116">
        <v>18897</v>
      </c>
      <c r="R9" s="116">
        <f>+SUM(S9:U9)</f>
        <v>492769</v>
      </c>
      <c r="S9" s="116">
        <v>26423</v>
      </c>
      <c r="T9" s="116">
        <v>448656</v>
      </c>
      <c r="U9" s="116">
        <v>17690</v>
      </c>
      <c r="V9" s="116">
        <v>5841</v>
      </c>
      <c r="W9" s="116">
        <f>+SUM(X9:AA9)</f>
        <v>776700</v>
      </c>
      <c r="X9" s="116">
        <v>453409</v>
      </c>
      <c r="Y9" s="116">
        <v>64625</v>
      </c>
      <c r="Z9" s="116">
        <v>258666</v>
      </c>
      <c r="AA9" s="116">
        <v>0</v>
      </c>
      <c r="AB9" s="116">
        <v>296630</v>
      </c>
      <c r="AC9" s="116">
        <v>0</v>
      </c>
      <c r="AD9" s="116">
        <v>140767</v>
      </c>
      <c r="AE9" s="116">
        <f>+SUM(D9,L9,AD9)</f>
        <v>2141484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645</v>
      </c>
      <c r="AN9" s="116">
        <f>+SUM(AO9,AT9,AX9,AY9,BE9)</f>
        <v>30360</v>
      </c>
      <c r="AO9" s="116">
        <f>+SUM(AP9:AS9)</f>
        <v>30360</v>
      </c>
      <c r="AP9" s="116">
        <v>30360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106488</v>
      </c>
      <c r="BE9" s="116">
        <v>0</v>
      </c>
      <c r="BF9" s="116">
        <v>6225</v>
      </c>
      <c r="BG9" s="116">
        <f>+SUM(BF9,AN9,AF9)</f>
        <v>36585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645</v>
      </c>
      <c r="BP9" s="116">
        <f>SUM(L9,AN9)</f>
        <v>2031077</v>
      </c>
      <c r="BQ9" s="116">
        <f>SUM(M9,AO9)</f>
        <v>755767</v>
      </c>
      <c r="BR9" s="116">
        <f>SUM(N9,AP9)</f>
        <v>135094</v>
      </c>
      <c r="BS9" s="116">
        <f>SUM(O9,AQ9)</f>
        <v>368214</v>
      </c>
      <c r="BT9" s="116">
        <f>SUM(P9,AR9)</f>
        <v>233562</v>
      </c>
      <c r="BU9" s="116">
        <f>SUM(Q9,AS9)</f>
        <v>18897</v>
      </c>
      <c r="BV9" s="116">
        <f>SUM(R9,AT9)</f>
        <v>492769</v>
      </c>
      <c r="BW9" s="116">
        <f>SUM(S9,AU9)</f>
        <v>26423</v>
      </c>
      <c r="BX9" s="116">
        <f>SUM(T9,AV9)</f>
        <v>448656</v>
      </c>
      <c r="BY9" s="116">
        <f>SUM(U9,AW9)</f>
        <v>17690</v>
      </c>
      <c r="BZ9" s="116">
        <f>SUM(V9,AX9)</f>
        <v>5841</v>
      </c>
      <c r="CA9" s="116">
        <f>SUM(W9,AY9)</f>
        <v>776700</v>
      </c>
      <c r="CB9" s="116">
        <f>SUM(X9,AZ9)</f>
        <v>453409</v>
      </c>
      <c r="CC9" s="116">
        <f>SUM(Y9,BA9)</f>
        <v>64625</v>
      </c>
      <c r="CD9" s="116">
        <f>SUM(Z9,BB9)</f>
        <v>258666</v>
      </c>
      <c r="CE9" s="116">
        <f>SUM(AA9,BC9)</f>
        <v>0</v>
      </c>
      <c r="CF9" s="116">
        <f>SUM(AB9,BD9)</f>
        <v>403118</v>
      </c>
      <c r="CG9" s="116">
        <f>SUM(AC9,BE9)</f>
        <v>0</v>
      </c>
      <c r="CH9" s="116">
        <f>SUM(AD9,BF9)</f>
        <v>146992</v>
      </c>
      <c r="CI9" s="116">
        <f>SUM(AE9,BG9)</f>
        <v>2178069</v>
      </c>
    </row>
    <row r="10" spans="1:87" ht="13.5" customHeight="1" x14ac:dyDescent="0.15">
      <c r="A10" s="114" t="s">
        <v>23</v>
      </c>
      <c r="B10" s="115" t="s">
        <v>336</v>
      </c>
      <c r="C10" s="114" t="s">
        <v>337</v>
      </c>
      <c r="D10" s="116">
        <f>+SUM(E10,J10)</f>
        <v>600841</v>
      </c>
      <c r="E10" s="116">
        <f>+SUM(F10:I10)</f>
        <v>558741</v>
      </c>
      <c r="F10" s="116">
        <v>0</v>
      </c>
      <c r="G10" s="116">
        <v>551969</v>
      </c>
      <c r="H10" s="116">
        <v>6772</v>
      </c>
      <c r="I10" s="116">
        <v>0</v>
      </c>
      <c r="J10" s="116">
        <v>42100</v>
      </c>
      <c r="K10" s="116">
        <v>0</v>
      </c>
      <c r="L10" s="116">
        <f>+SUM(M10,R10,V10,W10,AC10)</f>
        <v>1089888</v>
      </c>
      <c r="M10" s="116">
        <f>+SUM(N10:Q10)</f>
        <v>197916</v>
      </c>
      <c r="N10" s="116">
        <v>70228</v>
      </c>
      <c r="O10" s="116">
        <v>12769</v>
      </c>
      <c r="P10" s="116">
        <v>114919</v>
      </c>
      <c r="Q10" s="116">
        <v>0</v>
      </c>
      <c r="R10" s="116">
        <f>+SUM(S10:U10)</f>
        <v>141497</v>
      </c>
      <c r="S10" s="116">
        <v>9381</v>
      </c>
      <c r="T10" s="116">
        <v>101302</v>
      </c>
      <c r="U10" s="116">
        <v>30814</v>
      </c>
      <c r="V10" s="116">
        <v>0</v>
      </c>
      <c r="W10" s="116">
        <f>+SUM(X10:AA10)</f>
        <v>750475</v>
      </c>
      <c r="X10" s="116">
        <v>339090</v>
      </c>
      <c r="Y10" s="116">
        <v>375851</v>
      </c>
      <c r="Z10" s="116">
        <v>35534</v>
      </c>
      <c r="AA10" s="116">
        <v>0</v>
      </c>
      <c r="AB10" s="116">
        <v>0</v>
      </c>
      <c r="AC10" s="116">
        <v>0</v>
      </c>
      <c r="AD10" s="116">
        <v>0</v>
      </c>
      <c r="AE10" s="116">
        <f>+SUM(D10,L10,AD10)</f>
        <v>1690729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198948</v>
      </c>
      <c r="AO10" s="116">
        <f>+SUM(AP10:AS10)</f>
        <v>3025</v>
      </c>
      <c r="AP10" s="116">
        <v>3025</v>
      </c>
      <c r="AQ10" s="116">
        <v>0</v>
      </c>
      <c r="AR10" s="116">
        <v>0</v>
      </c>
      <c r="AS10" s="116">
        <v>0</v>
      </c>
      <c r="AT10" s="116">
        <f>+SUM(AU10:AW10)</f>
        <v>87435</v>
      </c>
      <c r="AU10" s="116">
        <v>0</v>
      </c>
      <c r="AV10" s="116">
        <v>0</v>
      </c>
      <c r="AW10" s="116">
        <v>87435</v>
      </c>
      <c r="AX10" s="116">
        <v>0</v>
      </c>
      <c r="AY10" s="116">
        <f>+SUM(AZ10:BC10)</f>
        <v>108488</v>
      </c>
      <c r="AZ10" s="116">
        <v>0</v>
      </c>
      <c r="BA10" s="116">
        <v>108488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198948</v>
      </c>
      <c r="BH10" s="116">
        <f>SUM(D10,AF10)</f>
        <v>600841</v>
      </c>
      <c r="BI10" s="116">
        <f>SUM(E10,AG10)</f>
        <v>558741</v>
      </c>
      <c r="BJ10" s="116">
        <f>SUM(F10,AH10)</f>
        <v>0</v>
      </c>
      <c r="BK10" s="116">
        <f>SUM(G10,AI10)</f>
        <v>551969</v>
      </c>
      <c r="BL10" s="116">
        <f>SUM(H10,AJ10)</f>
        <v>6772</v>
      </c>
      <c r="BM10" s="116">
        <f>SUM(I10,AK10)</f>
        <v>0</v>
      </c>
      <c r="BN10" s="116">
        <f>SUM(J10,AL10)</f>
        <v>42100</v>
      </c>
      <c r="BO10" s="116">
        <f>SUM(K10,AM10)</f>
        <v>0</v>
      </c>
      <c r="BP10" s="116">
        <f>SUM(L10,AN10)</f>
        <v>1288836</v>
      </c>
      <c r="BQ10" s="116">
        <f>SUM(M10,AO10)</f>
        <v>200941</v>
      </c>
      <c r="BR10" s="116">
        <f>SUM(N10,AP10)</f>
        <v>73253</v>
      </c>
      <c r="BS10" s="116">
        <f>SUM(O10,AQ10)</f>
        <v>12769</v>
      </c>
      <c r="BT10" s="116">
        <f>SUM(P10,AR10)</f>
        <v>114919</v>
      </c>
      <c r="BU10" s="116">
        <f>SUM(Q10,AS10)</f>
        <v>0</v>
      </c>
      <c r="BV10" s="116">
        <f>SUM(R10,AT10)</f>
        <v>228932</v>
      </c>
      <c r="BW10" s="116">
        <f>SUM(S10,AU10)</f>
        <v>9381</v>
      </c>
      <c r="BX10" s="116">
        <f>SUM(T10,AV10)</f>
        <v>101302</v>
      </c>
      <c r="BY10" s="116">
        <f>SUM(U10,AW10)</f>
        <v>118249</v>
      </c>
      <c r="BZ10" s="116">
        <f>SUM(V10,AX10)</f>
        <v>0</v>
      </c>
      <c r="CA10" s="116">
        <f>SUM(W10,AY10)</f>
        <v>858963</v>
      </c>
      <c r="CB10" s="116">
        <f>SUM(X10,AZ10)</f>
        <v>339090</v>
      </c>
      <c r="CC10" s="116">
        <f>SUM(Y10,BA10)</f>
        <v>484339</v>
      </c>
      <c r="CD10" s="116">
        <f>SUM(Z10,BB10)</f>
        <v>35534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0</v>
      </c>
      <c r="CI10" s="116">
        <f>SUM(AE10,BG10)</f>
        <v>1889677</v>
      </c>
    </row>
    <row r="11" spans="1:87" ht="13.5" customHeight="1" x14ac:dyDescent="0.15">
      <c r="A11" s="114" t="s">
        <v>23</v>
      </c>
      <c r="B11" s="115" t="s">
        <v>338</v>
      </c>
      <c r="C11" s="114" t="s">
        <v>339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2647576</v>
      </c>
      <c r="M11" s="116">
        <f>+SUM(N11:Q11)</f>
        <v>258610</v>
      </c>
      <c r="N11" s="116">
        <v>46644</v>
      </c>
      <c r="O11" s="116">
        <v>166462</v>
      </c>
      <c r="P11" s="116">
        <v>34213</v>
      </c>
      <c r="Q11" s="116">
        <v>11291</v>
      </c>
      <c r="R11" s="116">
        <f>+SUM(S11:U11)</f>
        <v>2130639</v>
      </c>
      <c r="S11" s="116">
        <v>79129</v>
      </c>
      <c r="T11" s="116">
        <v>2032686</v>
      </c>
      <c r="U11" s="116">
        <v>18824</v>
      </c>
      <c r="V11" s="116">
        <v>19832</v>
      </c>
      <c r="W11" s="116">
        <f>+SUM(X11:AA11)</f>
        <v>238083</v>
      </c>
      <c r="X11" s="116">
        <v>130823</v>
      </c>
      <c r="Y11" s="116">
        <v>84587</v>
      </c>
      <c r="Z11" s="116">
        <v>22673</v>
      </c>
      <c r="AA11" s="116">
        <v>0</v>
      </c>
      <c r="AB11" s="116">
        <v>0</v>
      </c>
      <c r="AC11" s="116">
        <v>412</v>
      </c>
      <c r="AD11" s="116">
        <v>0</v>
      </c>
      <c r="AE11" s="116">
        <f>+SUM(D11,L11,AD11)</f>
        <v>2647576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66910</v>
      </c>
      <c r="AO11" s="116">
        <f>+SUM(AP11:AS11)</f>
        <v>9140</v>
      </c>
      <c r="AP11" s="116">
        <v>4379</v>
      </c>
      <c r="AQ11" s="116">
        <v>0</v>
      </c>
      <c r="AR11" s="116">
        <v>4761</v>
      </c>
      <c r="AS11" s="116">
        <v>0</v>
      </c>
      <c r="AT11" s="116">
        <f>+SUM(AU11:AW11)</f>
        <v>22208</v>
      </c>
      <c r="AU11" s="116">
        <v>0</v>
      </c>
      <c r="AV11" s="116">
        <v>22208</v>
      </c>
      <c r="AW11" s="116">
        <v>0</v>
      </c>
      <c r="AX11" s="116">
        <v>0</v>
      </c>
      <c r="AY11" s="116">
        <f>+SUM(AZ11:BC11)</f>
        <v>35562</v>
      </c>
      <c r="AZ11" s="116">
        <v>33265</v>
      </c>
      <c r="BA11" s="116">
        <v>0</v>
      </c>
      <c r="BB11" s="116">
        <v>2297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66910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2714486</v>
      </c>
      <c r="BQ11" s="116">
        <f>SUM(M11,AO11)</f>
        <v>267750</v>
      </c>
      <c r="BR11" s="116">
        <f>SUM(N11,AP11)</f>
        <v>51023</v>
      </c>
      <c r="BS11" s="116">
        <f>SUM(O11,AQ11)</f>
        <v>166462</v>
      </c>
      <c r="BT11" s="116">
        <f>SUM(P11,AR11)</f>
        <v>38974</v>
      </c>
      <c r="BU11" s="116">
        <f>SUM(Q11,AS11)</f>
        <v>11291</v>
      </c>
      <c r="BV11" s="116">
        <f>SUM(R11,AT11)</f>
        <v>2152847</v>
      </c>
      <c r="BW11" s="116">
        <f>SUM(S11,AU11)</f>
        <v>79129</v>
      </c>
      <c r="BX11" s="116">
        <f>SUM(T11,AV11)</f>
        <v>2054894</v>
      </c>
      <c r="BY11" s="116">
        <f>SUM(U11,AW11)</f>
        <v>18824</v>
      </c>
      <c r="BZ11" s="116">
        <f>SUM(V11,AX11)</f>
        <v>19832</v>
      </c>
      <c r="CA11" s="116">
        <f>SUM(W11,AY11)</f>
        <v>273645</v>
      </c>
      <c r="CB11" s="116">
        <f>SUM(X11,AZ11)</f>
        <v>164088</v>
      </c>
      <c r="CC11" s="116">
        <f>SUM(Y11,BA11)</f>
        <v>84587</v>
      </c>
      <c r="CD11" s="116">
        <f>SUM(Z11,BB11)</f>
        <v>24970</v>
      </c>
      <c r="CE11" s="116">
        <f>SUM(AA11,BC11)</f>
        <v>0</v>
      </c>
      <c r="CF11" s="116">
        <f>SUM(AB11,BD11)</f>
        <v>0</v>
      </c>
      <c r="CG11" s="116">
        <f>SUM(AC11,BE11)</f>
        <v>412</v>
      </c>
      <c r="CH11" s="116">
        <f>SUM(AD11,BF11)</f>
        <v>0</v>
      </c>
      <c r="CI11" s="116">
        <f>SUM(AE11,BG11)</f>
        <v>2714486</v>
      </c>
    </row>
    <row r="12" spans="1:87" ht="13.5" customHeight="1" x14ac:dyDescent="0.15">
      <c r="A12" s="114" t="s">
        <v>23</v>
      </c>
      <c r="B12" s="115" t="s">
        <v>340</v>
      </c>
      <c r="C12" s="114" t="s">
        <v>341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320667</v>
      </c>
      <c r="M12" s="116">
        <f>+SUM(N12:Q12)</f>
        <v>116819</v>
      </c>
      <c r="N12" s="116">
        <v>2279</v>
      </c>
      <c r="O12" s="116">
        <v>114540</v>
      </c>
      <c r="P12" s="116">
        <v>0</v>
      </c>
      <c r="Q12" s="116">
        <v>0</v>
      </c>
      <c r="R12" s="116">
        <f>+SUM(S12:U12)</f>
        <v>23709</v>
      </c>
      <c r="S12" s="116">
        <v>23709</v>
      </c>
      <c r="T12" s="116">
        <v>0</v>
      </c>
      <c r="U12" s="116">
        <v>0</v>
      </c>
      <c r="V12" s="116">
        <v>8195</v>
      </c>
      <c r="W12" s="116">
        <f>+SUM(X12:AA12)</f>
        <v>171944</v>
      </c>
      <c r="X12" s="116">
        <v>133944</v>
      </c>
      <c r="Y12" s="116">
        <v>618</v>
      </c>
      <c r="Z12" s="116">
        <v>0</v>
      </c>
      <c r="AA12" s="116">
        <v>37382</v>
      </c>
      <c r="AB12" s="116">
        <v>781799</v>
      </c>
      <c r="AC12" s="116">
        <v>0</v>
      </c>
      <c r="AD12" s="116">
        <v>10796</v>
      </c>
      <c r="AE12" s="116">
        <f>+SUM(D12,L12,AD12)</f>
        <v>331463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60617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37980</v>
      </c>
      <c r="AU12" s="116">
        <v>0</v>
      </c>
      <c r="AV12" s="116">
        <v>37980</v>
      </c>
      <c r="AW12" s="116">
        <v>0</v>
      </c>
      <c r="AX12" s="116">
        <v>0</v>
      </c>
      <c r="AY12" s="116">
        <f>+SUM(AZ12:BC12)</f>
        <v>22637</v>
      </c>
      <c r="AZ12" s="116">
        <v>0</v>
      </c>
      <c r="BA12" s="116">
        <v>22637</v>
      </c>
      <c r="BB12" s="116">
        <v>0</v>
      </c>
      <c r="BC12" s="116">
        <v>0</v>
      </c>
      <c r="BD12" s="116">
        <v>33657</v>
      </c>
      <c r="BE12" s="116">
        <v>0</v>
      </c>
      <c r="BF12" s="116">
        <v>0</v>
      </c>
      <c r="BG12" s="116">
        <f>+SUM(BF12,AN12,AF12)</f>
        <v>60617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381284</v>
      </c>
      <c r="BQ12" s="116">
        <f>SUM(M12,AO12)</f>
        <v>116819</v>
      </c>
      <c r="BR12" s="116">
        <f>SUM(N12,AP12)</f>
        <v>2279</v>
      </c>
      <c r="BS12" s="116">
        <f>SUM(O12,AQ12)</f>
        <v>114540</v>
      </c>
      <c r="BT12" s="116">
        <f>SUM(P12,AR12)</f>
        <v>0</v>
      </c>
      <c r="BU12" s="116">
        <f>SUM(Q12,AS12)</f>
        <v>0</v>
      </c>
      <c r="BV12" s="116">
        <f>SUM(R12,AT12)</f>
        <v>61689</v>
      </c>
      <c r="BW12" s="116">
        <f>SUM(S12,AU12)</f>
        <v>23709</v>
      </c>
      <c r="BX12" s="116">
        <f>SUM(T12,AV12)</f>
        <v>37980</v>
      </c>
      <c r="BY12" s="116">
        <f>SUM(U12,AW12)</f>
        <v>0</v>
      </c>
      <c r="BZ12" s="116">
        <f>SUM(V12,AX12)</f>
        <v>8195</v>
      </c>
      <c r="CA12" s="116">
        <f>SUM(W12,AY12)</f>
        <v>194581</v>
      </c>
      <c r="CB12" s="116">
        <f>SUM(X12,AZ12)</f>
        <v>133944</v>
      </c>
      <c r="CC12" s="116">
        <f>SUM(Y12,BA12)</f>
        <v>23255</v>
      </c>
      <c r="CD12" s="116">
        <f>SUM(Z12,BB12)</f>
        <v>0</v>
      </c>
      <c r="CE12" s="116">
        <f>SUM(AA12,BC12)</f>
        <v>37382</v>
      </c>
      <c r="CF12" s="116">
        <f>SUM(AB12,BD12)</f>
        <v>815456</v>
      </c>
      <c r="CG12" s="116">
        <f>SUM(AC12,BE12)</f>
        <v>0</v>
      </c>
      <c r="CH12" s="116">
        <f>SUM(AD12,BF12)</f>
        <v>10796</v>
      </c>
      <c r="CI12" s="116">
        <f>SUM(AE12,BG12)</f>
        <v>392080</v>
      </c>
    </row>
    <row r="13" spans="1:87" ht="13.5" customHeight="1" x14ac:dyDescent="0.15">
      <c r="A13" s="114" t="s">
        <v>23</v>
      </c>
      <c r="B13" s="115" t="s">
        <v>346</v>
      </c>
      <c r="C13" s="114" t="s">
        <v>347</v>
      </c>
      <c r="D13" s="116">
        <f>+SUM(E13,J13)</f>
        <v>829455</v>
      </c>
      <c r="E13" s="116">
        <f>+SUM(F13:I13)</f>
        <v>829455</v>
      </c>
      <c r="F13" s="116">
        <v>0</v>
      </c>
      <c r="G13" s="116">
        <v>829455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1139510</v>
      </c>
      <c r="M13" s="116">
        <f>+SUM(N13:Q13)</f>
        <v>169605</v>
      </c>
      <c r="N13" s="116">
        <v>48892</v>
      </c>
      <c r="O13" s="116">
        <v>42783</v>
      </c>
      <c r="P13" s="116">
        <v>75389</v>
      </c>
      <c r="Q13" s="116">
        <v>2541</v>
      </c>
      <c r="R13" s="116">
        <f>+SUM(S13:U13)</f>
        <v>54961</v>
      </c>
      <c r="S13" s="116">
        <v>19054</v>
      </c>
      <c r="T13" s="116">
        <v>31380</v>
      </c>
      <c r="U13" s="116">
        <v>4527</v>
      </c>
      <c r="V13" s="116">
        <v>0</v>
      </c>
      <c r="W13" s="116">
        <f>+SUM(X13:AA13)</f>
        <v>914944</v>
      </c>
      <c r="X13" s="116">
        <v>247298</v>
      </c>
      <c r="Y13" s="116">
        <v>666183</v>
      </c>
      <c r="Z13" s="116">
        <v>1463</v>
      </c>
      <c r="AA13" s="116">
        <v>0</v>
      </c>
      <c r="AB13" s="116">
        <v>0</v>
      </c>
      <c r="AC13" s="116">
        <v>0</v>
      </c>
      <c r="AD13" s="116">
        <v>0</v>
      </c>
      <c r="AE13" s="116">
        <f>+SUM(D13,L13,AD13)</f>
        <v>1968965</v>
      </c>
      <c r="AF13" s="116">
        <f>+SUM(AG13,AL13)</f>
        <v>126284</v>
      </c>
      <c r="AG13" s="116">
        <f>+SUM(AH13:AK13)</f>
        <v>126284</v>
      </c>
      <c r="AH13" s="116">
        <v>0</v>
      </c>
      <c r="AI13" s="116">
        <v>126017</v>
      </c>
      <c r="AJ13" s="116">
        <v>0</v>
      </c>
      <c r="AK13" s="116">
        <v>267</v>
      </c>
      <c r="AL13" s="116">
        <v>0</v>
      </c>
      <c r="AM13" s="116">
        <v>0</v>
      </c>
      <c r="AN13" s="116">
        <f>+SUM(AO13,AT13,AX13,AY13,BE13)</f>
        <v>229062</v>
      </c>
      <c r="AO13" s="116">
        <f>+SUM(AP13:AS13)</f>
        <v>43064</v>
      </c>
      <c r="AP13" s="116">
        <v>20078</v>
      </c>
      <c r="AQ13" s="116">
        <v>0</v>
      </c>
      <c r="AR13" s="116">
        <v>22986</v>
      </c>
      <c r="AS13" s="116">
        <v>0</v>
      </c>
      <c r="AT13" s="116">
        <f>+SUM(AU13:AW13)</f>
        <v>68743</v>
      </c>
      <c r="AU13" s="116">
        <v>0</v>
      </c>
      <c r="AV13" s="116">
        <v>68743</v>
      </c>
      <c r="AW13" s="116">
        <v>0</v>
      </c>
      <c r="AX13" s="116">
        <v>0</v>
      </c>
      <c r="AY13" s="116">
        <f>+SUM(AZ13:BC13)</f>
        <v>117255</v>
      </c>
      <c r="AZ13" s="116">
        <v>105819</v>
      </c>
      <c r="BA13" s="116">
        <v>6648</v>
      </c>
      <c r="BB13" s="116">
        <v>0</v>
      </c>
      <c r="BC13" s="116">
        <v>4788</v>
      </c>
      <c r="BD13" s="116">
        <v>0</v>
      </c>
      <c r="BE13" s="116">
        <v>0</v>
      </c>
      <c r="BF13" s="116">
        <v>3451</v>
      </c>
      <c r="BG13" s="116">
        <f>+SUM(BF13,AN13,AF13)</f>
        <v>358797</v>
      </c>
      <c r="BH13" s="116">
        <f>SUM(D13,AF13)</f>
        <v>955739</v>
      </c>
      <c r="BI13" s="116">
        <f>SUM(E13,AG13)</f>
        <v>955739</v>
      </c>
      <c r="BJ13" s="116">
        <f>SUM(F13,AH13)</f>
        <v>0</v>
      </c>
      <c r="BK13" s="116">
        <f>SUM(G13,AI13)</f>
        <v>955472</v>
      </c>
      <c r="BL13" s="116">
        <f>SUM(H13,AJ13)</f>
        <v>0</v>
      </c>
      <c r="BM13" s="116">
        <f>SUM(I13,AK13)</f>
        <v>267</v>
      </c>
      <c r="BN13" s="116">
        <f>SUM(J13,AL13)</f>
        <v>0</v>
      </c>
      <c r="BO13" s="116">
        <f>SUM(K13,AM13)</f>
        <v>0</v>
      </c>
      <c r="BP13" s="116">
        <f>SUM(L13,AN13)</f>
        <v>1368572</v>
      </c>
      <c r="BQ13" s="116">
        <f>SUM(M13,AO13)</f>
        <v>212669</v>
      </c>
      <c r="BR13" s="116">
        <f>SUM(N13,AP13)</f>
        <v>68970</v>
      </c>
      <c r="BS13" s="116">
        <f>SUM(O13,AQ13)</f>
        <v>42783</v>
      </c>
      <c r="BT13" s="116">
        <f>SUM(P13,AR13)</f>
        <v>98375</v>
      </c>
      <c r="BU13" s="116">
        <f>SUM(Q13,AS13)</f>
        <v>2541</v>
      </c>
      <c r="BV13" s="116">
        <f>SUM(R13,AT13)</f>
        <v>123704</v>
      </c>
      <c r="BW13" s="116">
        <f>SUM(S13,AU13)</f>
        <v>19054</v>
      </c>
      <c r="BX13" s="116">
        <f>SUM(T13,AV13)</f>
        <v>100123</v>
      </c>
      <c r="BY13" s="116">
        <f>SUM(U13,AW13)</f>
        <v>4527</v>
      </c>
      <c r="BZ13" s="116">
        <f>SUM(V13,AX13)</f>
        <v>0</v>
      </c>
      <c r="CA13" s="116">
        <f>SUM(W13,AY13)</f>
        <v>1032199</v>
      </c>
      <c r="CB13" s="116">
        <f>SUM(X13,AZ13)</f>
        <v>353117</v>
      </c>
      <c r="CC13" s="116">
        <f>SUM(Y13,BA13)</f>
        <v>672831</v>
      </c>
      <c r="CD13" s="116">
        <f>SUM(Z13,BB13)</f>
        <v>1463</v>
      </c>
      <c r="CE13" s="116">
        <f>SUM(AA13,BC13)</f>
        <v>4788</v>
      </c>
      <c r="CF13" s="116">
        <f>SUM(AB13,BD13)</f>
        <v>0</v>
      </c>
      <c r="CG13" s="116">
        <f>SUM(AC13,BE13)</f>
        <v>0</v>
      </c>
      <c r="CH13" s="116">
        <f>SUM(AD13,BF13)</f>
        <v>3451</v>
      </c>
      <c r="CI13" s="116">
        <f>SUM(AE13,BG13)</f>
        <v>2327762</v>
      </c>
    </row>
    <row r="14" spans="1:87" ht="13.5" customHeight="1" x14ac:dyDescent="0.15">
      <c r="A14" s="114" t="s">
        <v>23</v>
      </c>
      <c r="B14" s="115" t="s">
        <v>348</v>
      </c>
      <c r="C14" s="114" t="s">
        <v>349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107206</v>
      </c>
      <c r="M14" s="116">
        <f>+SUM(N14:Q14)</f>
        <v>77104</v>
      </c>
      <c r="N14" s="116">
        <v>8607</v>
      </c>
      <c r="O14" s="116">
        <v>62981</v>
      </c>
      <c r="P14" s="116">
        <v>0</v>
      </c>
      <c r="Q14" s="116">
        <v>5516</v>
      </c>
      <c r="R14" s="116">
        <f>+SUM(S14:U14)</f>
        <v>15036</v>
      </c>
      <c r="S14" s="116">
        <v>14230</v>
      </c>
      <c r="T14" s="116">
        <v>0</v>
      </c>
      <c r="U14" s="116">
        <v>806</v>
      </c>
      <c r="V14" s="116">
        <v>0</v>
      </c>
      <c r="W14" s="116">
        <f>+SUM(X14:AA14)</f>
        <v>15066</v>
      </c>
      <c r="X14" s="116">
        <v>14300</v>
      </c>
      <c r="Y14" s="116">
        <v>0</v>
      </c>
      <c r="Z14" s="116">
        <v>766</v>
      </c>
      <c r="AA14" s="116">
        <v>0</v>
      </c>
      <c r="AB14" s="116">
        <v>175701</v>
      </c>
      <c r="AC14" s="116">
        <v>0</v>
      </c>
      <c r="AD14" s="116">
        <v>12814</v>
      </c>
      <c r="AE14" s="116">
        <f>+SUM(D14,L14,AD14)</f>
        <v>120020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102163</v>
      </c>
      <c r="AO14" s="116">
        <f>+SUM(AP14:AS14)</f>
        <v>12071</v>
      </c>
      <c r="AP14" s="116">
        <v>1038</v>
      </c>
      <c r="AQ14" s="116">
        <v>0</v>
      </c>
      <c r="AR14" s="116">
        <v>11033</v>
      </c>
      <c r="AS14" s="116">
        <v>0</v>
      </c>
      <c r="AT14" s="116">
        <f>+SUM(AU14:AW14)</f>
        <v>79568</v>
      </c>
      <c r="AU14" s="116">
        <v>0</v>
      </c>
      <c r="AV14" s="116">
        <v>79568</v>
      </c>
      <c r="AW14" s="116">
        <v>0</v>
      </c>
      <c r="AX14" s="116">
        <v>0</v>
      </c>
      <c r="AY14" s="116">
        <f>+SUM(AZ14:BC14)</f>
        <v>10524</v>
      </c>
      <c r="AZ14" s="116">
        <v>10524</v>
      </c>
      <c r="BA14" s="116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246</v>
      </c>
      <c r="BG14" s="116">
        <f>+SUM(BF14,AN14,AF14)</f>
        <v>102409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209369</v>
      </c>
      <c r="BQ14" s="116">
        <f>SUM(M14,AO14)</f>
        <v>89175</v>
      </c>
      <c r="BR14" s="116">
        <f>SUM(N14,AP14)</f>
        <v>9645</v>
      </c>
      <c r="BS14" s="116">
        <f>SUM(O14,AQ14)</f>
        <v>62981</v>
      </c>
      <c r="BT14" s="116">
        <f>SUM(P14,AR14)</f>
        <v>11033</v>
      </c>
      <c r="BU14" s="116">
        <f>SUM(Q14,AS14)</f>
        <v>5516</v>
      </c>
      <c r="BV14" s="116">
        <f>SUM(R14,AT14)</f>
        <v>94604</v>
      </c>
      <c r="BW14" s="116">
        <f>SUM(S14,AU14)</f>
        <v>14230</v>
      </c>
      <c r="BX14" s="116">
        <f>SUM(T14,AV14)</f>
        <v>79568</v>
      </c>
      <c r="BY14" s="116">
        <f>SUM(U14,AW14)</f>
        <v>806</v>
      </c>
      <c r="BZ14" s="116">
        <f>SUM(V14,AX14)</f>
        <v>0</v>
      </c>
      <c r="CA14" s="116">
        <f>SUM(W14,AY14)</f>
        <v>25590</v>
      </c>
      <c r="CB14" s="116">
        <f>SUM(X14,AZ14)</f>
        <v>24824</v>
      </c>
      <c r="CC14" s="116">
        <f>SUM(Y14,BA14)</f>
        <v>0</v>
      </c>
      <c r="CD14" s="116">
        <f>SUM(Z14,BB14)</f>
        <v>766</v>
      </c>
      <c r="CE14" s="116">
        <f>SUM(AA14,BC14)</f>
        <v>0</v>
      </c>
      <c r="CF14" s="116">
        <f>SUM(AB14,BD14)</f>
        <v>175701</v>
      </c>
      <c r="CG14" s="116">
        <f>SUM(AC14,BE14)</f>
        <v>0</v>
      </c>
      <c r="CH14" s="116">
        <f>SUM(AD14,BF14)</f>
        <v>13060</v>
      </c>
      <c r="CI14" s="116">
        <f>SUM(AE14,BG14)</f>
        <v>222429</v>
      </c>
    </row>
    <row r="15" spans="1:87" ht="13.5" customHeight="1" x14ac:dyDescent="0.15">
      <c r="A15" s="114" t="s">
        <v>23</v>
      </c>
      <c r="B15" s="115" t="s">
        <v>351</v>
      </c>
      <c r="C15" s="114" t="s">
        <v>352</v>
      </c>
      <c r="D15" s="116">
        <f>+SUM(E15,J15)</f>
        <v>358963</v>
      </c>
      <c r="E15" s="116">
        <f>+SUM(F15:I15)</f>
        <v>358963</v>
      </c>
      <c r="F15" s="116">
        <v>913</v>
      </c>
      <c r="G15" s="116">
        <v>358050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666608</v>
      </c>
      <c r="M15" s="116">
        <f>+SUM(N15:Q15)</f>
        <v>92996</v>
      </c>
      <c r="N15" s="116">
        <v>21994</v>
      </c>
      <c r="O15" s="116">
        <v>48367</v>
      </c>
      <c r="P15" s="116">
        <v>0</v>
      </c>
      <c r="Q15" s="116">
        <v>22635</v>
      </c>
      <c r="R15" s="116">
        <f>+SUM(S15:U15)</f>
        <v>263545</v>
      </c>
      <c r="S15" s="116">
        <v>7769</v>
      </c>
      <c r="T15" s="116">
        <v>245589</v>
      </c>
      <c r="U15" s="116">
        <v>10187</v>
      </c>
      <c r="V15" s="116">
        <v>31598</v>
      </c>
      <c r="W15" s="116">
        <f>+SUM(X15:AA15)</f>
        <v>278469</v>
      </c>
      <c r="X15" s="116">
        <v>51262</v>
      </c>
      <c r="Y15" s="116">
        <v>199322</v>
      </c>
      <c r="Z15" s="116">
        <v>16785</v>
      </c>
      <c r="AA15" s="116">
        <v>11100</v>
      </c>
      <c r="AB15" s="116">
        <v>0</v>
      </c>
      <c r="AC15" s="116">
        <v>0</v>
      </c>
      <c r="AD15" s="116">
        <v>0</v>
      </c>
      <c r="AE15" s="116">
        <f>+SUM(D15,L15,AD15)</f>
        <v>1025571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77390</v>
      </c>
      <c r="AO15" s="116">
        <f>+SUM(AP15:AS15)</f>
        <v>8485</v>
      </c>
      <c r="AP15" s="116">
        <v>8485</v>
      </c>
      <c r="AQ15" s="116">
        <v>0</v>
      </c>
      <c r="AR15" s="116">
        <v>0</v>
      </c>
      <c r="AS15" s="116">
        <v>0</v>
      </c>
      <c r="AT15" s="116">
        <f>+SUM(AU15:AW15)</f>
        <v>34733</v>
      </c>
      <c r="AU15" s="116">
        <v>34733</v>
      </c>
      <c r="AV15" s="116">
        <v>0</v>
      </c>
      <c r="AW15" s="116">
        <v>0</v>
      </c>
      <c r="AX15" s="116">
        <v>0</v>
      </c>
      <c r="AY15" s="116">
        <f>+SUM(AZ15:BC15)</f>
        <v>34172</v>
      </c>
      <c r="AZ15" s="116">
        <v>0</v>
      </c>
      <c r="BA15" s="116">
        <v>0</v>
      </c>
      <c r="BB15" s="116">
        <v>0</v>
      </c>
      <c r="BC15" s="116">
        <v>34172</v>
      </c>
      <c r="BD15" s="116">
        <v>0</v>
      </c>
      <c r="BE15" s="116">
        <v>0</v>
      </c>
      <c r="BF15" s="116">
        <v>0</v>
      </c>
      <c r="BG15" s="116">
        <f>+SUM(BF15,AN15,AF15)</f>
        <v>77390</v>
      </c>
      <c r="BH15" s="116">
        <f>SUM(D15,AF15)</f>
        <v>358963</v>
      </c>
      <c r="BI15" s="116">
        <f>SUM(E15,AG15)</f>
        <v>358963</v>
      </c>
      <c r="BJ15" s="116">
        <f>SUM(F15,AH15)</f>
        <v>913</v>
      </c>
      <c r="BK15" s="116">
        <f>SUM(G15,AI15)</f>
        <v>358050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743998</v>
      </c>
      <c r="BQ15" s="116">
        <f>SUM(M15,AO15)</f>
        <v>101481</v>
      </c>
      <c r="BR15" s="116">
        <f>SUM(N15,AP15)</f>
        <v>30479</v>
      </c>
      <c r="BS15" s="116">
        <f>SUM(O15,AQ15)</f>
        <v>48367</v>
      </c>
      <c r="BT15" s="116">
        <f>SUM(P15,AR15)</f>
        <v>0</v>
      </c>
      <c r="BU15" s="116">
        <f>SUM(Q15,AS15)</f>
        <v>22635</v>
      </c>
      <c r="BV15" s="116">
        <f>SUM(R15,AT15)</f>
        <v>298278</v>
      </c>
      <c r="BW15" s="116">
        <f>SUM(S15,AU15)</f>
        <v>42502</v>
      </c>
      <c r="BX15" s="116">
        <f>SUM(T15,AV15)</f>
        <v>245589</v>
      </c>
      <c r="BY15" s="116">
        <f>SUM(U15,AW15)</f>
        <v>10187</v>
      </c>
      <c r="BZ15" s="116">
        <f>SUM(V15,AX15)</f>
        <v>31598</v>
      </c>
      <c r="CA15" s="116">
        <f>SUM(W15,AY15)</f>
        <v>312641</v>
      </c>
      <c r="CB15" s="116">
        <f>SUM(X15,AZ15)</f>
        <v>51262</v>
      </c>
      <c r="CC15" s="116">
        <f>SUM(Y15,BA15)</f>
        <v>199322</v>
      </c>
      <c r="CD15" s="116">
        <f>SUM(Z15,BB15)</f>
        <v>16785</v>
      </c>
      <c r="CE15" s="116">
        <f>SUM(AA15,BC15)</f>
        <v>45272</v>
      </c>
      <c r="CF15" s="116">
        <f>SUM(AB15,BD15)</f>
        <v>0</v>
      </c>
      <c r="CG15" s="116">
        <f>SUM(AC15,BE15)</f>
        <v>0</v>
      </c>
      <c r="CH15" s="116">
        <f>SUM(AD15,BF15)</f>
        <v>0</v>
      </c>
      <c r="CI15" s="116">
        <f>SUM(AE15,BG15)</f>
        <v>1102961</v>
      </c>
    </row>
    <row r="16" spans="1:87" ht="13.5" customHeight="1" x14ac:dyDescent="0.15">
      <c r="A16" s="114" t="s">
        <v>23</v>
      </c>
      <c r="B16" s="115" t="s">
        <v>353</v>
      </c>
      <c r="C16" s="114" t="s">
        <v>354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19738</v>
      </c>
      <c r="L16" s="116">
        <f>+SUM(M16,R16,V16,W16,AC16)</f>
        <v>1227191</v>
      </c>
      <c r="M16" s="116">
        <f>+SUM(N16:Q16)</f>
        <v>34386</v>
      </c>
      <c r="N16" s="116">
        <v>34386</v>
      </c>
      <c r="O16" s="116">
        <v>0</v>
      </c>
      <c r="P16" s="116">
        <v>0</v>
      </c>
      <c r="Q16" s="116">
        <v>0</v>
      </c>
      <c r="R16" s="116">
        <f>+SUM(S16:U16)</f>
        <v>380</v>
      </c>
      <c r="S16" s="116">
        <v>0</v>
      </c>
      <c r="T16" s="116">
        <v>380</v>
      </c>
      <c r="U16" s="116">
        <v>0</v>
      </c>
      <c r="V16" s="116">
        <v>0</v>
      </c>
      <c r="W16" s="116">
        <f>+SUM(X16:AA16)</f>
        <v>1192425</v>
      </c>
      <c r="X16" s="116">
        <v>736262</v>
      </c>
      <c r="Y16" s="116">
        <v>41137</v>
      </c>
      <c r="Z16" s="116">
        <v>415026</v>
      </c>
      <c r="AA16" s="116">
        <v>0</v>
      </c>
      <c r="AB16" s="116">
        <v>103</v>
      </c>
      <c r="AC16" s="116">
        <v>0</v>
      </c>
      <c r="AD16" s="116">
        <v>29633</v>
      </c>
      <c r="AE16" s="116">
        <f>+SUM(D16,L16,AD16)</f>
        <v>1256824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200085</v>
      </c>
      <c r="AO16" s="116">
        <f>+SUM(AP16:AS16)</f>
        <v>25718</v>
      </c>
      <c r="AP16" s="116">
        <v>25718</v>
      </c>
      <c r="AQ16" s="116">
        <v>0</v>
      </c>
      <c r="AR16" s="116">
        <v>0</v>
      </c>
      <c r="AS16" s="116">
        <v>0</v>
      </c>
      <c r="AT16" s="116">
        <f>+SUM(AU16:AW16)</f>
        <v>128781</v>
      </c>
      <c r="AU16" s="116">
        <v>0</v>
      </c>
      <c r="AV16" s="116">
        <v>128781</v>
      </c>
      <c r="AW16" s="116">
        <v>0</v>
      </c>
      <c r="AX16" s="116">
        <v>0</v>
      </c>
      <c r="AY16" s="116">
        <f>+SUM(AZ16:BC16)</f>
        <v>45586</v>
      </c>
      <c r="AZ16" s="116">
        <v>0</v>
      </c>
      <c r="BA16" s="116">
        <v>36151</v>
      </c>
      <c r="BB16" s="116">
        <v>5302</v>
      </c>
      <c r="BC16" s="116">
        <v>4133</v>
      </c>
      <c r="BD16" s="116">
        <v>0</v>
      </c>
      <c r="BE16" s="116">
        <v>0</v>
      </c>
      <c r="BF16" s="116">
        <v>24299</v>
      </c>
      <c r="BG16" s="116">
        <f>+SUM(BF16,AN16,AF16)</f>
        <v>224384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19738</v>
      </c>
      <c r="BP16" s="116">
        <f>SUM(L16,AN16)</f>
        <v>1427276</v>
      </c>
      <c r="BQ16" s="116">
        <f>SUM(M16,AO16)</f>
        <v>60104</v>
      </c>
      <c r="BR16" s="116">
        <f>SUM(N16,AP16)</f>
        <v>60104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129161</v>
      </c>
      <c r="BW16" s="116">
        <f>SUM(S16,AU16)</f>
        <v>0</v>
      </c>
      <c r="BX16" s="116">
        <f>SUM(T16,AV16)</f>
        <v>129161</v>
      </c>
      <c r="BY16" s="116">
        <f>SUM(U16,AW16)</f>
        <v>0</v>
      </c>
      <c r="BZ16" s="116">
        <f>SUM(V16,AX16)</f>
        <v>0</v>
      </c>
      <c r="CA16" s="116">
        <f>SUM(W16,AY16)</f>
        <v>1238011</v>
      </c>
      <c r="CB16" s="116">
        <f>SUM(X16,AZ16)</f>
        <v>736262</v>
      </c>
      <c r="CC16" s="116">
        <f>SUM(Y16,BA16)</f>
        <v>77288</v>
      </c>
      <c r="CD16" s="116">
        <f>SUM(Z16,BB16)</f>
        <v>420328</v>
      </c>
      <c r="CE16" s="116">
        <f>SUM(AA16,BC16)</f>
        <v>4133</v>
      </c>
      <c r="CF16" s="116">
        <f>SUM(AB16,BD16)</f>
        <v>103</v>
      </c>
      <c r="CG16" s="116">
        <f>SUM(AC16,BE16)</f>
        <v>0</v>
      </c>
      <c r="CH16" s="116">
        <f>SUM(AD16,BF16)</f>
        <v>53932</v>
      </c>
      <c r="CI16" s="116">
        <f>SUM(AE16,BG16)</f>
        <v>1481208</v>
      </c>
    </row>
    <row r="17" spans="1:87" ht="13.5" customHeight="1" x14ac:dyDescent="0.15">
      <c r="A17" s="114" t="s">
        <v>23</v>
      </c>
      <c r="B17" s="115" t="s">
        <v>355</v>
      </c>
      <c r="C17" s="114" t="s">
        <v>356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868382</v>
      </c>
      <c r="M17" s="116">
        <f>+SUM(N17:Q17)</f>
        <v>211277</v>
      </c>
      <c r="N17" s="116">
        <v>18155</v>
      </c>
      <c r="O17" s="116">
        <v>114558</v>
      </c>
      <c r="P17" s="116">
        <v>70371</v>
      </c>
      <c r="Q17" s="116">
        <v>8193</v>
      </c>
      <c r="R17" s="116">
        <f>+SUM(S17:U17)</f>
        <v>525000</v>
      </c>
      <c r="S17" s="116">
        <v>19676</v>
      </c>
      <c r="T17" s="116">
        <v>495762</v>
      </c>
      <c r="U17" s="116">
        <v>9562</v>
      </c>
      <c r="V17" s="116">
        <v>11000</v>
      </c>
      <c r="W17" s="116">
        <f>+SUM(X17:AA17)</f>
        <v>121105</v>
      </c>
      <c r="X17" s="116">
        <v>33818</v>
      </c>
      <c r="Y17" s="116">
        <v>82683</v>
      </c>
      <c r="Z17" s="116">
        <v>4604</v>
      </c>
      <c r="AA17" s="116">
        <v>0</v>
      </c>
      <c r="AB17" s="116">
        <v>0</v>
      </c>
      <c r="AC17" s="116">
        <v>0</v>
      </c>
      <c r="AD17" s="116">
        <v>0</v>
      </c>
      <c r="AE17" s="116">
        <f>+SUM(D17,L17,AD17)</f>
        <v>868382</v>
      </c>
      <c r="AF17" s="116">
        <f>+SUM(AG17,AL17)</f>
        <v>19470</v>
      </c>
      <c r="AG17" s="116">
        <f>+SUM(AH17:AK17)</f>
        <v>19470</v>
      </c>
      <c r="AH17" s="116">
        <v>0</v>
      </c>
      <c r="AI17" s="116">
        <v>19470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259771</v>
      </c>
      <c r="AO17" s="116">
        <f>+SUM(AP17:AS17)</f>
        <v>19999</v>
      </c>
      <c r="AP17" s="116">
        <v>19999</v>
      </c>
      <c r="AQ17" s="116">
        <v>0</v>
      </c>
      <c r="AR17" s="116">
        <v>0</v>
      </c>
      <c r="AS17" s="116">
        <v>0</v>
      </c>
      <c r="AT17" s="116">
        <f>+SUM(AU17:AW17)</f>
        <v>106907</v>
      </c>
      <c r="AU17" s="116">
        <v>0</v>
      </c>
      <c r="AV17" s="116">
        <v>106907</v>
      </c>
      <c r="AW17" s="116">
        <v>0</v>
      </c>
      <c r="AX17" s="116">
        <v>0</v>
      </c>
      <c r="AY17" s="116">
        <f>+SUM(AZ17:BC17)</f>
        <v>132865</v>
      </c>
      <c r="AZ17" s="116">
        <v>45294</v>
      </c>
      <c r="BA17" s="116">
        <v>79666</v>
      </c>
      <c r="BB17" s="116">
        <v>7905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279241</v>
      </c>
      <c r="BH17" s="116">
        <f>SUM(D17,AF17)</f>
        <v>19470</v>
      </c>
      <c r="BI17" s="116">
        <f>SUM(E17,AG17)</f>
        <v>19470</v>
      </c>
      <c r="BJ17" s="116">
        <f>SUM(F17,AH17)</f>
        <v>0</v>
      </c>
      <c r="BK17" s="116">
        <f>SUM(G17,AI17)</f>
        <v>19470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1128153</v>
      </c>
      <c r="BQ17" s="116">
        <f>SUM(M17,AO17)</f>
        <v>231276</v>
      </c>
      <c r="BR17" s="116">
        <f>SUM(N17,AP17)</f>
        <v>38154</v>
      </c>
      <c r="BS17" s="116">
        <f>SUM(O17,AQ17)</f>
        <v>114558</v>
      </c>
      <c r="BT17" s="116">
        <f>SUM(P17,AR17)</f>
        <v>70371</v>
      </c>
      <c r="BU17" s="116">
        <f>SUM(Q17,AS17)</f>
        <v>8193</v>
      </c>
      <c r="BV17" s="116">
        <f>SUM(R17,AT17)</f>
        <v>631907</v>
      </c>
      <c r="BW17" s="116">
        <f>SUM(S17,AU17)</f>
        <v>19676</v>
      </c>
      <c r="BX17" s="116">
        <f>SUM(T17,AV17)</f>
        <v>602669</v>
      </c>
      <c r="BY17" s="116">
        <f>SUM(U17,AW17)</f>
        <v>9562</v>
      </c>
      <c r="BZ17" s="116">
        <f>SUM(V17,AX17)</f>
        <v>11000</v>
      </c>
      <c r="CA17" s="116">
        <f>SUM(W17,AY17)</f>
        <v>253970</v>
      </c>
      <c r="CB17" s="116">
        <f>SUM(X17,AZ17)</f>
        <v>79112</v>
      </c>
      <c r="CC17" s="116">
        <f>SUM(Y17,BA17)</f>
        <v>162349</v>
      </c>
      <c r="CD17" s="116">
        <f>SUM(Z17,BB17)</f>
        <v>12509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1147623</v>
      </c>
    </row>
    <row r="18" spans="1:87" ht="13.5" customHeight="1" x14ac:dyDescent="0.15">
      <c r="A18" s="114" t="s">
        <v>23</v>
      </c>
      <c r="B18" s="115" t="s">
        <v>357</v>
      </c>
      <c r="C18" s="114" t="s">
        <v>358</v>
      </c>
      <c r="D18" s="116">
        <f>+SUM(E18,J18)</f>
        <v>798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798</v>
      </c>
      <c r="K18" s="116">
        <v>49827</v>
      </c>
      <c r="L18" s="116">
        <f>+SUM(M18,R18,V18,W18,AC18)</f>
        <v>205564</v>
      </c>
      <c r="M18" s="116">
        <f>+SUM(N18:Q18)</f>
        <v>21249</v>
      </c>
      <c r="N18" s="116">
        <v>18284</v>
      </c>
      <c r="O18" s="116">
        <v>1362</v>
      </c>
      <c r="P18" s="116">
        <v>0</v>
      </c>
      <c r="Q18" s="116">
        <v>1603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184315</v>
      </c>
      <c r="X18" s="116">
        <v>169381</v>
      </c>
      <c r="Y18" s="116">
        <v>0</v>
      </c>
      <c r="Z18" s="116">
        <v>0</v>
      </c>
      <c r="AA18" s="116">
        <v>14934</v>
      </c>
      <c r="AB18" s="116">
        <v>165099</v>
      </c>
      <c r="AC18" s="116">
        <v>0</v>
      </c>
      <c r="AD18" s="116">
        <v>0</v>
      </c>
      <c r="AE18" s="116">
        <f>+SUM(D18,L18,AD18)</f>
        <v>206362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11346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89731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798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798</v>
      </c>
      <c r="BO18" s="116">
        <f>SUM(K18,AM18)</f>
        <v>61173</v>
      </c>
      <c r="BP18" s="116">
        <f>SUM(L18,AN18)</f>
        <v>205564</v>
      </c>
      <c r="BQ18" s="116">
        <f>SUM(M18,AO18)</f>
        <v>21249</v>
      </c>
      <c r="BR18" s="116">
        <f>SUM(N18,AP18)</f>
        <v>18284</v>
      </c>
      <c r="BS18" s="116">
        <f>SUM(O18,AQ18)</f>
        <v>1362</v>
      </c>
      <c r="BT18" s="116">
        <f>SUM(P18,AR18)</f>
        <v>0</v>
      </c>
      <c r="BU18" s="116">
        <f>SUM(Q18,AS18)</f>
        <v>1603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184315</v>
      </c>
      <c r="CB18" s="116">
        <f>SUM(X18,AZ18)</f>
        <v>169381</v>
      </c>
      <c r="CC18" s="116">
        <f>SUM(Y18,BA18)</f>
        <v>0</v>
      </c>
      <c r="CD18" s="116">
        <f>SUM(Z18,BB18)</f>
        <v>0</v>
      </c>
      <c r="CE18" s="116">
        <f>SUM(AA18,BC18)</f>
        <v>14934</v>
      </c>
      <c r="CF18" s="116">
        <f>SUM(AB18,BD18)</f>
        <v>254830</v>
      </c>
      <c r="CG18" s="116">
        <f>SUM(AC18,BE18)</f>
        <v>0</v>
      </c>
      <c r="CH18" s="116">
        <f>SUM(AD18,BF18)</f>
        <v>0</v>
      </c>
      <c r="CI18" s="116">
        <f>SUM(AE18,BG18)</f>
        <v>206362</v>
      </c>
    </row>
    <row r="19" spans="1:87" ht="13.5" customHeight="1" x14ac:dyDescent="0.15">
      <c r="A19" s="114" t="s">
        <v>23</v>
      </c>
      <c r="B19" s="115" t="s">
        <v>361</v>
      </c>
      <c r="C19" s="114" t="s">
        <v>362</v>
      </c>
      <c r="D19" s="116">
        <f>+SUM(E19,J19)</f>
        <v>268135</v>
      </c>
      <c r="E19" s="116">
        <f>+SUM(F19:I19)</f>
        <v>268135</v>
      </c>
      <c r="F19" s="116">
        <v>0</v>
      </c>
      <c r="G19" s="116">
        <v>260988</v>
      </c>
      <c r="H19" s="116">
        <v>0</v>
      </c>
      <c r="I19" s="116">
        <v>7147</v>
      </c>
      <c r="J19" s="116">
        <v>0</v>
      </c>
      <c r="K19" s="116">
        <v>0</v>
      </c>
      <c r="L19" s="116">
        <f>+SUM(M19,R19,V19,W19,AC19)</f>
        <v>478520</v>
      </c>
      <c r="M19" s="116">
        <f>+SUM(N19:Q19)</f>
        <v>241089</v>
      </c>
      <c r="N19" s="116">
        <v>28433</v>
      </c>
      <c r="O19" s="116">
        <v>135875</v>
      </c>
      <c r="P19" s="116">
        <v>49746</v>
      </c>
      <c r="Q19" s="116">
        <v>27035</v>
      </c>
      <c r="R19" s="116">
        <f>+SUM(S19:U19)</f>
        <v>140801</v>
      </c>
      <c r="S19" s="116">
        <v>19040</v>
      </c>
      <c r="T19" s="116">
        <v>103556</v>
      </c>
      <c r="U19" s="116">
        <v>18205</v>
      </c>
      <c r="V19" s="116">
        <v>16511</v>
      </c>
      <c r="W19" s="116">
        <f>+SUM(X19:AA19)</f>
        <v>80119</v>
      </c>
      <c r="X19" s="116">
        <v>0</v>
      </c>
      <c r="Y19" s="116">
        <v>53534</v>
      </c>
      <c r="Z19" s="116">
        <v>5302</v>
      </c>
      <c r="AA19" s="116">
        <v>21283</v>
      </c>
      <c r="AB19" s="116">
        <v>0</v>
      </c>
      <c r="AC19" s="116">
        <v>0</v>
      </c>
      <c r="AD19" s="116">
        <v>58136</v>
      </c>
      <c r="AE19" s="116">
        <f>+SUM(D19,L19,AD19)</f>
        <v>804791</v>
      </c>
      <c r="AF19" s="116">
        <f>+SUM(AG19,AL19)</f>
        <v>168664</v>
      </c>
      <c r="AG19" s="116">
        <f>+SUM(AH19:AK19)</f>
        <v>168664</v>
      </c>
      <c r="AH19" s="116">
        <v>0</v>
      </c>
      <c r="AI19" s="116">
        <v>168664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134931</v>
      </c>
      <c r="AO19" s="116">
        <f>+SUM(AP19:AS19)</f>
        <v>76392</v>
      </c>
      <c r="AP19" s="116">
        <v>11671</v>
      </c>
      <c r="AQ19" s="116">
        <v>40894</v>
      </c>
      <c r="AR19" s="116">
        <v>23827</v>
      </c>
      <c r="AS19" s="116">
        <v>0</v>
      </c>
      <c r="AT19" s="116">
        <f>+SUM(AU19:AW19)</f>
        <v>53395</v>
      </c>
      <c r="AU19" s="116">
        <v>3423</v>
      </c>
      <c r="AV19" s="116">
        <v>49972</v>
      </c>
      <c r="AW19" s="116">
        <v>0</v>
      </c>
      <c r="AX19" s="116">
        <v>805</v>
      </c>
      <c r="AY19" s="116">
        <f>+SUM(AZ19:BC19)</f>
        <v>4339</v>
      </c>
      <c r="AZ19" s="116">
        <v>0</v>
      </c>
      <c r="BA19" s="116">
        <v>2907</v>
      </c>
      <c r="BB19" s="116">
        <v>0</v>
      </c>
      <c r="BC19" s="116">
        <v>1432</v>
      </c>
      <c r="BD19" s="116">
        <v>0</v>
      </c>
      <c r="BE19" s="116">
        <v>0</v>
      </c>
      <c r="BF19" s="116">
        <v>2927</v>
      </c>
      <c r="BG19" s="116">
        <f>+SUM(BF19,AN19,AF19)</f>
        <v>306522</v>
      </c>
      <c r="BH19" s="116">
        <f>SUM(D19,AF19)</f>
        <v>436799</v>
      </c>
      <c r="BI19" s="116">
        <f>SUM(E19,AG19)</f>
        <v>436799</v>
      </c>
      <c r="BJ19" s="116">
        <f>SUM(F19,AH19)</f>
        <v>0</v>
      </c>
      <c r="BK19" s="116">
        <f>SUM(G19,AI19)</f>
        <v>429652</v>
      </c>
      <c r="BL19" s="116">
        <f>SUM(H19,AJ19)</f>
        <v>0</v>
      </c>
      <c r="BM19" s="116">
        <f>SUM(I19,AK19)</f>
        <v>7147</v>
      </c>
      <c r="BN19" s="116">
        <f>SUM(J19,AL19)</f>
        <v>0</v>
      </c>
      <c r="BO19" s="116">
        <f>SUM(K19,AM19)</f>
        <v>0</v>
      </c>
      <c r="BP19" s="116">
        <f>SUM(L19,AN19)</f>
        <v>613451</v>
      </c>
      <c r="BQ19" s="116">
        <f>SUM(M19,AO19)</f>
        <v>317481</v>
      </c>
      <c r="BR19" s="116">
        <f>SUM(N19,AP19)</f>
        <v>40104</v>
      </c>
      <c r="BS19" s="116">
        <f>SUM(O19,AQ19)</f>
        <v>176769</v>
      </c>
      <c r="BT19" s="116">
        <f>SUM(P19,AR19)</f>
        <v>73573</v>
      </c>
      <c r="BU19" s="116">
        <f>SUM(Q19,AS19)</f>
        <v>27035</v>
      </c>
      <c r="BV19" s="116">
        <f>SUM(R19,AT19)</f>
        <v>194196</v>
      </c>
      <c r="BW19" s="116">
        <f>SUM(S19,AU19)</f>
        <v>22463</v>
      </c>
      <c r="BX19" s="116">
        <f>SUM(T19,AV19)</f>
        <v>153528</v>
      </c>
      <c r="BY19" s="116">
        <f>SUM(U19,AW19)</f>
        <v>18205</v>
      </c>
      <c r="BZ19" s="116">
        <f>SUM(V19,AX19)</f>
        <v>17316</v>
      </c>
      <c r="CA19" s="116">
        <f>SUM(W19,AY19)</f>
        <v>84458</v>
      </c>
      <c r="CB19" s="116">
        <f>SUM(X19,AZ19)</f>
        <v>0</v>
      </c>
      <c r="CC19" s="116">
        <f>SUM(Y19,BA19)</f>
        <v>56441</v>
      </c>
      <c r="CD19" s="116">
        <f>SUM(Z19,BB19)</f>
        <v>5302</v>
      </c>
      <c r="CE19" s="116">
        <f>SUM(AA19,BC19)</f>
        <v>22715</v>
      </c>
      <c r="CF19" s="116">
        <f>SUM(AB19,BD19)</f>
        <v>0</v>
      </c>
      <c r="CG19" s="116">
        <f>SUM(AC19,BE19)</f>
        <v>0</v>
      </c>
      <c r="CH19" s="116">
        <f>SUM(AD19,BF19)</f>
        <v>61063</v>
      </c>
      <c r="CI19" s="116">
        <f>SUM(AE19,BG19)</f>
        <v>1111313</v>
      </c>
    </row>
    <row r="20" spans="1:87" ht="13.5" customHeight="1" x14ac:dyDescent="0.15">
      <c r="A20" s="114" t="s">
        <v>23</v>
      </c>
      <c r="B20" s="115" t="s">
        <v>363</v>
      </c>
      <c r="C20" s="114" t="s">
        <v>364</v>
      </c>
      <c r="D20" s="116">
        <f>+SUM(E20,J20)</f>
        <v>2156165</v>
      </c>
      <c r="E20" s="116">
        <f>+SUM(F20:I20)</f>
        <v>2156165</v>
      </c>
      <c r="F20" s="116">
        <v>0</v>
      </c>
      <c r="G20" s="116">
        <v>2156165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2010605</v>
      </c>
      <c r="M20" s="116">
        <f>+SUM(N20:Q20)</f>
        <v>220021</v>
      </c>
      <c r="N20" s="116">
        <v>104938</v>
      </c>
      <c r="O20" s="116">
        <v>0</v>
      </c>
      <c r="P20" s="116">
        <v>115083</v>
      </c>
      <c r="Q20" s="116">
        <v>0</v>
      </c>
      <c r="R20" s="116">
        <f>+SUM(S20:U20)</f>
        <v>563906</v>
      </c>
      <c r="S20" s="116">
        <v>0</v>
      </c>
      <c r="T20" s="116">
        <v>563906</v>
      </c>
      <c r="U20" s="116">
        <v>0</v>
      </c>
      <c r="V20" s="116">
        <v>0</v>
      </c>
      <c r="W20" s="116">
        <f>+SUM(X20:AA20)</f>
        <v>1226678</v>
      </c>
      <c r="X20" s="116">
        <v>452591</v>
      </c>
      <c r="Y20" s="116">
        <v>741415</v>
      </c>
      <c r="Z20" s="116">
        <v>10646</v>
      </c>
      <c r="AA20" s="116">
        <v>22026</v>
      </c>
      <c r="AB20" s="116">
        <v>15</v>
      </c>
      <c r="AC20" s="116">
        <v>0</v>
      </c>
      <c r="AD20" s="116">
        <v>76567</v>
      </c>
      <c r="AE20" s="116">
        <f>+SUM(D20,L20,AD20)</f>
        <v>4243337</v>
      </c>
      <c r="AF20" s="116">
        <f>+SUM(AG20,AL20)</f>
        <v>9020</v>
      </c>
      <c r="AG20" s="116">
        <f>+SUM(AH20:AK20)</f>
        <v>9020</v>
      </c>
      <c r="AH20" s="116">
        <v>0</v>
      </c>
      <c r="AI20" s="116">
        <v>9020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150644</v>
      </c>
      <c r="AO20" s="116">
        <f>+SUM(AP20:AS20)</f>
        <v>61971</v>
      </c>
      <c r="AP20" s="116">
        <v>0</v>
      </c>
      <c r="AQ20" s="116">
        <v>0</v>
      </c>
      <c r="AR20" s="116">
        <v>61971</v>
      </c>
      <c r="AS20" s="116">
        <v>0</v>
      </c>
      <c r="AT20" s="116">
        <f>+SUM(AU20:AW20)</f>
        <v>51647</v>
      </c>
      <c r="AU20" s="116">
        <v>0</v>
      </c>
      <c r="AV20" s="116">
        <v>51647</v>
      </c>
      <c r="AW20" s="116">
        <v>0</v>
      </c>
      <c r="AX20" s="116">
        <v>0</v>
      </c>
      <c r="AY20" s="116">
        <f>+SUM(AZ20:BC20)</f>
        <v>37026</v>
      </c>
      <c r="AZ20" s="116">
        <v>0</v>
      </c>
      <c r="BA20" s="116">
        <v>37026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16">
        <f>+SUM(BF20,AN20,AF20)</f>
        <v>159664</v>
      </c>
      <c r="BH20" s="116">
        <f>SUM(D20,AF20)</f>
        <v>2165185</v>
      </c>
      <c r="BI20" s="116">
        <f>SUM(E20,AG20)</f>
        <v>2165185</v>
      </c>
      <c r="BJ20" s="116">
        <f>SUM(F20,AH20)</f>
        <v>0</v>
      </c>
      <c r="BK20" s="116">
        <f>SUM(G20,AI20)</f>
        <v>2165185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2161249</v>
      </c>
      <c r="BQ20" s="116">
        <f>SUM(M20,AO20)</f>
        <v>281992</v>
      </c>
      <c r="BR20" s="116">
        <f>SUM(N20,AP20)</f>
        <v>104938</v>
      </c>
      <c r="BS20" s="116">
        <f>SUM(O20,AQ20)</f>
        <v>0</v>
      </c>
      <c r="BT20" s="116">
        <f>SUM(P20,AR20)</f>
        <v>177054</v>
      </c>
      <c r="BU20" s="116">
        <f>SUM(Q20,AS20)</f>
        <v>0</v>
      </c>
      <c r="BV20" s="116">
        <f>SUM(R20,AT20)</f>
        <v>615553</v>
      </c>
      <c r="BW20" s="116">
        <f>SUM(S20,AU20)</f>
        <v>0</v>
      </c>
      <c r="BX20" s="116">
        <f>SUM(T20,AV20)</f>
        <v>615553</v>
      </c>
      <c r="BY20" s="116">
        <f>SUM(U20,AW20)</f>
        <v>0</v>
      </c>
      <c r="BZ20" s="116">
        <f>SUM(V20,AX20)</f>
        <v>0</v>
      </c>
      <c r="CA20" s="116">
        <f>SUM(W20,AY20)</f>
        <v>1263704</v>
      </c>
      <c r="CB20" s="116">
        <f>SUM(X20,AZ20)</f>
        <v>452591</v>
      </c>
      <c r="CC20" s="116">
        <f>SUM(Y20,BA20)</f>
        <v>778441</v>
      </c>
      <c r="CD20" s="116">
        <f>SUM(Z20,BB20)</f>
        <v>10646</v>
      </c>
      <c r="CE20" s="116">
        <f>SUM(AA20,BC20)</f>
        <v>22026</v>
      </c>
      <c r="CF20" s="116">
        <f>SUM(AB20,BD20)</f>
        <v>15</v>
      </c>
      <c r="CG20" s="116">
        <f>SUM(AC20,BE20)</f>
        <v>0</v>
      </c>
      <c r="CH20" s="116">
        <f>SUM(AD20,BF20)</f>
        <v>76567</v>
      </c>
      <c r="CI20" s="116">
        <f>SUM(AE20,BG20)</f>
        <v>4403001</v>
      </c>
    </row>
    <row r="21" spans="1:87" ht="13.5" customHeight="1" x14ac:dyDescent="0.15">
      <c r="A21" s="114" t="s">
        <v>23</v>
      </c>
      <c r="B21" s="115" t="s">
        <v>365</v>
      </c>
      <c r="C21" s="114" t="s">
        <v>366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92071</v>
      </c>
      <c r="L21" s="116">
        <f>+SUM(M21,R21,V21,W21,AC21)</f>
        <v>369536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369536</v>
      </c>
      <c r="S21" s="116">
        <v>369536</v>
      </c>
      <c r="T21" s="116">
        <v>0</v>
      </c>
      <c r="U21" s="116">
        <v>0</v>
      </c>
      <c r="V21" s="116">
        <v>0</v>
      </c>
      <c r="W21" s="116">
        <f>+SUM(X21:AA21)</f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305071</v>
      </c>
      <c r="AC21" s="116">
        <v>0</v>
      </c>
      <c r="AD21" s="116">
        <v>0</v>
      </c>
      <c r="AE21" s="116">
        <f>+SUM(D21,L21,AD21)</f>
        <v>369536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6520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64907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98591</v>
      </c>
      <c r="BP21" s="116">
        <f>SUM(L21,AN21)</f>
        <v>369536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369536</v>
      </c>
      <c r="BW21" s="116">
        <f>SUM(S21,AU21)</f>
        <v>369536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0</v>
      </c>
      <c r="CB21" s="116">
        <f>SUM(X21,AZ21)</f>
        <v>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369978</v>
      </c>
      <c r="CG21" s="116">
        <f>SUM(AC21,BE21)</f>
        <v>0</v>
      </c>
      <c r="CH21" s="116">
        <f>SUM(AD21,BF21)</f>
        <v>0</v>
      </c>
      <c r="CI21" s="116">
        <f>SUM(AE21,BG21)</f>
        <v>369536</v>
      </c>
    </row>
    <row r="22" spans="1:87" ht="13.5" customHeight="1" x14ac:dyDescent="0.15">
      <c r="A22" s="114" t="s">
        <v>23</v>
      </c>
      <c r="B22" s="115" t="s">
        <v>367</v>
      </c>
      <c r="C22" s="114" t="s">
        <v>368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618119</v>
      </c>
      <c r="M22" s="116">
        <f>+SUM(N22:Q22)</f>
        <v>34034</v>
      </c>
      <c r="N22" s="116">
        <v>34034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584085</v>
      </c>
      <c r="X22" s="116">
        <v>137883</v>
      </c>
      <c r="Y22" s="116">
        <v>432139</v>
      </c>
      <c r="Z22" s="116">
        <v>6959</v>
      </c>
      <c r="AA22" s="116">
        <v>7104</v>
      </c>
      <c r="AB22" s="116">
        <v>0</v>
      </c>
      <c r="AC22" s="116">
        <v>0</v>
      </c>
      <c r="AD22" s="116">
        <v>0</v>
      </c>
      <c r="AE22" s="116">
        <f>+SUM(D22,L22,AD22)</f>
        <v>618119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7955</v>
      </c>
      <c r="AO22" s="116">
        <f>+SUM(AP22:AS22)</f>
        <v>7955</v>
      </c>
      <c r="AP22" s="116">
        <v>7955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122258</v>
      </c>
      <c r="BE22" s="116">
        <v>0</v>
      </c>
      <c r="BF22" s="116">
        <v>0</v>
      </c>
      <c r="BG22" s="116">
        <f>+SUM(BF22,AN22,AF22)</f>
        <v>7955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626074</v>
      </c>
      <c r="BQ22" s="116">
        <f>SUM(M22,AO22)</f>
        <v>41989</v>
      </c>
      <c r="BR22" s="116">
        <f>SUM(N22,AP22)</f>
        <v>41989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584085</v>
      </c>
      <c r="CB22" s="116">
        <f>SUM(X22,AZ22)</f>
        <v>137883</v>
      </c>
      <c r="CC22" s="116">
        <f>SUM(Y22,BA22)</f>
        <v>432139</v>
      </c>
      <c r="CD22" s="116">
        <f>SUM(Z22,BB22)</f>
        <v>6959</v>
      </c>
      <c r="CE22" s="116">
        <f>SUM(AA22,BC22)</f>
        <v>7104</v>
      </c>
      <c r="CF22" s="116">
        <f>SUM(AB22,BD22)</f>
        <v>122258</v>
      </c>
      <c r="CG22" s="116">
        <f>SUM(AC22,BE22)</f>
        <v>0</v>
      </c>
      <c r="CH22" s="116">
        <f>SUM(AD22,BF22)</f>
        <v>0</v>
      </c>
      <c r="CI22" s="116">
        <f>SUM(AE22,BG22)</f>
        <v>626074</v>
      </c>
    </row>
    <row r="23" spans="1:87" ht="13.5" customHeight="1" x14ac:dyDescent="0.15">
      <c r="A23" s="114" t="s">
        <v>23</v>
      </c>
      <c r="B23" s="115" t="s">
        <v>369</v>
      </c>
      <c r="C23" s="114" t="s">
        <v>370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353927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353927</v>
      </c>
      <c r="X23" s="116">
        <v>173482</v>
      </c>
      <c r="Y23" s="116">
        <v>113287</v>
      </c>
      <c r="Z23" s="116">
        <v>63591</v>
      </c>
      <c r="AA23" s="116">
        <v>3567</v>
      </c>
      <c r="AB23" s="116">
        <v>287946</v>
      </c>
      <c r="AC23" s="116">
        <v>0</v>
      </c>
      <c r="AD23" s="116">
        <v>171568</v>
      </c>
      <c r="AE23" s="116">
        <f>+SUM(D23,L23,AD23)</f>
        <v>525495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131597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353927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353927</v>
      </c>
      <c r="CB23" s="116">
        <f>SUM(X23,AZ23)</f>
        <v>173482</v>
      </c>
      <c r="CC23" s="116">
        <f>SUM(Y23,BA23)</f>
        <v>113287</v>
      </c>
      <c r="CD23" s="116">
        <f>SUM(Z23,BB23)</f>
        <v>63591</v>
      </c>
      <c r="CE23" s="116">
        <f>SUM(AA23,BC23)</f>
        <v>3567</v>
      </c>
      <c r="CF23" s="116">
        <f>SUM(AB23,BD23)</f>
        <v>419543</v>
      </c>
      <c r="CG23" s="116">
        <f>SUM(AC23,BE23)</f>
        <v>0</v>
      </c>
      <c r="CH23" s="116">
        <f>SUM(AD23,BF23)</f>
        <v>171568</v>
      </c>
      <c r="CI23" s="116">
        <f>SUM(AE23,BG23)</f>
        <v>525495</v>
      </c>
    </row>
    <row r="24" spans="1:87" ht="13.5" customHeight="1" x14ac:dyDescent="0.15">
      <c r="A24" s="114" t="s">
        <v>23</v>
      </c>
      <c r="B24" s="115" t="s">
        <v>373</v>
      </c>
      <c r="C24" s="114" t="s">
        <v>374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694708</v>
      </c>
      <c r="M24" s="116">
        <f>+SUM(N24:Q24)</f>
        <v>67788</v>
      </c>
      <c r="N24" s="116">
        <v>5840</v>
      </c>
      <c r="O24" s="116">
        <v>0</v>
      </c>
      <c r="P24" s="116">
        <v>61948</v>
      </c>
      <c r="Q24" s="116">
        <v>0</v>
      </c>
      <c r="R24" s="116">
        <f>+SUM(S24:U24)</f>
        <v>399120</v>
      </c>
      <c r="S24" s="116">
        <v>2047</v>
      </c>
      <c r="T24" s="116">
        <v>397006</v>
      </c>
      <c r="U24" s="116">
        <v>67</v>
      </c>
      <c r="V24" s="116">
        <v>0</v>
      </c>
      <c r="W24" s="116">
        <f>+SUM(X24:AA24)</f>
        <v>227800</v>
      </c>
      <c r="X24" s="116">
        <v>142314</v>
      </c>
      <c r="Y24" s="116">
        <v>40494</v>
      </c>
      <c r="Z24" s="116">
        <v>33962</v>
      </c>
      <c r="AA24" s="116">
        <v>11030</v>
      </c>
      <c r="AB24" s="116">
        <v>0</v>
      </c>
      <c r="AC24" s="116">
        <v>0</v>
      </c>
      <c r="AD24" s="116">
        <v>4604</v>
      </c>
      <c r="AE24" s="116">
        <f>+SUM(D24,L24,AD24)</f>
        <v>699312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191759</v>
      </c>
      <c r="AO24" s="116">
        <f>+SUM(AP24:AS24)</f>
        <v>7225</v>
      </c>
      <c r="AP24" s="116">
        <v>7225</v>
      </c>
      <c r="AQ24" s="116">
        <v>0</v>
      </c>
      <c r="AR24" s="116">
        <v>0</v>
      </c>
      <c r="AS24" s="116">
        <v>0</v>
      </c>
      <c r="AT24" s="116">
        <f>+SUM(AU24:AW24)</f>
        <v>120911</v>
      </c>
      <c r="AU24" s="116">
        <v>0</v>
      </c>
      <c r="AV24" s="116">
        <v>120911</v>
      </c>
      <c r="AW24" s="116">
        <v>0</v>
      </c>
      <c r="AX24" s="116">
        <v>0</v>
      </c>
      <c r="AY24" s="116">
        <f>+SUM(AZ24:BC24)</f>
        <v>63623</v>
      </c>
      <c r="AZ24" s="116">
        <v>0</v>
      </c>
      <c r="BA24" s="116">
        <v>35903</v>
      </c>
      <c r="BB24" s="116">
        <v>27720</v>
      </c>
      <c r="BC24" s="116">
        <v>0</v>
      </c>
      <c r="BD24" s="116">
        <v>0</v>
      </c>
      <c r="BE24" s="116">
        <v>0</v>
      </c>
      <c r="BF24" s="116">
        <v>46</v>
      </c>
      <c r="BG24" s="116">
        <f>+SUM(BF24,AN24,AF24)</f>
        <v>191805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886467</v>
      </c>
      <c r="BQ24" s="116">
        <f>SUM(M24,AO24)</f>
        <v>75013</v>
      </c>
      <c r="BR24" s="116">
        <f>SUM(N24,AP24)</f>
        <v>13065</v>
      </c>
      <c r="BS24" s="116">
        <f>SUM(O24,AQ24)</f>
        <v>0</v>
      </c>
      <c r="BT24" s="116">
        <f>SUM(P24,AR24)</f>
        <v>61948</v>
      </c>
      <c r="BU24" s="116">
        <f>SUM(Q24,AS24)</f>
        <v>0</v>
      </c>
      <c r="BV24" s="116">
        <f>SUM(R24,AT24)</f>
        <v>520031</v>
      </c>
      <c r="BW24" s="116">
        <f>SUM(S24,AU24)</f>
        <v>2047</v>
      </c>
      <c r="BX24" s="116">
        <f>SUM(T24,AV24)</f>
        <v>517917</v>
      </c>
      <c r="BY24" s="116">
        <f>SUM(U24,AW24)</f>
        <v>67</v>
      </c>
      <c r="BZ24" s="116">
        <f>SUM(V24,AX24)</f>
        <v>0</v>
      </c>
      <c r="CA24" s="116">
        <f>SUM(W24,AY24)</f>
        <v>291423</v>
      </c>
      <c r="CB24" s="116">
        <f>SUM(X24,AZ24)</f>
        <v>142314</v>
      </c>
      <c r="CC24" s="116">
        <f>SUM(Y24,BA24)</f>
        <v>76397</v>
      </c>
      <c r="CD24" s="116">
        <f>SUM(Z24,BB24)</f>
        <v>61682</v>
      </c>
      <c r="CE24" s="116">
        <f>SUM(AA24,BC24)</f>
        <v>11030</v>
      </c>
      <c r="CF24" s="116">
        <f>SUM(AB24,BD24)</f>
        <v>0</v>
      </c>
      <c r="CG24" s="116">
        <f>SUM(AC24,BE24)</f>
        <v>0</v>
      </c>
      <c r="CH24" s="116">
        <f>SUM(AD24,BF24)</f>
        <v>4650</v>
      </c>
      <c r="CI24" s="116">
        <f>SUM(AE24,BG24)</f>
        <v>891117</v>
      </c>
    </row>
    <row r="25" spans="1:87" ht="13.5" customHeight="1" x14ac:dyDescent="0.15">
      <c r="A25" s="114" t="s">
        <v>23</v>
      </c>
      <c r="B25" s="115" t="s">
        <v>375</v>
      </c>
      <c r="C25" s="114" t="s">
        <v>376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351427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87848</v>
      </c>
      <c r="S25" s="116">
        <v>0</v>
      </c>
      <c r="T25" s="116">
        <v>86759</v>
      </c>
      <c r="U25" s="116">
        <v>1089</v>
      </c>
      <c r="V25" s="116">
        <v>0</v>
      </c>
      <c r="W25" s="116">
        <f>+SUM(X25:AA25)</f>
        <v>263579</v>
      </c>
      <c r="X25" s="116">
        <v>195718</v>
      </c>
      <c r="Y25" s="116">
        <v>67861</v>
      </c>
      <c r="Z25" s="116">
        <v>0</v>
      </c>
      <c r="AA25" s="116">
        <v>0</v>
      </c>
      <c r="AB25" s="116">
        <v>193243</v>
      </c>
      <c r="AC25" s="116">
        <v>0</v>
      </c>
      <c r="AD25" s="116">
        <v>41</v>
      </c>
      <c r="AE25" s="116">
        <f>+SUM(D25,L25,AD25)</f>
        <v>351468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182218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182218</v>
      </c>
      <c r="AZ25" s="116">
        <v>172158</v>
      </c>
      <c r="BA25" s="116">
        <v>0</v>
      </c>
      <c r="BB25" s="116">
        <v>0</v>
      </c>
      <c r="BC25" s="116">
        <v>10060</v>
      </c>
      <c r="BD25" s="116">
        <v>90158</v>
      </c>
      <c r="BE25" s="116">
        <v>0</v>
      </c>
      <c r="BF25" s="116">
        <v>0</v>
      </c>
      <c r="BG25" s="116">
        <f>+SUM(BF25,AN25,AF25)</f>
        <v>182218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533645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87848</v>
      </c>
      <c r="BW25" s="116">
        <f>SUM(S25,AU25)</f>
        <v>0</v>
      </c>
      <c r="BX25" s="116">
        <f>SUM(T25,AV25)</f>
        <v>86759</v>
      </c>
      <c r="BY25" s="116">
        <f>SUM(U25,AW25)</f>
        <v>1089</v>
      </c>
      <c r="BZ25" s="116">
        <f>SUM(V25,AX25)</f>
        <v>0</v>
      </c>
      <c r="CA25" s="116">
        <f>SUM(W25,AY25)</f>
        <v>445797</v>
      </c>
      <c r="CB25" s="116">
        <f>SUM(X25,AZ25)</f>
        <v>367876</v>
      </c>
      <c r="CC25" s="116">
        <f>SUM(Y25,BA25)</f>
        <v>67861</v>
      </c>
      <c r="CD25" s="116">
        <f>SUM(Z25,BB25)</f>
        <v>0</v>
      </c>
      <c r="CE25" s="116">
        <f>SUM(AA25,BC25)</f>
        <v>10060</v>
      </c>
      <c r="CF25" s="116">
        <f>SUM(AB25,BD25)</f>
        <v>283401</v>
      </c>
      <c r="CG25" s="116">
        <f>SUM(AC25,BE25)</f>
        <v>0</v>
      </c>
      <c r="CH25" s="116">
        <f>SUM(AD25,BF25)</f>
        <v>41</v>
      </c>
      <c r="CI25" s="116">
        <f>SUM(AE25,BG25)</f>
        <v>533686</v>
      </c>
    </row>
    <row r="26" spans="1:87" ht="13.5" customHeight="1" x14ac:dyDescent="0.15">
      <c r="A26" s="114" t="s">
        <v>23</v>
      </c>
      <c r="B26" s="115" t="s">
        <v>377</v>
      </c>
      <c r="C26" s="114" t="s">
        <v>378</v>
      </c>
      <c r="D26" s="116">
        <f>+SUM(E26,J26)</f>
        <v>208334</v>
      </c>
      <c r="E26" s="116">
        <f>+SUM(F26:I26)</f>
        <v>208334</v>
      </c>
      <c r="F26" s="116">
        <v>0</v>
      </c>
      <c r="G26" s="116">
        <v>208334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912243</v>
      </c>
      <c r="M26" s="116">
        <f>+SUM(N26:Q26)</f>
        <v>164236</v>
      </c>
      <c r="N26" s="116">
        <v>80794</v>
      </c>
      <c r="O26" s="116">
        <v>507</v>
      </c>
      <c r="P26" s="116">
        <v>82935</v>
      </c>
      <c r="Q26" s="116">
        <v>0</v>
      </c>
      <c r="R26" s="116">
        <f>+SUM(S26:U26)</f>
        <v>317624</v>
      </c>
      <c r="S26" s="116">
        <v>11149</v>
      </c>
      <c r="T26" s="116">
        <v>302937</v>
      </c>
      <c r="U26" s="116">
        <v>3538</v>
      </c>
      <c r="V26" s="116">
        <v>0</v>
      </c>
      <c r="W26" s="116">
        <f>+SUM(X26:AA26)</f>
        <v>430383</v>
      </c>
      <c r="X26" s="116">
        <v>239371</v>
      </c>
      <c r="Y26" s="116">
        <v>178898</v>
      </c>
      <c r="Z26" s="116">
        <v>2515</v>
      </c>
      <c r="AA26" s="116">
        <v>9599</v>
      </c>
      <c r="AB26" s="116">
        <v>0</v>
      </c>
      <c r="AC26" s="116">
        <v>0</v>
      </c>
      <c r="AD26" s="116">
        <v>0</v>
      </c>
      <c r="AE26" s="116">
        <f>+SUM(D26,L26,AD26)</f>
        <v>1120577</v>
      </c>
      <c r="AF26" s="116">
        <f>+SUM(AG26,AL26)</f>
        <v>83532</v>
      </c>
      <c r="AG26" s="116">
        <f>+SUM(AH26:AK26)</f>
        <v>83532</v>
      </c>
      <c r="AH26" s="116">
        <v>0</v>
      </c>
      <c r="AI26" s="116">
        <v>83532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118179</v>
      </c>
      <c r="AO26" s="116">
        <f>+SUM(AP26:AS26)</f>
        <v>14526</v>
      </c>
      <c r="AP26" s="116">
        <v>7684</v>
      </c>
      <c r="AQ26" s="116">
        <v>0</v>
      </c>
      <c r="AR26" s="116">
        <v>0</v>
      </c>
      <c r="AS26" s="116">
        <v>6842</v>
      </c>
      <c r="AT26" s="116">
        <f>+SUM(AU26:AW26)</f>
        <v>69809</v>
      </c>
      <c r="AU26" s="116">
        <v>0</v>
      </c>
      <c r="AV26" s="116">
        <v>0</v>
      </c>
      <c r="AW26" s="116">
        <v>69809</v>
      </c>
      <c r="AX26" s="116">
        <v>0</v>
      </c>
      <c r="AY26" s="116">
        <f>+SUM(AZ26:BC26)</f>
        <v>33844</v>
      </c>
      <c r="AZ26" s="116">
        <v>0</v>
      </c>
      <c r="BA26" s="116">
        <v>30813</v>
      </c>
      <c r="BB26" s="116">
        <v>0</v>
      </c>
      <c r="BC26" s="116">
        <v>3031</v>
      </c>
      <c r="BD26" s="116">
        <v>0</v>
      </c>
      <c r="BE26" s="116">
        <v>0</v>
      </c>
      <c r="BF26" s="116">
        <v>0</v>
      </c>
      <c r="BG26" s="116">
        <f>+SUM(BF26,AN26,AF26)</f>
        <v>201711</v>
      </c>
      <c r="BH26" s="116">
        <f>SUM(D26,AF26)</f>
        <v>291866</v>
      </c>
      <c r="BI26" s="116">
        <f>SUM(E26,AG26)</f>
        <v>291866</v>
      </c>
      <c r="BJ26" s="116">
        <f>SUM(F26,AH26)</f>
        <v>0</v>
      </c>
      <c r="BK26" s="116">
        <f>SUM(G26,AI26)</f>
        <v>291866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1030422</v>
      </c>
      <c r="BQ26" s="116">
        <f>SUM(M26,AO26)</f>
        <v>178762</v>
      </c>
      <c r="BR26" s="116">
        <f>SUM(N26,AP26)</f>
        <v>88478</v>
      </c>
      <c r="BS26" s="116">
        <f>SUM(O26,AQ26)</f>
        <v>507</v>
      </c>
      <c r="BT26" s="116">
        <f>SUM(P26,AR26)</f>
        <v>82935</v>
      </c>
      <c r="BU26" s="116">
        <f>SUM(Q26,AS26)</f>
        <v>6842</v>
      </c>
      <c r="BV26" s="116">
        <f>SUM(R26,AT26)</f>
        <v>387433</v>
      </c>
      <c r="BW26" s="116">
        <f>SUM(S26,AU26)</f>
        <v>11149</v>
      </c>
      <c r="BX26" s="116">
        <f>SUM(T26,AV26)</f>
        <v>302937</v>
      </c>
      <c r="BY26" s="116">
        <f>SUM(U26,AW26)</f>
        <v>73347</v>
      </c>
      <c r="BZ26" s="116">
        <f>SUM(V26,AX26)</f>
        <v>0</v>
      </c>
      <c r="CA26" s="116">
        <f>SUM(W26,AY26)</f>
        <v>464227</v>
      </c>
      <c r="CB26" s="116">
        <f>SUM(X26,AZ26)</f>
        <v>239371</v>
      </c>
      <c r="CC26" s="116">
        <f>SUM(Y26,BA26)</f>
        <v>209711</v>
      </c>
      <c r="CD26" s="116">
        <f>SUM(Z26,BB26)</f>
        <v>2515</v>
      </c>
      <c r="CE26" s="116">
        <f>SUM(AA26,BC26)</f>
        <v>12630</v>
      </c>
      <c r="CF26" s="116">
        <f>SUM(AB26,BD26)</f>
        <v>0</v>
      </c>
      <c r="CG26" s="116">
        <f>SUM(AC26,BE26)</f>
        <v>0</v>
      </c>
      <c r="CH26" s="116">
        <f>SUM(AD26,BF26)</f>
        <v>0</v>
      </c>
      <c r="CI26" s="116">
        <f>SUM(AE26,BG26)</f>
        <v>1322288</v>
      </c>
    </row>
    <row r="27" spans="1:87" ht="13.5" customHeight="1" x14ac:dyDescent="0.15">
      <c r="A27" s="114" t="s">
        <v>23</v>
      </c>
      <c r="B27" s="115" t="s">
        <v>379</v>
      </c>
      <c r="C27" s="114" t="s">
        <v>380</v>
      </c>
      <c r="D27" s="116">
        <f>+SUM(E27,J27)</f>
        <v>1568</v>
      </c>
      <c r="E27" s="116">
        <f>+SUM(F27:I27)</f>
        <v>1568</v>
      </c>
      <c r="F27" s="116">
        <v>0</v>
      </c>
      <c r="G27" s="116">
        <v>0</v>
      </c>
      <c r="H27" s="116">
        <v>0</v>
      </c>
      <c r="I27" s="116">
        <v>1568</v>
      </c>
      <c r="J27" s="116">
        <v>0</v>
      </c>
      <c r="K27" s="116">
        <v>0</v>
      </c>
      <c r="L27" s="116">
        <f>+SUM(M27,R27,V27,W27,AC27)</f>
        <v>602901</v>
      </c>
      <c r="M27" s="116">
        <f>+SUM(N27:Q27)</f>
        <v>201782</v>
      </c>
      <c r="N27" s="116">
        <v>86194</v>
      </c>
      <c r="O27" s="116">
        <v>5779</v>
      </c>
      <c r="P27" s="116">
        <v>86691</v>
      </c>
      <c r="Q27" s="116">
        <v>23118</v>
      </c>
      <c r="R27" s="116">
        <f>+SUM(S27:U27)</f>
        <v>90707</v>
      </c>
      <c r="S27" s="116">
        <v>23399</v>
      </c>
      <c r="T27" s="116">
        <v>62202</v>
      </c>
      <c r="U27" s="116">
        <v>5106</v>
      </c>
      <c r="V27" s="116">
        <v>1259</v>
      </c>
      <c r="W27" s="116">
        <f>+SUM(X27:AA27)</f>
        <v>309153</v>
      </c>
      <c r="X27" s="116">
        <v>179127</v>
      </c>
      <c r="Y27" s="116">
        <v>123497</v>
      </c>
      <c r="Z27" s="116">
        <v>6529</v>
      </c>
      <c r="AA27" s="116">
        <v>0</v>
      </c>
      <c r="AB27" s="116">
        <v>0</v>
      </c>
      <c r="AC27" s="116">
        <v>0</v>
      </c>
      <c r="AD27" s="116">
        <v>1933</v>
      </c>
      <c r="AE27" s="116">
        <f>+SUM(D27,L27,AD27)</f>
        <v>606402</v>
      </c>
      <c r="AF27" s="116">
        <f>+SUM(AG27,AL27)</f>
        <v>669253</v>
      </c>
      <c r="AG27" s="116">
        <f>+SUM(AH27:AK27)</f>
        <v>669253</v>
      </c>
      <c r="AH27" s="116">
        <v>0</v>
      </c>
      <c r="AI27" s="116">
        <v>669253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53125</v>
      </c>
      <c r="AO27" s="116">
        <f>+SUM(AP27:AS27)</f>
        <v>20962</v>
      </c>
      <c r="AP27" s="116">
        <v>0</v>
      </c>
      <c r="AQ27" s="116">
        <v>0</v>
      </c>
      <c r="AR27" s="116">
        <v>18866</v>
      </c>
      <c r="AS27" s="116">
        <v>2096</v>
      </c>
      <c r="AT27" s="116">
        <f>+SUM(AU27:AW27)</f>
        <v>26057</v>
      </c>
      <c r="AU27" s="116">
        <v>0</v>
      </c>
      <c r="AV27" s="116">
        <v>25980</v>
      </c>
      <c r="AW27" s="116">
        <v>77</v>
      </c>
      <c r="AX27" s="116">
        <v>0</v>
      </c>
      <c r="AY27" s="116">
        <f>+SUM(AZ27:BC27)</f>
        <v>6106</v>
      </c>
      <c r="AZ27" s="116">
        <v>0</v>
      </c>
      <c r="BA27" s="116">
        <v>4994</v>
      </c>
      <c r="BB27" s="116">
        <v>1112</v>
      </c>
      <c r="BC27" s="116">
        <v>0</v>
      </c>
      <c r="BD27" s="116">
        <v>0</v>
      </c>
      <c r="BE27" s="116">
        <v>0</v>
      </c>
      <c r="BF27" s="116">
        <v>214</v>
      </c>
      <c r="BG27" s="116">
        <f>+SUM(BF27,AN27,AF27)</f>
        <v>722592</v>
      </c>
      <c r="BH27" s="116">
        <f>SUM(D27,AF27)</f>
        <v>670821</v>
      </c>
      <c r="BI27" s="116">
        <f>SUM(E27,AG27)</f>
        <v>670821</v>
      </c>
      <c r="BJ27" s="116">
        <f>SUM(F27,AH27)</f>
        <v>0</v>
      </c>
      <c r="BK27" s="116">
        <f>SUM(G27,AI27)</f>
        <v>669253</v>
      </c>
      <c r="BL27" s="116">
        <f>SUM(H27,AJ27)</f>
        <v>0</v>
      </c>
      <c r="BM27" s="116">
        <f>SUM(I27,AK27)</f>
        <v>1568</v>
      </c>
      <c r="BN27" s="116">
        <f>SUM(J27,AL27)</f>
        <v>0</v>
      </c>
      <c r="BO27" s="116">
        <f>SUM(K27,AM27)</f>
        <v>0</v>
      </c>
      <c r="BP27" s="116">
        <f>SUM(L27,AN27)</f>
        <v>656026</v>
      </c>
      <c r="BQ27" s="116">
        <f>SUM(M27,AO27)</f>
        <v>222744</v>
      </c>
      <c r="BR27" s="116">
        <f>SUM(N27,AP27)</f>
        <v>86194</v>
      </c>
      <c r="BS27" s="116">
        <f>SUM(O27,AQ27)</f>
        <v>5779</v>
      </c>
      <c r="BT27" s="116">
        <f>SUM(P27,AR27)</f>
        <v>105557</v>
      </c>
      <c r="BU27" s="116">
        <f>SUM(Q27,AS27)</f>
        <v>25214</v>
      </c>
      <c r="BV27" s="116">
        <f>SUM(R27,AT27)</f>
        <v>116764</v>
      </c>
      <c r="BW27" s="116">
        <f>SUM(S27,AU27)</f>
        <v>23399</v>
      </c>
      <c r="BX27" s="116">
        <f>SUM(T27,AV27)</f>
        <v>88182</v>
      </c>
      <c r="BY27" s="116">
        <f>SUM(U27,AW27)</f>
        <v>5183</v>
      </c>
      <c r="BZ27" s="116">
        <f>SUM(V27,AX27)</f>
        <v>1259</v>
      </c>
      <c r="CA27" s="116">
        <f>SUM(W27,AY27)</f>
        <v>315259</v>
      </c>
      <c r="CB27" s="116">
        <f>SUM(X27,AZ27)</f>
        <v>179127</v>
      </c>
      <c r="CC27" s="116">
        <f>SUM(Y27,BA27)</f>
        <v>128491</v>
      </c>
      <c r="CD27" s="116">
        <f>SUM(Z27,BB27)</f>
        <v>7641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2147</v>
      </c>
      <c r="CI27" s="116">
        <f>SUM(AE27,BG27)</f>
        <v>1328994</v>
      </c>
    </row>
    <row r="28" spans="1:87" ht="13.5" customHeight="1" x14ac:dyDescent="0.15">
      <c r="A28" s="114" t="s">
        <v>23</v>
      </c>
      <c r="B28" s="115" t="s">
        <v>381</v>
      </c>
      <c r="C28" s="114" t="s">
        <v>382</v>
      </c>
      <c r="D28" s="116">
        <f>+SUM(E28,J28)</f>
        <v>284</v>
      </c>
      <c r="E28" s="116">
        <f>+SUM(F28:I28)</f>
        <v>284</v>
      </c>
      <c r="F28" s="116">
        <v>0</v>
      </c>
      <c r="G28" s="116">
        <v>0</v>
      </c>
      <c r="H28" s="116">
        <v>284</v>
      </c>
      <c r="I28" s="116">
        <v>0</v>
      </c>
      <c r="J28" s="116">
        <v>0</v>
      </c>
      <c r="K28" s="116">
        <v>0</v>
      </c>
      <c r="L28" s="116">
        <f>+SUM(M28,R28,V28,W28,AC28)</f>
        <v>225255</v>
      </c>
      <c r="M28" s="116">
        <f>+SUM(N28:Q28)</f>
        <v>57884</v>
      </c>
      <c r="N28" s="116">
        <v>50426</v>
      </c>
      <c r="O28" s="116">
        <v>7458</v>
      </c>
      <c r="P28" s="116">
        <v>0</v>
      </c>
      <c r="Q28" s="116">
        <v>0</v>
      </c>
      <c r="R28" s="116">
        <f>+SUM(S28:U28)</f>
        <v>2487</v>
      </c>
      <c r="S28" s="116">
        <v>1469</v>
      </c>
      <c r="T28" s="116">
        <v>0</v>
      </c>
      <c r="U28" s="116">
        <v>1018</v>
      </c>
      <c r="V28" s="116">
        <v>0</v>
      </c>
      <c r="W28" s="116">
        <f>+SUM(X28:AA28)</f>
        <v>164884</v>
      </c>
      <c r="X28" s="116">
        <v>129755</v>
      </c>
      <c r="Y28" s="116">
        <v>27224</v>
      </c>
      <c r="Z28" s="116">
        <v>7905</v>
      </c>
      <c r="AA28" s="116">
        <v>0</v>
      </c>
      <c r="AB28" s="116">
        <v>404329</v>
      </c>
      <c r="AC28" s="116">
        <v>0</v>
      </c>
      <c r="AD28" s="116">
        <v>29940</v>
      </c>
      <c r="AE28" s="116">
        <f>+SUM(D28,L28,AD28)</f>
        <v>255479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40877</v>
      </c>
      <c r="BE28" s="116">
        <v>0</v>
      </c>
      <c r="BF28" s="116">
        <v>52112</v>
      </c>
      <c r="BG28" s="116">
        <f>+SUM(BF28,AN28,AF28)</f>
        <v>52112</v>
      </c>
      <c r="BH28" s="116">
        <f>SUM(D28,AF28)</f>
        <v>284</v>
      </c>
      <c r="BI28" s="116">
        <f>SUM(E28,AG28)</f>
        <v>284</v>
      </c>
      <c r="BJ28" s="116">
        <f>SUM(F28,AH28)</f>
        <v>0</v>
      </c>
      <c r="BK28" s="116">
        <f>SUM(G28,AI28)</f>
        <v>0</v>
      </c>
      <c r="BL28" s="116">
        <f>SUM(H28,AJ28)</f>
        <v>284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225255</v>
      </c>
      <c r="BQ28" s="116">
        <f>SUM(M28,AO28)</f>
        <v>57884</v>
      </c>
      <c r="BR28" s="116">
        <f>SUM(N28,AP28)</f>
        <v>50426</v>
      </c>
      <c r="BS28" s="116">
        <f>SUM(O28,AQ28)</f>
        <v>7458</v>
      </c>
      <c r="BT28" s="116">
        <f>SUM(P28,AR28)</f>
        <v>0</v>
      </c>
      <c r="BU28" s="116">
        <f>SUM(Q28,AS28)</f>
        <v>0</v>
      </c>
      <c r="BV28" s="116">
        <f>SUM(R28,AT28)</f>
        <v>2487</v>
      </c>
      <c r="BW28" s="116">
        <f>SUM(S28,AU28)</f>
        <v>1469</v>
      </c>
      <c r="BX28" s="116">
        <f>SUM(T28,AV28)</f>
        <v>0</v>
      </c>
      <c r="BY28" s="116">
        <f>SUM(U28,AW28)</f>
        <v>1018</v>
      </c>
      <c r="BZ28" s="116">
        <f>SUM(V28,AX28)</f>
        <v>0</v>
      </c>
      <c r="CA28" s="116">
        <f>SUM(W28,AY28)</f>
        <v>164884</v>
      </c>
      <c r="CB28" s="116">
        <f>SUM(X28,AZ28)</f>
        <v>129755</v>
      </c>
      <c r="CC28" s="116">
        <f>SUM(Y28,BA28)</f>
        <v>27224</v>
      </c>
      <c r="CD28" s="116">
        <f>SUM(Z28,BB28)</f>
        <v>7905</v>
      </c>
      <c r="CE28" s="116">
        <f>SUM(AA28,BC28)</f>
        <v>0</v>
      </c>
      <c r="CF28" s="116">
        <f>SUM(AB28,BD28)</f>
        <v>445206</v>
      </c>
      <c r="CG28" s="116">
        <f>SUM(AC28,BE28)</f>
        <v>0</v>
      </c>
      <c r="CH28" s="116">
        <f>SUM(AD28,BF28)</f>
        <v>82052</v>
      </c>
      <c r="CI28" s="116">
        <f>SUM(AE28,BG28)</f>
        <v>307591</v>
      </c>
    </row>
    <row r="29" spans="1:87" ht="13.5" customHeight="1" x14ac:dyDescent="0.15">
      <c r="A29" s="114" t="s">
        <v>23</v>
      </c>
      <c r="B29" s="115" t="s">
        <v>385</v>
      </c>
      <c r="C29" s="114" t="s">
        <v>386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16142</v>
      </c>
      <c r="L29" s="116">
        <f>+SUM(M29,R29,V29,W29,AC29)</f>
        <v>652337</v>
      </c>
      <c r="M29" s="116">
        <f>+SUM(N29:Q29)</f>
        <v>12070</v>
      </c>
      <c r="N29" s="116">
        <v>12070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639684</v>
      </c>
      <c r="X29" s="116">
        <v>253960</v>
      </c>
      <c r="Y29" s="116">
        <v>295969</v>
      </c>
      <c r="Z29" s="116">
        <v>5821</v>
      </c>
      <c r="AA29" s="116">
        <v>83934</v>
      </c>
      <c r="AB29" s="116">
        <v>58</v>
      </c>
      <c r="AC29" s="116">
        <v>583</v>
      </c>
      <c r="AD29" s="116">
        <v>6372</v>
      </c>
      <c r="AE29" s="116">
        <f>+SUM(D29,L29,AD29)</f>
        <v>658709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14363</v>
      </c>
      <c r="AO29" s="116">
        <f>+SUM(AP29:AS29)</f>
        <v>6035</v>
      </c>
      <c r="AP29" s="116">
        <v>6035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8328</v>
      </c>
      <c r="AZ29" s="116">
        <v>7789</v>
      </c>
      <c r="BA29" s="116">
        <v>0</v>
      </c>
      <c r="BB29" s="116">
        <v>0</v>
      </c>
      <c r="BC29" s="116">
        <v>539</v>
      </c>
      <c r="BD29" s="116">
        <v>50630</v>
      </c>
      <c r="BE29" s="116">
        <v>0</v>
      </c>
      <c r="BF29" s="116">
        <v>351</v>
      </c>
      <c r="BG29" s="116">
        <f>+SUM(BF29,AN29,AF29)</f>
        <v>14714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16142</v>
      </c>
      <c r="BP29" s="116">
        <f>SUM(L29,AN29)</f>
        <v>666700</v>
      </c>
      <c r="BQ29" s="116">
        <f>SUM(M29,AO29)</f>
        <v>18105</v>
      </c>
      <c r="BR29" s="116">
        <f>SUM(N29,AP29)</f>
        <v>18105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648012</v>
      </c>
      <c r="CB29" s="116">
        <f>SUM(X29,AZ29)</f>
        <v>261749</v>
      </c>
      <c r="CC29" s="116">
        <f>SUM(Y29,BA29)</f>
        <v>295969</v>
      </c>
      <c r="CD29" s="116">
        <f>SUM(Z29,BB29)</f>
        <v>5821</v>
      </c>
      <c r="CE29" s="116">
        <f>SUM(AA29,BC29)</f>
        <v>84473</v>
      </c>
      <c r="CF29" s="116">
        <f>SUM(AB29,BD29)</f>
        <v>50688</v>
      </c>
      <c r="CG29" s="116">
        <f>SUM(AC29,BE29)</f>
        <v>583</v>
      </c>
      <c r="CH29" s="116">
        <f>SUM(AD29,BF29)</f>
        <v>6723</v>
      </c>
      <c r="CI29" s="116">
        <f>SUM(AE29,BG29)</f>
        <v>673423</v>
      </c>
    </row>
    <row r="30" spans="1:87" ht="13.5" customHeight="1" x14ac:dyDescent="0.15">
      <c r="A30" s="114" t="s">
        <v>23</v>
      </c>
      <c r="B30" s="115" t="s">
        <v>387</v>
      </c>
      <c r="C30" s="114" t="s">
        <v>388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13324</v>
      </c>
      <c r="L30" s="116">
        <f>+SUM(M30,R30,V30,W30,AC30)</f>
        <v>570052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570052</v>
      </c>
      <c r="X30" s="116">
        <v>275677</v>
      </c>
      <c r="Y30" s="116">
        <v>276112</v>
      </c>
      <c r="Z30" s="116">
        <v>0</v>
      </c>
      <c r="AA30" s="116">
        <v>18263</v>
      </c>
      <c r="AB30" s="116">
        <v>43</v>
      </c>
      <c r="AC30" s="116">
        <v>0</v>
      </c>
      <c r="AD30" s="116">
        <v>0</v>
      </c>
      <c r="AE30" s="116">
        <f>+SUM(D30,L30,AD30)</f>
        <v>570052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8325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8325</v>
      </c>
      <c r="AZ30" s="116">
        <v>8325</v>
      </c>
      <c r="BA30" s="116">
        <v>0</v>
      </c>
      <c r="BB30" s="116">
        <v>0</v>
      </c>
      <c r="BC30" s="116">
        <v>0</v>
      </c>
      <c r="BD30" s="116">
        <v>65901</v>
      </c>
      <c r="BE30" s="116">
        <v>0</v>
      </c>
      <c r="BF30" s="116">
        <v>0</v>
      </c>
      <c r="BG30" s="116">
        <f>+SUM(BF30,AN30,AF30)</f>
        <v>8325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13324</v>
      </c>
      <c r="BP30" s="116">
        <f>SUM(L30,AN30)</f>
        <v>578377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578377</v>
      </c>
      <c r="CB30" s="116">
        <f>SUM(X30,AZ30)</f>
        <v>284002</v>
      </c>
      <c r="CC30" s="116">
        <f>SUM(Y30,BA30)</f>
        <v>276112</v>
      </c>
      <c r="CD30" s="116">
        <f>SUM(Z30,BB30)</f>
        <v>0</v>
      </c>
      <c r="CE30" s="116">
        <f>SUM(AA30,BC30)</f>
        <v>18263</v>
      </c>
      <c r="CF30" s="116">
        <f>SUM(AB30,BD30)</f>
        <v>65944</v>
      </c>
      <c r="CG30" s="116">
        <f>SUM(AC30,BE30)</f>
        <v>0</v>
      </c>
      <c r="CH30" s="116">
        <f>SUM(AD30,BF30)</f>
        <v>0</v>
      </c>
      <c r="CI30" s="116">
        <f>SUM(AE30,BG30)</f>
        <v>578377</v>
      </c>
    </row>
    <row r="31" spans="1:87" ht="13.5" customHeight="1" x14ac:dyDescent="0.15">
      <c r="A31" s="114" t="s">
        <v>23</v>
      </c>
      <c r="B31" s="115" t="s">
        <v>389</v>
      </c>
      <c r="C31" s="114" t="s">
        <v>390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241118</v>
      </c>
      <c r="M31" s="116">
        <f>+SUM(N31:Q31)</f>
        <v>78312</v>
      </c>
      <c r="N31" s="116">
        <v>77128</v>
      </c>
      <c r="O31" s="116">
        <v>0</v>
      </c>
      <c r="P31" s="116">
        <v>0</v>
      </c>
      <c r="Q31" s="116">
        <v>1184</v>
      </c>
      <c r="R31" s="116">
        <f>+SUM(S31:U31)</f>
        <v>18220</v>
      </c>
      <c r="S31" s="116">
        <v>18220</v>
      </c>
      <c r="T31" s="116">
        <v>0</v>
      </c>
      <c r="U31" s="116">
        <v>0</v>
      </c>
      <c r="V31" s="116">
        <v>0</v>
      </c>
      <c r="W31" s="116">
        <f>+SUM(X31:AA31)</f>
        <v>144586</v>
      </c>
      <c r="X31" s="116">
        <v>144586</v>
      </c>
      <c r="Y31" s="116">
        <v>0</v>
      </c>
      <c r="Z31" s="116">
        <v>0</v>
      </c>
      <c r="AA31" s="116">
        <v>0</v>
      </c>
      <c r="AB31" s="116">
        <v>405071</v>
      </c>
      <c r="AC31" s="116">
        <v>0</v>
      </c>
      <c r="AD31" s="116">
        <v>0</v>
      </c>
      <c r="AE31" s="116">
        <f>+SUM(D31,L31,AD31)</f>
        <v>241118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144151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241118</v>
      </c>
      <c r="BQ31" s="116">
        <f>SUM(M31,AO31)</f>
        <v>78312</v>
      </c>
      <c r="BR31" s="116">
        <f>SUM(N31,AP31)</f>
        <v>77128</v>
      </c>
      <c r="BS31" s="116">
        <f>SUM(O31,AQ31)</f>
        <v>0</v>
      </c>
      <c r="BT31" s="116">
        <f>SUM(P31,AR31)</f>
        <v>0</v>
      </c>
      <c r="BU31" s="116">
        <f>SUM(Q31,AS31)</f>
        <v>1184</v>
      </c>
      <c r="BV31" s="116">
        <f>SUM(R31,AT31)</f>
        <v>18220</v>
      </c>
      <c r="BW31" s="116">
        <f>SUM(S31,AU31)</f>
        <v>18220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144586</v>
      </c>
      <c r="CB31" s="116">
        <f>SUM(X31,AZ31)</f>
        <v>144586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549222</v>
      </c>
      <c r="CG31" s="116">
        <f>SUM(AC31,BE31)</f>
        <v>0</v>
      </c>
      <c r="CH31" s="116">
        <f>SUM(AD31,BF31)</f>
        <v>0</v>
      </c>
      <c r="CI31" s="116">
        <f>SUM(AE31,BG31)</f>
        <v>241118</v>
      </c>
    </row>
    <row r="32" spans="1:87" ht="13.5" customHeight="1" x14ac:dyDescent="0.15">
      <c r="A32" s="114" t="s">
        <v>23</v>
      </c>
      <c r="B32" s="115" t="s">
        <v>391</v>
      </c>
      <c r="C32" s="114" t="s">
        <v>392</v>
      </c>
      <c r="D32" s="116">
        <f>+SUM(E32,J32)</f>
        <v>94996</v>
      </c>
      <c r="E32" s="116">
        <f>+SUM(F32:I32)</f>
        <v>94996</v>
      </c>
      <c r="F32" s="116">
        <v>0</v>
      </c>
      <c r="G32" s="116">
        <v>94996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296973</v>
      </c>
      <c r="M32" s="116">
        <f>+SUM(N32:Q32)</f>
        <v>111786</v>
      </c>
      <c r="N32" s="116">
        <v>51745</v>
      </c>
      <c r="O32" s="116">
        <v>18129</v>
      </c>
      <c r="P32" s="116">
        <v>37651</v>
      </c>
      <c r="Q32" s="116">
        <v>4261</v>
      </c>
      <c r="R32" s="116">
        <f>+SUM(S32:U32)</f>
        <v>108290</v>
      </c>
      <c r="S32" s="116">
        <v>14824</v>
      </c>
      <c r="T32" s="116">
        <v>92526</v>
      </c>
      <c r="U32" s="116">
        <v>940</v>
      </c>
      <c r="V32" s="116">
        <v>0</v>
      </c>
      <c r="W32" s="116">
        <f>+SUM(X32:AA32)</f>
        <v>76897</v>
      </c>
      <c r="X32" s="116">
        <v>27590</v>
      </c>
      <c r="Y32" s="116">
        <v>2204</v>
      </c>
      <c r="Z32" s="116">
        <v>15199</v>
      </c>
      <c r="AA32" s="116">
        <v>31904</v>
      </c>
      <c r="AB32" s="116">
        <v>55182</v>
      </c>
      <c r="AC32" s="116">
        <v>0</v>
      </c>
      <c r="AD32" s="116">
        <v>0</v>
      </c>
      <c r="AE32" s="116">
        <f>+SUM(D32,L32,AD32)</f>
        <v>391969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321</v>
      </c>
      <c r="AN32" s="116">
        <f>+SUM(AO32,AT32,AX32,AY32,BE32)</f>
        <v>4384</v>
      </c>
      <c r="AO32" s="116">
        <f>+SUM(AP32:AS32)</f>
        <v>4384</v>
      </c>
      <c r="AP32" s="116">
        <v>4384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53102</v>
      </c>
      <c r="BE32" s="116">
        <v>0</v>
      </c>
      <c r="BF32" s="116">
        <v>0</v>
      </c>
      <c r="BG32" s="116">
        <f>+SUM(BF32,AN32,AF32)</f>
        <v>4384</v>
      </c>
      <c r="BH32" s="116">
        <f>SUM(D32,AF32)</f>
        <v>94996</v>
      </c>
      <c r="BI32" s="116">
        <f>SUM(E32,AG32)</f>
        <v>94996</v>
      </c>
      <c r="BJ32" s="116">
        <f>SUM(F32,AH32)</f>
        <v>0</v>
      </c>
      <c r="BK32" s="116">
        <f>SUM(G32,AI32)</f>
        <v>94996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321</v>
      </c>
      <c r="BP32" s="116">
        <f>SUM(L32,AN32)</f>
        <v>301357</v>
      </c>
      <c r="BQ32" s="116">
        <f>SUM(M32,AO32)</f>
        <v>116170</v>
      </c>
      <c r="BR32" s="116">
        <f>SUM(N32,AP32)</f>
        <v>56129</v>
      </c>
      <c r="BS32" s="116">
        <f>SUM(O32,AQ32)</f>
        <v>18129</v>
      </c>
      <c r="BT32" s="116">
        <f>SUM(P32,AR32)</f>
        <v>37651</v>
      </c>
      <c r="BU32" s="116">
        <f>SUM(Q32,AS32)</f>
        <v>4261</v>
      </c>
      <c r="BV32" s="116">
        <f>SUM(R32,AT32)</f>
        <v>108290</v>
      </c>
      <c r="BW32" s="116">
        <f>SUM(S32,AU32)</f>
        <v>14824</v>
      </c>
      <c r="BX32" s="116">
        <f>SUM(T32,AV32)</f>
        <v>92526</v>
      </c>
      <c r="BY32" s="116">
        <f>SUM(U32,AW32)</f>
        <v>940</v>
      </c>
      <c r="BZ32" s="116">
        <f>SUM(V32,AX32)</f>
        <v>0</v>
      </c>
      <c r="CA32" s="116">
        <f>SUM(W32,AY32)</f>
        <v>76897</v>
      </c>
      <c r="CB32" s="116">
        <f>SUM(X32,AZ32)</f>
        <v>27590</v>
      </c>
      <c r="CC32" s="116">
        <f>SUM(Y32,BA32)</f>
        <v>2204</v>
      </c>
      <c r="CD32" s="116">
        <f>SUM(Z32,BB32)</f>
        <v>15199</v>
      </c>
      <c r="CE32" s="116">
        <f>SUM(AA32,BC32)</f>
        <v>31904</v>
      </c>
      <c r="CF32" s="116">
        <f>SUM(AB32,BD32)</f>
        <v>108284</v>
      </c>
      <c r="CG32" s="116">
        <f>SUM(AC32,BE32)</f>
        <v>0</v>
      </c>
      <c r="CH32" s="116">
        <f>SUM(AD32,BF32)</f>
        <v>0</v>
      </c>
      <c r="CI32" s="116">
        <f>SUM(AE32,BG32)</f>
        <v>396353</v>
      </c>
    </row>
    <row r="33" spans="1:87" ht="13.5" customHeight="1" x14ac:dyDescent="0.15">
      <c r="A33" s="114" t="s">
        <v>23</v>
      </c>
      <c r="B33" s="115" t="s">
        <v>393</v>
      </c>
      <c r="C33" s="114" t="s">
        <v>394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65821</v>
      </c>
      <c r="M33" s="116">
        <f>+SUM(N33:Q33)</f>
        <v>3171</v>
      </c>
      <c r="N33" s="116">
        <v>3171</v>
      </c>
      <c r="O33" s="116">
        <v>0</v>
      </c>
      <c r="P33" s="116">
        <v>0</v>
      </c>
      <c r="Q33" s="116">
        <v>0</v>
      </c>
      <c r="R33" s="116">
        <f>+SUM(S33:U33)</f>
        <v>151</v>
      </c>
      <c r="S33" s="116">
        <v>0</v>
      </c>
      <c r="T33" s="116">
        <v>0</v>
      </c>
      <c r="U33" s="116">
        <v>151</v>
      </c>
      <c r="V33" s="116">
        <v>0</v>
      </c>
      <c r="W33" s="116">
        <f>+SUM(X33:AA33)</f>
        <v>62499</v>
      </c>
      <c r="X33" s="116">
        <v>61432</v>
      </c>
      <c r="Y33" s="116">
        <v>1067</v>
      </c>
      <c r="Z33" s="116">
        <v>0</v>
      </c>
      <c r="AA33" s="116">
        <v>0</v>
      </c>
      <c r="AB33" s="116">
        <v>113593</v>
      </c>
      <c r="AC33" s="116">
        <v>0</v>
      </c>
      <c r="AD33" s="116">
        <v>0</v>
      </c>
      <c r="AE33" s="116">
        <f>+SUM(D33,L33,AD33)</f>
        <v>65821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68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11189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68</v>
      </c>
      <c r="BP33" s="116">
        <f>SUM(L33,AN33)</f>
        <v>65821</v>
      </c>
      <c r="BQ33" s="116">
        <f>SUM(M33,AO33)</f>
        <v>3171</v>
      </c>
      <c r="BR33" s="116">
        <f>SUM(N33,AP33)</f>
        <v>3171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151</v>
      </c>
      <c r="BW33" s="116">
        <f>SUM(S33,AU33)</f>
        <v>0</v>
      </c>
      <c r="BX33" s="116">
        <f>SUM(T33,AV33)</f>
        <v>0</v>
      </c>
      <c r="BY33" s="116">
        <f>SUM(U33,AW33)</f>
        <v>151</v>
      </c>
      <c r="BZ33" s="116">
        <f>SUM(V33,AX33)</f>
        <v>0</v>
      </c>
      <c r="CA33" s="116">
        <f>SUM(W33,AY33)</f>
        <v>62499</v>
      </c>
      <c r="CB33" s="116">
        <f>SUM(X33,AZ33)</f>
        <v>61432</v>
      </c>
      <c r="CC33" s="116">
        <f>SUM(Y33,BA33)</f>
        <v>1067</v>
      </c>
      <c r="CD33" s="116">
        <f>SUM(Z33,BB33)</f>
        <v>0</v>
      </c>
      <c r="CE33" s="116">
        <f>SUM(AA33,BC33)</f>
        <v>0</v>
      </c>
      <c r="CF33" s="116">
        <f>SUM(AB33,BD33)</f>
        <v>124782</v>
      </c>
      <c r="CG33" s="116">
        <f>SUM(AC33,BE33)</f>
        <v>0</v>
      </c>
      <c r="CH33" s="116">
        <f>SUM(AD33,BF33)</f>
        <v>0</v>
      </c>
      <c r="CI33" s="116">
        <f>SUM(AE33,BG33)</f>
        <v>65821</v>
      </c>
    </row>
    <row r="34" spans="1:87" ht="13.5" customHeight="1" x14ac:dyDescent="0.15">
      <c r="A34" s="114" t="s">
        <v>23</v>
      </c>
      <c r="B34" s="115" t="s">
        <v>397</v>
      </c>
      <c r="C34" s="114" t="s">
        <v>398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100119</v>
      </c>
      <c r="M34" s="116">
        <f>+SUM(N34:Q34)</f>
        <v>23507</v>
      </c>
      <c r="N34" s="116">
        <v>20375</v>
      </c>
      <c r="O34" s="116">
        <v>0</v>
      </c>
      <c r="P34" s="116">
        <v>0</v>
      </c>
      <c r="Q34" s="116">
        <v>3132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76612</v>
      </c>
      <c r="X34" s="116">
        <v>67544</v>
      </c>
      <c r="Y34" s="116">
        <v>9068</v>
      </c>
      <c r="Z34" s="116">
        <v>0</v>
      </c>
      <c r="AA34" s="116">
        <v>0</v>
      </c>
      <c r="AB34" s="116">
        <v>139454</v>
      </c>
      <c r="AC34" s="116">
        <v>0</v>
      </c>
      <c r="AD34" s="116">
        <v>19902</v>
      </c>
      <c r="AE34" s="116">
        <f>+SUM(D34,L34,AD34)</f>
        <v>120021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39764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100119</v>
      </c>
      <c r="BQ34" s="116">
        <f>SUM(M34,AO34)</f>
        <v>23507</v>
      </c>
      <c r="BR34" s="116">
        <f>SUM(N34,AP34)</f>
        <v>20375</v>
      </c>
      <c r="BS34" s="116">
        <f>SUM(O34,AQ34)</f>
        <v>0</v>
      </c>
      <c r="BT34" s="116">
        <f>SUM(P34,AR34)</f>
        <v>0</v>
      </c>
      <c r="BU34" s="116">
        <f>SUM(Q34,AS34)</f>
        <v>3132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76612</v>
      </c>
      <c r="CB34" s="116">
        <f>SUM(X34,AZ34)</f>
        <v>67544</v>
      </c>
      <c r="CC34" s="116">
        <f>SUM(Y34,BA34)</f>
        <v>9068</v>
      </c>
      <c r="CD34" s="116">
        <f>SUM(Z34,BB34)</f>
        <v>0</v>
      </c>
      <c r="CE34" s="116">
        <f>SUM(AA34,BC34)</f>
        <v>0</v>
      </c>
      <c r="CF34" s="116">
        <f>SUM(AB34,BD34)</f>
        <v>179218</v>
      </c>
      <c r="CG34" s="116">
        <f>SUM(AC34,BE34)</f>
        <v>0</v>
      </c>
      <c r="CH34" s="116">
        <f>SUM(AD34,BF34)</f>
        <v>19902</v>
      </c>
      <c r="CI34" s="116">
        <f>SUM(AE34,BG34)</f>
        <v>120021</v>
      </c>
    </row>
    <row r="35" spans="1:87" ht="13.5" customHeight="1" x14ac:dyDescent="0.15">
      <c r="A35" s="114" t="s">
        <v>23</v>
      </c>
      <c r="B35" s="115" t="s">
        <v>399</v>
      </c>
      <c r="C35" s="114" t="s">
        <v>400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38916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5989</v>
      </c>
      <c r="S35" s="116">
        <v>4739</v>
      </c>
      <c r="T35" s="116">
        <v>1250</v>
      </c>
      <c r="U35" s="116">
        <v>0</v>
      </c>
      <c r="V35" s="116">
        <v>0</v>
      </c>
      <c r="W35" s="116">
        <f>+SUM(X35:AA35)</f>
        <v>32927</v>
      </c>
      <c r="X35" s="116">
        <v>16243</v>
      </c>
      <c r="Y35" s="116">
        <v>14962</v>
      </c>
      <c r="Z35" s="116">
        <v>1722</v>
      </c>
      <c r="AA35" s="116">
        <v>0</v>
      </c>
      <c r="AB35" s="116">
        <v>71394</v>
      </c>
      <c r="AC35" s="116">
        <v>0</v>
      </c>
      <c r="AD35" s="116">
        <v>0</v>
      </c>
      <c r="AE35" s="116">
        <f>+SUM(D35,L35,AD35)</f>
        <v>38916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132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21744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132</v>
      </c>
      <c r="BP35" s="116">
        <f>SUM(L35,AN35)</f>
        <v>38916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5989</v>
      </c>
      <c r="BW35" s="116">
        <f>SUM(S35,AU35)</f>
        <v>4739</v>
      </c>
      <c r="BX35" s="116">
        <f>SUM(T35,AV35)</f>
        <v>1250</v>
      </c>
      <c r="BY35" s="116">
        <f>SUM(U35,AW35)</f>
        <v>0</v>
      </c>
      <c r="BZ35" s="116">
        <f>SUM(V35,AX35)</f>
        <v>0</v>
      </c>
      <c r="CA35" s="116">
        <f>SUM(W35,AY35)</f>
        <v>32927</v>
      </c>
      <c r="CB35" s="116">
        <f>SUM(X35,AZ35)</f>
        <v>16243</v>
      </c>
      <c r="CC35" s="116">
        <f>SUM(Y35,BA35)</f>
        <v>14962</v>
      </c>
      <c r="CD35" s="116">
        <f>SUM(Z35,BB35)</f>
        <v>1722</v>
      </c>
      <c r="CE35" s="116">
        <f>SUM(AA35,BC35)</f>
        <v>0</v>
      </c>
      <c r="CF35" s="116">
        <f>SUM(AB35,BD35)</f>
        <v>93138</v>
      </c>
      <c r="CG35" s="116">
        <f>SUM(AC35,BE35)</f>
        <v>0</v>
      </c>
      <c r="CH35" s="116">
        <f>SUM(AD35,BF35)</f>
        <v>0</v>
      </c>
      <c r="CI35" s="116">
        <f>SUM(AE35,BG35)</f>
        <v>38916</v>
      </c>
    </row>
    <row r="36" spans="1:87" ht="13.5" customHeight="1" x14ac:dyDescent="0.15">
      <c r="A36" s="114" t="s">
        <v>23</v>
      </c>
      <c r="B36" s="115" t="s">
        <v>401</v>
      </c>
      <c r="C36" s="114" t="s">
        <v>402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34835</v>
      </c>
      <c r="M36" s="116">
        <f>+SUM(N36:Q36)</f>
        <v>5561</v>
      </c>
      <c r="N36" s="116">
        <v>0</v>
      </c>
      <c r="O36" s="116">
        <v>5501</v>
      </c>
      <c r="P36" s="116">
        <v>0</v>
      </c>
      <c r="Q36" s="116">
        <v>60</v>
      </c>
      <c r="R36" s="116">
        <f>+SUM(S36:U36)</f>
        <v>2475</v>
      </c>
      <c r="S36" s="116">
        <v>2475</v>
      </c>
      <c r="T36" s="116">
        <v>0</v>
      </c>
      <c r="U36" s="116">
        <v>0</v>
      </c>
      <c r="V36" s="116">
        <v>0</v>
      </c>
      <c r="W36" s="116">
        <f>+SUM(X36:AA36)</f>
        <v>26799</v>
      </c>
      <c r="X36" s="116">
        <v>15477</v>
      </c>
      <c r="Y36" s="116">
        <v>9434</v>
      </c>
      <c r="Z36" s="116">
        <v>1888</v>
      </c>
      <c r="AA36" s="116">
        <v>0</v>
      </c>
      <c r="AB36" s="116">
        <v>128721</v>
      </c>
      <c r="AC36" s="116">
        <v>0</v>
      </c>
      <c r="AD36" s="116">
        <v>0</v>
      </c>
      <c r="AE36" s="116">
        <f>+SUM(D36,L36,AD36)</f>
        <v>34835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68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11189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68</v>
      </c>
      <c r="BP36" s="116">
        <f>SUM(L36,AN36)</f>
        <v>34835</v>
      </c>
      <c r="BQ36" s="116">
        <f>SUM(M36,AO36)</f>
        <v>5561</v>
      </c>
      <c r="BR36" s="116">
        <f>SUM(N36,AP36)</f>
        <v>0</v>
      </c>
      <c r="BS36" s="116">
        <f>SUM(O36,AQ36)</f>
        <v>5501</v>
      </c>
      <c r="BT36" s="116">
        <f>SUM(P36,AR36)</f>
        <v>0</v>
      </c>
      <c r="BU36" s="116">
        <f>SUM(Q36,AS36)</f>
        <v>60</v>
      </c>
      <c r="BV36" s="116">
        <f>SUM(R36,AT36)</f>
        <v>2475</v>
      </c>
      <c r="BW36" s="116">
        <f>SUM(S36,AU36)</f>
        <v>2475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26799</v>
      </c>
      <c r="CB36" s="116">
        <f>SUM(X36,AZ36)</f>
        <v>15477</v>
      </c>
      <c r="CC36" s="116">
        <f>SUM(Y36,BA36)</f>
        <v>9434</v>
      </c>
      <c r="CD36" s="116">
        <f>SUM(Z36,BB36)</f>
        <v>1888</v>
      </c>
      <c r="CE36" s="116">
        <f>SUM(AA36,BC36)</f>
        <v>0</v>
      </c>
      <c r="CF36" s="116">
        <f>SUM(AB36,BD36)</f>
        <v>139910</v>
      </c>
      <c r="CG36" s="116">
        <f>SUM(AC36,BE36)</f>
        <v>0</v>
      </c>
      <c r="CH36" s="116">
        <f>SUM(AD36,BF36)</f>
        <v>0</v>
      </c>
      <c r="CI36" s="116">
        <f>SUM(AE36,BG36)</f>
        <v>34835</v>
      </c>
    </row>
    <row r="37" spans="1:87" ht="13.5" customHeight="1" x14ac:dyDescent="0.15">
      <c r="A37" s="114" t="s">
        <v>23</v>
      </c>
      <c r="B37" s="115" t="s">
        <v>403</v>
      </c>
      <c r="C37" s="114" t="s">
        <v>404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335997</v>
      </c>
      <c r="M37" s="116">
        <f>+SUM(N37:Q37)</f>
        <v>12578</v>
      </c>
      <c r="N37" s="116">
        <v>7956</v>
      </c>
      <c r="O37" s="116">
        <v>0</v>
      </c>
      <c r="P37" s="116">
        <v>4622</v>
      </c>
      <c r="Q37" s="116">
        <v>0</v>
      </c>
      <c r="R37" s="116">
        <f>+SUM(S37:U37)</f>
        <v>6877</v>
      </c>
      <c r="S37" s="116">
        <v>571</v>
      </c>
      <c r="T37" s="116">
        <v>6306</v>
      </c>
      <c r="U37" s="116">
        <v>0</v>
      </c>
      <c r="V37" s="116">
        <v>0</v>
      </c>
      <c r="W37" s="116">
        <f>+SUM(X37:AA37)</f>
        <v>316542</v>
      </c>
      <c r="X37" s="116">
        <v>228531</v>
      </c>
      <c r="Y37" s="116">
        <v>58340</v>
      </c>
      <c r="Z37" s="116">
        <v>24886</v>
      </c>
      <c r="AA37" s="116">
        <v>4785</v>
      </c>
      <c r="AB37" s="116">
        <v>98533</v>
      </c>
      <c r="AC37" s="116">
        <v>0</v>
      </c>
      <c r="AD37" s="116">
        <v>34060</v>
      </c>
      <c r="AE37" s="116">
        <f>+SUM(D37,L37,AD37)</f>
        <v>370057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5183</v>
      </c>
      <c r="AO37" s="116">
        <f>+SUM(AP37:AS37)</f>
        <v>5183</v>
      </c>
      <c r="AP37" s="116">
        <v>5183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73162</v>
      </c>
      <c r="BE37" s="116">
        <v>0</v>
      </c>
      <c r="BF37" s="116">
        <v>4013</v>
      </c>
      <c r="BG37" s="116">
        <f>+SUM(BF37,AN37,AF37)</f>
        <v>9196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341180</v>
      </c>
      <c r="BQ37" s="116">
        <f>SUM(M37,AO37)</f>
        <v>17761</v>
      </c>
      <c r="BR37" s="116">
        <f>SUM(N37,AP37)</f>
        <v>13139</v>
      </c>
      <c r="BS37" s="116">
        <f>SUM(O37,AQ37)</f>
        <v>0</v>
      </c>
      <c r="BT37" s="116">
        <f>SUM(P37,AR37)</f>
        <v>4622</v>
      </c>
      <c r="BU37" s="116">
        <f>SUM(Q37,AS37)</f>
        <v>0</v>
      </c>
      <c r="BV37" s="116">
        <f>SUM(R37,AT37)</f>
        <v>6877</v>
      </c>
      <c r="BW37" s="116">
        <f>SUM(S37,AU37)</f>
        <v>571</v>
      </c>
      <c r="BX37" s="116">
        <f>SUM(T37,AV37)</f>
        <v>6306</v>
      </c>
      <c r="BY37" s="116">
        <f>SUM(U37,AW37)</f>
        <v>0</v>
      </c>
      <c r="BZ37" s="116">
        <f>SUM(V37,AX37)</f>
        <v>0</v>
      </c>
      <c r="CA37" s="116">
        <f>SUM(W37,AY37)</f>
        <v>316542</v>
      </c>
      <c r="CB37" s="116">
        <f>SUM(X37,AZ37)</f>
        <v>228531</v>
      </c>
      <c r="CC37" s="116">
        <f>SUM(Y37,BA37)</f>
        <v>58340</v>
      </c>
      <c r="CD37" s="116">
        <f>SUM(Z37,BB37)</f>
        <v>24886</v>
      </c>
      <c r="CE37" s="116">
        <f>SUM(AA37,BC37)</f>
        <v>4785</v>
      </c>
      <c r="CF37" s="116">
        <f>SUM(AB37,BD37)</f>
        <v>171695</v>
      </c>
      <c r="CG37" s="116">
        <f>SUM(AC37,BE37)</f>
        <v>0</v>
      </c>
      <c r="CH37" s="116">
        <f>SUM(AD37,BF37)</f>
        <v>38073</v>
      </c>
      <c r="CI37" s="116">
        <f>SUM(AE37,BG37)</f>
        <v>379253</v>
      </c>
    </row>
    <row r="38" spans="1:87" ht="13.5" customHeight="1" x14ac:dyDescent="0.15">
      <c r="A38" s="114" t="s">
        <v>23</v>
      </c>
      <c r="B38" s="115" t="s">
        <v>405</v>
      </c>
      <c r="C38" s="114" t="s">
        <v>406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159275</v>
      </c>
      <c r="M38" s="116">
        <f>+SUM(N38:Q38)</f>
        <v>15660</v>
      </c>
      <c r="N38" s="116">
        <v>15660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143615</v>
      </c>
      <c r="X38" s="116">
        <v>96533</v>
      </c>
      <c r="Y38" s="116">
        <v>33180</v>
      </c>
      <c r="Z38" s="116">
        <v>9972</v>
      </c>
      <c r="AA38" s="116">
        <v>3930</v>
      </c>
      <c r="AB38" s="116">
        <v>109923</v>
      </c>
      <c r="AC38" s="116">
        <v>0</v>
      </c>
      <c r="AD38" s="116">
        <v>0</v>
      </c>
      <c r="AE38" s="116">
        <f>+SUM(D38,L38,AD38)</f>
        <v>159275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494</v>
      </c>
      <c r="AN38" s="116">
        <f>+SUM(AO38,AT38,AX38,AY38,BE38)</f>
        <v>10440</v>
      </c>
      <c r="AO38" s="116">
        <f>+SUM(AP38:AS38)</f>
        <v>10440</v>
      </c>
      <c r="AP38" s="116">
        <v>10440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81613</v>
      </c>
      <c r="BE38" s="116">
        <v>0</v>
      </c>
      <c r="BF38" s="116">
        <v>4983</v>
      </c>
      <c r="BG38" s="116">
        <f>+SUM(BF38,AN38,AF38)</f>
        <v>15423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494</v>
      </c>
      <c r="BP38" s="116">
        <f>SUM(L38,AN38)</f>
        <v>169715</v>
      </c>
      <c r="BQ38" s="116">
        <f>SUM(M38,AO38)</f>
        <v>26100</v>
      </c>
      <c r="BR38" s="116">
        <f>SUM(N38,AP38)</f>
        <v>26100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143615</v>
      </c>
      <c r="CB38" s="116">
        <f>SUM(X38,AZ38)</f>
        <v>96533</v>
      </c>
      <c r="CC38" s="116">
        <f>SUM(Y38,BA38)</f>
        <v>33180</v>
      </c>
      <c r="CD38" s="116">
        <f>SUM(Z38,BB38)</f>
        <v>9972</v>
      </c>
      <c r="CE38" s="116">
        <f>SUM(AA38,BC38)</f>
        <v>3930</v>
      </c>
      <c r="CF38" s="116">
        <f>SUM(AB38,BD38)</f>
        <v>191536</v>
      </c>
      <c r="CG38" s="116">
        <f>SUM(AC38,BE38)</f>
        <v>0</v>
      </c>
      <c r="CH38" s="116">
        <f>SUM(AD38,BF38)</f>
        <v>4983</v>
      </c>
      <c r="CI38" s="116">
        <f>SUM(AE38,BG38)</f>
        <v>174698</v>
      </c>
    </row>
    <row r="39" spans="1:87" ht="13.5" customHeight="1" x14ac:dyDescent="0.15">
      <c r="A39" s="114" t="s">
        <v>23</v>
      </c>
      <c r="B39" s="115" t="s">
        <v>407</v>
      </c>
      <c r="C39" s="114" t="s">
        <v>408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146764</v>
      </c>
      <c r="M39" s="116">
        <f>+SUM(N39:Q39)</f>
        <v>19399</v>
      </c>
      <c r="N39" s="116">
        <v>8839</v>
      </c>
      <c r="O39" s="116">
        <v>0</v>
      </c>
      <c r="P39" s="116">
        <v>10560</v>
      </c>
      <c r="Q39" s="116">
        <v>0</v>
      </c>
      <c r="R39" s="116">
        <f>+SUM(S39:U39)</f>
        <v>113686</v>
      </c>
      <c r="S39" s="116">
        <v>113686</v>
      </c>
      <c r="T39" s="116">
        <v>0</v>
      </c>
      <c r="U39" s="116">
        <v>0</v>
      </c>
      <c r="V39" s="116">
        <v>0</v>
      </c>
      <c r="W39" s="116">
        <f>+SUM(X39:AA39)</f>
        <v>13679</v>
      </c>
      <c r="X39" s="116">
        <v>0</v>
      </c>
      <c r="Y39" s="116">
        <v>0</v>
      </c>
      <c r="Z39" s="116">
        <v>13679</v>
      </c>
      <c r="AA39" s="116">
        <v>0</v>
      </c>
      <c r="AB39" s="116">
        <v>114402</v>
      </c>
      <c r="AC39" s="116">
        <v>0</v>
      </c>
      <c r="AD39" s="116">
        <v>142987</v>
      </c>
      <c r="AE39" s="116">
        <f>+SUM(D39,L39,AD39)</f>
        <v>289751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63821</v>
      </c>
      <c r="BE39" s="116">
        <v>0</v>
      </c>
      <c r="BF39" s="116">
        <v>3418</v>
      </c>
      <c r="BG39" s="116">
        <f>+SUM(BF39,AN39,AF39)</f>
        <v>3418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146764</v>
      </c>
      <c r="BQ39" s="116">
        <f>SUM(M39,AO39)</f>
        <v>19399</v>
      </c>
      <c r="BR39" s="116">
        <f>SUM(N39,AP39)</f>
        <v>8839</v>
      </c>
      <c r="BS39" s="116">
        <f>SUM(O39,AQ39)</f>
        <v>0</v>
      </c>
      <c r="BT39" s="116">
        <f>SUM(P39,AR39)</f>
        <v>10560</v>
      </c>
      <c r="BU39" s="116">
        <f>SUM(Q39,AS39)</f>
        <v>0</v>
      </c>
      <c r="BV39" s="116">
        <f>SUM(R39,AT39)</f>
        <v>113686</v>
      </c>
      <c r="BW39" s="116">
        <f>SUM(S39,AU39)</f>
        <v>113686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13679</v>
      </c>
      <c r="CB39" s="116">
        <f>SUM(X39,AZ39)</f>
        <v>0</v>
      </c>
      <c r="CC39" s="116">
        <f>SUM(Y39,BA39)</f>
        <v>0</v>
      </c>
      <c r="CD39" s="116">
        <f>SUM(Z39,BB39)</f>
        <v>13679</v>
      </c>
      <c r="CE39" s="116">
        <f>SUM(AA39,BC39)</f>
        <v>0</v>
      </c>
      <c r="CF39" s="116">
        <f>SUM(AB39,BD39)</f>
        <v>178223</v>
      </c>
      <c r="CG39" s="116">
        <f>SUM(AC39,BE39)</f>
        <v>0</v>
      </c>
      <c r="CH39" s="116">
        <f>SUM(AD39,BF39)</f>
        <v>146405</v>
      </c>
      <c r="CI39" s="116">
        <f>SUM(AE39,BG39)</f>
        <v>293169</v>
      </c>
    </row>
    <row r="40" spans="1:87" ht="13.5" customHeight="1" x14ac:dyDescent="0.15">
      <c r="A40" s="114" t="s">
        <v>23</v>
      </c>
      <c r="B40" s="115" t="s">
        <v>409</v>
      </c>
      <c r="C40" s="114" t="s">
        <v>410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150739</v>
      </c>
      <c r="M40" s="116">
        <f>+SUM(N40:Q40)</f>
        <v>13510</v>
      </c>
      <c r="N40" s="116">
        <v>13510</v>
      </c>
      <c r="O40" s="116">
        <v>0</v>
      </c>
      <c r="P40" s="116">
        <v>0</v>
      </c>
      <c r="Q40" s="116">
        <v>0</v>
      </c>
      <c r="R40" s="116">
        <f>+SUM(S40:U40)</f>
        <v>12804</v>
      </c>
      <c r="S40" s="116">
        <v>0</v>
      </c>
      <c r="T40" s="116">
        <v>12804</v>
      </c>
      <c r="U40" s="116">
        <v>0</v>
      </c>
      <c r="V40" s="116">
        <v>0</v>
      </c>
      <c r="W40" s="116">
        <f>+SUM(X40:AA40)</f>
        <v>124357</v>
      </c>
      <c r="X40" s="116">
        <v>67605</v>
      </c>
      <c r="Y40" s="116">
        <v>55873</v>
      </c>
      <c r="Z40" s="116">
        <v>879</v>
      </c>
      <c r="AA40" s="116">
        <v>0</v>
      </c>
      <c r="AB40" s="116">
        <v>112619</v>
      </c>
      <c r="AC40" s="116">
        <v>68</v>
      </c>
      <c r="AD40" s="116">
        <v>10666</v>
      </c>
      <c r="AE40" s="116">
        <f>+SUM(D40,L40,AD40)</f>
        <v>161405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15945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150739</v>
      </c>
      <c r="BQ40" s="116">
        <f>SUM(M40,AO40)</f>
        <v>13510</v>
      </c>
      <c r="BR40" s="116">
        <f>SUM(N40,AP40)</f>
        <v>13510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12804</v>
      </c>
      <c r="BW40" s="116">
        <f>SUM(S40,AU40)</f>
        <v>0</v>
      </c>
      <c r="BX40" s="116">
        <f>SUM(T40,AV40)</f>
        <v>12804</v>
      </c>
      <c r="BY40" s="116">
        <f>SUM(U40,AW40)</f>
        <v>0</v>
      </c>
      <c r="BZ40" s="116">
        <f>SUM(V40,AX40)</f>
        <v>0</v>
      </c>
      <c r="CA40" s="116">
        <f>SUM(W40,AY40)</f>
        <v>124357</v>
      </c>
      <c r="CB40" s="116">
        <f>SUM(X40,AZ40)</f>
        <v>67605</v>
      </c>
      <c r="CC40" s="116">
        <f>SUM(Y40,BA40)</f>
        <v>55873</v>
      </c>
      <c r="CD40" s="116">
        <f>SUM(Z40,BB40)</f>
        <v>879</v>
      </c>
      <c r="CE40" s="116">
        <f>SUM(AA40,BC40)</f>
        <v>0</v>
      </c>
      <c r="CF40" s="116">
        <f>SUM(AB40,BD40)</f>
        <v>128564</v>
      </c>
      <c r="CG40" s="116">
        <f>SUM(AC40,BE40)</f>
        <v>68</v>
      </c>
      <c r="CH40" s="116">
        <f>SUM(AD40,BF40)</f>
        <v>10666</v>
      </c>
      <c r="CI40" s="116">
        <f>SUM(AE40,BG40)</f>
        <v>161405</v>
      </c>
    </row>
    <row r="41" spans="1:87" ht="13.5" customHeight="1" x14ac:dyDescent="0.15">
      <c r="A41" s="114" t="s">
        <v>23</v>
      </c>
      <c r="B41" s="115" t="s">
        <v>412</v>
      </c>
      <c r="C41" s="114" t="s">
        <v>413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7462</v>
      </c>
      <c r="L41" s="116">
        <f>+SUM(M41,R41,V41,W41,AC41)</f>
        <v>33234</v>
      </c>
      <c r="M41" s="116">
        <f>+SUM(N41:Q41)</f>
        <v>6688</v>
      </c>
      <c r="N41" s="116">
        <v>6688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26546</v>
      </c>
      <c r="X41" s="116">
        <v>24345</v>
      </c>
      <c r="Y41" s="116">
        <v>1952</v>
      </c>
      <c r="Z41" s="116">
        <v>249</v>
      </c>
      <c r="AA41" s="116">
        <v>0</v>
      </c>
      <c r="AB41" s="116">
        <v>24724</v>
      </c>
      <c r="AC41" s="116">
        <v>0</v>
      </c>
      <c r="AD41" s="116">
        <v>0</v>
      </c>
      <c r="AE41" s="116">
        <f>+SUM(D41,L41,AD41)</f>
        <v>33234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1395</v>
      </c>
      <c r="AN41" s="116">
        <f>+SUM(AO41,AT41,AX41,AY41,BE41)</f>
        <v>2229</v>
      </c>
      <c r="AO41" s="116">
        <f>+SUM(AP41:AS41)</f>
        <v>2229</v>
      </c>
      <c r="AP41" s="116">
        <v>2229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13889</v>
      </c>
      <c r="BE41" s="116">
        <v>0</v>
      </c>
      <c r="BF41" s="116">
        <v>0</v>
      </c>
      <c r="BG41" s="116">
        <f>+SUM(BF41,AN41,AF41)</f>
        <v>2229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8857</v>
      </c>
      <c r="BP41" s="116">
        <f>SUM(L41,AN41)</f>
        <v>35463</v>
      </c>
      <c r="BQ41" s="116">
        <f>SUM(M41,AO41)</f>
        <v>8917</v>
      </c>
      <c r="BR41" s="116">
        <f>SUM(N41,AP41)</f>
        <v>8917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26546</v>
      </c>
      <c r="CB41" s="116">
        <f>SUM(X41,AZ41)</f>
        <v>24345</v>
      </c>
      <c r="CC41" s="116">
        <f>SUM(Y41,BA41)</f>
        <v>1952</v>
      </c>
      <c r="CD41" s="116">
        <f>SUM(Z41,BB41)</f>
        <v>249</v>
      </c>
      <c r="CE41" s="116">
        <f>SUM(AA41,BC41)</f>
        <v>0</v>
      </c>
      <c r="CF41" s="116">
        <f>SUM(AB41,BD41)</f>
        <v>38613</v>
      </c>
      <c r="CG41" s="116">
        <f>SUM(AC41,BE41)</f>
        <v>0</v>
      </c>
      <c r="CH41" s="116">
        <f>SUM(AD41,BF41)</f>
        <v>0</v>
      </c>
      <c r="CI41" s="116">
        <f>SUM(AE41,BG41)</f>
        <v>35463</v>
      </c>
    </row>
    <row r="42" spans="1:87" ht="13.5" customHeight="1" x14ac:dyDescent="0.15">
      <c r="A42" s="114" t="s">
        <v>23</v>
      </c>
      <c r="B42" s="115" t="s">
        <v>414</v>
      </c>
      <c r="C42" s="114" t="s">
        <v>415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5100</v>
      </c>
      <c r="L42" s="116">
        <f>+SUM(M42,R42,V42,W42,AC42)</f>
        <v>24287</v>
      </c>
      <c r="M42" s="116">
        <f>+SUM(N42:Q42)</f>
        <v>3938</v>
      </c>
      <c r="N42" s="116">
        <v>3938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20349</v>
      </c>
      <c r="X42" s="116">
        <v>20105</v>
      </c>
      <c r="Y42" s="116">
        <v>0</v>
      </c>
      <c r="Z42" s="116">
        <v>244</v>
      </c>
      <c r="AA42" s="116">
        <v>0</v>
      </c>
      <c r="AB42" s="116">
        <v>16900</v>
      </c>
      <c r="AC42" s="116">
        <v>0</v>
      </c>
      <c r="AD42" s="116">
        <v>0</v>
      </c>
      <c r="AE42" s="116">
        <f>+SUM(D42,L42,AD42)</f>
        <v>24287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1252</v>
      </c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12461</v>
      </c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6352</v>
      </c>
      <c r="BP42" s="116">
        <f>SUM(L42,AN42)</f>
        <v>24287</v>
      </c>
      <c r="BQ42" s="116">
        <f>SUM(M42,AO42)</f>
        <v>3938</v>
      </c>
      <c r="BR42" s="116">
        <f>SUM(N42,AP42)</f>
        <v>3938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20349</v>
      </c>
      <c r="CB42" s="116">
        <f>SUM(X42,AZ42)</f>
        <v>20105</v>
      </c>
      <c r="CC42" s="116">
        <f>SUM(Y42,BA42)</f>
        <v>0</v>
      </c>
      <c r="CD42" s="116">
        <f>SUM(Z42,BB42)</f>
        <v>244</v>
      </c>
      <c r="CE42" s="116">
        <f>SUM(AA42,BC42)</f>
        <v>0</v>
      </c>
      <c r="CF42" s="116">
        <f>SUM(AB42,BD42)</f>
        <v>29361</v>
      </c>
      <c r="CG42" s="116">
        <f>SUM(AC42,BE42)</f>
        <v>0</v>
      </c>
      <c r="CH42" s="116">
        <f>SUM(AD42,BF42)</f>
        <v>0</v>
      </c>
      <c r="CI42" s="116">
        <f>SUM(AE42,BG42)</f>
        <v>24287</v>
      </c>
    </row>
    <row r="43" spans="1:87" ht="13.5" customHeight="1" x14ac:dyDescent="0.15">
      <c r="A43" s="114" t="s">
        <v>23</v>
      </c>
      <c r="B43" s="115" t="s">
        <v>416</v>
      </c>
      <c r="C43" s="114" t="s">
        <v>417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8583</v>
      </c>
      <c r="L43" s="116">
        <f>+SUM(M43,R43,V43,W43,AC43)</f>
        <v>54188</v>
      </c>
      <c r="M43" s="116">
        <f>+SUM(N43:Q43)</f>
        <v>6204</v>
      </c>
      <c r="N43" s="116">
        <v>6204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47984</v>
      </c>
      <c r="X43" s="116">
        <v>38697</v>
      </c>
      <c r="Y43" s="116">
        <v>5282</v>
      </c>
      <c r="Z43" s="116">
        <v>423</v>
      </c>
      <c r="AA43" s="116">
        <v>3582</v>
      </c>
      <c r="AB43" s="116">
        <v>28438</v>
      </c>
      <c r="AC43" s="116">
        <v>0</v>
      </c>
      <c r="AD43" s="116">
        <v>0</v>
      </c>
      <c r="AE43" s="116">
        <f>+SUM(D43,L43,AD43)</f>
        <v>54188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929</v>
      </c>
      <c r="AN43" s="116">
        <f>+SUM(AO43,AT43,AX43,AY43,BE43)</f>
        <v>6204</v>
      </c>
      <c r="AO43" s="116">
        <f>+SUM(AP43:AS43)</f>
        <v>6204</v>
      </c>
      <c r="AP43" s="116">
        <v>6204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9246</v>
      </c>
      <c r="BE43" s="116">
        <v>0</v>
      </c>
      <c r="BF43" s="116">
        <v>0</v>
      </c>
      <c r="BG43" s="116">
        <f>+SUM(BF43,AN43,AF43)</f>
        <v>6204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9512</v>
      </c>
      <c r="BP43" s="116">
        <f>SUM(L43,AN43)</f>
        <v>60392</v>
      </c>
      <c r="BQ43" s="116">
        <f>SUM(M43,AO43)</f>
        <v>12408</v>
      </c>
      <c r="BR43" s="116">
        <f>SUM(N43,AP43)</f>
        <v>12408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47984</v>
      </c>
      <c r="CB43" s="116">
        <f>SUM(X43,AZ43)</f>
        <v>38697</v>
      </c>
      <c r="CC43" s="116">
        <f>SUM(Y43,BA43)</f>
        <v>5282</v>
      </c>
      <c r="CD43" s="116">
        <f>SUM(Z43,BB43)</f>
        <v>423</v>
      </c>
      <c r="CE43" s="116">
        <f>SUM(AA43,BC43)</f>
        <v>3582</v>
      </c>
      <c r="CF43" s="116">
        <f>SUM(AB43,BD43)</f>
        <v>37684</v>
      </c>
      <c r="CG43" s="116">
        <f>SUM(AC43,BE43)</f>
        <v>0</v>
      </c>
      <c r="CH43" s="116">
        <f>SUM(AD43,BF43)</f>
        <v>0</v>
      </c>
      <c r="CI43" s="116">
        <f>SUM(AE43,BG43)</f>
        <v>60392</v>
      </c>
    </row>
    <row r="44" spans="1:87" ht="13.5" customHeight="1" x14ac:dyDescent="0.15">
      <c r="A44" s="114" t="s">
        <v>23</v>
      </c>
      <c r="B44" s="115" t="s">
        <v>418</v>
      </c>
      <c r="C44" s="114" t="s">
        <v>419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2868</v>
      </c>
      <c r="L44" s="116">
        <f>+SUM(M44,R44,V44,W44,AC44)</f>
        <v>19965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19965</v>
      </c>
      <c r="X44" s="116">
        <v>19337</v>
      </c>
      <c r="Y44" s="116">
        <v>412</v>
      </c>
      <c r="Z44" s="116">
        <v>216</v>
      </c>
      <c r="AA44" s="116">
        <v>0</v>
      </c>
      <c r="AB44" s="116">
        <v>9504</v>
      </c>
      <c r="AC44" s="116">
        <v>0</v>
      </c>
      <c r="AD44" s="116">
        <v>0</v>
      </c>
      <c r="AE44" s="116">
        <f>+SUM(D44,L44,AD44)</f>
        <v>19965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2066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20572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4934</v>
      </c>
      <c r="BP44" s="116">
        <f>SUM(L44,AN44)</f>
        <v>19965</v>
      </c>
      <c r="BQ44" s="116">
        <f>SUM(M44,AO44)</f>
        <v>0</v>
      </c>
      <c r="BR44" s="116">
        <f>SUM(N44,AP44)</f>
        <v>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19965</v>
      </c>
      <c r="CB44" s="116">
        <f>SUM(X44,AZ44)</f>
        <v>19337</v>
      </c>
      <c r="CC44" s="116">
        <f>SUM(Y44,BA44)</f>
        <v>412</v>
      </c>
      <c r="CD44" s="116">
        <f>SUM(Z44,BB44)</f>
        <v>216</v>
      </c>
      <c r="CE44" s="116">
        <f>SUM(AA44,BC44)</f>
        <v>0</v>
      </c>
      <c r="CF44" s="116">
        <f>SUM(AB44,BD44)</f>
        <v>30076</v>
      </c>
      <c r="CG44" s="116">
        <f>SUM(AC44,BE44)</f>
        <v>0</v>
      </c>
      <c r="CH44" s="116">
        <f>SUM(AD44,BF44)</f>
        <v>0</v>
      </c>
      <c r="CI44" s="116">
        <f>SUM(AE44,BG44)</f>
        <v>19965</v>
      </c>
    </row>
    <row r="45" spans="1:87" ht="13.5" customHeight="1" x14ac:dyDescent="0.15">
      <c r="A45" s="114" t="s">
        <v>23</v>
      </c>
      <c r="B45" s="115" t="s">
        <v>420</v>
      </c>
      <c r="C45" s="114" t="s">
        <v>421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8087</v>
      </c>
      <c r="L45" s="116">
        <f>+SUM(M45,R45,V45,W45,AC45)</f>
        <v>52057</v>
      </c>
      <c r="M45" s="116">
        <f>+SUM(N45:Q45)</f>
        <v>14050</v>
      </c>
      <c r="N45" s="116">
        <v>14050</v>
      </c>
      <c r="O45" s="116">
        <v>0</v>
      </c>
      <c r="P45" s="116">
        <v>0</v>
      </c>
      <c r="Q45" s="116">
        <v>0</v>
      </c>
      <c r="R45" s="116">
        <f>+SUM(S45:U45)</f>
        <v>2674</v>
      </c>
      <c r="S45" s="116">
        <v>0</v>
      </c>
      <c r="T45" s="116">
        <v>0</v>
      </c>
      <c r="U45" s="116">
        <v>2674</v>
      </c>
      <c r="V45" s="116">
        <v>0</v>
      </c>
      <c r="W45" s="116">
        <f>+SUM(X45:AA45)</f>
        <v>35333</v>
      </c>
      <c r="X45" s="116">
        <v>31927</v>
      </c>
      <c r="Y45" s="116">
        <v>3406</v>
      </c>
      <c r="Z45" s="116">
        <v>0</v>
      </c>
      <c r="AA45" s="116">
        <v>0</v>
      </c>
      <c r="AB45" s="116">
        <v>26797</v>
      </c>
      <c r="AC45" s="116">
        <v>0</v>
      </c>
      <c r="AD45" s="116">
        <v>0</v>
      </c>
      <c r="AE45" s="116">
        <f>+SUM(D45,L45,AD45)</f>
        <v>52057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1748</v>
      </c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17400</v>
      </c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9835</v>
      </c>
      <c r="BP45" s="116">
        <f>SUM(L45,AN45)</f>
        <v>52057</v>
      </c>
      <c r="BQ45" s="116">
        <f>SUM(M45,AO45)</f>
        <v>14050</v>
      </c>
      <c r="BR45" s="116">
        <f>SUM(N45,AP45)</f>
        <v>14050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2674</v>
      </c>
      <c r="BW45" s="116">
        <f>SUM(S45,AU45)</f>
        <v>0</v>
      </c>
      <c r="BX45" s="116">
        <f>SUM(T45,AV45)</f>
        <v>0</v>
      </c>
      <c r="BY45" s="116">
        <f>SUM(U45,AW45)</f>
        <v>2674</v>
      </c>
      <c r="BZ45" s="116">
        <f>SUM(V45,AX45)</f>
        <v>0</v>
      </c>
      <c r="CA45" s="116">
        <f>SUM(W45,AY45)</f>
        <v>35333</v>
      </c>
      <c r="CB45" s="116">
        <f>SUM(X45,AZ45)</f>
        <v>31927</v>
      </c>
      <c r="CC45" s="116">
        <f>SUM(Y45,BA45)</f>
        <v>3406</v>
      </c>
      <c r="CD45" s="116">
        <f>SUM(Z45,BB45)</f>
        <v>0</v>
      </c>
      <c r="CE45" s="116">
        <f>SUM(AA45,BC45)</f>
        <v>0</v>
      </c>
      <c r="CF45" s="116">
        <f>SUM(AB45,BD45)</f>
        <v>44197</v>
      </c>
      <c r="CG45" s="116">
        <f>SUM(AC45,BE45)</f>
        <v>0</v>
      </c>
      <c r="CH45" s="116">
        <f>SUM(AD45,BF45)</f>
        <v>0</v>
      </c>
      <c r="CI45" s="116">
        <f>SUM(AE45,BG45)</f>
        <v>52057</v>
      </c>
    </row>
    <row r="46" spans="1:87" ht="13.5" customHeight="1" x14ac:dyDescent="0.15">
      <c r="A46" s="114" t="s">
        <v>23</v>
      </c>
      <c r="B46" s="115" t="s">
        <v>422</v>
      </c>
      <c r="C46" s="114" t="s">
        <v>423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6343</v>
      </c>
      <c r="L46" s="116">
        <f>+SUM(M46,R46,V46,W46,AC46)</f>
        <v>27051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6486</v>
      </c>
      <c r="S46" s="116">
        <v>6486</v>
      </c>
      <c r="T46" s="116">
        <v>0</v>
      </c>
      <c r="U46" s="116">
        <v>0</v>
      </c>
      <c r="V46" s="116">
        <v>1766</v>
      </c>
      <c r="W46" s="116">
        <f>+SUM(X46:AA46)</f>
        <v>18799</v>
      </c>
      <c r="X46" s="116">
        <v>18524</v>
      </c>
      <c r="Y46" s="116">
        <v>0</v>
      </c>
      <c r="Z46" s="116">
        <v>275</v>
      </c>
      <c r="AA46" s="116">
        <v>0</v>
      </c>
      <c r="AB46" s="116">
        <v>21019</v>
      </c>
      <c r="AC46" s="116">
        <v>0</v>
      </c>
      <c r="AD46" s="116">
        <v>4054</v>
      </c>
      <c r="AE46" s="116">
        <f>+SUM(D46,L46,AD46)</f>
        <v>31105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4976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49535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11319</v>
      </c>
      <c r="BP46" s="116">
        <f>SUM(L46,AN46)</f>
        <v>27051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6486</v>
      </c>
      <c r="BW46" s="116">
        <f>SUM(S46,AU46)</f>
        <v>6486</v>
      </c>
      <c r="BX46" s="116">
        <f>SUM(T46,AV46)</f>
        <v>0</v>
      </c>
      <c r="BY46" s="116">
        <f>SUM(U46,AW46)</f>
        <v>0</v>
      </c>
      <c r="BZ46" s="116">
        <f>SUM(V46,AX46)</f>
        <v>1766</v>
      </c>
      <c r="CA46" s="116">
        <f>SUM(W46,AY46)</f>
        <v>18799</v>
      </c>
      <c r="CB46" s="116">
        <f>SUM(X46,AZ46)</f>
        <v>18524</v>
      </c>
      <c r="CC46" s="116">
        <f>SUM(Y46,BA46)</f>
        <v>0</v>
      </c>
      <c r="CD46" s="116">
        <f>SUM(Z46,BB46)</f>
        <v>275</v>
      </c>
      <c r="CE46" s="116">
        <f>SUM(AA46,BC46)</f>
        <v>0</v>
      </c>
      <c r="CF46" s="116">
        <f>SUM(AB46,BD46)</f>
        <v>70554</v>
      </c>
      <c r="CG46" s="116">
        <f>SUM(AC46,BE46)</f>
        <v>0</v>
      </c>
      <c r="CH46" s="116">
        <f>SUM(AD46,BF46)</f>
        <v>4054</v>
      </c>
      <c r="CI46" s="116">
        <f>SUM(AE46,BG46)</f>
        <v>31105</v>
      </c>
    </row>
    <row r="47" spans="1:87" ht="13.5" customHeight="1" x14ac:dyDescent="0.15">
      <c r="A47" s="114" t="s">
        <v>23</v>
      </c>
      <c r="B47" s="115" t="s">
        <v>424</v>
      </c>
      <c r="C47" s="114" t="s">
        <v>425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1649</v>
      </c>
      <c r="L47" s="116">
        <f>+SUM(M47,R47,V47,W47,AC47)</f>
        <v>16026</v>
      </c>
      <c r="M47" s="116">
        <f>+SUM(N47:Q47)</f>
        <v>9405</v>
      </c>
      <c r="N47" s="116">
        <v>8922</v>
      </c>
      <c r="O47" s="116">
        <v>483</v>
      </c>
      <c r="P47" s="116">
        <v>0</v>
      </c>
      <c r="Q47" s="116">
        <v>0</v>
      </c>
      <c r="R47" s="116">
        <f>+SUM(S47:U47)</f>
        <v>636</v>
      </c>
      <c r="S47" s="116">
        <v>636</v>
      </c>
      <c r="T47" s="116">
        <v>0</v>
      </c>
      <c r="U47" s="116">
        <v>0</v>
      </c>
      <c r="V47" s="116">
        <v>0</v>
      </c>
      <c r="W47" s="116">
        <f>+SUM(X47:AA47)</f>
        <v>5985</v>
      </c>
      <c r="X47" s="116">
        <v>5985</v>
      </c>
      <c r="Y47" s="116">
        <v>0</v>
      </c>
      <c r="Z47" s="116">
        <v>0</v>
      </c>
      <c r="AA47" s="116">
        <v>0</v>
      </c>
      <c r="AB47" s="116">
        <v>5465</v>
      </c>
      <c r="AC47" s="116">
        <v>0</v>
      </c>
      <c r="AD47" s="116">
        <v>1750</v>
      </c>
      <c r="AE47" s="116">
        <f>+SUM(D47,L47,AD47)</f>
        <v>17776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1262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12569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2911</v>
      </c>
      <c r="BP47" s="116">
        <f>SUM(L47,AN47)</f>
        <v>16026</v>
      </c>
      <c r="BQ47" s="116">
        <f>SUM(M47,AO47)</f>
        <v>9405</v>
      </c>
      <c r="BR47" s="116">
        <f>SUM(N47,AP47)</f>
        <v>8922</v>
      </c>
      <c r="BS47" s="116">
        <f>SUM(O47,AQ47)</f>
        <v>483</v>
      </c>
      <c r="BT47" s="116">
        <f>SUM(P47,AR47)</f>
        <v>0</v>
      </c>
      <c r="BU47" s="116">
        <f>SUM(Q47,AS47)</f>
        <v>0</v>
      </c>
      <c r="BV47" s="116">
        <f>SUM(R47,AT47)</f>
        <v>636</v>
      </c>
      <c r="BW47" s="116">
        <f>SUM(S47,AU47)</f>
        <v>636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5985</v>
      </c>
      <c r="CB47" s="116">
        <f>SUM(X47,AZ47)</f>
        <v>5985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18034</v>
      </c>
      <c r="CG47" s="116">
        <f>SUM(AC47,BE47)</f>
        <v>0</v>
      </c>
      <c r="CH47" s="116">
        <f>SUM(AD47,BF47)</f>
        <v>1750</v>
      </c>
      <c r="CI47" s="116">
        <f>SUM(AE47,BG47)</f>
        <v>17776</v>
      </c>
    </row>
    <row r="48" spans="1:87" ht="13.5" customHeight="1" x14ac:dyDescent="0.15">
      <c r="A48" s="114" t="s">
        <v>23</v>
      </c>
      <c r="B48" s="115" t="s">
        <v>426</v>
      </c>
      <c r="C48" s="114" t="s">
        <v>427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14586</v>
      </c>
      <c r="L48" s="116">
        <f>+SUM(M48,R48,V48,W48,AC48)</f>
        <v>65651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65651</v>
      </c>
      <c r="S48" s="116">
        <v>60727</v>
      </c>
      <c r="T48" s="116">
        <v>4924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48329</v>
      </c>
      <c r="AC48" s="116">
        <v>0</v>
      </c>
      <c r="AD48" s="116">
        <v>0</v>
      </c>
      <c r="AE48" s="116">
        <f>+SUM(D48,L48,AD48)</f>
        <v>65651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3218</v>
      </c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32038</v>
      </c>
      <c r="BE48" s="116">
        <v>0</v>
      </c>
      <c r="BF48" s="116">
        <v>0</v>
      </c>
      <c r="BG48" s="116">
        <f>+SUM(BF48,AN48,AF48)</f>
        <v>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17804</v>
      </c>
      <c r="BP48" s="116">
        <f>SUM(L48,AN48)</f>
        <v>65651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65651</v>
      </c>
      <c r="BW48" s="116">
        <f>SUM(S48,AU48)</f>
        <v>60727</v>
      </c>
      <c r="BX48" s="116">
        <f>SUM(T48,AV48)</f>
        <v>4924</v>
      </c>
      <c r="BY48" s="116">
        <f>SUM(U48,AW48)</f>
        <v>0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80367</v>
      </c>
      <c r="CG48" s="116">
        <f>SUM(AC48,BE48)</f>
        <v>0</v>
      </c>
      <c r="CH48" s="116">
        <f>SUM(AD48,BF48)</f>
        <v>0</v>
      </c>
      <c r="CI48" s="116">
        <f>SUM(AE48,BG48)</f>
        <v>65651</v>
      </c>
    </row>
    <row r="49" spans="1:87" ht="13.5" customHeight="1" x14ac:dyDescent="0.15">
      <c r="A49" s="114" t="s">
        <v>23</v>
      </c>
      <c r="B49" s="115" t="s">
        <v>428</v>
      </c>
      <c r="C49" s="114" t="s">
        <v>429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61702</v>
      </c>
      <c r="M49" s="116">
        <f>+SUM(N49:Q49)</f>
        <v>7181</v>
      </c>
      <c r="N49" s="116">
        <v>7181</v>
      </c>
      <c r="O49" s="116">
        <v>0</v>
      </c>
      <c r="P49" s="116">
        <v>0</v>
      </c>
      <c r="Q49" s="116">
        <v>0</v>
      </c>
      <c r="R49" s="116">
        <f>+SUM(S49:U49)</f>
        <v>1438</v>
      </c>
      <c r="S49" s="116">
        <v>0</v>
      </c>
      <c r="T49" s="116">
        <v>0</v>
      </c>
      <c r="U49" s="116">
        <v>1438</v>
      </c>
      <c r="V49" s="116">
        <v>0</v>
      </c>
      <c r="W49" s="116">
        <f>+SUM(X49:AA49)</f>
        <v>53083</v>
      </c>
      <c r="X49" s="116">
        <v>35640</v>
      </c>
      <c r="Y49" s="116">
        <v>0</v>
      </c>
      <c r="Z49" s="116">
        <v>17047</v>
      </c>
      <c r="AA49" s="116">
        <v>396</v>
      </c>
      <c r="AB49" s="116">
        <v>0</v>
      </c>
      <c r="AC49" s="116">
        <v>0</v>
      </c>
      <c r="AD49" s="116">
        <v>7517</v>
      </c>
      <c r="AE49" s="116">
        <f>+SUM(D49,L49,AD49)</f>
        <v>69219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61702</v>
      </c>
      <c r="BQ49" s="116">
        <f>SUM(M49,AO49)</f>
        <v>7181</v>
      </c>
      <c r="BR49" s="116">
        <f>SUM(N49,AP49)</f>
        <v>7181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1438</v>
      </c>
      <c r="BW49" s="116">
        <f>SUM(S49,AU49)</f>
        <v>0</v>
      </c>
      <c r="BX49" s="116">
        <f>SUM(T49,AV49)</f>
        <v>0</v>
      </c>
      <c r="BY49" s="116">
        <f>SUM(U49,AW49)</f>
        <v>1438</v>
      </c>
      <c r="BZ49" s="116">
        <f>SUM(V49,AX49)</f>
        <v>0</v>
      </c>
      <c r="CA49" s="116">
        <f>SUM(W49,AY49)</f>
        <v>53083</v>
      </c>
      <c r="CB49" s="116">
        <f>SUM(X49,AZ49)</f>
        <v>35640</v>
      </c>
      <c r="CC49" s="116">
        <f>SUM(Y49,BA49)</f>
        <v>0</v>
      </c>
      <c r="CD49" s="116">
        <f>SUM(Z49,BB49)</f>
        <v>17047</v>
      </c>
      <c r="CE49" s="116">
        <f>SUM(AA49,BC49)</f>
        <v>396</v>
      </c>
      <c r="CF49" s="116">
        <f>SUM(AB49,BD49)</f>
        <v>0</v>
      </c>
      <c r="CG49" s="116">
        <f>SUM(AC49,BE49)</f>
        <v>0</v>
      </c>
      <c r="CH49" s="116">
        <f>SUM(AD49,BF49)</f>
        <v>7517</v>
      </c>
      <c r="CI49" s="116">
        <f>SUM(AE49,BG49)</f>
        <v>69219</v>
      </c>
    </row>
    <row r="50" spans="1:87" ht="13.5" customHeight="1" x14ac:dyDescent="0.15">
      <c r="A50" s="114" t="s">
        <v>23</v>
      </c>
      <c r="B50" s="115" t="s">
        <v>326</v>
      </c>
      <c r="C50" s="114" t="s">
        <v>327</v>
      </c>
      <c r="D50" s="116">
        <f>+SUM(E50,J50)</f>
        <v>136640</v>
      </c>
      <c r="E50" s="116">
        <f>+SUM(F50:I50)</f>
        <v>107471</v>
      </c>
      <c r="F50" s="116">
        <v>0</v>
      </c>
      <c r="G50" s="116">
        <v>107471</v>
      </c>
      <c r="H50" s="116">
        <v>0</v>
      </c>
      <c r="I50" s="116">
        <v>0</v>
      </c>
      <c r="J50" s="116">
        <v>29169</v>
      </c>
      <c r="K50" s="116"/>
      <c r="L50" s="116">
        <f>+SUM(M50,R50,V50,W50,AC50)</f>
        <v>0</v>
      </c>
      <c r="M50" s="116">
        <f>+SUM(N50:Q50)</f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/>
      <c r="AC50" s="116">
        <v>0</v>
      </c>
      <c r="AD50" s="116">
        <v>268</v>
      </c>
      <c r="AE50" s="116">
        <f>+SUM(D50,L50,AD50)</f>
        <v>136908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183219</v>
      </c>
      <c r="AO50" s="116">
        <f>+SUM(AP50:AS50)</f>
        <v>89491</v>
      </c>
      <c r="AP50" s="116">
        <v>34656</v>
      </c>
      <c r="AQ50" s="116">
        <v>0</v>
      </c>
      <c r="AR50" s="116">
        <v>54835</v>
      </c>
      <c r="AS50" s="116">
        <v>0</v>
      </c>
      <c r="AT50" s="116">
        <f>+SUM(AU50:AW50)</f>
        <v>56880</v>
      </c>
      <c r="AU50" s="116">
        <v>0</v>
      </c>
      <c r="AV50" s="116">
        <v>56880</v>
      </c>
      <c r="AW50" s="116">
        <v>0</v>
      </c>
      <c r="AX50" s="116">
        <v>0</v>
      </c>
      <c r="AY50" s="116">
        <f>+SUM(AZ50:BC50)</f>
        <v>36848</v>
      </c>
      <c r="AZ50" s="116">
        <v>0</v>
      </c>
      <c r="BA50" s="116">
        <v>36848</v>
      </c>
      <c r="BB50" s="116">
        <v>0</v>
      </c>
      <c r="BC50" s="116">
        <v>0</v>
      </c>
      <c r="BD50" s="116"/>
      <c r="BE50" s="116">
        <v>0</v>
      </c>
      <c r="BF50" s="116">
        <v>34719</v>
      </c>
      <c r="BG50" s="116">
        <f>+SUM(BF50,AN50,AF50)</f>
        <v>217938</v>
      </c>
      <c r="BH50" s="116">
        <f>SUM(D50,AF50)</f>
        <v>136640</v>
      </c>
      <c r="BI50" s="116">
        <f>SUM(E50,AG50)</f>
        <v>107471</v>
      </c>
      <c r="BJ50" s="116">
        <f>SUM(F50,AH50)</f>
        <v>0</v>
      </c>
      <c r="BK50" s="116">
        <f>SUM(G50,AI50)</f>
        <v>107471</v>
      </c>
      <c r="BL50" s="116">
        <f>SUM(H50,AJ50)</f>
        <v>0</v>
      </c>
      <c r="BM50" s="116">
        <f>SUM(I50,AK50)</f>
        <v>0</v>
      </c>
      <c r="BN50" s="116">
        <f>SUM(J50,AL50)</f>
        <v>29169</v>
      </c>
      <c r="BO50" s="116">
        <f>SUM(K50,AM50)</f>
        <v>0</v>
      </c>
      <c r="BP50" s="116">
        <f>SUM(L50,AN50)</f>
        <v>183219</v>
      </c>
      <c r="BQ50" s="116">
        <f>SUM(M50,AO50)</f>
        <v>89491</v>
      </c>
      <c r="BR50" s="116">
        <f>SUM(N50,AP50)</f>
        <v>34656</v>
      </c>
      <c r="BS50" s="116">
        <f>SUM(O50,AQ50)</f>
        <v>0</v>
      </c>
      <c r="BT50" s="116">
        <f>SUM(P50,AR50)</f>
        <v>54835</v>
      </c>
      <c r="BU50" s="116">
        <f>SUM(Q50,AS50)</f>
        <v>0</v>
      </c>
      <c r="BV50" s="116">
        <f>SUM(R50,AT50)</f>
        <v>56880</v>
      </c>
      <c r="BW50" s="116">
        <f>SUM(S50,AU50)</f>
        <v>0</v>
      </c>
      <c r="BX50" s="116">
        <f>SUM(T50,AV50)</f>
        <v>56880</v>
      </c>
      <c r="BY50" s="116">
        <f>SUM(U50,AW50)</f>
        <v>0</v>
      </c>
      <c r="BZ50" s="116">
        <f>SUM(V50,AX50)</f>
        <v>0</v>
      </c>
      <c r="CA50" s="116">
        <f>SUM(W50,AY50)</f>
        <v>36848</v>
      </c>
      <c r="CB50" s="116">
        <f>SUM(X50,AZ50)</f>
        <v>0</v>
      </c>
      <c r="CC50" s="116">
        <f>SUM(Y50,BA50)</f>
        <v>36848</v>
      </c>
      <c r="CD50" s="116">
        <f>SUM(Z50,BB50)</f>
        <v>0</v>
      </c>
      <c r="CE50" s="116">
        <f>SUM(AA50,BC50)</f>
        <v>0</v>
      </c>
      <c r="CF50" s="116">
        <f>SUM(AB50,BD50)</f>
        <v>0</v>
      </c>
      <c r="CG50" s="116">
        <f>SUM(AC50,BE50)</f>
        <v>0</v>
      </c>
      <c r="CH50" s="116">
        <f>SUM(AD50,BF50)</f>
        <v>34987</v>
      </c>
      <c r="CI50" s="116">
        <f>SUM(AE50,BG50)</f>
        <v>354846</v>
      </c>
    </row>
    <row r="51" spans="1:87" ht="13.5" customHeight="1" x14ac:dyDescent="0.15">
      <c r="A51" s="114" t="s">
        <v>23</v>
      </c>
      <c r="B51" s="115" t="s">
        <v>330</v>
      </c>
      <c r="C51" s="114" t="s">
        <v>331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/>
      <c r="AC51" s="116">
        <v>0</v>
      </c>
      <c r="AD51" s="116">
        <v>0</v>
      </c>
      <c r="AE51" s="116">
        <f>+SUM(D51,L51,AD51)</f>
        <v>0</v>
      </c>
      <c r="AF51" s="116">
        <f>+SUM(AG51,AL51)</f>
        <v>24091</v>
      </c>
      <c r="AG51" s="116">
        <f>+SUM(AH51:AK51)</f>
        <v>24091</v>
      </c>
      <c r="AH51" s="116">
        <v>0</v>
      </c>
      <c r="AI51" s="116">
        <v>24091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389561</v>
      </c>
      <c r="AO51" s="116">
        <f>+SUM(AP51:AS51)</f>
        <v>84600</v>
      </c>
      <c r="AP51" s="116">
        <v>26746</v>
      </c>
      <c r="AQ51" s="116">
        <v>0</v>
      </c>
      <c r="AR51" s="116">
        <v>57854</v>
      </c>
      <c r="AS51" s="116">
        <v>0</v>
      </c>
      <c r="AT51" s="116">
        <f>+SUM(AU51:AW51)</f>
        <v>213061</v>
      </c>
      <c r="AU51" s="116">
        <v>0</v>
      </c>
      <c r="AV51" s="116">
        <v>213061</v>
      </c>
      <c r="AW51" s="116">
        <v>0</v>
      </c>
      <c r="AX51" s="116">
        <v>0</v>
      </c>
      <c r="AY51" s="116">
        <f>+SUM(AZ51:BC51)</f>
        <v>91900</v>
      </c>
      <c r="AZ51" s="116">
        <v>0</v>
      </c>
      <c r="BA51" s="116">
        <v>91900</v>
      </c>
      <c r="BB51" s="116">
        <v>0</v>
      </c>
      <c r="BC51" s="116">
        <v>0</v>
      </c>
      <c r="BD51" s="116"/>
      <c r="BE51" s="116">
        <v>0</v>
      </c>
      <c r="BF51" s="116">
        <v>163315</v>
      </c>
      <c r="BG51" s="116">
        <f>+SUM(BF51,AN51,AF51)</f>
        <v>576967</v>
      </c>
      <c r="BH51" s="116">
        <f>SUM(D51,AF51)</f>
        <v>24091</v>
      </c>
      <c r="BI51" s="116">
        <f>SUM(E51,AG51)</f>
        <v>24091</v>
      </c>
      <c r="BJ51" s="116">
        <f>SUM(F51,AH51)</f>
        <v>0</v>
      </c>
      <c r="BK51" s="116">
        <f>SUM(G51,AI51)</f>
        <v>24091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389561</v>
      </c>
      <c r="BQ51" s="116">
        <f>SUM(M51,AO51)</f>
        <v>84600</v>
      </c>
      <c r="BR51" s="116">
        <f>SUM(N51,AP51)</f>
        <v>26746</v>
      </c>
      <c r="BS51" s="116">
        <f>SUM(O51,AQ51)</f>
        <v>0</v>
      </c>
      <c r="BT51" s="116">
        <f>SUM(P51,AR51)</f>
        <v>57854</v>
      </c>
      <c r="BU51" s="116">
        <f>SUM(Q51,AS51)</f>
        <v>0</v>
      </c>
      <c r="BV51" s="116">
        <f>SUM(R51,AT51)</f>
        <v>213061</v>
      </c>
      <c r="BW51" s="116">
        <f>SUM(S51,AU51)</f>
        <v>0</v>
      </c>
      <c r="BX51" s="116">
        <f>SUM(T51,AV51)</f>
        <v>213061</v>
      </c>
      <c r="BY51" s="116">
        <f>SUM(U51,AW51)</f>
        <v>0</v>
      </c>
      <c r="BZ51" s="116">
        <f>SUM(V51,AX51)</f>
        <v>0</v>
      </c>
      <c r="CA51" s="116">
        <f>SUM(W51,AY51)</f>
        <v>91900</v>
      </c>
      <c r="CB51" s="116">
        <f>SUM(X51,AZ51)</f>
        <v>0</v>
      </c>
      <c r="CC51" s="116">
        <f>SUM(Y51,BA51)</f>
        <v>91900</v>
      </c>
      <c r="CD51" s="116">
        <f>SUM(Z51,BB51)</f>
        <v>0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163315</v>
      </c>
      <c r="CI51" s="116">
        <f>SUM(AE51,BG51)</f>
        <v>576967</v>
      </c>
    </row>
    <row r="52" spans="1:87" ht="13.5" customHeight="1" x14ac:dyDescent="0.15">
      <c r="A52" s="114" t="s">
        <v>23</v>
      </c>
      <c r="B52" s="115" t="s">
        <v>359</v>
      </c>
      <c r="C52" s="114" t="s">
        <v>360</v>
      </c>
      <c r="D52" s="116">
        <f>+SUM(E52,J52)</f>
        <v>414445</v>
      </c>
      <c r="E52" s="116">
        <f>+SUM(F52:I52)</f>
        <v>414445</v>
      </c>
      <c r="F52" s="116">
        <v>0</v>
      </c>
      <c r="G52" s="116">
        <v>414445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1373238</v>
      </c>
      <c r="M52" s="116">
        <f>+SUM(N52:Q52)</f>
        <v>130461</v>
      </c>
      <c r="N52" s="116">
        <v>130461</v>
      </c>
      <c r="O52" s="116">
        <v>0</v>
      </c>
      <c r="P52" s="116">
        <v>0</v>
      </c>
      <c r="Q52" s="116">
        <v>0</v>
      </c>
      <c r="R52" s="116">
        <f>+SUM(S52:U52)</f>
        <v>506918</v>
      </c>
      <c r="S52" s="116">
        <v>0</v>
      </c>
      <c r="T52" s="116">
        <v>484880</v>
      </c>
      <c r="U52" s="116">
        <v>22038</v>
      </c>
      <c r="V52" s="116">
        <v>0</v>
      </c>
      <c r="W52" s="116">
        <f>+SUM(X52:AA52)</f>
        <v>735859</v>
      </c>
      <c r="X52" s="116">
        <v>0</v>
      </c>
      <c r="Y52" s="116">
        <v>727208</v>
      </c>
      <c r="Z52" s="116">
        <v>8651</v>
      </c>
      <c r="AA52" s="116">
        <v>0</v>
      </c>
      <c r="AB52" s="116"/>
      <c r="AC52" s="116">
        <v>0</v>
      </c>
      <c r="AD52" s="116">
        <v>69316</v>
      </c>
      <c r="AE52" s="116">
        <f>+SUM(D52,L52,AD52)</f>
        <v>1856999</v>
      </c>
      <c r="AF52" s="116">
        <f>+SUM(AG52,AL52)</f>
        <v>38599</v>
      </c>
      <c r="AG52" s="116">
        <f>+SUM(AH52:AK52)</f>
        <v>38599</v>
      </c>
      <c r="AH52" s="116">
        <v>0</v>
      </c>
      <c r="AI52" s="116">
        <v>37246</v>
      </c>
      <c r="AJ52" s="116">
        <v>1353</v>
      </c>
      <c r="AK52" s="116">
        <v>0</v>
      </c>
      <c r="AL52" s="116">
        <v>0</v>
      </c>
      <c r="AM52" s="116"/>
      <c r="AN52" s="116">
        <f>+SUM(AO52,AT52,AX52,AY52,BE52)</f>
        <v>305272</v>
      </c>
      <c r="AO52" s="116">
        <f>+SUM(AP52:AS52)</f>
        <v>31847</v>
      </c>
      <c r="AP52" s="116">
        <v>31847</v>
      </c>
      <c r="AQ52" s="116">
        <v>0</v>
      </c>
      <c r="AR52" s="116">
        <v>0</v>
      </c>
      <c r="AS52" s="116">
        <v>0</v>
      </c>
      <c r="AT52" s="116">
        <f>+SUM(AU52:AW52)</f>
        <v>72579</v>
      </c>
      <c r="AU52" s="116">
        <v>0</v>
      </c>
      <c r="AV52" s="116">
        <v>71594</v>
      </c>
      <c r="AW52" s="116">
        <v>985</v>
      </c>
      <c r="AX52" s="116">
        <v>0</v>
      </c>
      <c r="AY52" s="116">
        <f>+SUM(AZ52:BC52)</f>
        <v>200846</v>
      </c>
      <c r="AZ52" s="116">
        <v>0</v>
      </c>
      <c r="BA52" s="116">
        <v>192310</v>
      </c>
      <c r="BB52" s="116">
        <v>8536</v>
      </c>
      <c r="BC52" s="116">
        <v>0</v>
      </c>
      <c r="BD52" s="116"/>
      <c r="BE52" s="116">
        <v>0</v>
      </c>
      <c r="BF52" s="116">
        <v>79002</v>
      </c>
      <c r="BG52" s="116">
        <f>+SUM(BF52,AN52,AF52)</f>
        <v>422873</v>
      </c>
      <c r="BH52" s="116">
        <f>SUM(D52,AF52)</f>
        <v>453044</v>
      </c>
      <c r="BI52" s="116">
        <f>SUM(E52,AG52)</f>
        <v>453044</v>
      </c>
      <c r="BJ52" s="116">
        <f>SUM(F52,AH52)</f>
        <v>0</v>
      </c>
      <c r="BK52" s="116">
        <f>SUM(G52,AI52)</f>
        <v>451691</v>
      </c>
      <c r="BL52" s="116">
        <f>SUM(H52,AJ52)</f>
        <v>1353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1678510</v>
      </c>
      <c r="BQ52" s="116">
        <f>SUM(M52,AO52)</f>
        <v>162308</v>
      </c>
      <c r="BR52" s="116">
        <f>SUM(N52,AP52)</f>
        <v>162308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579497</v>
      </c>
      <c r="BW52" s="116">
        <f>SUM(S52,AU52)</f>
        <v>0</v>
      </c>
      <c r="BX52" s="116">
        <f>SUM(T52,AV52)</f>
        <v>556474</v>
      </c>
      <c r="BY52" s="116">
        <f>SUM(U52,AW52)</f>
        <v>23023</v>
      </c>
      <c r="BZ52" s="116">
        <f>SUM(V52,AX52)</f>
        <v>0</v>
      </c>
      <c r="CA52" s="116">
        <f>SUM(W52,AY52)</f>
        <v>936705</v>
      </c>
      <c r="CB52" s="116">
        <f>SUM(X52,AZ52)</f>
        <v>0</v>
      </c>
      <c r="CC52" s="116">
        <f>SUM(Y52,BA52)</f>
        <v>919518</v>
      </c>
      <c r="CD52" s="116">
        <f>SUM(Z52,BB52)</f>
        <v>17187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148318</v>
      </c>
      <c r="CI52" s="116">
        <f>SUM(AE52,BG52)</f>
        <v>2279872</v>
      </c>
    </row>
    <row r="53" spans="1:87" ht="13.5" customHeight="1" x14ac:dyDescent="0.15">
      <c r="A53" s="114" t="s">
        <v>23</v>
      </c>
      <c r="B53" s="115" t="s">
        <v>383</v>
      </c>
      <c r="C53" s="114" t="s">
        <v>384</v>
      </c>
      <c r="D53" s="116">
        <f>+SUM(E53,J53)</f>
        <v>6396</v>
      </c>
      <c r="E53" s="116">
        <f>+SUM(F53:I53)</f>
        <v>6396</v>
      </c>
      <c r="F53" s="116">
        <v>0</v>
      </c>
      <c r="G53" s="116">
        <v>6396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844111</v>
      </c>
      <c r="M53" s="116">
        <f>+SUM(N53:Q53)</f>
        <v>75234</v>
      </c>
      <c r="N53" s="116">
        <v>51973</v>
      </c>
      <c r="O53" s="116">
        <v>0</v>
      </c>
      <c r="P53" s="116">
        <v>23261</v>
      </c>
      <c r="Q53" s="116">
        <v>0</v>
      </c>
      <c r="R53" s="116">
        <f>+SUM(S53:U53)</f>
        <v>402067</v>
      </c>
      <c r="S53" s="116">
        <v>0</v>
      </c>
      <c r="T53" s="116">
        <v>402067</v>
      </c>
      <c r="U53" s="116">
        <v>0</v>
      </c>
      <c r="V53" s="116">
        <v>1067</v>
      </c>
      <c r="W53" s="116">
        <f>+SUM(X53:AA53)</f>
        <v>363084</v>
      </c>
      <c r="X53" s="116">
        <v>2156</v>
      </c>
      <c r="Y53" s="116">
        <v>325973</v>
      </c>
      <c r="Z53" s="116">
        <v>34486</v>
      </c>
      <c r="AA53" s="116">
        <v>469</v>
      </c>
      <c r="AB53" s="116"/>
      <c r="AC53" s="116">
        <v>2659</v>
      </c>
      <c r="AD53" s="116">
        <v>7221</v>
      </c>
      <c r="AE53" s="116">
        <f>+SUM(D53,L53,AD53)</f>
        <v>857728</v>
      </c>
      <c r="AF53" s="116">
        <f>+SUM(AG53,AL53)</f>
        <v>727002</v>
      </c>
      <c r="AG53" s="116">
        <f>+SUM(AH53:AK53)</f>
        <v>727002</v>
      </c>
      <c r="AH53" s="116">
        <v>0</v>
      </c>
      <c r="AI53" s="116">
        <v>727002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69535</v>
      </c>
      <c r="AO53" s="116">
        <f>+SUM(AP53:AS53)</f>
        <v>21580</v>
      </c>
      <c r="AP53" s="116">
        <v>5685</v>
      </c>
      <c r="AQ53" s="116">
        <v>0</v>
      </c>
      <c r="AR53" s="116">
        <v>15895</v>
      </c>
      <c r="AS53" s="116">
        <v>0</v>
      </c>
      <c r="AT53" s="116">
        <f>+SUM(AU53:AW53)</f>
        <v>39737</v>
      </c>
      <c r="AU53" s="116">
        <v>0</v>
      </c>
      <c r="AV53" s="116">
        <v>39737</v>
      </c>
      <c r="AW53" s="116">
        <v>0</v>
      </c>
      <c r="AX53" s="116">
        <v>0</v>
      </c>
      <c r="AY53" s="116">
        <f>+SUM(AZ53:BC53)</f>
        <v>3969</v>
      </c>
      <c r="AZ53" s="116">
        <v>693</v>
      </c>
      <c r="BA53" s="116">
        <v>3167</v>
      </c>
      <c r="BB53" s="116">
        <v>0</v>
      </c>
      <c r="BC53" s="116">
        <v>109</v>
      </c>
      <c r="BD53" s="116"/>
      <c r="BE53" s="116">
        <v>4249</v>
      </c>
      <c r="BF53" s="116">
        <v>4339</v>
      </c>
      <c r="BG53" s="116">
        <f>+SUM(BF53,AN53,AF53)</f>
        <v>800876</v>
      </c>
      <c r="BH53" s="116">
        <f>SUM(D53,AF53)</f>
        <v>733398</v>
      </c>
      <c r="BI53" s="116">
        <f>SUM(E53,AG53)</f>
        <v>733398</v>
      </c>
      <c r="BJ53" s="116">
        <f>SUM(F53,AH53)</f>
        <v>0</v>
      </c>
      <c r="BK53" s="116">
        <f>SUM(G53,AI53)</f>
        <v>733398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913646</v>
      </c>
      <c r="BQ53" s="116">
        <f>SUM(M53,AO53)</f>
        <v>96814</v>
      </c>
      <c r="BR53" s="116">
        <f>SUM(N53,AP53)</f>
        <v>57658</v>
      </c>
      <c r="BS53" s="116">
        <f>SUM(O53,AQ53)</f>
        <v>0</v>
      </c>
      <c r="BT53" s="116">
        <f>SUM(P53,AR53)</f>
        <v>39156</v>
      </c>
      <c r="BU53" s="116">
        <f>SUM(Q53,AS53)</f>
        <v>0</v>
      </c>
      <c r="BV53" s="116">
        <f>SUM(R53,AT53)</f>
        <v>441804</v>
      </c>
      <c r="BW53" s="116">
        <f>SUM(S53,AU53)</f>
        <v>0</v>
      </c>
      <c r="BX53" s="116">
        <f>SUM(T53,AV53)</f>
        <v>441804</v>
      </c>
      <c r="BY53" s="116">
        <f>SUM(U53,AW53)</f>
        <v>0</v>
      </c>
      <c r="BZ53" s="116">
        <f>SUM(V53,AX53)</f>
        <v>1067</v>
      </c>
      <c r="CA53" s="116">
        <f>SUM(W53,AY53)</f>
        <v>367053</v>
      </c>
      <c r="CB53" s="116">
        <f>SUM(X53,AZ53)</f>
        <v>2849</v>
      </c>
      <c r="CC53" s="116">
        <f>SUM(Y53,BA53)</f>
        <v>329140</v>
      </c>
      <c r="CD53" s="116">
        <f>SUM(Z53,BB53)</f>
        <v>34486</v>
      </c>
      <c r="CE53" s="116">
        <f>SUM(AA53,BC53)</f>
        <v>578</v>
      </c>
      <c r="CF53" s="116">
        <f>SUM(AB53,BD53)</f>
        <v>0</v>
      </c>
      <c r="CG53" s="116">
        <f>SUM(AC53,BE53)</f>
        <v>6908</v>
      </c>
      <c r="CH53" s="116">
        <f>SUM(AD53,BF53)</f>
        <v>11560</v>
      </c>
      <c r="CI53" s="116">
        <f>SUM(AE53,BG53)</f>
        <v>1658604</v>
      </c>
    </row>
    <row r="54" spans="1:87" ht="13.5" customHeight="1" x14ac:dyDescent="0.15">
      <c r="A54" s="114" t="s">
        <v>23</v>
      </c>
      <c r="B54" s="115" t="s">
        <v>371</v>
      </c>
      <c r="C54" s="114" t="s">
        <v>411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0</v>
      </c>
      <c r="M54" s="116">
        <f>+SUM(N54:Q54)</f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204671</v>
      </c>
      <c r="AO54" s="116">
        <f>+SUM(AP54:AS54)</f>
        <v>46455</v>
      </c>
      <c r="AP54" s="116">
        <v>46455</v>
      </c>
      <c r="AQ54" s="116">
        <v>0</v>
      </c>
      <c r="AR54" s="116">
        <v>0</v>
      </c>
      <c r="AS54" s="116">
        <v>0</v>
      </c>
      <c r="AT54" s="116">
        <f>+SUM(AU54:AW54)</f>
        <v>112230</v>
      </c>
      <c r="AU54" s="116">
        <v>0</v>
      </c>
      <c r="AV54" s="116">
        <v>112230</v>
      </c>
      <c r="AW54" s="116">
        <v>0</v>
      </c>
      <c r="AX54" s="116">
        <v>0</v>
      </c>
      <c r="AY54" s="116">
        <f>+SUM(AZ54:BC54)</f>
        <v>43698</v>
      </c>
      <c r="AZ54" s="116">
        <v>0</v>
      </c>
      <c r="BA54" s="116">
        <v>3570</v>
      </c>
      <c r="BB54" s="116">
        <v>40128</v>
      </c>
      <c r="BC54" s="116">
        <v>0</v>
      </c>
      <c r="BD54" s="116"/>
      <c r="BE54" s="116">
        <v>2288</v>
      </c>
      <c r="BF54" s="116">
        <v>89150</v>
      </c>
      <c r="BG54" s="116">
        <f>+SUM(BF54,AN54,AF54)</f>
        <v>293821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204671</v>
      </c>
      <c r="BQ54" s="116">
        <f>SUM(M54,AO54)</f>
        <v>46455</v>
      </c>
      <c r="BR54" s="116">
        <f>SUM(N54,AP54)</f>
        <v>46455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112230</v>
      </c>
      <c r="BW54" s="116">
        <f>SUM(S54,AU54)</f>
        <v>0</v>
      </c>
      <c r="BX54" s="116">
        <f>SUM(T54,AV54)</f>
        <v>112230</v>
      </c>
      <c r="BY54" s="116">
        <f>SUM(U54,AW54)</f>
        <v>0</v>
      </c>
      <c r="BZ54" s="116">
        <f>SUM(V54,AX54)</f>
        <v>0</v>
      </c>
      <c r="CA54" s="116">
        <f>SUM(W54,AY54)</f>
        <v>43698</v>
      </c>
      <c r="CB54" s="116">
        <f>SUM(X54,AZ54)</f>
        <v>0</v>
      </c>
      <c r="CC54" s="116">
        <f>SUM(Y54,BA54)</f>
        <v>3570</v>
      </c>
      <c r="CD54" s="116">
        <f>SUM(Z54,BB54)</f>
        <v>40128</v>
      </c>
      <c r="CE54" s="116">
        <f>SUM(AA54,BC54)</f>
        <v>0</v>
      </c>
      <c r="CF54" s="116">
        <f>SUM(AB54,BD54)</f>
        <v>0</v>
      </c>
      <c r="CG54" s="116">
        <f>SUM(AC54,BE54)</f>
        <v>2288</v>
      </c>
      <c r="CH54" s="116">
        <f>SUM(AD54,BF54)</f>
        <v>89150</v>
      </c>
      <c r="CI54" s="116">
        <f>SUM(AE54,BG54)</f>
        <v>293821</v>
      </c>
    </row>
    <row r="55" spans="1:87" ht="13.5" customHeight="1" x14ac:dyDescent="0.15">
      <c r="A55" s="114" t="s">
        <v>23</v>
      </c>
      <c r="B55" s="115" t="s">
        <v>332</v>
      </c>
      <c r="C55" s="114" t="s">
        <v>333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1264932</v>
      </c>
      <c r="M55" s="116">
        <f>+SUM(N55:Q55)</f>
        <v>281658</v>
      </c>
      <c r="N55" s="116">
        <v>244963</v>
      </c>
      <c r="O55" s="116">
        <v>0</v>
      </c>
      <c r="P55" s="116">
        <v>36695</v>
      </c>
      <c r="Q55" s="116">
        <v>0</v>
      </c>
      <c r="R55" s="116">
        <f>+SUM(S55:U55)</f>
        <v>866234</v>
      </c>
      <c r="S55" s="116">
        <v>0</v>
      </c>
      <c r="T55" s="116">
        <v>866234</v>
      </c>
      <c r="U55" s="116">
        <v>0</v>
      </c>
      <c r="V55" s="116">
        <v>0</v>
      </c>
      <c r="W55" s="116">
        <f>+SUM(X55:AA55)</f>
        <v>117040</v>
      </c>
      <c r="X55" s="116">
        <v>0</v>
      </c>
      <c r="Y55" s="116">
        <v>97724</v>
      </c>
      <c r="Z55" s="116">
        <v>19316</v>
      </c>
      <c r="AA55" s="116">
        <v>0</v>
      </c>
      <c r="AB55" s="116"/>
      <c r="AC55" s="116">
        <v>0</v>
      </c>
      <c r="AD55" s="116">
        <v>30002</v>
      </c>
      <c r="AE55" s="116">
        <f>+SUM(D55,L55,AD55)</f>
        <v>1294934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/>
      <c r="BE55" s="116">
        <v>0</v>
      </c>
      <c r="BF55" s="116">
        <v>0</v>
      </c>
      <c r="BG55" s="116">
        <f>+SUM(BF55,AN55,AF55)</f>
        <v>0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1264932</v>
      </c>
      <c r="BQ55" s="116">
        <f>SUM(M55,AO55)</f>
        <v>281658</v>
      </c>
      <c r="BR55" s="116">
        <f>SUM(N55,AP55)</f>
        <v>244963</v>
      </c>
      <c r="BS55" s="116">
        <f>SUM(O55,AQ55)</f>
        <v>0</v>
      </c>
      <c r="BT55" s="116">
        <f>SUM(P55,AR55)</f>
        <v>36695</v>
      </c>
      <c r="BU55" s="116">
        <f>SUM(Q55,AS55)</f>
        <v>0</v>
      </c>
      <c r="BV55" s="116">
        <f>SUM(R55,AT55)</f>
        <v>866234</v>
      </c>
      <c r="BW55" s="116">
        <f>SUM(S55,AU55)</f>
        <v>0</v>
      </c>
      <c r="BX55" s="116">
        <f>SUM(T55,AV55)</f>
        <v>866234</v>
      </c>
      <c r="BY55" s="116">
        <f>SUM(U55,AW55)</f>
        <v>0</v>
      </c>
      <c r="BZ55" s="116">
        <f>SUM(V55,AX55)</f>
        <v>0</v>
      </c>
      <c r="CA55" s="116">
        <f>SUM(W55,AY55)</f>
        <v>117040</v>
      </c>
      <c r="CB55" s="116">
        <f>SUM(X55,AZ55)</f>
        <v>0</v>
      </c>
      <c r="CC55" s="116">
        <f>SUM(Y55,BA55)</f>
        <v>97724</v>
      </c>
      <c r="CD55" s="116">
        <f>SUM(Z55,BB55)</f>
        <v>19316</v>
      </c>
      <c r="CE55" s="116">
        <f>SUM(AA55,BC55)</f>
        <v>0</v>
      </c>
      <c r="CF55" s="116">
        <f>SUM(AB55,BD55)</f>
        <v>0</v>
      </c>
      <c r="CG55" s="116">
        <f>SUM(AC55,BE55)</f>
        <v>0</v>
      </c>
      <c r="CH55" s="116">
        <f>SUM(AD55,BF55)</f>
        <v>30002</v>
      </c>
      <c r="CI55" s="116">
        <f>SUM(AE55,BG55)</f>
        <v>1294934</v>
      </c>
    </row>
    <row r="56" spans="1:87" ht="13.5" customHeight="1" x14ac:dyDescent="0.15">
      <c r="A56" s="114" t="s">
        <v>23</v>
      </c>
      <c r="B56" s="115" t="s">
        <v>344</v>
      </c>
      <c r="C56" s="114" t="s">
        <v>345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0</v>
      </c>
      <c r="M56" s="116">
        <f>+SUM(N56:Q56)</f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0</v>
      </c>
      <c r="X56" s="116">
        <v>0</v>
      </c>
      <c r="Y56" s="116">
        <v>0</v>
      </c>
      <c r="Z56" s="116">
        <v>0</v>
      </c>
      <c r="AA56" s="116">
        <v>0</v>
      </c>
      <c r="AB56" s="116"/>
      <c r="AC56" s="116">
        <v>0</v>
      </c>
      <c r="AD56" s="116">
        <v>0</v>
      </c>
      <c r="AE56" s="116">
        <f>+SUM(D56,L56,AD56)</f>
        <v>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77175</v>
      </c>
      <c r="AO56" s="116">
        <f>+SUM(AP56:AS56)</f>
        <v>44840</v>
      </c>
      <c r="AP56" s="116">
        <v>44840</v>
      </c>
      <c r="AQ56" s="116">
        <v>0</v>
      </c>
      <c r="AR56" s="116">
        <v>0</v>
      </c>
      <c r="AS56" s="116">
        <v>0</v>
      </c>
      <c r="AT56" s="116">
        <f>+SUM(AU56:AW56)</f>
        <v>32335</v>
      </c>
      <c r="AU56" s="116">
        <v>0</v>
      </c>
      <c r="AV56" s="116">
        <v>10459</v>
      </c>
      <c r="AW56" s="116">
        <v>21876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101445</v>
      </c>
      <c r="BG56" s="116">
        <f>+SUM(BF56,AN56,AF56)</f>
        <v>178620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77175</v>
      </c>
      <c r="BQ56" s="116">
        <f>SUM(M56,AO56)</f>
        <v>44840</v>
      </c>
      <c r="BR56" s="116">
        <f>SUM(N56,AP56)</f>
        <v>44840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32335</v>
      </c>
      <c r="BW56" s="116">
        <f>SUM(S56,AU56)</f>
        <v>0</v>
      </c>
      <c r="BX56" s="116">
        <f>SUM(T56,AV56)</f>
        <v>10459</v>
      </c>
      <c r="BY56" s="116">
        <f>SUM(U56,AW56)</f>
        <v>21876</v>
      </c>
      <c r="BZ56" s="116">
        <f>SUM(V56,AX56)</f>
        <v>0</v>
      </c>
      <c r="CA56" s="116">
        <f>SUM(W56,AY56)</f>
        <v>0</v>
      </c>
      <c r="CB56" s="116">
        <f>SUM(X56,AZ56)</f>
        <v>0</v>
      </c>
      <c r="CC56" s="116">
        <f>SUM(Y56,BA56)</f>
        <v>0</v>
      </c>
      <c r="CD56" s="116">
        <f>SUM(Z56,BB56)</f>
        <v>0</v>
      </c>
      <c r="CE56" s="116">
        <f>SUM(AA56,BC56)</f>
        <v>0</v>
      </c>
      <c r="CF56" s="116">
        <f>SUM(AB56,BD56)</f>
        <v>0</v>
      </c>
      <c r="CG56" s="116">
        <f>SUM(AC56,BE56)</f>
        <v>0</v>
      </c>
      <c r="CH56" s="116">
        <f>SUM(AD56,BF56)</f>
        <v>101445</v>
      </c>
      <c r="CI56" s="116">
        <f>SUM(AE56,BG56)</f>
        <v>178620</v>
      </c>
    </row>
    <row r="57" spans="1:87" ht="13.5" customHeight="1" x14ac:dyDescent="0.15">
      <c r="A57" s="114" t="s">
        <v>23</v>
      </c>
      <c r="B57" s="115" t="s">
        <v>342</v>
      </c>
      <c r="C57" s="114" t="s">
        <v>350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/>
      <c r="L57" s="116">
        <f>+SUM(M57,R57,V57,W57,AC57)</f>
        <v>1179747</v>
      </c>
      <c r="M57" s="116">
        <f>+SUM(N57:Q57)</f>
        <v>67658</v>
      </c>
      <c r="N57" s="116">
        <v>41022</v>
      </c>
      <c r="O57" s="116">
        <v>0</v>
      </c>
      <c r="P57" s="116">
        <v>26636</v>
      </c>
      <c r="Q57" s="116">
        <v>0</v>
      </c>
      <c r="R57" s="116">
        <f>+SUM(S57:U57)</f>
        <v>521465</v>
      </c>
      <c r="S57" s="116">
        <v>0</v>
      </c>
      <c r="T57" s="116">
        <v>504667</v>
      </c>
      <c r="U57" s="116">
        <v>16798</v>
      </c>
      <c r="V57" s="116">
        <v>0</v>
      </c>
      <c r="W57" s="116">
        <f>+SUM(X57:AA57)</f>
        <v>590624</v>
      </c>
      <c r="X57" s="116">
        <v>0</v>
      </c>
      <c r="Y57" s="116">
        <v>535812</v>
      </c>
      <c r="Z57" s="116">
        <v>54812</v>
      </c>
      <c r="AA57" s="116">
        <v>0</v>
      </c>
      <c r="AB57" s="116"/>
      <c r="AC57" s="116">
        <v>0</v>
      </c>
      <c r="AD57" s="116">
        <v>22676</v>
      </c>
      <c r="AE57" s="116">
        <f>+SUM(D57,L57,AD57)</f>
        <v>1202423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/>
      <c r="BE57" s="116">
        <v>0</v>
      </c>
      <c r="BF57" s="116">
        <v>0</v>
      </c>
      <c r="BG57" s="116">
        <f>+SUM(BF57,AN57,AF57)</f>
        <v>0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1179747</v>
      </c>
      <c r="BQ57" s="116">
        <f>SUM(M57,AO57)</f>
        <v>67658</v>
      </c>
      <c r="BR57" s="116">
        <f>SUM(N57,AP57)</f>
        <v>41022</v>
      </c>
      <c r="BS57" s="116">
        <f>SUM(O57,AQ57)</f>
        <v>0</v>
      </c>
      <c r="BT57" s="116">
        <f>SUM(P57,AR57)</f>
        <v>26636</v>
      </c>
      <c r="BU57" s="116">
        <f>SUM(Q57,AS57)</f>
        <v>0</v>
      </c>
      <c r="BV57" s="116">
        <f>SUM(R57,AT57)</f>
        <v>521465</v>
      </c>
      <c r="BW57" s="116">
        <f>SUM(S57,AU57)</f>
        <v>0</v>
      </c>
      <c r="BX57" s="116">
        <f>SUM(T57,AV57)</f>
        <v>504667</v>
      </c>
      <c r="BY57" s="116">
        <f>SUM(U57,AW57)</f>
        <v>16798</v>
      </c>
      <c r="BZ57" s="116">
        <f>SUM(V57,AX57)</f>
        <v>0</v>
      </c>
      <c r="CA57" s="116">
        <f>SUM(W57,AY57)</f>
        <v>590624</v>
      </c>
      <c r="CB57" s="116">
        <f>SUM(X57,AZ57)</f>
        <v>0</v>
      </c>
      <c r="CC57" s="116">
        <f>SUM(Y57,BA57)</f>
        <v>535812</v>
      </c>
      <c r="CD57" s="116">
        <f>SUM(Z57,BB57)</f>
        <v>54812</v>
      </c>
      <c r="CE57" s="116">
        <f>SUM(AA57,BC57)</f>
        <v>0</v>
      </c>
      <c r="CF57" s="116">
        <f>SUM(AB57,BD57)</f>
        <v>0</v>
      </c>
      <c r="CG57" s="116">
        <f>SUM(AC57,BE57)</f>
        <v>0</v>
      </c>
      <c r="CH57" s="116">
        <f>SUM(AD57,BF57)</f>
        <v>22676</v>
      </c>
      <c r="CI57" s="116">
        <f>SUM(AE57,BG57)</f>
        <v>1202423</v>
      </c>
    </row>
    <row r="58" spans="1:87" ht="13.5" customHeight="1" x14ac:dyDescent="0.15">
      <c r="A58" s="114" t="s">
        <v>23</v>
      </c>
      <c r="B58" s="115" t="s">
        <v>334</v>
      </c>
      <c r="C58" s="114" t="s">
        <v>335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/>
      <c r="L58" s="116">
        <f>+SUM(M58,R58,V58,W58,AC58)</f>
        <v>397414</v>
      </c>
      <c r="M58" s="116">
        <f>+SUM(N58:Q58)</f>
        <v>70584</v>
      </c>
      <c r="N58" s="116">
        <v>14354</v>
      </c>
      <c r="O58" s="116">
        <v>0</v>
      </c>
      <c r="P58" s="116">
        <v>56230</v>
      </c>
      <c r="Q58" s="116">
        <v>0</v>
      </c>
      <c r="R58" s="116">
        <f>+SUM(S58:U58)</f>
        <v>95317</v>
      </c>
      <c r="S58" s="116">
        <v>0</v>
      </c>
      <c r="T58" s="116">
        <v>88375</v>
      </c>
      <c r="U58" s="116">
        <v>6942</v>
      </c>
      <c r="V58" s="116">
        <v>6817</v>
      </c>
      <c r="W58" s="116">
        <f>+SUM(X58:AA58)</f>
        <v>224696</v>
      </c>
      <c r="X58" s="116">
        <v>16439</v>
      </c>
      <c r="Y58" s="116">
        <v>195780</v>
      </c>
      <c r="Z58" s="116">
        <v>2024</v>
      </c>
      <c r="AA58" s="116">
        <v>10453</v>
      </c>
      <c r="AB58" s="116"/>
      <c r="AC58" s="116">
        <v>0</v>
      </c>
      <c r="AD58" s="116">
        <v>221051</v>
      </c>
      <c r="AE58" s="116">
        <f>+SUM(D58,L58,AD58)</f>
        <v>618465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/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397414</v>
      </c>
      <c r="BQ58" s="116">
        <f>SUM(M58,AO58)</f>
        <v>70584</v>
      </c>
      <c r="BR58" s="116">
        <f>SUM(N58,AP58)</f>
        <v>14354</v>
      </c>
      <c r="BS58" s="116">
        <f>SUM(O58,AQ58)</f>
        <v>0</v>
      </c>
      <c r="BT58" s="116">
        <f>SUM(P58,AR58)</f>
        <v>56230</v>
      </c>
      <c r="BU58" s="116">
        <f>SUM(Q58,AS58)</f>
        <v>0</v>
      </c>
      <c r="BV58" s="116">
        <f>SUM(R58,AT58)</f>
        <v>95317</v>
      </c>
      <c r="BW58" s="116">
        <f>SUM(S58,AU58)</f>
        <v>0</v>
      </c>
      <c r="BX58" s="116">
        <f>SUM(T58,AV58)</f>
        <v>88375</v>
      </c>
      <c r="BY58" s="116">
        <f>SUM(U58,AW58)</f>
        <v>6942</v>
      </c>
      <c r="BZ58" s="116">
        <f>SUM(V58,AX58)</f>
        <v>6817</v>
      </c>
      <c r="CA58" s="116">
        <f>SUM(W58,AY58)</f>
        <v>224696</v>
      </c>
      <c r="CB58" s="116">
        <f>SUM(X58,AZ58)</f>
        <v>16439</v>
      </c>
      <c r="CC58" s="116">
        <f>SUM(Y58,BA58)</f>
        <v>195780</v>
      </c>
      <c r="CD58" s="116">
        <f>SUM(Z58,BB58)</f>
        <v>2024</v>
      </c>
      <c r="CE58" s="116">
        <f>SUM(AA58,BC58)</f>
        <v>10453</v>
      </c>
      <c r="CF58" s="116">
        <f>SUM(AB58,BD58)</f>
        <v>0</v>
      </c>
      <c r="CG58" s="116">
        <f>SUM(AC58,BE58)</f>
        <v>0</v>
      </c>
      <c r="CH58" s="116">
        <f>SUM(AD58,BF58)</f>
        <v>221051</v>
      </c>
      <c r="CI58" s="116">
        <f>SUM(AE58,BG58)</f>
        <v>618465</v>
      </c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278</v>
      </c>
      <c r="D7" s="133">
        <f>SUM(L7,T7,AB7,AJ7,AR7,AZ7)</f>
        <v>272937</v>
      </c>
      <c r="E7" s="133">
        <f>SUM(M7,U7,AC7,AK7,AS7,BA7)</f>
        <v>4140154</v>
      </c>
      <c r="F7" s="133">
        <f>SUM(D7:E7)</f>
        <v>4413091</v>
      </c>
      <c r="G7" s="133">
        <f>SUM(O7,W7,AE7,AM7,AU7,BC7)</f>
        <v>36440</v>
      </c>
      <c r="H7" s="133">
        <f>SUM(P7,X7,AF7,AN7,AV7,BD7)</f>
        <v>1580919</v>
      </c>
      <c r="I7" s="133">
        <f>SUM(G7:H7)</f>
        <v>1617359</v>
      </c>
      <c r="J7" s="134">
        <f>COUNTIF(J$8:J$207,"&lt;&gt;")</f>
        <v>32</v>
      </c>
      <c r="K7" s="134">
        <f>COUNTIF(K$8:K$207,"&lt;&gt;")</f>
        <v>32</v>
      </c>
      <c r="L7" s="133">
        <f>SUM(L$8:L$207)</f>
        <v>272937</v>
      </c>
      <c r="M7" s="133">
        <f>SUM(M$8:M$207)</f>
        <v>3402881</v>
      </c>
      <c r="N7" s="133">
        <f>IF(AND(L7&lt;&gt;"",M7&lt;&gt;""),SUM(L7:M7),"")</f>
        <v>3675818</v>
      </c>
      <c r="O7" s="133">
        <f>SUM(O$8:O$207)</f>
        <v>35625</v>
      </c>
      <c r="P7" s="133">
        <f>SUM(P$8:P$207)</f>
        <v>998100</v>
      </c>
      <c r="Q7" s="133">
        <f>IF(AND(O7&lt;&gt;"",P7&lt;&gt;""),SUM(O7:P7),"")</f>
        <v>1033725</v>
      </c>
      <c r="R7" s="134">
        <f>COUNTIF(R$8:R$207,"&lt;&gt;")</f>
        <v>15</v>
      </c>
      <c r="S7" s="134">
        <f>COUNTIF(S$8:S$207,"&lt;&gt;")</f>
        <v>15</v>
      </c>
      <c r="T7" s="133">
        <f>SUM(T$8:T$207)</f>
        <v>0</v>
      </c>
      <c r="U7" s="133">
        <f>SUM(U$8:U$207)</f>
        <v>462986</v>
      </c>
      <c r="V7" s="133">
        <f>IF(AND(T7&lt;&gt;"",U7&lt;&gt;""),SUM(T7:U7),"")</f>
        <v>462986</v>
      </c>
      <c r="W7" s="133">
        <f>SUM(W$8:W$207)</f>
        <v>815</v>
      </c>
      <c r="X7" s="133">
        <f>SUM(X$8:X$207)</f>
        <v>543055</v>
      </c>
      <c r="Y7" s="133">
        <f>IF(AND(W7&lt;&gt;"",X7&lt;&gt;""),SUM(W7:X7),"")</f>
        <v>543870</v>
      </c>
      <c r="Z7" s="134">
        <f>COUNTIF(Z$8:Z$207,"&lt;&gt;")</f>
        <v>5</v>
      </c>
      <c r="AA7" s="134">
        <f>COUNTIF(AA$8:AA$207,"&lt;&gt;")</f>
        <v>5</v>
      </c>
      <c r="AB7" s="133">
        <f>SUM(AB$8:AB$207)</f>
        <v>0</v>
      </c>
      <c r="AC7" s="133">
        <f>SUM(AC$8:AC$207)</f>
        <v>274287</v>
      </c>
      <c r="AD7" s="133">
        <f>IF(AND(AB7&lt;&gt;"",AC7&lt;&gt;""),SUM(AB7:AC7),"")</f>
        <v>274287</v>
      </c>
      <c r="AE7" s="133">
        <f>SUM(AE$8:AE$207)</f>
        <v>0</v>
      </c>
      <c r="AF7" s="133">
        <f>SUM(AF$8:AF$207)</f>
        <v>39764</v>
      </c>
      <c r="AG7" s="133">
        <f>IF(AND(AE7&lt;&gt;"",AF7&lt;&gt;""),SUM(AE7:AF7),"")</f>
        <v>39764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23</v>
      </c>
      <c r="B8" s="115" t="s">
        <v>323</v>
      </c>
      <c r="C8" s="114" t="s">
        <v>324</v>
      </c>
      <c r="D8" s="116">
        <f>SUM(L8,T8,AB8,AJ8,AR8,AZ8)</f>
        <v>27157</v>
      </c>
      <c r="E8" s="116">
        <f>SUM(M8,U8,AC8,AK8,AS8,BA8)</f>
        <v>49</v>
      </c>
      <c r="F8" s="116">
        <f>SUM(D8:E8)</f>
        <v>27206</v>
      </c>
      <c r="G8" s="116">
        <f>SUM(O8,W8,AE8,AM8,AU8,BC8)</f>
        <v>0</v>
      </c>
      <c r="H8" s="116">
        <f>SUM(P8,X8,AF8,AN8,AV8,BD8)</f>
        <v>101325</v>
      </c>
      <c r="I8" s="116">
        <f>SUM(G8:H8)</f>
        <v>101325</v>
      </c>
      <c r="J8" s="115" t="s">
        <v>326</v>
      </c>
      <c r="K8" s="114" t="s">
        <v>327</v>
      </c>
      <c r="L8" s="116">
        <v>27157</v>
      </c>
      <c r="M8" s="116">
        <v>49</v>
      </c>
      <c r="N8" s="116">
        <f>IF(AND(L8&lt;&gt;"",M8&lt;&gt;""),SUM(L8:M8),"")</f>
        <v>27206</v>
      </c>
      <c r="O8" s="116">
        <v>0</v>
      </c>
      <c r="P8" s="116">
        <v>101325</v>
      </c>
      <c r="Q8" s="116">
        <f>IF(AND(O8&lt;&gt;"",P8&lt;&gt;""),SUM(O8:P8),"")</f>
        <v>101325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23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296630</v>
      </c>
      <c r="F9" s="116">
        <f>SUM(D9:E9)</f>
        <v>296630</v>
      </c>
      <c r="G9" s="116">
        <f>SUM(O9,W9,AE9,AM9,AU9,BC9)</f>
        <v>645</v>
      </c>
      <c r="H9" s="116">
        <f>SUM(P9,X9,AF9,AN9,AV9,BD9)</f>
        <v>106488</v>
      </c>
      <c r="I9" s="116">
        <f>SUM(G9:H9)</f>
        <v>107133</v>
      </c>
      <c r="J9" s="115" t="s">
        <v>330</v>
      </c>
      <c r="K9" s="114" t="s">
        <v>331</v>
      </c>
      <c r="L9" s="116">
        <v>0</v>
      </c>
      <c r="M9" s="116">
        <v>0</v>
      </c>
      <c r="N9" s="116">
        <f>IF(AND(L9&lt;&gt;"",M9&lt;&gt;""),SUM(L9:M9),"")</f>
        <v>0</v>
      </c>
      <c r="O9" s="116">
        <v>645</v>
      </c>
      <c r="P9" s="116">
        <v>106488</v>
      </c>
      <c r="Q9" s="116">
        <f>IF(AND(O9&lt;&gt;"",P9&lt;&gt;""),SUM(O9:P9),"")</f>
        <v>107133</v>
      </c>
      <c r="R9" s="115" t="s">
        <v>332</v>
      </c>
      <c r="S9" s="114" t="s">
        <v>333</v>
      </c>
      <c r="T9" s="116">
        <v>0</v>
      </c>
      <c r="U9" s="116">
        <v>109448</v>
      </c>
      <c r="V9" s="116">
        <f>IF(AND(T9&lt;&gt;"",U9&lt;&gt;""),SUM(T9:U9),"")</f>
        <v>109448</v>
      </c>
      <c r="W9" s="116">
        <v>0</v>
      </c>
      <c r="X9" s="116">
        <v>0</v>
      </c>
      <c r="Y9" s="116">
        <f>IF(AND(W9&lt;&gt;"",X9&lt;&gt;""),SUM(W9:X9),"")</f>
        <v>0</v>
      </c>
      <c r="Z9" s="115" t="s">
        <v>334</v>
      </c>
      <c r="AA9" s="114" t="s">
        <v>335</v>
      </c>
      <c r="AB9" s="116">
        <v>0</v>
      </c>
      <c r="AC9" s="116">
        <v>187182</v>
      </c>
      <c r="AD9" s="116">
        <f>IF(AND(AB9&lt;&gt;"",AC9&lt;&gt;""),SUM(AB9:AC9),"")</f>
        <v>187182</v>
      </c>
      <c r="AE9" s="116">
        <v>0</v>
      </c>
      <c r="AF9" s="116">
        <v>0</v>
      </c>
      <c r="AG9" s="116">
        <f>IF(AND(AE9&lt;&gt;"",AF9&lt;&gt;""),SUM(AE9:AF9),"")</f>
        <v>0</v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23</v>
      </c>
      <c r="B10" s="115" t="s">
        <v>336</v>
      </c>
      <c r="C10" s="114" t="s">
        <v>337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23</v>
      </c>
      <c r="B11" s="115" t="s">
        <v>338</v>
      </c>
      <c r="C11" s="114" t="s">
        <v>339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23</v>
      </c>
      <c r="B12" s="115" t="s">
        <v>340</v>
      </c>
      <c r="C12" s="114" t="s">
        <v>341</v>
      </c>
      <c r="D12" s="116">
        <f>SUM(L12,T12,AB12,AJ12,AR12,AZ12)</f>
        <v>0</v>
      </c>
      <c r="E12" s="116">
        <f>SUM(M12,U12,AC12,AK12,AS12,BA12)</f>
        <v>781799</v>
      </c>
      <c r="F12" s="116">
        <f>SUM(D12:E12)</f>
        <v>781799</v>
      </c>
      <c r="G12" s="116">
        <f>SUM(O12,W12,AE12,AM12,AU12,BC12)</f>
        <v>0</v>
      </c>
      <c r="H12" s="116">
        <f>SUM(P12,X12,AF12,AN12,AV12,BD12)</f>
        <v>33657</v>
      </c>
      <c r="I12" s="116">
        <f>SUM(G12:H12)</f>
        <v>33657</v>
      </c>
      <c r="J12" s="115" t="s">
        <v>342</v>
      </c>
      <c r="K12" s="114" t="s">
        <v>343</v>
      </c>
      <c r="L12" s="116">
        <v>0</v>
      </c>
      <c r="M12" s="116">
        <v>781799</v>
      </c>
      <c r="N12" s="116">
        <f>IF(AND(L12&lt;&gt;"",M12&lt;&gt;""),SUM(L12:M12),"")</f>
        <v>781799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344</v>
      </c>
      <c r="S12" s="114" t="s">
        <v>345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0</v>
      </c>
      <c r="X12" s="116">
        <v>33657</v>
      </c>
      <c r="Y12" s="116">
        <f>IF(AND(W12&lt;&gt;"",X12&lt;&gt;""),SUM(W12:X12),"")</f>
        <v>33657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23</v>
      </c>
      <c r="B13" s="115" t="s">
        <v>346</v>
      </c>
      <c r="C13" s="114" t="s">
        <v>347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23</v>
      </c>
      <c r="B14" s="115" t="s">
        <v>348</v>
      </c>
      <c r="C14" s="114" t="s">
        <v>349</v>
      </c>
      <c r="D14" s="116">
        <f>SUM(L14,T14,AB14,AJ14,AR14,AZ14)</f>
        <v>0</v>
      </c>
      <c r="E14" s="116">
        <f>SUM(M14,U14,AC14,AK14,AS14,BA14)</f>
        <v>175701</v>
      </c>
      <c r="F14" s="116">
        <f>SUM(D14:E14)</f>
        <v>175701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342</v>
      </c>
      <c r="K14" s="114" t="s">
        <v>350</v>
      </c>
      <c r="L14" s="116">
        <v>0</v>
      </c>
      <c r="M14" s="116">
        <v>175701</v>
      </c>
      <c r="N14" s="116">
        <f>IF(AND(L14&lt;&gt;"",M14&lt;&gt;""),SUM(L14:M14),"")</f>
        <v>175701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23</v>
      </c>
      <c r="B15" s="115" t="s">
        <v>351</v>
      </c>
      <c r="C15" s="114" t="s">
        <v>352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23</v>
      </c>
      <c r="B16" s="115" t="s">
        <v>353</v>
      </c>
      <c r="C16" s="114" t="s">
        <v>354</v>
      </c>
      <c r="D16" s="116">
        <f>SUM(L16,T16,AB16,AJ16,AR16,AZ16)</f>
        <v>19738</v>
      </c>
      <c r="E16" s="116">
        <f>SUM(M16,U16,AC16,AK16,AS16,BA16)</f>
        <v>103</v>
      </c>
      <c r="F16" s="116">
        <f>SUM(D16:E16)</f>
        <v>19841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326</v>
      </c>
      <c r="K16" s="114" t="s">
        <v>327</v>
      </c>
      <c r="L16" s="116">
        <v>19738</v>
      </c>
      <c r="M16" s="116">
        <v>103</v>
      </c>
      <c r="N16" s="116">
        <f>IF(AND(L16&lt;&gt;"",M16&lt;&gt;""),SUM(L16:M16),"")</f>
        <v>19841</v>
      </c>
      <c r="O16" s="116">
        <v>0</v>
      </c>
      <c r="P16" s="116">
        <v>0</v>
      </c>
      <c r="Q16" s="116">
        <f>IF(AND(O16&lt;&gt;"",P16&lt;&gt;""),SUM(O16:P16),"")</f>
        <v>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23</v>
      </c>
      <c r="B17" s="115" t="s">
        <v>355</v>
      </c>
      <c r="C17" s="114" t="s">
        <v>356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23</v>
      </c>
      <c r="B18" s="115" t="s">
        <v>357</v>
      </c>
      <c r="C18" s="114" t="s">
        <v>358</v>
      </c>
      <c r="D18" s="116">
        <f>SUM(L18,T18,AB18,AJ18,AR18,AZ18)</f>
        <v>49827</v>
      </c>
      <c r="E18" s="116">
        <f>SUM(M18,U18,AC18,AK18,AS18,BA18)</f>
        <v>165099</v>
      </c>
      <c r="F18" s="116">
        <f>SUM(D18:E18)</f>
        <v>214926</v>
      </c>
      <c r="G18" s="116">
        <f>SUM(O18,W18,AE18,AM18,AU18,BC18)</f>
        <v>11346</v>
      </c>
      <c r="H18" s="116">
        <f>SUM(P18,X18,AF18,AN18,AV18,BD18)</f>
        <v>89731</v>
      </c>
      <c r="I18" s="116">
        <f>SUM(G18:H18)</f>
        <v>101077</v>
      </c>
      <c r="J18" s="115" t="s">
        <v>359</v>
      </c>
      <c r="K18" s="114" t="s">
        <v>360</v>
      </c>
      <c r="L18" s="116">
        <v>49827</v>
      </c>
      <c r="M18" s="116">
        <v>165099</v>
      </c>
      <c r="N18" s="116">
        <f>IF(AND(L18&lt;&gt;"",M18&lt;&gt;""),SUM(L18:M18),"")</f>
        <v>214926</v>
      </c>
      <c r="O18" s="116">
        <v>11346</v>
      </c>
      <c r="P18" s="116">
        <v>89731</v>
      </c>
      <c r="Q18" s="116">
        <f>IF(AND(O18&lt;&gt;"",P18&lt;&gt;""),SUM(O18:P18),"")</f>
        <v>101077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23</v>
      </c>
      <c r="B19" s="115" t="s">
        <v>361</v>
      </c>
      <c r="C19" s="114" t="s">
        <v>362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23</v>
      </c>
      <c r="B20" s="115" t="s">
        <v>363</v>
      </c>
      <c r="C20" s="114" t="s">
        <v>364</v>
      </c>
      <c r="D20" s="116">
        <f>SUM(L20,T20,AB20,AJ20,AR20,AZ20)</f>
        <v>0</v>
      </c>
      <c r="E20" s="116">
        <f>SUM(M20,U20,AC20,AK20,AS20,BA20)</f>
        <v>15</v>
      </c>
      <c r="F20" s="116">
        <f>SUM(D20:E20)</f>
        <v>15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326</v>
      </c>
      <c r="K20" s="114" t="s">
        <v>327</v>
      </c>
      <c r="L20" s="116">
        <v>0</v>
      </c>
      <c r="M20" s="116">
        <v>15</v>
      </c>
      <c r="N20" s="116">
        <f>IF(AND(L20&lt;&gt;"",M20&lt;&gt;""),SUM(L20:M20),"")</f>
        <v>15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23</v>
      </c>
      <c r="B21" s="115" t="s">
        <v>365</v>
      </c>
      <c r="C21" s="114" t="s">
        <v>366</v>
      </c>
      <c r="D21" s="116">
        <f>SUM(L21,T21,AB21,AJ21,AR21,AZ21)</f>
        <v>92071</v>
      </c>
      <c r="E21" s="116">
        <f>SUM(M21,U21,AC21,AK21,AS21,BA21)</f>
        <v>305071</v>
      </c>
      <c r="F21" s="116">
        <f>SUM(D21:E21)</f>
        <v>397142</v>
      </c>
      <c r="G21" s="116">
        <f>SUM(O21,W21,AE21,AM21,AU21,BC21)</f>
        <v>6520</v>
      </c>
      <c r="H21" s="116">
        <f>SUM(P21,X21,AF21,AN21,AV21,BD21)</f>
        <v>64907</v>
      </c>
      <c r="I21" s="116">
        <f>SUM(G21:H21)</f>
        <v>71427</v>
      </c>
      <c r="J21" s="115" t="s">
        <v>359</v>
      </c>
      <c r="K21" s="114" t="s">
        <v>360</v>
      </c>
      <c r="L21" s="116">
        <v>92071</v>
      </c>
      <c r="M21" s="116">
        <v>305071</v>
      </c>
      <c r="N21" s="116">
        <f>IF(AND(L21&lt;&gt;"",M21&lt;&gt;""),SUM(L21:M21),"")</f>
        <v>397142</v>
      </c>
      <c r="O21" s="116">
        <v>6520</v>
      </c>
      <c r="P21" s="116">
        <v>64907</v>
      </c>
      <c r="Q21" s="116">
        <f>IF(AND(O21&lt;&gt;"",P21&lt;&gt;""),SUM(O21:P21),"")</f>
        <v>71427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23</v>
      </c>
      <c r="B22" s="115" t="s">
        <v>367</v>
      </c>
      <c r="C22" s="114" t="s">
        <v>368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122258</v>
      </c>
      <c r="I22" s="116">
        <f>SUM(G22:H22)</f>
        <v>122258</v>
      </c>
      <c r="J22" s="115" t="s">
        <v>344</v>
      </c>
      <c r="K22" s="114" t="s">
        <v>345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122258</v>
      </c>
      <c r="Q22" s="116">
        <f>IF(AND(O22&lt;&gt;"",P22&lt;&gt;""),SUM(O22:P22),"")</f>
        <v>122258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23</v>
      </c>
      <c r="B23" s="115" t="s">
        <v>369</v>
      </c>
      <c r="C23" s="114" t="s">
        <v>370</v>
      </c>
      <c r="D23" s="116">
        <f>SUM(L23,T23,AB23,AJ23,AR23,AZ23)</f>
        <v>0</v>
      </c>
      <c r="E23" s="116">
        <f>SUM(M23,U23,AC23,AK23,AS23,BA23)</f>
        <v>287946</v>
      </c>
      <c r="F23" s="116">
        <f>SUM(D23:E23)</f>
        <v>287946</v>
      </c>
      <c r="G23" s="116">
        <f>SUM(O23,W23,AE23,AM23,AU23,BC23)</f>
        <v>0</v>
      </c>
      <c r="H23" s="116">
        <f>SUM(P23,X23,AF23,AN23,AV23,BD23)</f>
        <v>131597</v>
      </c>
      <c r="I23" s="116">
        <f>SUM(G23:H23)</f>
        <v>131597</v>
      </c>
      <c r="J23" s="115" t="s">
        <v>332</v>
      </c>
      <c r="K23" s="114" t="s">
        <v>333</v>
      </c>
      <c r="L23" s="116">
        <v>0</v>
      </c>
      <c r="M23" s="116">
        <v>287946</v>
      </c>
      <c r="N23" s="116">
        <f>IF(AND(L23&lt;&gt;"",M23&lt;&gt;""),SUM(L23:M23),"")</f>
        <v>287946</v>
      </c>
      <c r="O23" s="116">
        <v>0</v>
      </c>
      <c r="P23" s="116">
        <v>0</v>
      </c>
      <c r="Q23" s="116">
        <f>IF(AND(O23&lt;&gt;"",P23&lt;&gt;""),SUM(O23:P23),"")</f>
        <v>0</v>
      </c>
      <c r="R23" s="115" t="s">
        <v>371</v>
      </c>
      <c r="S23" s="114" t="s">
        <v>372</v>
      </c>
      <c r="T23" s="116">
        <v>0</v>
      </c>
      <c r="U23" s="116">
        <v>0</v>
      </c>
      <c r="V23" s="116">
        <f>IF(AND(T23&lt;&gt;"",U23&lt;&gt;""),SUM(T23:U23),"")</f>
        <v>0</v>
      </c>
      <c r="W23" s="116">
        <v>0</v>
      </c>
      <c r="X23" s="116">
        <v>131597</v>
      </c>
      <c r="Y23" s="116">
        <f>IF(AND(W23&lt;&gt;"",X23&lt;&gt;""),SUM(W23:X23),"")</f>
        <v>131597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23</v>
      </c>
      <c r="B24" s="115" t="s">
        <v>373</v>
      </c>
      <c r="C24" s="114" t="s">
        <v>374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/>
      <c r="K24" s="114"/>
      <c r="L24" s="116"/>
      <c r="M24" s="116"/>
      <c r="N24" s="116" t="str">
        <f>IF(AND(L24&lt;&gt;"",M24&lt;&gt;""),SUM(L24:M24),"")</f>
        <v/>
      </c>
      <c r="O24" s="116"/>
      <c r="P24" s="116"/>
      <c r="Q24" s="116" t="str">
        <f>IF(AND(O24&lt;&gt;"",P24&lt;&gt;""),SUM(O24:P24),"")</f>
        <v/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23</v>
      </c>
      <c r="B25" s="115" t="s">
        <v>375</v>
      </c>
      <c r="C25" s="114" t="s">
        <v>376</v>
      </c>
      <c r="D25" s="116">
        <f>SUM(L25,T25,AB25,AJ25,AR25,AZ25)</f>
        <v>0</v>
      </c>
      <c r="E25" s="116">
        <f>SUM(M25,U25,AC25,AK25,AS25,BA25)</f>
        <v>193243</v>
      </c>
      <c r="F25" s="116">
        <f>SUM(D25:E25)</f>
        <v>193243</v>
      </c>
      <c r="G25" s="116">
        <f>SUM(O25,W25,AE25,AM25,AU25,BC25)</f>
        <v>0</v>
      </c>
      <c r="H25" s="116">
        <f>SUM(P25,X25,AF25,AN25,AV25,BD25)</f>
        <v>90158</v>
      </c>
      <c r="I25" s="116">
        <f>SUM(G25:H25)</f>
        <v>90158</v>
      </c>
      <c r="J25" s="115" t="s">
        <v>332</v>
      </c>
      <c r="K25" s="114" t="s">
        <v>333</v>
      </c>
      <c r="L25" s="116">
        <v>0</v>
      </c>
      <c r="M25" s="116">
        <v>193243</v>
      </c>
      <c r="N25" s="116">
        <f>IF(AND(L25&lt;&gt;"",M25&lt;&gt;""),SUM(L25:M25),"")</f>
        <v>193243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371</v>
      </c>
      <c r="S25" s="114" t="s">
        <v>372</v>
      </c>
      <c r="T25" s="116">
        <v>0</v>
      </c>
      <c r="U25" s="116">
        <v>0</v>
      </c>
      <c r="V25" s="116">
        <f>IF(AND(T25&lt;&gt;"",U25&lt;&gt;""),SUM(T25:U25),"")</f>
        <v>0</v>
      </c>
      <c r="W25" s="116">
        <v>0</v>
      </c>
      <c r="X25" s="116">
        <v>90158</v>
      </c>
      <c r="Y25" s="116">
        <f>IF(AND(W25&lt;&gt;"",X25&lt;&gt;""),SUM(W25:X25),"")</f>
        <v>90158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23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23</v>
      </c>
      <c r="B27" s="115" t="s">
        <v>379</v>
      </c>
      <c r="C27" s="114" t="s">
        <v>380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23</v>
      </c>
      <c r="B28" s="115" t="s">
        <v>381</v>
      </c>
      <c r="C28" s="114" t="s">
        <v>382</v>
      </c>
      <c r="D28" s="116">
        <f>SUM(L28,T28,AB28,AJ28,AR28,AZ28)</f>
        <v>0</v>
      </c>
      <c r="E28" s="116">
        <f>SUM(M28,U28,AC28,AK28,AS28,BA28)</f>
        <v>404329</v>
      </c>
      <c r="F28" s="116">
        <f>SUM(D28:E28)</f>
        <v>404329</v>
      </c>
      <c r="G28" s="116">
        <f>SUM(O28,W28,AE28,AM28,AU28,BC28)</f>
        <v>0</v>
      </c>
      <c r="H28" s="116">
        <f>SUM(P28,X28,AF28,AN28,AV28,BD28)</f>
        <v>40877</v>
      </c>
      <c r="I28" s="116">
        <f>SUM(G28:H28)</f>
        <v>40877</v>
      </c>
      <c r="J28" s="115" t="s">
        <v>383</v>
      </c>
      <c r="K28" s="114" t="s">
        <v>384</v>
      </c>
      <c r="L28" s="116">
        <v>0</v>
      </c>
      <c r="M28" s="116">
        <v>363063</v>
      </c>
      <c r="N28" s="116">
        <f>IF(AND(L28&lt;&gt;"",M28&lt;&gt;""),SUM(L28:M28),"")</f>
        <v>363063</v>
      </c>
      <c r="O28" s="116">
        <v>0</v>
      </c>
      <c r="P28" s="116">
        <v>40877</v>
      </c>
      <c r="Q28" s="116">
        <f>IF(AND(O28&lt;&gt;"",P28&lt;&gt;""),SUM(O28:P28),"")</f>
        <v>40877</v>
      </c>
      <c r="R28" s="115" t="s">
        <v>334</v>
      </c>
      <c r="S28" s="114" t="s">
        <v>335</v>
      </c>
      <c r="T28" s="116">
        <v>0</v>
      </c>
      <c r="U28" s="116">
        <v>41266</v>
      </c>
      <c r="V28" s="116">
        <f>IF(AND(T28&lt;&gt;"",U28&lt;&gt;""),SUM(T28:U28),"")</f>
        <v>41266</v>
      </c>
      <c r="W28" s="116">
        <v>0</v>
      </c>
      <c r="X28" s="116">
        <v>0</v>
      </c>
      <c r="Y28" s="116">
        <f>IF(AND(W28&lt;&gt;"",X28&lt;&gt;""),SUM(W28:X28),"")</f>
        <v>0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23</v>
      </c>
      <c r="B29" s="115" t="s">
        <v>385</v>
      </c>
      <c r="C29" s="114" t="s">
        <v>386</v>
      </c>
      <c r="D29" s="116">
        <f>SUM(L29,T29,AB29,AJ29,AR29,AZ29)</f>
        <v>16142</v>
      </c>
      <c r="E29" s="116">
        <f>SUM(M29,U29,AC29,AK29,AS29,BA29)</f>
        <v>58</v>
      </c>
      <c r="F29" s="116">
        <f>SUM(D29:E29)</f>
        <v>16200</v>
      </c>
      <c r="G29" s="116">
        <f>SUM(O29,W29,AE29,AM29,AU29,BC29)</f>
        <v>0</v>
      </c>
      <c r="H29" s="116">
        <f>SUM(P29,X29,AF29,AN29,AV29,BD29)</f>
        <v>50630</v>
      </c>
      <c r="I29" s="116">
        <f>SUM(G29:H29)</f>
        <v>50630</v>
      </c>
      <c r="J29" s="115" t="s">
        <v>326</v>
      </c>
      <c r="K29" s="114" t="s">
        <v>327</v>
      </c>
      <c r="L29" s="116">
        <v>16142</v>
      </c>
      <c r="M29" s="116">
        <v>58</v>
      </c>
      <c r="N29" s="116">
        <f>IF(AND(L29&lt;&gt;"",M29&lt;&gt;""),SUM(L29:M29),"")</f>
        <v>16200</v>
      </c>
      <c r="O29" s="116">
        <v>0</v>
      </c>
      <c r="P29" s="116">
        <v>50630</v>
      </c>
      <c r="Q29" s="116">
        <f>IF(AND(O29&lt;&gt;"",P29&lt;&gt;""),SUM(O29:P29),"")</f>
        <v>50630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23</v>
      </c>
      <c r="B30" s="115" t="s">
        <v>387</v>
      </c>
      <c r="C30" s="114" t="s">
        <v>388</v>
      </c>
      <c r="D30" s="116">
        <f>SUM(L30,T30,AB30,AJ30,AR30,AZ30)</f>
        <v>13324</v>
      </c>
      <c r="E30" s="116">
        <f>SUM(M30,U30,AC30,AK30,AS30,BA30)</f>
        <v>43</v>
      </c>
      <c r="F30" s="116">
        <f>SUM(D30:E30)</f>
        <v>13367</v>
      </c>
      <c r="G30" s="116">
        <f>SUM(O30,W30,AE30,AM30,AU30,BC30)</f>
        <v>0</v>
      </c>
      <c r="H30" s="116">
        <f>SUM(P30,X30,AF30,AN30,AV30,BD30)</f>
        <v>65901</v>
      </c>
      <c r="I30" s="116">
        <f>SUM(G30:H30)</f>
        <v>65901</v>
      </c>
      <c r="J30" s="115" t="s">
        <v>326</v>
      </c>
      <c r="K30" s="114" t="s">
        <v>327</v>
      </c>
      <c r="L30" s="116">
        <v>13324</v>
      </c>
      <c r="M30" s="116">
        <v>43</v>
      </c>
      <c r="N30" s="116">
        <f>IF(AND(L30&lt;&gt;"",M30&lt;&gt;""),SUM(L30:M30),"")</f>
        <v>13367</v>
      </c>
      <c r="O30" s="116">
        <v>0</v>
      </c>
      <c r="P30" s="116">
        <v>65901</v>
      </c>
      <c r="Q30" s="116">
        <f>IF(AND(O30&lt;&gt;"",P30&lt;&gt;""),SUM(O30:P30),"")</f>
        <v>65901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23</v>
      </c>
      <c r="B31" s="115" t="s">
        <v>389</v>
      </c>
      <c r="C31" s="114" t="s">
        <v>390</v>
      </c>
      <c r="D31" s="116">
        <f>SUM(L31,T31,AB31,AJ31,AR31,AZ31)</f>
        <v>0</v>
      </c>
      <c r="E31" s="116">
        <f>SUM(M31,U31,AC31,AK31,AS31,BA31)</f>
        <v>405071</v>
      </c>
      <c r="F31" s="116">
        <f>SUM(D31:E31)</f>
        <v>405071</v>
      </c>
      <c r="G31" s="116">
        <f>SUM(O31,W31,AE31,AM31,AU31,BC31)</f>
        <v>0</v>
      </c>
      <c r="H31" s="116">
        <f>SUM(P31,X31,AF31,AN31,AV31,BD31)</f>
        <v>144151</v>
      </c>
      <c r="I31" s="116">
        <f>SUM(G31:H31)</f>
        <v>144151</v>
      </c>
      <c r="J31" s="115" t="s">
        <v>383</v>
      </c>
      <c r="K31" s="114" t="s">
        <v>384</v>
      </c>
      <c r="L31" s="116">
        <v>0</v>
      </c>
      <c r="M31" s="116">
        <v>357032</v>
      </c>
      <c r="N31" s="116">
        <f>IF(AND(L31&lt;&gt;"",M31&lt;&gt;""),SUM(L31:M31),"")</f>
        <v>357032</v>
      </c>
      <c r="O31" s="116">
        <v>0</v>
      </c>
      <c r="P31" s="116">
        <v>144151</v>
      </c>
      <c r="Q31" s="116">
        <f>IF(AND(O31&lt;&gt;"",P31&lt;&gt;""),SUM(O31:P31),"")</f>
        <v>144151</v>
      </c>
      <c r="R31" s="115" t="s">
        <v>334</v>
      </c>
      <c r="S31" s="114" t="s">
        <v>335</v>
      </c>
      <c r="T31" s="116">
        <v>0</v>
      </c>
      <c r="U31" s="116">
        <v>48039</v>
      </c>
      <c r="V31" s="116">
        <f>IF(AND(T31&lt;&gt;"",U31&lt;&gt;""),SUM(T31:U31),"")</f>
        <v>48039</v>
      </c>
      <c r="W31" s="116">
        <v>0</v>
      </c>
      <c r="X31" s="116">
        <v>0</v>
      </c>
      <c r="Y31" s="116">
        <f>IF(AND(W31&lt;&gt;"",X31&lt;&gt;""),SUM(W31:X31),"")</f>
        <v>0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23</v>
      </c>
      <c r="B32" s="115" t="s">
        <v>391</v>
      </c>
      <c r="C32" s="114" t="s">
        <v>392</v>
      </c>
      <c r="D32" s="116">
        <f>SUM(L32,T32,AB32,AJ32,AR32,AZ32)</f>
        <v>0</v>
      </c>
      <c r="E32" s="116">
        <f>SUM(M32,U32,AC32,AK32,AS32,BA32)</f>
        <v>55182</v>
      </c>
      <c r="F32" s="116">
        <f>SUM(D32:E32)</f>
        <v>55182</v>
      </c>
      <c r="G32" s="116">
        <f>SUM(O32,W32,AE32,AM32,AU32,BC32)</f>
        <v>321</v>
      </c>
      <c r="H32" s="116">
        <f>SUM(P32,X32,AF32,AN32,AV32,BD32)</f>
        <v>53102</v>
      </c>
      <c r="I32" s="116">
        <f>SUM(G32:H32)</f>
        <v>53423</v>
      </c>
      <c r="J32" s="115" t="s">
        <v>334</v>
      </c>
      <c r="K32" s="114" t="s">
        <v>335</v>
      </c>
      <c r="L32" s="116">
        <v>0</v>
      </c>
      <c r="M32" s="116">
        <v>55182</v>
      </c>
      <c r="N32" s="116">
        <f>IF(AND(L32&lt;&gt;"",M32&lt;&gt;""),SUM(L32:M32),"")</f>
        <v>55182</v>
      </c>
      <c r="O32" s="116">
        <v>0</v>
      </c>
      <c r="P32" s="116">
        <v>0</v>
      </c>
      <c r="Q32" s="116">
        <f>IF(AND(O32&lt;&gt;"",P32&lt;&gt;""),SUM(O32:P32),"")</f>
        <v>0</v>
      </c>
      <c r="R32" s="115" t="s">
        <v>330</v>
      </c>
      <c r="S32" s="114" t="s">
        <v>331</v>
      </c>
      <c r="T32" s="116">
        <v>0</v>
      </c>
      <c r="U32" s="116">
        <v>0</v>
      </c>
      <c r="V32" s="116">
        <f>IF(AND(T32&lt;&gt;"",U32&lt;&gt;""),SUM(T32:U32),"")</f>
        <v>0</v>
      </c>
      <c r="W32" s="116">
        <v>321</v>
      </c>
      <c r="X32" s="116">
        <v>53102</v>
      </c>
      <c r="Y32" s="116">
        <f>IF(AND(W32&lt;&gt;"",X32&lt;&gt;""),SUM(W32:X32),"")</f>
        <v>53423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23</v>
      </c>
      <c r="B33" s="115" t="s">
        <v>393</v>
      </c>
      <c r="C33" s="114" t="s">
        <v>394</v>
      </c>
      <c r="D33" s="116">
        <f>SUM(L33,T33,AB33,AJ33,AR33,AZ33)</f>
        <v>0</v>
      </c>
      <c r="E33" s="116">
        <f>SUM(M33,U33,AC33,AK33,AS33,BA33)</f>
        <v>113593</v>
      </c>
      <c r="F33" s="116">
        <f>SUM(D33:E33)</f>
        <v>113593</v>
      </c>
      <c r="G33" s="116">
        <f>SUM(O33,W33,AE33,AM33,AU33,BC33)</f>
        <v>68</v>
      </c>
      <c r="H33" s="116">
        <f>SUM(P33,X33,AF33,AN33,AV33,BD33)</f>
        <v>11189</v>
      </c>
      <c r="I33" s="116">
        <f>SUM(G33:H33)</f>
        <v>11257</v>
      </c>
      <c r="J33" s="115" t="s">
        <v>330</v>
      </c>
      <c r="K33" s="114" t="s">
        <v>331</v>
      </c>
      <c r="L33" s="116">
        <v>0</v>
      </c>
      <c r="M33" s="116">
        <v>0</v>
      </c>
      <c r="N33" s="116">
        <f>IF(AND(L33&lt;&gt;"",M33&lt;&gt;""),SUM(L33:M33),"")</f>
        <v>0</v>
      </c>
      <c r="O33" s="116">
        <v>68</v>
      </c>
      <c r="P33" s="116">
        <v>11189</v>
      </c>
      <c r="Q33" s="116">
        <f>IF(AND(O33&lt;&gt;"",P33&lt;&gt;""),SUM(O33:P33),"")</f>
        <v>11257</v>
      </c>
      <c r="R33" s="115" t="s">
        <v>383</v>
      </c>
      <c r="S33" s="114" t="s">
        <v>395</v>
      </c>
      <c r="T33" s="116">
        <v>0</v>
      </c>
      <c r="U33" s="116">
        <v>94234</v>
      </c>
      <c r="V33" s="116">
        <f>IF(AND(T33&lt;&gt;"",U33&lt;&gt;""),SUM(T33:U33),"")</f>
        <v>94234</v>
      </c>
      <c r="W33" s="116">
        <v>0</v>
      </c>
      <c r="X33" s="116">
        <v>0</v>
      </c>
      <c r="Y33" s="116">
        <f>IF(AND(W33&lt;&gt;"",X33&lt;&gt;""),SUM(W33:X33),"")</f>
        <v>0</v>
      </c>
      <c r="Z33" s="115" t="s">
        <v>334</v>
      </c>
      <c r="AA33" s="114" t="s">
        <v>396</v>
      </c>
      <c r="AB33" s="116">
        <v>0</v>
      </c>
      <c r="AC33" s="116">
        <v>19359</v>
      </c>
      <c r="AD33" s="116">
        <f>IF(AND(AB33&lt;&gt;"",AC33&lt;&gt;""),SUM(AB33:AC33),"")</f>
        <v>19359</v>
      </c>
      <c r="AE33" s="116">
        <v>0</v>
      </c>
      <c r="AF33" s="116">
        <v>0</v>
      </c>
      <c r="AG33" s="116">
        <f>IF(AND(AE33&lt;&gt;"",AF33&lt;&gt;""),SUM(AE33:AF33),"")</f>
        <v>0</v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23</v>
      </c>
      <c r="B34" s="115" t="s">
        <v>397</v>
      </c>
      <c r="C34" s="114" t="s">
        <v>398</v>
      </c>
      <c r="D34" s="116">
        <f>SUM(L34,T34,AB34,AJ34,AR34,AZ34)</f>
        <v>0</v>
      </c>
      <c r="E34" s="116">
        <f>SUM(M34,U34,AC34,AK34,AS34,BA34)</f>
        <v>139454</v>
      </c>
      <c r="F34" s="116">
        <f>SUM(D34:E34)</f>
        <v>139454</v>
      </c>
      <c r="G34" s="116">
        <f>SUM(O34,W34,AE34,AM34,AU34,BC34)</f>
        <v>0</v>
      </c>
      <c r="H34" s="116">
        <f>SUM(P34,X34,AF34,AN34,AV34,BD34)</f>
        <v>39764</v>
      </c>
      <c r="I34" s="116">
        <f>SUM(G34:H34)</f>
        <v>39764</v>
      </c>
      <c r="J34" s="115" t="s">
        <v>332</v>
      </c>
      <c r="K34" s="114" t="s">
        <v>333</v>
      </c>
      <c r="L34" s="116">
        <v>0</v>
      </c>
      <c r="M34" s="116">
        <v>101824</v>
      </c>
      <c r="N34" s="116">
        <f>IF(AND(L34&lt;&gt;"",M34&lt;&gt;""),SUM(L34:M34),"")</f>
        <v>101824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334</v>
      </c>
      <c r="S34" s="114" t="s">
        <v>335</v>
      </c>
      <c r="T34" s="116">
        <v>0</v>
      </c>
      <c r="U34" s="116">
        <v>37630</v>
      </c>
      <c r="V34" s="116">
        <f>IF(AND(T34&lt;&gt;"",U34&lt;&gt;""),SUM(T34:U34),"")</f>
        <v>37630</v>
      </c>
      <c r="W34" s="116">
        <v>0</v>
      </c>
      <c r="X34" s="116">
        <v>0</v>
      </c>
      <c r="Y34" s="116">
        <f>IF(AND(W34&lt;&gt;"",X34&lt;&gt;""),SUM(W34:X34),"")</f>
        <v>0</v>
      </c>
      <c r="Z34" s="115" t="s">
        <v>330</v>
      </c>
      <c r="AA34" s="114" t="s">
        <v>331</v>
      </c>
      <c r="AB34" s="116">
        <v>0</v>
      </c>
      <c r="AC34" s="116">
        <v>0</v>
      </c>
      <c r="AD34" s="116">
        <f>IF(AND(AB34&lt;&gt;"",AC34&lt;&gt;""),SUM(AB34:AC34),"")</f>
        <v>0</v>
      </c>
      <c r="AE34" s="116">
        <v>0</v>
      </c>
      <c r="AF34" s="116">
        <v>39764</v>
      </c>
      <c r="AG34" s="116">
        <f>IF(AND(AE34&lt;&gt;"",AF34&lt;&gt;""),SUM(AE34:AF34),"")</f>
        <v>39764</v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23</v>
      </c>
      <c r="B35" s="115" t="s">
        <v>399</v>
      </c>
      <c r="C35" s="114" t="s">
        <v>400</v>
      </c>
      <c r="D35" s="116">
        <f>SUM(L35,T35,AB35,AJ35,AR35,AZ35)</f>
        <v>0</v>
      </c>
      <c r="E35" s="116">
        <f>SUM(M35,U35,AC35,AK35,AS35,BA35)</f>
        <v>71394</v>
      </c>
      <c r="F35" s="116">
        <f>SUM(D35:E35)</f>
        <v>71394</v>
      </c>
      <c r="G35" s="116">
        <f>SUM(O35,W35,AE35,AM35,AU35,BC35)</f>
        <v>132</v>
      </c>
      <c r="H35" s="116">
        <f>SUM(P35,X35,AF35,AN35,AV35,BD35)</f>
        <v>21744</v>
      </c>
      <c r="I35" s="116">
        <f>SUM(G35:H35)</f>
        <v>21876</v>
      </c>
      <c r="J35" s="115" t="s">
        <v>330</v>
      </c>
      <c r="K35" s="114" t="s">
        <v>331</v>
      </c>
      <c r="L35" s="116">
        <v>0</v>
      </c>
      <c r="M35" s="116">
        <v>0</v>
      </c>
      <c r="N35" s="116">
        <f>IF(AND(L35&lt;&gt;"",M35&lt;&gt;""),SUM(L35:M35),"")</f>
        <v>0</v>
      </c>
      <c r="O35" s="116">
        <v>132</v>
      </c>
      <c r="P35" s="116">
        <v>21744</v>
      </c>
      <c r="Q35" s="116">
        <f>IF(AND(O35&lt;&gt;"",P35&lt;&gt;""),SUM(O35:P35),"")</f>
        <v>21876</v>
      </c>
      <c r="R35" s="115" t="s">
        <v>332</v>
      </c>
      <c r="S35" s="114" t="s">
        <v>333</v>
      </c>
      <c r="T35" s="116">
        <v>0</v>
      </c>
      <c r="U35" s="116">
        <v>46091</v>
      </c>
      <c r="V35" s="116">
        <f>IF(AND(T35&lt;&gt;"",U35&lt;&gt;""),SUM(T35:U35),"")</f>
        <v>46091</v>
      </c>
      <c r="W35" s="116">
        <v>0</v>
      </c>
      <c r="X35" s="116">
        <v>0</v>
      </c>
      <c r="Y35" s="116">
        <f>IF(AND(W35&lt;&gt;"",X35&lt;&gt;""),SUM(W35:X35),"")</f>
        <v>0</v>
      </c>
      <c r="Z35" s="115" t="s">
        <v>334</v>
      </c>
      <c r="AA35" s="114" t="s">
        <v>335</v>
      </c>
      <c r="AB35" s="116">
        <v>0</v>
      </c>
      <c r="AC35" s="116">
        <v>25303</v>
      </c>
      <c r="AD35" s="116">
        <f>IF(AND(AB35&lt;&gt;"",AC35&lt;&gt;""),SUM(AB35:AC35),"")</f>
        <v>25303</v>
      </c>
      <c r="AE35" s="116">
        <v>0</v>
      </c>
      <c r="AF35" s="116">
        <v>0</v>
      </c>
      <c r="AG35" s="116">
        <f>IF(AND(AE35&lt;&gt;"",AF35&lt;&gt;""),SUM(AE35:AF35),"")</f>
        <v>0</v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23</v>
      </c>
      <c r="B36" s="115" t="s">
        <v>401</v>
      </c>
      <c r="C36" s="114" t="s">
        <v>402</v>
      </c>
      <c r="D36" s="116">
        <f>SUM(L36,T36,AB36,AJ36,AR36,AZ36)</f>
        <v>0</v>
      </c>
      <c r="E36" s="116">
        <f>SUM(M36,U36,AC36,AK36,AS36,BA36)</f>
        <v>128721</v>
      </c>
      <c r="F36" s="116">
        <f>SUM(D36:E36)</f>
        <v>128721</v>
      </c>
      <c r="G36" s="116">
        <f>SUM(O36,W36,AE36,AM36,AU36,BC36)</f>
        <v>68</v>
      </c>
      <c r="H36" s="116">
        <f>SUM(P36,X36,AF36,AN36,AV36,BD36)</f>
        <v>11189</v>
      </c>
      <c r="I36" s="116">
        <f>SUM(G36:H36)</f>
        <v>11257</v>
      </c>
      <c r="J36" s="115" t="s">
        <v>330</v>
      </c>
      <c r="K36" s="114" t="s">
        <v>331</v>
      </c>
      <c r="L36" s="116">
        <v>0</v>
      </c>
      <c r="M36" s="116">
        <v>0</v>
      </c>
      <c r="N36" s="116">
        <f>IF(AND(L36&lt;&gt;"",M36&lt;&gt;""),SUM(L36:M36),"")</f>
        <v>0</v>
      </c>
      <c r="O36" s="116">
        <v>68</v>
      </c>
      <c r="P36" s="116">
        <v>11189</v>
      </c>
      <c r="Q36" s="116">
        <f>IF(AND(O36&lt;&gt;"",P36&lt;&gt;""),SUM(O36:P36),"")</f>
        <v>11257</v>
      </c>
      <c r="R36" s="115" t="s">
        <v>332</v>
      </c>
      <c r="S36" s="114" t="s">
        <v>333</v>
      </c>
      <c r="T36" s="116">
        <v>0</v>
      </c>
      <c r="U36" s="116">
        <v>86278</v>
      </c>
      <c r="V36" s="116">
        <f>IF(AND(T36&lt;&gt;"",U36&lt;&gt;""),SUM(T36:U36),"")</f>
        <v>86278</v>
      </c>
      <c r="W36" s="116">
        <v>0</v>
      </c>
      <c r="X36" s="116">
        <v>0</v>
      </c>
      <c r="Y36" s="116">
        <f>IF(AND(W36&lt;&gt;"",X36&lt;&gt;""),SUM(W36:X36),"")</f>
        <v>0</v>
      </c>
      <c r="Z36" s="115" t="s">
        <v>334</v>
      </c>
      <c r="AA36" s="114" t="s">
        <v>335</v>
      </c>
      <c r="AB36" s="116">
        <v>0</v>
      </c>
      <c r="AC36" s="116">
        <v>42443</v>
      </c>
      <c r="AD36" s="116">
        <f>IF(AND(AB36&lt;&gt;"",AC36&lt;&gt;""),SUM(AB36:AC36),"")</f>
        <v>42443</v>
      </c>
      <c r="AE36" s="116">
        <v>0</v>
      </c>
      <c r="AF36" s="116">
        <v>0</v>
      </c>
      <c r="AG36" s="116">
        <f>IF(AND(AE36&lt;&gt;"",AF36&lt;&gt;""),SUM(AE36:AF36),"")</f>
        <v>0</v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23</v>
      </c>
      <c r="B37" s="115" t="s">
        <v>403</v>
      </c>
      <c r="C37" s="114" t="s">
        <v>404</v>
      </c>
      <c r="D37" s="116">
        <f>SUM(L37,T37,AB37,AJ37,AR37,AZ37)</f>
        <v>0</v>
      </c>
      <c r="E37" s="116">
        <f>SUM(M37,U37,AC37,AK37,AS37,BA37)</f>
        <v>98533</v>
      </c>
      <c r="F37" s="116">
        <f>SUM(D37:E37)</f>
        <v>98533</v>
      </c>
      <c r="G37" s="116">
        <f>SUM(O37,W37,AE37,AM37,AU37,BC37)</f>
        <v>0</v>
      </c>
      <c r="H37" s="116">
        <f>SUM(P37,X37,AF37,AN37,AV37,BD37)</f>
        <v>73162</v>
      </c>
      <c r="I37" s="116">
        <f>SUM(G37:H37)</f>
        <v>73162</v>
      </c>
      <c r="J37" s="115" t="s">
        <v>332</v>
      </c>
      <c r="K37" s="114" t="s">
        <v>333</v>
      </c>
      <c r="L37" s="116">
        <v>0</v>
      </c>
      <c r="M37" s="116">
        <v>98533</v>
      </c>
      <c r="N37" s="116">
        <f>IF(AND(L37&lt;&gt;"",M37&lt;&gt;""),SUM(L37:M37),"")</f>
        <v>98533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330</v>
      </c>
      <c r="S37" s="114" t="s">
        <v>331</v>
      </c>
      <c r="T37" s="116">
        <v>0</v>
      </c>
      <c r="U37" s="116">
        <v>0</v>
      </c>
      <c r="V37" s="116">
        <f>IF(AND(T37&lt;&gt;"",U37&lt;&gt;""),SUM(T37:U37),"")</f>
        <v>0</v>
      </c>
      <c r="W37" s="116">
        <v>0</v>
      </c>
      <c r="X37" s="116">
        <v>73162</v>
      </c>
      <c r="Y37" s="116">
        <f>IF(AND(W37&lt;&gt;"",X37&lt;&gt;""),SUM(W37:X37),"")</f>
        <v>73162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23</v>
      </c>
      <c r="B38" s="115" t="s">
        <v>405</v>
      </c>
      <c r="C38" s="114" t="s">
        <v>406</v>
      </c>
      <c r="D38" s="116">
        <f>SUM(L38,T38,AB38,AJ38,AR38,AZ38)</f>
        <v>0</v>
      </c>
      <c r="E38" s="116">
        <f>SUM(M38,U38,AC38,AK38,AS38,BA38)</f>
        <v>109923</v>
      </c>
      <c r="F38" s="116">
        <f>SUM(D38:E38)</f>
        <v>109923</v>
      </c>
      <c r="G38" s="116">
        <f>SUM(O38,W38,AE38,AM38,AU38,BC38)</f>
        <v>494</v>
      </c>
      <c r="H38" s="116">
        <f>SUM(P38,X38,AF38,AN38,AV38,BD38)</f>
        <v>81613</v>
      </c>
      <c r="I38" s="116">
        <f>SUM(G38:H38)</f>
        <v>82107</v>
      </c>
      <c r="J38" s="115" t="s">
        <v>332</v>
      </c>
      <c r="K38" s="114" t="s">
        <v>333</v>
      </c>
      <c r="L38" s="116">
        <v>0</v>
      </c>
      <c r="M38" s="116">
        <v>109923</v>
      </c>
      <c r="N38" s="116">
        <f>IF(AND(L38&lt;&gt;"",M38&lt;&gt;""),SUM(L38:M38),"")</f>
        <v>109923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330</v>
      </c>
      <c r="S38" s="114" t="s">
        <v>331</v>
      </c>
      <c r="T38" s="116">
        <v>0</v>
      </c>
      <c r="U38" s="116">
        <v>0</v>
      </c>
      <c r="V38" s="116">
        <f>IF(AND(T38&lt;&gt;"",U38&lt;&gt;""),SUM(T38:U38),"")</f>
        <v>0</v>
      </c>
      <c r="W38" s="116">
        <v>494</v>
      </c>
      <c r="X38" s="116">
        <v>81613</v>
      </c>
      <c r="Y38" s="116">
        <f>IF(AND(W38&lt;&gt;"",X38&lt;&gt;""),SUM(W38:X38),"")</f>
        <v>82107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23</v>
      </c>
      <c r="B39" s="115" t="s">
        <v>407</v>
      </c>
      <c r="C39" s="114" t="s">
        <v>408</v>
      </c>
      <c r="D39" s="116">
        <f>SUM(L39,T39,AB39,AJ39,AR39,AZ39)</f>
        <v>0</v>
      </c>
      <c r="E39" s="116">
        <f>SUM(M39,U39,AC39,AK39,AS39,BA39)</f>
        <v>114402</v>
      </c>
      <c r="F39" s="116">
        <f>SUM(D39:E39)</f>
        <v>114402</v>
      </c>
      <c r="G39" s="116">
        <f>SUM(O39,W39,AE39,AM39,AU39,BC39)</f>
        <v>0</v>
      </c>
      <c r="H39" s="116">
        <f>SUM(P39,X39,AF39,AN39,AV39,BD39)</f>
        <v>63821</v>
      </c>
      <c r="I39" s="116">
        <f>SUM(G39:H39)</f>
        <v>63821</v>
      </c>
      <c r="J39" s="115" t="s">
        <v>332</v>
      </c>
      <c r="K39" s="114" t="s">
        <v>333</v>
      </c>
      <c r="L39" s="116">
        <v>0</v>
      </c>
      <c r="M39" s="116">
        <v>114402</v>
      </c>
      <c r="N39" s="116">
        <f>IF(AND(L39&lt;&gt;"",M39&lt;&gt;""),SUM(L39:M39),"")</f>
        <v>114402</v>
      </c>
      <c r="O39" s="116">
        <v>0</v>
      </c>
      <c r="P39" s="116">
        <v>0</v>
      </c>
      <c r="Q39" s="116">
        <f>IF(AND(O39&lt;&gt;"",P39&lt;&gt;""),SUM(O39:P39),"")</f>
        <v>0</v>
      </c>
      <c r="R39" s="115" t="s">
        <v>330</v>
      </c>
      <c r="S39" s="114" t="s">
        <v>331</v>
      </c>
      <c r="T39" s="116">
        <v>0</v>
      </c>
      <c r="U39" s="116">
        <v>0</v>
      </c>
      <c r="V39" s="116">
        <f>IF(AND(T39&lt;&gt;"",U39&lt;&gt;""),SUM(T39:U39),"")</f>
        <v>0</v>
      </c>
      <c r="W39" s="116">
        <v>0</v>
      </c>
      <c r="X39" s="116">
        <v>63821</v>
      </c>
      <c r="Y39" s="116">
        <f>IF(AND(W39&lt;&gt;"",X39&lt;&gt;""),SUM(W39:X39),"")</f>
        <v>63821</v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23</v>
      </c>
      <c r="B40" s="115" t="s">
        <v>409</v>
      </c>
      <c r="C40" s="114" t="s">
        <v>410</v>
      </c>
      <c r="D40" s="116">
        <f>SUM(L40,T40,AB40,AJ40,AR40,AZ40)</f>
        <v>0</v>
      </c>
      <c r="E40" s="116">
        <f>SUM(M40,U40,AC40,AK40,AS40,BA40)</f>
        <v>112619</v>
      </c>
      <c r="F40" s="116">
        <f>SUM(D40:E40)</f>
        <v>112619</v>
      </c>
      <c r="G40" s="116">
        <f>SUM(O40,W40,AE40,AM40,AU40,BC40)</f>
        <v>0</v>
      </c>
      <c r="H40" s="116">
        <f>SUM(P40,X40,AF40,AN40,AV40,BD40)</f>
        <v>15945</v>
      </c>
      <c r="I40" s="116">
        <f>SUM(G40:H40)</f>
        <v>15945</v>
      </c>
      <c r="J40" s="115" t="s">
        <v>332</v>
      </c>
      <c r="K40" s="114" t="s">
        <v>333</v>
      </c>
      <c r="L40" s="116">
        <v>0</v>
      </c>
      <c r="M40" s="116">
        <v>112619</v>
      </c>
      <c r="N40" s="116">
        <f>IF(AND(L40&lt;&gt;"",M40&lt;&gt;""),SUM(L40:M40),"")</f>
        <v>112619</v>
      </c>
      <c r="O40" s="116">
        <v>0</v>
      </c>
      <c r="P40" s="116">
        <v>0</v>
      </c>
      <c r="Q40" s="116">
        <f>IF(AND(O40&lt;&gt;"",P40&lt;&gt;""),SUM(O40:P40),"")</f>
        <v>0</v>
      </c>
      <c r="R40" s="115" t="s">
        <v>371</v>
      </c>
      <c r="S40" s="114" t="s">
        <v>411</v>
      </c>
      <c r="T40" s="116">
        <v>0</v>
      </c>
      <c r="U40" s="116">
        <v>0</v>
      </c>
      <c r="V40" s="116">
        <f>IF(AND(T40&lt;&gt;"",U40&lt;&gt;""),SUM(T40:U40),"")</f>
        <v>0</v>
      </c>
      <c r="W40" s="116">
        <v>0</v>
      </c>
      <c r="X40" s="116">
        <v>15945</v>
      </c>
      <c r="Y40" s="116">
        <f>IF(AND(W40&lt;&gt;"",X40&lt;&gt;""),SUM(W40:X40),"")</f>
        <v>15945</v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23</v>
      </c>
      <c r="B41" s="115" t="s">
        <v>412</v>
      </c>
      <c r="C41" s="114" t="s">
        <v>413</v>
      </c>
      <c r="D41" s="116">
        <f>SUM(L41,T41,AB41,AJ41,AR41,AZ41)</f>
        <v>7462</v>
      </c>
      <c r="E41" s="116">
        <f>SUM(M41,U41,AC41,AK41,AS41,BA41)</f>
        <v>24724</v>
      </c>
      <c r="F41" s="116">
        <f>SUM(D41:E41)</f>
        <v>32186</v>
      </c>
      <c r="G41" s="116">
        <f>SUM(O41,W41,AE41,AM41,AU41,BC41)</f>
        <v>1395</v>
      </c>
      <c r="H41" s="116">
        <f>SUM(P41,X41,AF41,AN41,AV41,BD41)</f>
        <v>13889</v>
      </c>
      <c r="I41" s="116">
        <f>SUM(G41:H41)</f>
        <v>15284</v>
      </c>
      <c r="J41" s="115" t="s">
        <v>359</v>
      </c>
      <c r="K41" s="114" t="s">
        <v>360</v>
      </c>
      <c r="L41" s="116">
        <v>7462</v>
      </c>
      <c r="M41" s="116">
        <v>24724</v>
      </c>
      <c r="N41" s="116">
        <f>IF(AND(L41&lt;&gt;"",M41&lt;&gt;""),SUM(L41:M41),"")</f>
        <v>32186</v>
      </c>
      <c r="O41" s="116">
        <v>1395</v>
      </c>
      <c r="P41" s="116">
        <v>13889</v>
      </c>
      <c r="Q41" s="116">
        <f>IF(AND(O41&lt;&gt;"",P41&lt;&gt;""),SUM(O41:P41),"")</f>
        <v>15284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23</v>
      </c>
      <c r="B42" s="115" t="s">
        <v>414</v>
      </c>
      <c r="C42" s="114" t="s">
        <v>415</v>
      </c>
      <c r="D42" s="116">
        <f>SUM(L42,T42,AB42,AJ42,AR42,AZ42)</f>
        <v>5100</v>
      </c>
      <c r="E42" s="116">
        <f>SUM(M42,U42,AC42,AK42,AS42,BA42)</f>
        <v>16900</v>
      </c>
      <c r="F42" s="116">
        <f>SUM(D42:E42)</f>
        <v>22000</v>
      </c>
      <c r="G42" s="116">
        <f>SUM(O42,W42,AE42,AM42,AU42,BC42)</f>
        <v>1252</v>
      </c>
      <c r="H42" s="116">
        <f>SUM(P42,X42,AF42,AN42,AV42,BD42)</f>
        <v>12461</v>
      </c>
      <c r="I42" s="116">
        <f>SUM(G42:H42)</f>
        <v>13713</v>
      </c>
      <c r="J42" s="115" t="s">
        <v>359</v>
      </c>
      <c r="K42" s="114" t="s">
        <v>360</v>
      </c>
      <c r="L42" s="116">
        <v>5100</v>
      </c>
      <c r="M42" s="116">
        <v>16900</v>
      </c>
      <c r="N42" s="116">
        <f>IF(AND(L42&lt;&gt;"",M42&lt;&gt;""),SUM(L42:M42),"")</f>
        <v>22000</v>
      </c>
      <c r="O42" s="116">
        <v>1252</v>
      </c>
      <c r="P42" s="116">
        <v>12461</v>
      </c>
      <c r="Q42" s="116">
        <f>IF(AND(O42&lt;&gt;"",P42&lt;&gt;""),SUM(O42:P42),"")</f>
        <v>13713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23</v>
      </c>
      <c r="B43" s="115" t="s">
        <v>416</v>
      </c>
      <c r="C43" s="114" t="s">
        <v>417</v>
      </c>
      <c r="D43" s="116">
        <f>SUM(L43,T43,AB43,AJ43,AR43,AZ43)</f>
        <v>8583</v>
      </c>
      <c r="E43" s="116">
        <f>SUM(M43,U43,AC43,AK43,AS43,BA43)</f>
        <v>28438</v>
      </c>
      <c r="F43" s="116">
        <f>SUM(D43:E43)</f>
        <v>37021</v>
      </c>
      <c r="G43" s="116">
        <f>SUM(O43,W43,AE43,AM43,AU43,BC43)</f>
        <v>929</v>
      </c>
      <c r="H43" s="116">
        <f>SUM(P43,X43,AF43,AN43,AV43,BD43)</f>
        <v>9246</v>
      </c>
      <c r="I43" s="116">
        <f>SUM(G43:H43)</f>
        <v>10175</v>
      </c>
      <c r="J43" s="115" t="s">
        <v>359</v>
      </c>
      <c r="K43" s="114" t="s">
        <v>360</v>
      </c>
      <c r="L43" s="116">
        <v>8583</v>
      </c>
      <c r="M43" s="116">
        <v>28438</v>
      </c>
      <c r="N43" s="116">
        <f>IF(AND(L43&lt;&gt;"",M43&lt;&gt;""),SUM(L43:M43),"")</f>
        <v>37021</v>
      </c>
      <c r="O43" s="116">
        <v>929</v>
      </c>
      <c r="P43" s="116">
        <v>9246</v>
      </c>
      <c r="Q43" s="116">
        <f>IF(AND(O43&lt;&gt;"",P43&lt;&gt;""),SUM(O43:P43),"")</f>
        <v>10175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23</v>
      </c>
      <c r="B44" s="115" t="s">
        <v>418</v>
      </c>
      <c r="C44" s="114" t="s">
        <v>419</v>
      </c>
      <c r="D44" s="116">
        <f>SUM(L44,T44,AB44,AJ44,AR44,AZ44)</f>
        <v>2868</v>
      </c>
      <c r="E44" s="116">
        <f>SUM(M44,U44,AC44,AK44,AS44,BA44)</f>
        <v>9504</v>
      </c>
      <c r="F44" s="116">
        <f>SUM(D44:E44)</f>
        <v>12372</v>
      </c>
      <c r="G44" s="116">
        <f>SUM(O44,W44,AE44,AM44,AU44,BC44)</f>
        <v>2066</v>
      </c>
      <c r="H44" s="116">
        <f>SUM(P44,X44,AF44,AN44,AV44,BD44)</f>
        <v>20572</v>
      </c>
      <c r="I44" s="116">
        <f>SUM(G44:H44)</f>
        <v>22638</v>
      </c>
      <c r="J44" s="115" t="s">
        <v>359</v>
      </c>
      <c r="K44" s="114" t="s">
        <v>360</v>
      </c>
      <c r="L44" s="116">
        <v>2868</v>
      </c>
      <c r="M44" s="116">
        <v>9504</v>
      </c>
      <c r="N44" s="116">
        <f>IF(AND(L44&lt;&gt;"",M44&lt;&gt;""),SUM(L44:M44),"")</f>
        <v>12372</v>
      </c>
      <c r="O44" s="116">
        <v>2066</v>
      </c>
      <c r="P44" s="116">
        <v>20572</v>
      </c>
      <c r="Q44" s="116">
        <f>IF(AND(O44&lt;&gt;"",P44&lt;&gt;""),SUM(O44:P44),"")</f>
        <v>22638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23</v>
      </c>
      <c r="B45" s="115" t="s">
        <v>420</v>
      </c>
      <c r="C45" s="114" t="s">
        <v>421</v>
      </c>
      <c r="D45" s="116">
        <f>SUM(L45,T45,AB45,AJ45,AR45,AZ45)</f>
        <v>8087</v>
      </c>
      <c r="E45" s="116">
        <f>SUM(M45,U45,AC45,AK45,AS45,BA45)</f>
        <v>26797</v>
      </c>
      <c r="F45" s="116">
        <f>SUM(D45:E45)</f>
        <v>34884</v>
      </c>
      <c r="G45" s="116">
        <f>SUM(O45,W45,AE45,AM45,AU45,BC45)</f>
        <v>1748</v>
      </c>
      <c r="H45" s="116">
        <f>SUM(P45,X45,AF45,AN45,AV45,BD45)</f>
        <v>17400</v>
      </c>
      <c r="I45" s="116">
        <f>SUM(G45:H45)</f>
        <v>19148</v>
      </c>
      <c r="J45" s="115" t="s">
        <v>359</v>
      </c>
      <c r="K45" s="114" t="s">
        <v>360</v>
      </c>
      <c r="L45" s="116">
        <v>8087</v>
      </c>
      <c r="M45" s="116">
        <v>26797</v>
      </c>
      <c r="N45" s="116">
        <f>IF(AND(L45&lt;&gt;"",M45&lt;&gt;""),SUM(L45:M45),"")</f>
        <v>34884</v>
      </c>
      <c r="O45" s="116">
        <v>1748</v>
      </c>
      <c r="P45" s="116">
        <v>17400</v>
      </c>
      <c r="Q45" s="116">
        <f>IF(AND(O45&lt;&gt;"",P45&lt;&gt;""),SUM(O45:P45),"")</f>
        <v>19148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23</v>
      </c>
      <c r="B46" s="115" t="s">
        <v>422</v>
      </c>
      <c r="C46" s="114" t="s">
        <v>423</v>
      </c>
      <c r="D46" s="116">
        <f>SUM(L46,T46,AB46,AJ46,AR46,AZ46)</f>
        <v>6343</v>
      </c>
      <c r="E46" s="116">
        <f>SUM(M46,U46,AC46,AK46,AS46,BA46)</f>
        <v>21019</v>
      </c>
      <c r="F46" s="116">
        <f>SUM(D46:E46)</f>
        <v>27362</v>
      </c>
      <c r="G46" s="116">
        <f>SUM(O46,W46,AE46,AM46,AU46,BC46)</f>
        <v>4976</v>
      </c>
      <c r="H46" s="116">
        <f>SUM(P46,X46,AF46,AN46,AV46,BD46)</f>
        <v>49535</v>
      </c>
      <c r="I46" s="116">
        <f>SUM(G46:H46)</f>
        <v>54511</v>
      </c>
      <c r="J46" s="115" t="s">
        <v>359</v>
      </c>
      <c r="K46" s="114" t="s">
        <v>360</v>
      </c>
      <c r="L46" s="116">
        <v>6343</v>
      </c>
      <c r="M46" s="116">
        <v>21019</v>
      </c>
      <c r="N46" s="116">
        <f>IF(AND(L46&lt;&gt;"",M46&lt;&gt;""),SUM(L46:M46),"")</f>
        <v>27362</v>
      </c>
      <c r="O46" s="116">
        <v>4976</v>
      </c>
      <c r="P46" s="116">
        <v>49535</v>
      </c>
      <c r="Q46" s="116">
        <f>IF(AND(O46&lt;&gt;"",P46&lt;&gt;""),SUM(O46:P46),"")</f>
        <v>54511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23</v>
      </c>
      <c r="B47" s="115" t="s">
        <v>424</v>
      </c>
      <c r="C47" s="114" t="s">
        <v>425</v>
      </c>
      <c r="D47" s="116">
        <f>SUM(L47,T47,AB47,AJ47,AR47,AZ47)</f>
        <v>1649</v>
      </c>
      <c r="E47" s="116">
        <f>SUM(M47,U47,AC47,AK47,AS47,BA47)</f>
        <v>5465</v>
      </c>
      <c r="F47" s="116">
        <f>SUM(D47:E47)</f>
        <v>7114</v>
      </c>
      <c r="G47" s="116">
        <f>SUM(O47,W47,AE47,AM47,AU47,BC47)</f>
        <v>1262</v>
      </c>
      <c r="H47" s="116">
        <f>SUM(P47,X47,AF47,AN47,AV47,BD47)</f>
        <v>12569</v>
      </c>
      <c r="I47" s="116">
        <f>SUM(G47:H47)</f>
        <v>13831</v>
      </c>
      <c r="J47" s="115" t="s">
        <v>359</v>
      </c>
      <c r="K47" s="114" t="s">
        <v>360</v>
      </c>
      <c r="L47" s="116">
        <v>1649</v>
      </c>
      <c r="M47" s="116">
        <v>5465</v>
      </c>
      <c r="N47" s="116">
        <f>IF(AND(L47&lt;&gt;"",M47&lt;&gt;""),SUM(L47:M47),"")</f>
        <v>7114</v>
      </c>
      <c r="O47" s="116">
        <v>1262</v>
      </c>
      <c r="P47" s="116">
        <v>12569</v>
      </c>
      <c r="Q47" s="116">
        <f>IF(AND(O47&lt;&gt;"",P47&lt;&gt;""),SUM(O47:P47),"")</f>
        <v>13831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23</v>
      </c>
      <c r="B48" s="115" t="s">
        <v>426</v>
      </c>
      <c r="C48" s="114" t="s">
        <v>427</v>
      </c>
      <c r="D48" s="116">
        <f>SUM(L48,T48,AB48,AJ48,AR48,AZ48)</f>
        <v>14586</v>
      </c>
      <c r="E48" s="116">
        <f>SUM(M48,U48,AC48,AK48,AS48,BA48)</f>
        <v>48329</v>
      </c>
      <c r="F48" s="116">
        <f>SUM(D48:E48)</f>
        <v>62915</v>
      </c>
      <c r="G48" s="116">
        <f>SUM(O48,W48,AE48,AM48,AU48,BC48)</f>
        <v>3218</v>
      </c>
      <c r="H48" s="116">
        <f>SUM(P48,X48,AF48,AN48,AV48,BD48)</f>
        <v>32038</v>
      </c>
      <c r="I48" s="116">
        <f>SUM(G48:H48)</f>
        <v>35256</v>
      </c>
      <c r="J48" s="115" t="s">
        <v>359</v>
      </c>
      <c r="K48" s="114" t="s">
        <v>360</v>
      </c>
      <c r="L48" s="116">
        <v>14586</v>
      </c>
      <c r="M48" s="116">
        <v>48329</v>
      </c>
      <c r="N48" s="116">
        <f>IF(AND(L48&lt;&gt;"",M48&lt;&gt;""),SUM(L48:M48),"")</f>
        <v>62915</v>
      </c>
      <c r="O48" s="116">
        <v>3218</v>
      </c>
      <c r="P48" s="116">
        <v>32038</v>
      </c>
      <c r="Q48" s="116">
        <f>IF(AND(O48&lt;&gt;"",P48&lt;&gt;""),SUM(O48:P48),"")</f>
        <v>35256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23</v>
      </c>
      <c r="B49" s="115" t="s">
        <v>428</v>
      </c>
      <c r="C49" s="114" t="s">
        <v>429</v>
      </c>
      <c r="D49" s="116">
        <f>SUM(L49,T49,AB49,AJ49,AR49,AZ49)</f>
        <v>0</v>
      </c>
      <c r="E49" s="116">
        <f>SUM(M49,U49,AC49,AK49,AS49,BA49)</f>
        <v>0</v>
      </c>
      <c r="F49" s="116">
        <f>SUM(D49:E49)</f>
        <v>0</v>
      </c>
      <c r="G49" s="116">
        <f>SUM(O49,W49,AE49,AM49,AU49,BC49)</f>
        <v>0</v>
      </c>
      <c r="H49" s="116">
        <f>SUM(P49,X49,AF49,AN49,AV49,BD49)</f>
        <v>0</v>
      </c>
      <c r="I49" s="116">
        <f>SUM(G49:H49)</f>
        <v>0</v>
      </c>
      <c r="J49" s="115"/>
      <c r="K49" s="114"/>
      <c r="L49" s="116"/>
      <c r="M49" s="116"/>
      <c r="N49" s="116" t="str">
        <f>IF(AND(L49&lt;&gt;"",M49&lt;&gt;""),SUM(L49:M49),"")</f>
        <v/>
      </c>
      <c r="O49" s="116"/>
      <c r="P49" s="116"/>
      <c r="Q49" s="116" t="str">
        <f>IF(AND(O49&lt;&gt;"",P49&lt;&gt;""),SUM(O49:P49),"")</f>
        <v/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9">
    <sortCondition ref="A8:A49"/>
    <sortCondition ref="B8:B49"/>
    <sortCondition ref="C8:C49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48" man="1"/>
    <brk id="17" min="1" max="48" man="1"/>
    <brk id="25" min="1" max="48" man="1"/>
    <brk id="33" min="1" max="48" man="1"/>
    <brk id="41" min="1" max="48" man="1"/>
    <brk id="49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33</v>
      </c>
      <c r="D7" s="133">
        <f>SUM(H7,L7,P7,T7,X7,AB7,AF7,AJ7,AN7,AR7,AV7,AZ7,BD7,BH7,BL7,BP7,BT7,BX7,CB7,CF7,CJ7,CN7,CR7,CV7,CZ7,DD7,DH7,DL7,DP7,DT7)</f>
        <v>4413091</v>
      </c>
      <c r="E7" s="133">
        <f>SUM(I7,M7,Q7,U7,Y7,AC7,AG7,AK7,AO7,AS7,AW7,BA7,BE7,BI7,BM7,BQ7,BU7,BY7,CC7,CG7,CK7,CO7,CS7,CW7,DA7,DE7,DI7,DM7,DQ7,DU7)</f>
        <v>1617359</v>
      </c>
      <c r="F7" s="134">
        <f>COUNTIF(F$8:F$57,"&lt;&gt;")</f>
        <v>9</v>
      </c>
      <c r="G7" s="134">
        <f>COUNTIF(G$8:G$57,"&lt;&gt;")</f>
        <v>9</v>
      </c>
      <c r="H7" s="133">
        <f>SUM(H$8:H$57)</f>
        <v>1683624</v>
      </c>
      <c r="I7" s="133">
        <f>SUM(I$8:I$57)</f>
        <v>604267</v>
      </c>
      <c r="J7" s="134">
        <f>COUNTIF(J$8:J$57,"&lt;&gt;")</f>
        <v>9</v>
      </c>
      <c r="K7" s="134">
        <f>COUNTIF(K$8:K$57,"&lt;&gt;")</f>
        <v>9</v>
      </c>
      <c r="L7" s="133">
        <f>SUM(L$8:L$57)</f>
        <v>1278928</v>
      </c>
      <c r="M7" s="133">
        <f>SUM(M$8:M$57)</f>
        <v>392816</v>
      </c>
      <c r="N7" s="134">
        <f>COUNTIF(N$8:N$57,"&lt;&gt;")</f>
        <v>7</v>
      </c>
      <c r="O7" s="134">
        <f>COUNTIF(O$8:O$57,"&lt;&gt;")</f>
        <v>7</v>
      </c>
      <c r="P7" s="133">
        <f>SUM(P$8:P$57)</f>
        <v>383902</v>
      </c>
      <c r="Q7" s="133">
        <f>SUM(Q$8:Q$57)</f>
        <v>93116</v>
      </c>
      <c r="R7" s="134">
        <f>COUNTIF(R$8:R$57,"&lt;&gt;")</f>
        <v>5</v>
      </c>
      <c r="S7" s="134">
        <f>COUNTIF(S$8:S$57,"&lt;&gt;")</f>
        <v>5</v>
      </c>
      <c r="T7" s="133">
        <f>SUM(T$8:T$57)</f>
        <v>192373</v>
      </c>
      <c r="U7" s="133">
        <f>SUM(U$8:U$57)</f>
        <v>119378</v>
      </c>
      <c r="V7" s="134">
        <f>COUNTIF(V$8:V$57,"&lt;&gt;")</f>
        <v>5</v>
      </c>
      <c r="W7" s="134">
        <f>COUNTIF(W$8:W$57,"&lt;&gt;")</f>
        <v>5</v>
      </c>
      <c r="X7" s="133">
        <f>SUM(X$8:X$57)</f>
        <v>102486</v>
      </c>
      <c r="Y7" s="133">
        <f>SUM(Y$8:Y$57)</f>
        <v>32051</v>
      </c>
      <c r="Z7" s="134">
        <f>COUNTIF(Z$8:Z$57,"&lt;&gt;")</f>
        <v>4</v>
      </c>
      <c r="AA7" s="134">
        <f>COUNTIF(AA$8:AA$57,"&lt;&gt;")</f>
        <v>4</v>
      </c>
      <c r="AB7" s="133">
        <f>SUM(AB$8:AB$57)</f>
        <v>136280</v>
      </c>
      <c r="AC7" s="133">
        <f>SUM(AC$8:AC$57)</f>
        <v>33895</v>
      </c>
      <c r="AD7" s="134">
        <f>COUNTIF(AD$8:AD$57,"&lt;&gt;")</f>
        <v>4</v>
      </c>
      <c r="AE7" s="134">
        <f>COUNTIF(AE$8:AE$57,"&lt;&gt;")</f>
        <v>4</v>
      </c>
      <c r="AF7" s="133">
        <f>SUM(AF$8:AF$57)</f>
        <v>158720</v>
      </c>
      <c r="AG7" s="133">
        <f>SUM(AG$8:AG$57)</f>
        <v>92310</v>
      </c>
      <c r="AH7" s="134">
        <f>COUNTIF(AH$8:AH$57,"&lt;&gt;")</f>
        <v>4</v>
      </c>
      <c r="AI7" s="134">
        <f>COUNTIF(AI$8:AI$57,"&lt;&gt;")</f>
        <v>4</v>
      </c>
      <c r="AJ7" s="133">
        <f>SUM(AJ$8:AJ$57)</f>
        <v>179728</v>
      </c>
      <c r="AK7" s="133">
        <f>SUM(AK$8:AK$57)</f>
        <v>136618</v>
      </c>
      <c r="AL7" s="134">
        <f>COUNTIF(AL$8:AL$57,"&lt;&gt;")</f>
        <v>3</v>
      </c>
      <c r="AM7" s="134">
        <f>COUNTIF(AM$8:AM$57,"&lt;&gt;")</f>
        <v>3</v>
      </c>
      <c r="AN7" s="133">
        <f>SUM(AN$8:AN$57)</f>
        <v>121516</v>
      </c>
      <c r="AO7" s="133">
        <f>SUM(AO$8:AO$57)</f>
        <v>77652</v>
      </c>
      <c r="AP7" s="134">
        <f>COUNTIF(AP$8:AP$57,"&lt;&gt;")</f>
        <v>2</v>
      </c>
      <c r="AQ7" s="134">
        <f>COUNTIF(AQ$8:AQ$57,"&lt;&gt;")</f>
        <v>2</v>
      </c>
      <c r="AR7" s="133">
        <f>SUM(AR$8:AR$57)</f>
        <v>175534</v>
      </c>
      <c r="AS7" s="133">
        <f>SUM(AS$8:AS$57)</f>
        <v>35256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23</v>
      </c>
      <c r="B8" s="115" t="s">
        <v>326</v>
      </c>
      <c r="C8" s="114" t="s">
        <v>327</v>
      </c>
      <c r="D8" s="116">
        <f>SUM(H8,L8,P8,T8,X8,AB8,AF8,AJ8,AN8,AR8,AV8,AZ8,BD8,BH8,BL8,BP8,BT8,BX8,CB8,CF8,CJ8,CN8,CR8,CV8,CZ8,DD8,DH8,DL8,DP8,DT8)</f>
        <v>76629</v>
      </c>
      <c r="E8" s="116">
        <f>SUM(I8,M8,Q8,U8,Y8,AC8,AG8,AK8,AO8,AS8,AW8,BA8,BE8,BI8,BM8,BQ8,BU8,BY8,CC8,CG8,CK8,CO8,CS8,CW8,DA8,DE8,DI8,DM8,DQ8,DU8)</f>
        <v>217856</v>
      </c>
      <c r="F8" s="115" t="s">
        <v>323</v>
      </c>
      <c r="G8" s="114" t="s">
        <v>324</v>
      </c>
      <c r="H8" s="116">
        <v>27206</v>
      </c>
      <c r="I8" s="116">
        <v>101325</v>
      </c>
      <c r="J8" s="115" t="s">
        <v>353</v>
      </c>
      <c r="K8" s="114" t="s">
        <v>354</v>
      </c>
      <c r="L8" s="116">
        <v>19841</v>
      </c>
      <c r="M8" s="116">
        <v>0</v>
      </c>
      <c r="N8" s="115" t="s">
        <v>385</v>
      </c>
      <c r="O8" s="114" t="s">
        <v>386</v>
      </c>
      <c r="P8" s="116">
        <v>16200</v>
      </c>
      <c r="Q8" s="116">
        <v>50630</v>
      </c>
      <c r="R8" s="115" t="s">
        <v>387</v>
      </c>
      <c r="S8" s="114" t="s">
        <v>388</v>
      </c>
      <c r="T8" s="116">
        <v>13367</v>
      </c>
      <c r="U8" s="116">
        <v>65901</v>
      </c>
      <c r="V8" s="115" t="s">
        <v>363</v>
      </c>
      <c r="W8" s="114" t="s">
        <v>364</v>
      </c>
      <c r="X8" s="116">
        <v>15</v>
      </c>
      <c r="Y8" s="116">
        <v>0</v>
      </c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23</v>
      </c>
      <c r="B9" s="115" t="s">
        <v>330</v>
      </c>
      <c r="C9" s="114" t="s">
        <v>331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463800</v>
      </c>
      <c r="F9" s="115" t="s">
        <v>328</v>
      </c>
      <c r="G9" s="114" t="s">
        <v>329</v>
      </c>
      <c r="H9" s="116">
        <v>0</v>
      </c>
      <c r="I9" s="116">
        <v>107133</v>
      </c>
      <c r="J9" s="115" t="s">
        <v>391</v>
      </c>
      <c r="K9" s="114" t="s">
        <v>392</v>
      </c>
      <c r="L9" s="116">
        <v>0</v>
      </c>
      <c r="M9" s="116">
        <v>53423</v>
      </c>
      <c r="N9" s="115" t="s">
        <v>393</v>
      </c>
      <c r="O9" s="114" t="s">
        <v>430</v>
      </c>
      <c r="P9" s="116">
        <v>0</v>
      </c>
      <c r="Q9" s="116">
        <v>11257</v>
      </c>
      <c r="R9" s="115" t="s">
        <v>397</v>
      </c>
      <c r="S9" s="114" t="s">
        <v>398</v>
      </c>
      <c r="T9" s="116">
        <v>0</v>
      </c>
      <c r="U9" s="116">
        <v>39764</v>
      </c>
      <c r="V9" s="115" t="s">
        <v>399</v>
      </c>
      <c r="W9" s="114" t="s">
        <v>400</v>
      </c>
      <c r="X9" s="116">
        <v>0</v>
      </c>
      <c r="Y9" s="116">
        <v>21876</v>
      </c>
      <c r="Z9" s="115" t="s">
        <v>401</v>
      </c>
      <c r="AA9" s="114" t="s">
        <v>402</v>
      </c>
      <c r="AB9" s="116">
        <v>0</v>
      </c>
      <c r="AC9" s="116">
        <v>11257</v>
      </c>
      <c r="AD9" s="115" t="s">
        <v>403</v>
      </c>
      <c r="AE9" s="114" t="s">
        <v>404</v>
      </c>
      <c r="AF9" s="116">
        <v>0</v>
      </c>
      <c r="AG9" s="116">
        <v>73162</v>
      </c>
      <c r="AH9" s="115" t="s">
        <v>405</v>
      </c>
      <c r="AI9" s="114" t="s">
        <v>406</v>
      </c>
      <c r="AJ9" s="116">
        <v>0</v>
      </c>
      <c r="AK9" s="116">
        <v>82107</v>
      </c>
      <c r="AL9" s="115" t="s">
        <v>407</v>
      </c>
      <c r="AM9" s="114" t="s">
        <v>408</v>
      </c>
      <c r="AN9" s="116">
        <v>0</v>
      </c>
      <c r="AO9" s="116">
        <v>63821</v>
      </c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23</v>
      </c>
      <c r="B10" s="115" t="s">
        <v>359</v>
      </c>
      <c r="C10" s="114" t="s">
        <v>360</v>
      </c>
      <c r="D10" s="116">
        <f>SUM(H10,L10,P10,T10,X10,AB10,AF10,AJ10,AN10,AR10,AV10,AZ10,BD10,BH10,BL10,BP10,BT10,BX10,CB10,CF10,CJ10,CN10,CR10,CV10,CZ10,DD10,DH10,DL10,DP10,DT10)</f>
        <v>847922</v>
      </c>
      <c r="E10" s="116">
        <f>SUM(I10,M10,Q10,U10,Y10,AC10,AG10,AK10,AO10,AS10,AW10,BA10,BE10,BI10,BM10,BQ10,BU10,BY10,CC10,CG10,CK10,CO10,CS10,CW10,DA10,DE10,DI10,DM10,DQ10,DU10)</f>
        <v>357060</v>
      </c>
      <c r="F10" s="115" t="s">
        <v>357</v>
      </c>
      <c r="G10" s="114" t="s">
        <v>358</v>
      </c>
      <c r="H10" s="116">
        <v>214926</v>
      </c>
      <c r="I10" s="116">
        <v>101077</v>
      </c>
      <c r="J10" s="115" t="s">
        <v>365</v>
      </c>
      <c r="K10" s="114" t="s">
        <v>366</v>
      </c>
      <c r="L10" s="116">
        <v>397142</v>
      </c>
      <c r="M10" s="116">
        <v>71427</v>
      </c>
      <c r="N10" s="115" t="s">
        <v>412</v>
      </c>
      <c r="O10" s="114" t="s">
        <v>413</v>
      </c>
      <c r="P10" s="116">
        <v>32186</v>
      </c>
      <c r="Q10" s="116">
        <v>15284</v>
      </c>
      <c r="R10" s="115" t="s">
        <v>414</v>
      </c>
      <c r="S10" s="114" t="s">
        <v>415</v>
      </c>
      <c r="T10" s="116">
        <v>22000</v>
      </c>
      <c r="U10" s="116">
        <v>13713</v>
      </c>
      <c r="V10" s="115" t="s">
        <v>416</v>
      </c>
      <c r="W10" s="114" t="s">
        <v>417</v>
      </c>
      <c r="X10" s="116">
        <v>37021</v>
      </c>
      <c r="Y10" s="116">
        <v>10175</v>
      </c>
      <c r="Z10" s="115" t="s">
        <v>418</v>
      </c>
      <c r="AA10" s="114" t="s">
        <v>419</v>
      </c>
      <c r="AB10" s="116">
        <v>12372</v>
      </c>
      <c r="AC10" s="116">
        <v>22638</v>
      </c>
      <c r="AD10" s="115" t="s">
        <v>420</v>
      </c>
      <c r="AE10" s="114" t="s">
        <v>421</v>
      </c>
      <c r="AF10" s="116">
        <v>34884</v>
      </c>
      <c r="AG10" s="116">
        <v>19148</v>
      </c>
      <c r="AH10" s="115" t="s">
        <v>422</v>
      </c>
      <c r="AI10" s="114" t="s">
        <v>423</v>
      </c>
      <c r="AJ10" s="116">
        <v>27362</v>
      </c>
      <c r="AK10" s="116">
        <v>54511</v>
      </c>
      <c r="AL10" s="115" t="s">
        <v>424</v>
      </c>
      <c r="AM10" s="114" t="s">
        <v>425</v>
      </c>
      <c r="AN10" s="116">
        <v>7114</v>
      </c>
      <c r="AO10" s="116">
        <v>13831</v>
      </c>
      <c r="AP10" s="115" t="s">
        <v>426</v>
      </c>
      <c r="AQ10" s="114" t="s">
        <v>427</v>
      </c>
      <c r="AR10" s="116">
        <v>62915</v>
      </c>
      <c r="AS10" s="116">
        <v>35256</v>
      </c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23</v>
      </c>
      <c r="B11" s="115" t="s">
        <v>383</v>
      </c>
      <c r="C11" s="114" t="s">
        <v>384</v>
      </c>
      <c r="D11" s="116">
        <f>SUM(H11,L11,P11,T11,X11,AB11,AF11,AJ11,AN11,AR11,AV11,AZ11,BD11,BH11,BL11,BP11,BT11,BX11,CB11,CF11,CJ11,CN11,CR11,CV11,CZ11,DD11,DH11,DL11,DP11,DT11)</f>
        <v>814329</v>
      </c>
      <c r="E11" s="116">
        <f>SUM(I11,M11,Q11,U11,Y11,AC11,AG11,AK11,AO11,AS11,AW11,BA11,BE11,BI11,BM11,BQ11,BU11,BY11,CC11,CG11,CK11,CO11,CS11,CW11,DA11,DE11,DI11,DM11,DQ11,DU11)</f>
        <v>185028</v>
      </c>
      <c r="F11" s="115" t="s">
        <v>381</v>
      </c>
      <c r="G11" s="114" t="s">
        <v>382</v>
      </c>
      <c r="H11" s="116">
        <v>363063</v>
      </c>
      <c r="I11" s="116">
        <v>40877</v>
      </c>
      <c r="J11" s="115" t="s">
        <v>389</v>
      </c>
      <c r="K11" s="114" t="s">
        <v>390</v>
      </c>
      <c r="L11" s="116">
        <v>357032</v>
      </c>
      <c r="M11" s="116">
        <v>144151</v>
      </c>
      <c r="N11" s="115" t="s">
        <v>393</v>
      </c>
      <c r="O11" s="114" t="s">
        <v>430</v>
      </c>
      <c r="P11" s="116">
        <v>94234</v>
      </c>
      <c r="Q11" s="116">
        <v>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23</v>
      </c>
      <c r="B12" s="115" t="s">
        <v>371</v>
      </c>
      <c r="C12" s="114" t="s">
        <v>411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237700</v>
      </c>
      <c r="F12" s="115" t="s">
        <v>369</v>
      </c>
      <c r="G12" s="114" t="s">
        <v>370</v>
      </c>
      <c r="H12" s="116">
        <v>0</v>
      </c>
      <c r="I12" s="116">
        <v>131597</v>
      </c>
      <c r="J12" s="115" t="s">
        <v>375</v>
      </c>
      <c r="K12" s="114" t="s">
        <v>376</v>
      </c>
      <c r="L12" s="116">
        <v>0</v>
      </c>
      <c r="M12" s="116">
        <v>90158</v>
      </c>
      <c r="N12" s="115" t="s">
        <v>409</v>
      </c>
      <c r="O12" s="114" t="s">
        <v>410</v>
      </c>
      <c r="P12" s="116">
        <v>0</v>
      </c>
      <c r="Q12" s="116">
        <v>15945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23</v>
      </c>
      <c r="B13" s="115" t="s">
        <v>332</v>
      </c>
      <c r="C13" s="114" t="s">
        <v>333</v>
      </c>
      <c r="D13" s="116">
        <f>SUM(H13,L13,P13,T13,X13,AB13,AF13,AJ13,AN13,AR13,AV13,AZ13,BD13,BH13,BL13,BP13,BT13,BX13,CB13,CF13,CJ13,CN13,CR13,CV13,CZ13,DD13,DH13,DL13,DP13,DT13)</f>
        <v>1260307</v>
      </c>
      <c r="E13" s="116">
        <f>SUM(I13,M13,Q13,U13,Y13,AC13,AG13,AK13,AO13,AS13,AW13,BA13,BE13,BI13,BM13,BQ13,BU13,BY13,CC13,CG13,CK13,CO13,CS13,CW13,DA13,DE13,DI13,DM13,DQ13,DU13)</f>
        <v>0</v>
      </c>
      <c r="F13" s="115" t="s">
        <v>328</v>
      </c>
      <c r="G13" s="114" t="s">
        <v>329</v>
      </c>
      <c r="H13" s="116">
        <v>109448</v>
      </c>
      <c r="I13" s="116">
        <v>0</v>
      </c>
      <c r="J13" s="115" t="s">
        <v>369</v>
      </c>
      <c r="K13" s="114" t="s">
        <v>370</v>
      </c>
      <c r="L13" s="116">
        <v>287946</v>
      </c>
      <c r="M13" s="116">
        <v>0</v>
      </c>
      <c r="N13" s="115" t="s">
        <v>375</v>
      </c>
      <c r="O13" s="114" t="s">
        <v>376</v>
      </c>
      <c r="P13" s="116">
        <v>193243</v>
      </c>
      <c r="Q13" s="116">
        <v>0</v>
      </c>
      <c r="R13" s="115" t="s">
        <v>397</v>
      </c>
      <c r="S13" s="114" t="s">
        <v>398</v>
      </c>
      <c r="T13" s="116">
        <v>101824</v>
      </c>
      <c r="U13" s="116">
        <v>0</v>
      </c>
      <c r="V13" s="115" t="s">
        <v>399</v>
      </c>
      <c r="W13" s="114" t="s">
        <v>400</v>
      </c>
      <c r="X13" s="116">
        <v>46091</v>
      </c>
      <c r="Y13" s="116">
        <v>0</v>
      </c>
      <c r="Z13" s="115" t="s">
        <v>401</v>
      </c>
      <c r="AA13" s="114" t="s">
        <v>402</v>
      </c>
      <c r="AB13" s="116">
        <v>86278</v>
      </c>
      <c r="AC13" s="116">
        <v>0</v>
      </c>
      <c r="AD13" s="115" t="s">
        <v>403</v>
      </c>
      <c r="AE13" s="114" t="s">
        <v>404</v>
      </c>
      <c r="AF13" s="116">
        <v>98533</v>
      </c>
      <c r="AG13" s="116">
        <v>0</v>
      </c>
      <c r="AH13" s="115" t="s">
        <v>405</v>
      </c>
      <c r="AI13" s="114" t="s">
        <v>406</v>
      </c>
      <c r="AJ13" s="116">
        <v>109923</v>
      </c>
      <c r="AK13" s="116">
        <v>0</v>
      </c>
      <c r="AL13" s="115" t="s">
        <v>407</v>
      </c>
      <c r="AM13" s="114" t="s">
        <v>408</v>
      </c>
      <c r="AN13" s="116">
        <v>114402</v>
      </c>
      <c r="AO13" s="116">
        <v>0</v>
      </c>
      <c r="AP13" s="115" t="s">
        <v>409</v>
      </c>
      <c r="AQ13" s="114" t="s">
        <v>410</v>
      </c>
      <c r="AR13" s="116">
        <v>112619</v>
      </c>
      <c r="AS13" s="116">
        <v>0</v>
      </c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23</v>
      </c>
      <c r="B14" s="115" t="s">
        <v>344</v>
      </c>
      <c r="C14" s="114" t="s">
        <v>345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155915</v>
      </c>
      <c r="F14" s="115" t="s">
        <v>367</v>
      </c>
      <c r="G14" s="114" t="s">
        <v>368</v>
      </c>
      <c r="H14" s="116">
        <v>0</v>
      </c>
      <c r="I14" s="116">
        <v>122258</v>
      </c>
      <c r="J14" s="115" t="s">
        <v>340</v>
      </c>
      <c r="K14" s="114" t="s">
        <v>341</v>
      </c>
      <c r="L14" s="116">
        <v>0</v>
      </c>
      <c r="M14" s="116">
        <v>33657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23</v>
      </c>
      <c r="B15" s="115" t="s">
        <v>342</v>
      </c>
      <c r="C15" s="114" t="s">
        <v>350</v>
      </c>
      <c r="D15" s="116">
        <f>SUM(H15,L15,P15,T15,X15,AB15,AF15,AJ15,AN15,AR15,AV15,AZ15,BD15,BH15,BL15,BP15,BT15,BX15,CB15,CF15,CJ15,CN15,CR15,CV15,CZ15,DD15,DH15,DL15,DP15,DT15)</f>
        <v>957500</v>
      </c>
      <c r="E15" s="116">
        <f>SUM(I15,M15,Q15,U15,Y15,AC15,AG15,AK15,AO15,AS15,AW15,BA15,BE15,BI15,BM15,BQ15,BU15,BY15,CC15,CG15,CK15,CO15,CS15,CW15,DA15,DE15,DI15,DM15,DQ15,DU15)</f>
        <v>0</v>
      </c>
      <c r="F15" s="115" t="s">
        <v>340</v>
      </c>
      <c r="G15" s="114" t="s">
        <v>341</v>
      </c>
      <c r="H15" s="116">
        <v>781799</v>
      </c>
      <c r="I15" s="116">
        <v>0</v>
      </c>
      <c r="J15" s="115" t="s">
        <v>348</v>
      </c>
      <c r="K15" s="114" t="s">
        <v>349</v>
      </c>
      <c r="L15" s="116">
        <v>175701</v>
      </c>
      <c r="M15" s="116">
        <v>0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23</v>
      </c>
      <c r="B16" s="115" t="s">
        <v>334</v>
      </c>
      <c r="C16" s="114" t="s">
        <v>335</v>
      </c>
      <c r="D16" s="116">
        <f>SUM(H16,L16,P16,T16,X16,AB16,AF16,AJ16,AN16,AR16,AV16,AZ16,BD16,BH16,BL16,BP16,BT16,BX16,CB16,CF16,CJ16,CN16,CR16,CV16,CZ16,DD16,DH16,DL16,DP16,DT16)</f>
        <v>456404</v>
      </c>
      <c r="E16" s="116">
        <f>SUM(I16,M16,Q16,U16,Y16,AC16,AG16,AK16,AO16,AS16,AW16,BA16,BE16,BI16,BM16,BQ16,BU16,BY16,CC16,CG16,CK16,CO16,CS16,CW16,DA16,DE16,DI16,DM16,DQ16,DU16)</f>
        <v>0</v>
      </c>
      <c r="F16" s="115" t="s">
        <v>328</v>
      </c>
      <c r="G16" s="114" t="s">
        <v>329</v>
      </c>
      <c r="H16" s="116">
        <v>187182</v>
      </c>
      <c r="I16" s="116">
        <v>0</v>
      </c>
      <c r="J16" s="115" t="s">
        <v>381</v>
      </c>
      <c r="K16" s="114" t="s">
        <v>382</v>
      </c>
      <c r="L16" s="116">
        <v>41266</v>
      </c>
      <c r="M16" s="116">
        <v>0</v>
      </c>
      <c r="N16" s="115" t="s">
        <v>389</v>
      </c>
      <c r="O16" s="114" t="s">
        <v>390</v>
      </c>
      <c r="P16" s="116">
        <v>48039</v>
      </c>
      <c r="Q16" s="116">
        <v>0</v>
      </c>
      <c r="R16" s="115" t="s">
        <v>391</v>
      </c>
      <c r="S16" s="114" t="s">
        <v>392</v>
      </c>
      <c r="T16" s="116">
        <v>55182</v>
      </c>
      <c r="U16" s="116">
        <v>0</v>
      </c>
      <c r="V16" s="115" t="s">
        <v>393</v>
      </c>
      <c r="W16" s="114" t="s">
        <v>430</v>
      </c>
      <c r="X16" s="116">
        <v>19359</v>
      </c>
      <c r="Y16" s="116">
        <v>0</v>
      </c>
      <c r="Z16" s="115" t="s">
        <v>397</v>
      </c>
      <c r="AA16" s="114" t="s">
        <v>398</v>
      </c>
      <c r="AB16" s="116">
        <v>37630</v>
      </c>
      <c r="AC16" s="116">
        <v>0</v>
      </c>
      <c r="AD16" s="115" t="s">
        <v>399</v>
      </c>
      <c r="AE16" s="114" t="s">
        <v>400</v>
      </c>
      <c r="AF16" s="116">
        <v>25303</v>
      </c>
      <c r="AG16" s="116">
        <v>0</v>
      </c>
      <c r="AH16" s="115" t="s">
        <v>401</v>
      </c>
      <c r="AI16" s="114" t="s">
        <v>402</v>
      </c>
      <c r="AJ16" s="116">
        <v>42443</v>
      </c>
      <c r="AK16" s="116">
        <v>0</v>
      </c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6">
    <sortCondition ref="A8:A16"/>
    <sortCondition ref="B8:B16"/>
    <sortCondition ref="C8:C16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5" man="1"/>
    <brk id="21" min="1" max="15" man="1"/>
    <brk id="33" min="1" max="15" man="1"/>
    <brk id="45" min="1" max="15" man="1"/>
    <brk id="57" min="1" max="15" man="1"/>
    <brk id="69" min="1" max="15" man="1"/>
    <brk id="81" min="1" max="15" man="1"/>
    <brk id="93" min="1" max="15" man="1"/>
    <brk id="105" min="1" max="15" man="1"/>
    <brk id="117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21000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21201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21202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21203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21204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21205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21206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21207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21208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21209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21210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21211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21212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21213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21214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21215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21216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21217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21218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21219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21220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21221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21302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21303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21341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21361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21362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21381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21382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21383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21401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21403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21404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21421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21501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21502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21503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21504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21505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21506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21507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21521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21604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21821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21822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21823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21824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21825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21895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21900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21907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21917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2024-12-20T00:30:22Z</dcterms:modified>
</cp:coreProperties>
</file>