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21岐阜県\環境省廃棄物実態調査集約結果（21岐阜県）\"/>
    </mc:Choice>
  </mc:AlternateContent>
  <xr:revisionPtr revIDLastSave="0" documentId="13_ncr:1_{49DC8985-EDF9-48AD-8290-209F14DE3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水洗化人口等!$A$6:$AD$48</definedName>
    <definedName name="_xlnm.Print_Area" localSheetId="2">し尿集計結果!$A$1:$M$37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AC29" i="2"/>
  <c r="AC30" i="2"/>
  <c r="AC31" i="2"/>
  <c r="N31" i="2" s="1"/>
  <c r="AC32" i="2"/>
  <c r="N32" i="2" s="1"/>
  <c r="AC33" i="2"/>
  <c r="AC34" i="2"/>
  <c r="AC35" i="2"/>
  <c r="AC36" i="2"/>
  <c r="AC37" i="2"/>
  <c r="AC38" i="2"/>
  <c r="N38" i="2" s="1"/>
  <c r="AC39" i="2"/>
  <c r="AC40" i="2"/>
  <c r="AC41" i="2"/>
  <c r="AC42" i="2"/>
  <c r="AC43" i="2"/>
  <c r="AC44" i="2"/>
  <c r="AC45" i="2"/>
  <c r="AC46" i="2"/>
  <c r="AC47" i="2"/>
  <c r="N47" i="2" s="1"/>
  <c r="AC48" i="2"/>
  <c r="N48" i="2" s="1"/>
  <c r="AC49" i="2"/>
  <c r="V8" i="2"/>
  <c r="V9" i="2"/>
  <c r="V10" i="2"/>
  <c r="V11" i="2"/>
  <c r="N11" i="2" s="1"/>
  <c r="V12" i="2"/>
  <c r="N12" i="2" s="1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V24" i="2"/>
  <c r="N24" i="2" s="1"/>
  <c r="V25" i="2"/>
  <c r="V26" i="2"/>
  <c r="V27" i="2"/>
  <c r="N27" i="2" s="1"/>
  <c r="V28" i="2"/>
  <c r="N28" i="2" s="1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N43" i="2" s="1"/>
  <c r="V44" i="2"/>
  <c r="N44" i="2" s="1"/>
  <c r="V45" i="2"/>
  <c r="V46" i="2"/>
  <c r="V47" i="2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34" i="2" s="1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8" i="2"/>
  <c r="N23" i="2"/>
  <c r="N35" i="2"/>
  <c r="N39" i="2"/>
  <c r="N40" i="2"/>
  <c r="K8" i="2"/>
  <c r="K9" i="2"/>
  <c r="K10" i="2"/>
  <c r="K11" i="2"/>
  <c r="K12" i="2"/>
  <c r="K13" i="2"/>
  <c r="K14" i="2"/>
  <c r="K15" i="2"/>
  <c r="K16" i="2"/>
  <c r="D16" i="2" s="1"/>
  <c r="K17" i="2"/>
  <c r="D17" i="2" s="1"/>
  <c r="K18" i="2"/>
  <c r="K19" i="2"/>
  <c r="K20" i="2"/>
  <c r="K21" i="2"/>
  <c r="K22" i="2"/>
  <c r="D22" i="2" s="1"/>
  <c r="K23" i="2"/>
  <c r="K24" i="2"/>
  <c r="K25" i="2"/>
  <c r="K26" i="2"/>
  <c r="K27" i="2"/>
  <c r="K28" i="2"/>
  <c r="K29" i="2"/>
  <c r="K30" i="2"/>
  <c r="K31" i="2"/>
  <c r="D31" i="2" s="1"/>
  <c r="K32" i="2"/>
  <c r="D32" i="2" s="1"/>
  <c r="K33" i="2"/>
  <c r="D33" i="2" s="1"/>
  <c r="K34" i="2"/>
  <c r="K35" i="2"/>
  <c r="K36" i="2"/>
  <c r="K37" i="2"/>
  <c r="K38" i="2"/>
  <c r="D38" i="2" s="1"/>
  <c r="K39" i="2"/>
  <c r="K40" i="2"/>
  <c r="K41" i="2"/>
  <c r="K42" i="2"/>
  <c r="K43" i="2"/>
  <c r="K44" i="2"/>
  <c r="K45" i="2"/>
  <c r="K46" i="2"/>
  <c r="K47" i="2"/>
  <c r="K48" i="2"/>
  <c r="D48" i="2" s="1"/>
  <c r="K49" i="2"/>
  <c r="D49" i="2" s="1"/>
  <c r="H8" i="2"/>
  <c r="D8" i="2" s="1"/>
  <c r="H9" i="2"/>
  <c r="H10" i="2"/>
  <c r="H11" i="2"/>
  <c r="H12" i="2"/>
  <c r="D12" i="2" s="1"/>
  <c r="H13" i="2"/>
  <c r="H14" i="2"/>
  <c r="H15" i="2"/>
  <c r="H16" i="2"/>
  <c r="H17" i="2"/>
  <c r="H18" i="2"/>
  <c r="H19" i="2"/>
  <c r="D19" i="2" s="1"/>
  <c r="H20" i="2"/>
  <c r="H21" i="2"/>
  <c r="H22" i="2"/>
  <c r="H23" i="2"/>
  <c r="D23" i="2" s="1"/>
  <c r="H24" i="2"/>
  <c r="D24" i="2" s="1"/>
  <c r="H25" i="2"/>
  <c r="H26" i="2"/>
  <c r="H27" i="2"/>
  <c r="H28" i="2"/>
  <c r="D28" i="2" s="1"/>
  <c r="H29" i="2"/>
  <c r="H30" i="2"/>
  <c r="H31" i="2"/>
  <c r="H32" i="2"/>
  <c r="H33" i="2"/>
  <c r="H34" i="2"/>
  <c r="H35" i="2"/>
  <c r="D35" i="2" s="1"/>
  <c r="H36" i="2"/>
  <c r="H37" i="2"/>
  <c r="H38" i="2"/>
  <c r="H39" i="2"/>
  <c r="H40" i="2"/>
  <c r="D40" i="2" s="1"/>
  <c r="H41" i="2"/>
  <c r="H42" i="2"/>
  <c r="H43" i="2"/>
  <c r="H44" i="2"/>
  <c r="D44" i="2" s="1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11" i="2"/>
  <c r="D15" i="2"/>
  <c r="D27" i="2"/>
  <c r="D39" i="2"/>
  <c r="D43" i="2"/>
  <c r="D47" i="2"/>
  <c r="P8" i="1"/>
  <c r="I8" i="1" s="1"/>
  <c r="P9" i="1"/>
  <c r="I9" i="1" s="1"/>
  <c r="D9" i="1" s="1"/>
  <c r="T9" i="1" s="1"/>
  <c r="P10" i="1"/>
  <c r="I10" i="1" s="1"/>
  <c r="D10" i="1" s="1"/>
  <c r="P11" i="1"/>
  <c r="P12" i="1"/>
  <c r="P13" i="1"/>
  <c r="P14" i="1"/>
  <c r="P15" i="1"/>
  <c r="I15" i="1" s="1"/>
  <c r="P16" i="1"/>
  <c r="P17" i="1"/>
  <c r="I17" i="1" s="1"/>
  <c r="D17" i="1" s="1"/>
  <c r="T17" i="1" s="1"/>
  <c r="P18" i="1"/>
  <c r="I18" i="1" s="1"/>
  <c r="D18" i="1" s="1"/>
  <c r="P19" i="1"/>
  <c r="I19" i="1" s="1"/>
  <c r="P20" i="1"/>
  <c r="I20" i="1" s="1"/>
  <c r="D20" i="1" s="1"/>
  <c r="P21" i="1"/>
  <c r="P22" i="1"/>
  <c r="I22" i="1" s="1"/>
  <c r="D22" i="1" s="1"/>
  <c r="T22" i="1" s="1"/>
  <c r="P23" i="1"/>
  <c r="P24" i="1"/>
  <c r="I24" i="1" s="1"/>
  <c r="P25" i="1"/>
  <c r="I25" i="1" s="1"/>
  <c r="D25" i="1" s="1"/>
  <c r="T25" i="1" s="1"/>
  <c r="P26" i="1"/>
  <c r="I26" i="1" s="1"/>
  <c r="D26" i="1" s="1"/>
  <c r="P27" i="1"/>
  <c r="P28" i="1"/>
  <c r="P29" i="1"/>
  <c r="P30" i="1"/>
  <c r="P31" i="1"/>
  <c r="I31" i="1" s="1"/>
  <c r="D31" i="1" s="1"/>
  <c r="N31" i="1" s="1"/>
  <c r="P32" i="1"/>
  <c r="P33" i="1"/>
  <c r="I33" i="1" s="1"/>
  <c r="D33" i="1" s="1"/>
  <c r="T33" i="1" s="1"/>
  <c r="P34" i="1"/>
  <c r="I34" i="1" s="1"/>
  <c r="D34" i="1" s="1"/>
  <c r="P35" i="1"/>
  <c r="I35" i="1" s="1"/>
  <c r="D35" i="1" s="1"/>
  <c r="L35" i="1" s="1"/>
  <c r="P36" i="1"/>
  <c r="I36" i="1" s="1"/>
  <c r="D36" i="1" s="1"/>
  <c r="P37" i="1"/>
  <c r="P38" i="1"/>
  <c r="I38" i="1" s="1"/>
  <c r="D38" i="1" s="1"/>
  <c r="N38" i="1" s="1"/>
  <c r="P39" i="1"/>
  <c r="P40" i="1"/>
  <c r="I40" i="1" s="1"/>
  <c r="P41" i="1"/>
  <c r="I41" i="1" s="1"/>
  <c r="D41" i="1" s="1"/>
  <c r="T41" i="1" s="1"/>
  <c r="P42" i="1"/>
  <c r="I42" i="1" s="1"/>
  <c r="D42" i="1" s="1"/>
  <c r="P43" i="1"/>
  <c r="P44" i="1"/>
  <c r="P45" i="1"/>
  <c r="P46" i="1"/>
  <c r="P47" i="1"/>
  <c r="I47" i="1" s="1"/>
  <c r="D47" i="1" s="1"/>
  <c r="N47" i="1" s="1"/>
  <c r="P48" i="1"/>
  <c r="P49" i="1"/>
  <c r="I49" i="1" s="1"/>
  <c r="D49" i="1" s="1"/>
  <c r="T49" i="1" s="1"/>
  <c r="I11" i="1"/>
  <c r="I12" i="1"/>
  <c r="I13" i="1"/>
  <c r="I14" i="1"/>
  <c r="I16" i="1"/>
  <c r="I21" i="1"/>
  <c r="D21" i="1" s="1"/>
  <c r="N21" i="1" s="1"/>
  <c r="I23" i="1"/>
  <c r="I27" i="1"/>
  <c r="I28" i="1"/>
  <c r="I29" i="1"/>
  <c r="I30" i="1"/>
  <c r="I32" i="1"/>
  <c r="I37" i="1"/>
  <c r="D37" i="1" s="1"/>
  <c r="N37" i="1" s="1"/>
  <c r="I39" i="1"/>
  <c r="D39" i="1" s="1"/>
  <c r="N39" i="1" s="1"/>
  <c r="I43" i="1"/>
  <c r="D43" i="1" s="1"/>
  <c r="L43" i="1" s="1"/>
  <c r="I44" i="1"/>
  <c r="I45" i="1"/>
  <c r="I46" i="1"/>
  <c r="I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13" i="1"/>
  <c r="N13" i="1" s="1"/>
  <c r="D14" i="1"/>
  <c r="J14" i="1" s="1"/>
  <c r="D29" i="1"/>
  <c r="N29" i="1" s="1"/>
  <c r="D30" i="1"/>
  <c r="T30" i="1" s="1"/>
  <c r="D45" i="1"/>
  <c r="N45" i="1" s="1"/>
  <c r="D46" i="1"/>
  <c r="N46" i="1" s="1"/>
  <c r="L34" i="1" l="1"/>
  <c r="N34" i="1"/>
  <c r="F34" i="1"/>
  <c r="L18" i="1"/>
  <c r="N18" i="1"/>
  <c r="F18" i="1"/>
  <c r="L42" i="1"/>
  <c r="F42" i="1"/>
  <c r="N42" i="1"/>
  <c r="L26" i="1"/>
  <c r="N26" i="1"/>
  <c r="F26" i="1"/>
  <c r="L10" i="1"/>
  <c r="N10" i="1"/>
  <c r="F10" i="1"/>
  <c r="N42" i="2"/>
  <c r="N36" i="2"/>
  <c r="N20" i="2"/>
  <c r="N46" i="2"/>
  <c r="N30" i="2"/>
  <c r="N14" i="2"/>
  <c r="N26" i="2"/>
  <c r="N45" i="2"/>
  <c r="N29" i="2"/>
  <c r="N13" i="2"/>
  <c r="N10" i="2"/>
  <c r="D19" i="1"/>
  <c r="F19" i="1" s="1"/>
  <c r="D42" i="2"/>
  <c r="D26" i="2"/>
  <c r="D10" i="2"/>
  <c r="D36" i="2"/>
  <c r="D20" i="2"/>
  <c r="D46" i="2"/>
  <c r="D30" i="2"/>
  <c r="D14" i="2"/>
  <c r="D48" i="1"/>
  <c r="T48" i="1" s="1"/>
  <c r="D32" i="1"/>
  <c r="T32" i="1" s="1"/>
  <c r="D16" i="1"/>
  <c r="N16" i="1" s="1"/>
  <c r="D45" i="2"/>
  <c r="D13" i="2"/>
  <c r="D15" i="1"/>
  <c r="T15" i="1" s="1"/>
  <c r="N41" i="2"/>
  <c r="N25" i="2"/>
  <c r="N9" i="2"/>
  <c r="D29" i="2"/>
  <c r="D44" i="1"/>
  <c r="N44" i="1" s="1"/>
  <c r="D28" i="1"/>
  <c r="D12" i="1"/>
  <c r="J12" i="1" s="1"/>
  <c r="D41" i="2"/>
  <c r="D25" i="2"/>
  <c r="D9" i="2"/>
  <c r="N37" i="2"/>
  <c r="N21" i="2"/>
  <c r="D11" i="1"/>
  <c r="T11" i="1" s="1"/>
  <c r="D27" i="1"/>
  <c r="L27" i="1" s="1"/>
  <c r="D34" i="2"/>
  <c r="D18" i="2"/>
  <c r="D37" i="2"/>
  <c r="D21" i="2"/>
  <c r="D8" i="1"/>
  <c r="N8" i="1" s="1"/>
  <c r="D40" i="1"/>
  <c r="J40" i="1" s="1"/>
  <c r="D24" i="1"/>
  <c r="T24" i="1" s="1"/>
  <c r="D23" i="1"/>
  <c r="N23" i="1" s="1"/>
  <c r="N49" i="2"/>
  <c r="N33" i="2"/>
  <c r="N17" i="2"/>
  <c r="L19" i="1"/>
  <c r="T19" i="1"/>
  <c r="J19" i="1"/>
  <c r="N19" i="1"/>
  <c r="N36" i="1"/>
  <c r="F36" i="1"/>
  <c r="L36" i="1"/>
  <c r="T36" i="1"/>
  <c r="J36" i="1"/>
  <c r="N28" i="1"/>
  <c r="F28" i="1"/>
  <c r="L28" i="1"/>
  <c r="T28" i="1"/>
  <c r="J28" i="1"/>
  <c r="N20" i="1"/>
  <c r="F20" i="1"/>
  <c r="L20" i="1"/>
  <c r="T20" i="1"/>
  <c r="J20" i="1"/>
  <c r="T27" i="1"/>
  <c r="J27" i="1"/>
  <c r="N27" i="1"/>
  <c r="F27" i="1"/>
  <c r="J48" i="1"/>
  <c r="N48" i="1"/>
  <c r="F48" i="1"/>
  <c r="L48" i="1"/>
  <c r="T40" i="1"/>
  <c r="L40" i="1"/>
  <c r="N40" i="1"/>
  <c r="F40" i="1"/>
  <c r="J32" i="1"/>
  <c r="N24" i="1"/>
  <c r="F24" i="1"/>
  <c r="T8" i="1"/>
  <c r="J8" i="1"/>
  <c r="L8" i="1"/>
  <c r="J23" i="1"/>
  <c r="N15" i="1"/>
  <c r="F15" i="1"/>
  <c r="L15" i="1"/>
  <c r="J15" i="1"/>
  <c r="T46" i="1"/>
  <c r="F43" i="1"/>
  <c r="F35" i="1"/>
  <c r="J47" i="1"/>
  <c r="J39" i="1"/>
  <c r="J31" i="1"/>
  <c r="L49" i="1"/>
  <c r="L41" i="1"/>
  <c r="L33" i="1"/>
  <c r="L25" i="1"/>
  <c r="L17" i="1"/>
  <c r="L9" i="1"/>
  <c r="N43" i="1"/>
  <c r="N35" i="1"/>
  <c r="T47" i="1"/>
  <c r="T39" i="1"/>
  <c r="T31" i="1"/>
  <c r="J46" i="1"/>
  <c r="F49" i="1"/>
  <c r="F41" i="1"/>
  <c r="F33" i="1"/>
  <c r="F25" i="1"/>
  <c r="F17" i="1"/>
  <c r="F9" i="1"/>
  <c r="J45" i="1"/>
  <c r="J37" i="1"/>
  <c r="J29" i="1"/>
  <c r="J21" i="1"/>
  <c r="J13" i="1"/>
  <c r="L47" i="1"/>
  <c r="L39" i="1"/>
  <c r="L31" i="1"/>
  <c r="N49" i="1"/>
  <c r="N41" i="1"/>
  <c r="N33" i="1"/>
  <c r="N25" i="1"/>
  <c r="N17" i="1"/>
  <c r="N9" i="1"/>
  <c r="T45" i="1"/>
  <c r="T37" i="1"/>
  <c r="T29" i="1"/>
  <c r="T21" i="1"/>
  <c r="T13" i="1"/>
  <c r="J22" i="1"/>
  <c r="T38" i="1"/>
  <c r="T14" i="1"/>
  <c r="L46" i="1"/>
  <c r="L38" i="1"/>
  <c r="L30" i="1"/>
  <c r="L22" i="1"/>
  <c r="L14" i="1"/>
  <c r="J38" i="1"/>
  <c r="F47" i="1"/>
  <c r="F39" i="1"/>
  <c r="F31" i="1"/>
  <c r="J43" i="1"/>
  <c r="J35" i="1"/>
  <c r="L45" i="1"/>
  <c r="L37" i="1"/>
  <c r="L29" i="1"/>
  <c r="L21" i="1"/>
  <c r="L13" i="1"/>
  <c r="T43" i="1"/>
  <c r="T35" i="1"/>
  <c r="F46" i="1"/>
  <c r="F38" i="1"/>
  <c r="F30" i="1"/>
  <c r="F22" i="1"/>
  <c r="F14" i="1"/>
  <c r="J42" i="1"/>
  <c r="J34" i="1"/>
  <c r="J26" i="1"/>
  <c r="J18" i="1"/>
  <c r="J10" i="1"/>
  <c r="N30" i="1"/>
  <c r="N22" i="1"/>
  <c r="N14" i="1"/>
  <c r="T42" i="1"/>
  <c r="T34" i="1"/>
  <c r="T26" i="1"/>
  <c r="T18" i="1"/>
  <c r="T10" i="1"/>
  <c r="F45" i="1"/>
  <c r="F37" i="1"/>
  <c r="F29" i="1"/>
  <c r="F21" i="1"/>
  <c r="F13" i="1"/>
  <c r="J49" i="1"/>
  <c r="J41" i="1"/>
  <c r="J33" i="1"/>
  <c r="J25" i="1"/>
  <c r="J17" i="1"/>
  <c r="J9" i="1"/>
  <c r="J3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16" i="1" l="1"/>
  <c r="T12" i="1"/>
  <c r="L12" i="1"/>
  <c r="F12" i="1"/>
  <c r="L11" i="1"/>
  <c r="L16" i="1"/>
  <c r="J16" i="1"/>
  <c r="T23" i="1"/>
  <c r="L24" i="1"/>
  <c r="N12" i="1"/>
  <c r="J44" i="1"/>
  <c r="L23" i="1"/>
  <c r="J24" i="1"/>
  <c r="T44" i="1"/>
  <c r="F23" i="1"/>
  <c r="F11" i="1"/>
  <c r="L44" i="1"/>
  <c r="L32" i="1"/>
  <c r="N11" i="1"/>
  <c r="F44" i="1"/>
  <c r="F8" i="1"/>
  <c r="F32" i="1"/>
  <c r="J11" i="1"/>
  <c r="N32" i="1"/>
  <c r="F16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<sst xmlns="http://schemas.openxmlformats.org/spreadsheetml/2006/main" count="872" uniqueCount="346">
  <si>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</si>
  <si>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</si>
  <si>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</si>
  <si>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</si>
  <si>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</si>
  <si>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</si>
  <si>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</si>
  <si>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</si>
  <si>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</si>
  <si>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</si>
  <si>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</si>
  <si>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</si>
  <si>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</si>
  <si>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</si>
  <si>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</si>
  <si>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</si>
  <si>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</si>
  <si>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</si>
  <si>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</si>
  <si>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</si>
  <si>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</si>
  <si>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</si>
  <si>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</si>
  <si>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</si>
  <si>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</si>
  <si>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</si>
  <si>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</si>
  <si>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</si>
  <si>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</si>
  <si>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</si>
  <si>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</si>
  <si>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</si>
  <si>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</si>
  <si>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</si>
  <si>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</si>
  <si>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</si>
  <si>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</si>
  <si>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</si>
  <si>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</si>
  <si>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</si>
  <si>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</si>
  <si>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</si>
  <si>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</si>
  <si>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</si>
  <si>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</si>
  <si>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</si>
  <si>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</si>
  <si>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</si>
  <si>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</si>
  <si>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</si>
  <si>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</si>
  <si>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</si>
  <si>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</si>
  <si>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</si>
  <si>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</si>
  <si>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</si>
  <si>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</si>
  <si>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</si>
  <si>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</si>
  <si>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</si>
  <si>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</si>
  <si>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</si>
  <si>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</si>
  <si>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</si>
  <si>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</si>
  <si>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</si>
  <si>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</si>
  <si>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</si>
  <si>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</si>
  <si>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</si>
  <si>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</si>
  <si>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</si>
  <si>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</si>
  <si>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</si>
  <si>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</si>
  <si>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</si>
  <si>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</si>
  <si>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</si>
  <si>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</si>
  <si>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</si>
  <si>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</si>
  <si>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</si>
  <si>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</si>
  <si>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</si>
  <si>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</si>
  <si>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</si>
  <si>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</si>
  <si>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</si>
  <si>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</si>
  <si>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</si>
  <si>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</si>
  <si>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</si>
  <si>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</si>
  <si>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</si>
  <si>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</si>
  <si>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</si>
  <si>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</si>
  <si>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</si>
  <si>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</si>
  <si>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</si>
  <si>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</si>
  <si>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</si>
  <si>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</si>
  <si>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</si>
  <si>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</si>
  <si>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</si>
  <si>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</si>
  <si>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</si>
  <si>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</si>
  <si>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</si>
  <si>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</si>
  <si>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</si>
  <si>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</si>
  <si>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</si>
  <si>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</si>
  <si>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</si>
  <si>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</si>
  <si>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</si>
  <si>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</si>
  <si>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</si>
  <si>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</si>
  <si>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</si>
  <si>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</si>
  <si>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</si>
  <si>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</si>
  <si>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</si>
  <si>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</si>
  <si>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</si>
  <si>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</si>
  <si>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</si>
  <si>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</si>
  <si>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</si>
  <si>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</si>
  <si>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</si>
  <si>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</si>
  <si>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</si>
  <si>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</si>
  <si>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</si>
  <si>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</si>
  <si>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</si>
  <si>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</si>
  <si>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</si>
  <si>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</si>
  <si>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</si>
  <si>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</si>
  <si>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</si>
  <si>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</si>
  <si>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</si>
  <si>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</si>
  <si>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</si>
  <si>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</si>
  <si>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</si>
  <si>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</si>
  <si>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</si>
  <si>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</si>
  <si>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</si>
  <si>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</si>
  <si>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</si>
  <si>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</si>
  <si>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</si>
  <si>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</si>
  <si>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</si>
  <si>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</si>
  <si>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</si>
  <si>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</si>
  <si>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</si>
  <si>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</si>
  <si>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</si>
  <si>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</si>
  <si>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</si>
  <si>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</si>
  <si>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</si>
  <si>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</si>
  <si>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</si>
  <si>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</si>
  <si>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</si>
  <si>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</si>
  <si>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</si>
  <si>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</si>
  <si>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</si>
  <si>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</si>
  <si>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</si>
  <si>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</si>
  <si>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</si>
  <si>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</si>
  <si>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</si>
  <si>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</si>
  <si>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</si>
  <si>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</si>
  <si>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</si>
  <si>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</si>
  <si>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</si>
  <si>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</si>
  <si>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</si>
  <si>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</si>
  <si>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</si>
  <si>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</si>
  <si>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</si>
  <si>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</si>
  <si>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</si>
  <si>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</si>
  <si>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</si>
  <si>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</si>
  <si>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</si>
  <si>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</si>
  <si>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</si>
  <si>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</si>
  <si>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</si>
  <si>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</si>
  <si>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</si>
  <si>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</si>
  <si>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</si>
  <si>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</si>
  <si>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</si>
  <si>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</si>
  <si>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</si>
  <si>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</si>
  <si>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</si>
  <si>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</si>
  <si>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</si>
  <si>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</si>
  <si>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</si>
  <si>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</si>
  <si>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</si>
  <si>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</si>
  <si>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</si>
  <si>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</si>
  <si>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</si>
  <si>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</si>
  <si>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</si>
  <si>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</si>
  <si>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</si>
  <si>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</si>
  <si>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</si>
  <si>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</si>
  <si>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</si>
  <si>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</si>
  <si>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</si>
  <si>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</si>
  <si>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</si>
  <si>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</si>
  <si>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</si>
  <si>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</si>
  <si>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</si>
  <si>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</si>
  <si>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</si>
  <si>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</si>
  <si>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</si>
  <si>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</si>
  <si>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</si>
  <si>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</si>
  <si>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</si>
  <si>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</si>
  <si>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</si>
  <si>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</si>
  <si>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</si>
  <si>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21000</t>
  </si>
  <si>
    <t>水洗化人口等（令和5年度実績）</t>
    <phoneticPr fontId="3"/>
  </si>
  <si>
    <t>し尿処理の状況（令和5年度実績）</t>
    <phoneticPr fontId="3"/>
  </si>
  <si>
    <t>21201</t>
  </si>
  <si>
    <t>岐阜市</t>
  </si>
  <si>
    <t/>
  </si>
  <si>
    <t>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</si>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</sst>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1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345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33</v>
      </c>
      <c r="B7" s="108" t="s">
        <v>256</v>
      </c>
      <c r="C7" s="92" t="s">
        <v>198</v>
      </c>
      <c r="D7" s="93">
        <f t="shared" ref="D7:D49" si="0">+SUM(E7,+I7)</f>
        <v>1939480</v>
      </c>
      <c r="E7" s="93">
        <f t="shared" ref="E7:E49" si="1">+SUM(G7+H7)</f>
        <v>69794</v>
      </c>
      <c r="F7" s="94">
        <f t="shared" ref="F7:F49" si="2">IF(D7&gt;0,E7/D7*100,"-")</f>
        <v>3.598593437416215</v>
      </c>
      <c r="G7" s="93">
        <f>SUM(G$8:G$207)</f>
        <v>69529</v>
      </c>
      <c r="H7" s="93">
        <f>SUM(H$8:H$207)</f>
        <v>265</v>
      </c>
      <c r="I7" s="93">
        <f t="shared" ref="I7:I49" si="3">+SUM(K7,+M7,O7+P7)</f>
        <v>1869686</v>
      </c>
      <c r="J7" s="94">
        <f t="shared" ref="J7:J49" si="4">IF(D7&gt;0,I7/D7*100,"-")</f>
        <v>96.401406562583787</v>
      </c>
      <c r="K7" s="93">
        <f>SUM(K$8:K$207)</f>
        <v>1324709</v>
      </c>
      <c r="L7" s="94">
        <f t="shared" ref="L7:L49" si="5">IF(D7&gt;0,K7/D7*100,"-")</f>
        <v>68.302276898962617</v>
      </c>
      <c r="M7" s="93">
        <f>SUM(M$8:M$207)</f>
        <v>4149</v>
      </c>
      <c r="N7" s="94">
        <f t="shared" ref="N7:N49" si="6">IF(D7&gt;0,M7/D7*100,"-")</f>
        <v>0.2139233196526904</v>
      </c>
      <c r="O7" s="91">
        <f>SUM(O$8:O$207)</f>
        <v>78052</v>
      </c>
      <c r="P7" s="93">
        <f t="shared" ref="P7:P49" si="7">SUM(Q7:S7)</f>
        <v>462776</v>
      </c>
      <c r="Q7" s="93">
        <f>SUM(Q$8:Q$207)</f>
        <v>174409</v>
      </c>
      <c r="R7" s="93">
        <f>SUM(R$8:R$207)</f>
        <v>277180</v>
      </c>
      <c r="S7" s="93">
        <f>SUM(S$8:S$207)</f>
        <v>11187</v>
      </c>
      <c r="T7" s="94">
        <f t="shared" ref="T7:T49" si="8">IF(D7&gt;0,P7/D7*100,"-")</f>
        <v>23.860828675727515</v>
      </c>
      <c r="U7" s="93">
        <f>SUM(U$8:U$207)</f>
        <v>65756</v>
      </c>
      <c r="V7" s="95">
        <f t="shared" ref="V7:AC7" si="9">COUNTIF(V$8:V$207,"○")</f>
        <v>9</v>
      </c>
      <c r="W7" s="95">
        <f t="shared" si="9"/>
        <v>3</v>
      </c>
      <c r="X7" s="95">
        <f t="shared" si="9"/>
        <v>0</v>
      </c>
      <c r="Y7" s="95">
        <f t="shared" si="9"/>
        <v>30</v>
      </c>
      <c r="Z7" s="95">
        <f t="shared" si="9"/>
        <v>4</v>
      </c>
      <c r="AA7" s="95">
        <f t="shared" si="9"/>
        <v>1</v>
      </c>
      <c r="AB7" s="95">
        <f t="shared" si="9"/>
        <v>0</v>
      </c>
      <c r="AC7" s="95">
        <f t="shared" si="9"/>
        <v>37</v>
      </c>
    </row>
    <row r="8" spans="1:31" ht="13.5" customHeight="1" x14ac:dyDescent="0.15">
      <c r="A8" s="85" t="s">
        <v>33</v>
      </c>
      <c r="B8" s="86" t="s">
        <v>259</v>
      </c>
      <c r="C8" s="85" t="s">
        <v>260</v>
      </c>
      <c r="D8" s="87">
        <f t="shared" si="0"/>
        <v>401105</v>
      </c>
      <c r="E8" s="87">
        <f t="shared" si="1"/>
        <v>2231</v>
      </c>
      <c r="F8" s="106">
        <f t="shared" si="2"/>
        <v>0.55621346031587737</v>
      </c>
      <c r="G8" s="87">
        <v>2231</v>
      </c>
      <c r="H8" s="87">
        <v>0</v>
      </c>
      <c r="I8" s="87">
        <f t="shared" si="3"/>
        <v>398874</v>
      </c>
      <c r="J8" s="88">
        <f t="shared" si="4"/>
        <v>99.443786539684126</v>
      </c>
      <c r="K8" s="87">
        <v>328832</v>
      </c>
      <c r="L8" s="88">
        <f t="shared" si="5"/>
        <v>81.981526034330159</v>
      </c>
      <c r="M8" s="87">
        <v>0</v>
      </c>
      <c r="N8" s="88">
        <f t="shared" si="6"/>
        <v>0</v>
      </c>
      <c r="O8" s="87">
        <v>0</v>
      </c>
      <c r="P8" s="87">
        <f t="shared" si="7"/>
        <v>70042</v>
      </c>
      <c r="Q8" s="87">
        <v>46876</v>
      </c>
      <c r="R8" s="87">
        <v>23166</v>
      </c>
      <c r="S8" s="87">
        <v>0</v>
      </c>
      <c r="T8" s="88">
        <f t="shared" si="8"/>
        <v>17.46226050535396</v>
      </c>
      <c r="U8" s="87">
        <v>10786</v>
      </c>
      <c r="V8" s="85"/>
      <c r="W8" s="85" t="s">
        <v>262</v>
      </c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33</v>
      </c>
      <c r="B9" s="86" t="s">
        <v>263</v>
      </c>
      <c r="C9" s="85" t="s">
        <v>264</v>
      </c>
      <c r="D9" s="87">
        <f t="shared" si="0"/>
        <v>155752</v>
      </c>
      <c r="E9" s="87">
        <f t="shared" si="1"/>
        <v>863</v>
      </c>
      <c r="F9" s="106">
        <f t="shared" si="2"/>
        <v>0.55408598284452204</v>
      </c>
      <c r="G9" s="87">
        <v>860</v>
      </c>
      <c r="H9" s="87">
        <v>3</v>
      </c>
      <c r="I9" s="87">
        <f t="shared" si="3"/>
        <v>154889</v>
      </c>
      <c r="J9" s="88">
        <f t="shared" si="4"/>
        <v>99.445914017155474</v>
      </c>
      <c r="K9" s="87">
        <v>128726</v>
      </c>
      <c r="L9" s="88">
        <f t="shared" si="5"/>
        <v>82.648055883712573</v>
      </c>
      <c r="M9" s="87">
        <v>0</v>
      </c>
      <c r="N9" s="88">
        <f t="shared" si="6"/>
        <v>0</v>
      </c>
      <c r="O9" s="87">
        <v>863</v>
      </c>
      <c r="P9" s="87">
        <f t="shared" si="7"/>
        <v>25300</v>
      </c>
      <c r="Q9" s="87">
        <v>0</v>
      </c>
      <c r="R9" s="87">
        <v>14223</v>
      </c>
      <c r="S9" s="87">
        <v>11077</v>
      </c>
      <c r="T9" s="88">
        <f t="shared" si="8"/>
        <v>16.243772150598389</v>
      </c>
      <c r="U9" s="87">
        <v>6115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33</v>
      </c>
      <c r="B10" s="86" t="s">
        <v>265</v>
      </c>
      <c r="C10" s="85" t="s">
        <v>266</v>
      </c>
      <c r="D10" s="87">
        <f t="shared" si="0"/>
        <v>81047</v>
      </c>
      <c r="E10" s="87">
        <f t="shared" si="1"/>
        <v>2972</v>
      </c>
      <c r="F10" s="106">
        <f t="shared" si="2"/>
        <v>3.6670080323762755</v>
      </c>
      <c r="G10" s="87">
        <v>2972</v>
      </c>
      <c r="H10" s="87">
        <v>0</v>
      </c>
      <c r="I10" s="87">
        <f t="shared" si="3"/>
        <v>78075</v>
      </c>
      <c r="J10" s="88">
        <f t="shared" si="4"/>
        <v>96.332991967623727</v>
      </c>
      <c r="K10" s="87">
        <v>64499</v>
      </c>
      <c r="L10" s="88">
        <f t="shared" si="5"/>
        <v>79.582217725517296</v>
      </c>
      <c r="M10" s="87">
        <v>0</v>
      </c>
      <c r="N10" s="88">
        <f t="shared" si="6"/>
        <v>0</v>
      </c>
      <c r="O10" s="87">
        <v>7051</v>
      </c>
      <c r="P10" s="87">
        <f t="shared" si="7"/>
        <v>6525</v>
      </c>
      <c r="Q10" s="87">
        <v>1608</v>
      </c>
      <c r="R10" s="87">
        <v>4917</v>
      </c>
      <c r="S10" s="87">
        <v>0</v>
      </c>
      <c r="T10" s="88">
        <f t="shared" si="8"/>
        <v>8.0508840549310907</v>
      </c>
      <c r="U10" s="87">
        <v>1004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33</v>
      </c>
      <c r="B11" s="86" t="s">
        <v>267</v>
      </c>
      <c r="C11" s="85" t="s">
        <v>268</v>
      </c>
      <c r="D11" s="87">
        <f t="shared" si="0"/>
        <v>103489</v>
      </c>
      <c r="E11" s="87">
        <f t="shared" si="1"/>
        <v>1928</v>
      </c>
      <c r="F11" s="106">
        <f t="shared" si="2"/>
        <v>1.8629999323599611</v>
      </c>
      <c r="G11" s="87">
        <v>1928</v>
      </c>
      <c r="H11" s="87">
        <v>0</v>
      </c>
      <c r="I11" s="87">
        <f t="shared" si="3"/>
        <v>101561</v>
      </c>
      <c r="J11" s="88">
        <f t="shared" si="4"/>
        <v>98.137000067640031</v>
      </c>
      <c r="K11" s="87">
        <v>95758</v>
      </c>
      <c r="L11" s="88">
        <f t="shared" si="5"/>
        <v>92.529640831392712</v>
      </c>
      <c r="M11" s="87">
        <v>0</v>
      </c>
      <c r="N11" s="88">
        <f t="shared" si="6"/>
        <v>0</v>
      </c>
      <c r="O11" s="87">
        <v>123</v>
      </c>
      <c r="P11" s="87">
        <f t="shared" si="7"/>
        <v>5680</v>
      </c>
      <c r="Q11" s="87">
        <v>3408</v>
      </c>
      <c r="R11" s="87">
        <v>2272</v>
      </c>
      <c r="S11" s="87">
        <v>0</v>
      </c>
      <c r="T11" s="88">
        <f t="shared" si="8"/>
        <v>5.4885060247949058</v>
      </c>
      <c r="U11" s="87">
        <v>2576</v>
      </c>
      <c r="V11" s="85"/>
      <c r="W11" s="85" t="s">
        <v>262</v>
      </c>
      <c r="X11" s="85"/>
      <c r="Y11" s="85"/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33</v>
      </c>
      <c r="B12" s="86" t="s">
        <v>269</v>
      </c>
      <c r="C12" s="85" t="s">
        <v>270</v>
      </c>
      <c r="D12" s="87">
        <f t="shared" si="0"/>
        <v>82822</v>
      </c>
      <c r="E12" s="87">
        <f t="shared" si="1"/>
        <v>986</v>
      </c>
      <c r="F12" s="106">
        <f t="shared" si="2"/>
        <v>1.1905049383014175</v>
      </c>
      <c r="G12" s="87">
        <v>986</v>
      </c>
      <c r="H12" s="87">
        <v>0</v>
      </c>
      <c r="I12" s="87">
        <f t="shared" si="3"/>
        <v>81836</v>
      </c>
      <c r="J12" s="88">
        <f t="shared" si="4"/>
        <v>98.809495061698584</v>
      </c>
      <c r="K12" s="87">
        <v>71469</v>
      </c>
      <c r="L12" s="88">
        <f t="shared" si="5"/>
        <v>86.292289488300213</v>
      </c>
      <c r="M12" s="87">
        <v>1168</v>
      </c>
      <c r="N12" s="88">
        <f t="shared" si="6"/>
        <v>1.4102533143367704</v>
      </c>
      <c r="O12" s="87">
        <v>7574</v>
      </c>
      <c r="P12" s="87">
        <f t="shared" si="7"/>
        <v>1625</v>
      </c>
      <c r="Q12" s="87">
        <v>894</v>
      </c>
      <c r="R12" s="87">
        <v>731</v>
      </c>
      <c r="S12" s="87">
        <v>0</v>
      </c>
      <c r="T12" s="88">
        <f t="shared" si="8"/>
        <v>1.9620390717442224</v>
      </c>
      <c r="U12" s="87">
        <v>2545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33</v>
      </c>
      <c r="B13" s="86" t="s">
        <v>271</v>
      </c>
      <c r="C13" s="85" t="s">
        <v>272</v>
      </c>
      <c r="D13" s="87">
        <f t="shared" si="0"/>
        <v>73668</v>
      </c>
      <c r="E13" s="87">
        <f t="shared" si="1"/>
        <v>11747</v>
      </c>
      <c r="F13" s="106">
        <f t="shared" si="2"/>
        <v>15.945865233208448</v>
      </c>
      <c r="G13" s="87">
        <v>11747</v>
      </c>
      <c r="H13" s="87">
        <v>0</v>
      </c>
      <c r="I13" s="87">
        <f t="shared" si="3"/>
        <v>61921</v>
      </c>
      <c r="J13" s="88">
        <f t="shared" si="4"/>
        <v>84.054134766791549</v>
      </c>
      <c r="K13" s="87">
        <v>37939</v>
      </c>
      <c r="L13" s="88">
        <f t="shared" si="5"/>
        <v>51.499972851170114</v>
      </c>
      <c r="M13" s="87">
        <v>0</v>
      </c>
      <c r="N13" s="88">
        <f t="shared" si="6"/>
        <v>0</v>
      </c>
      <c r="O13" s="87">
        <v>6294</v>
      </c>
      <c r="P13" s="87">
        <f t="shared" si="7"/>
        <v>17688</v>
      </c>
      <c r="Q13" s="87">
        <v>452</v>
      </c>
      <c r="R13" s="87">
        <v>17236</v>
      </c>
      <c r="S13" s="87">
        <v>0</v>
      </c>
      <c r="T13" s="88">
        <f t="shared" si="8"/>
        <v>24.010425150676006</v>
      </c>
      <c r="U13" s="87">
        <v>2103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33</v>
      </c>
      <c r="B14" s="86" t="s">
        <v>273</v>
      </c>
      <c r="C14" s="85" t="s">
        <v>274</v>
      </c>
      <c r="D14" s="87">
        <f t="shared" si="0"/>
        <v>18953</v>
      </c>
      <c r="E14" s="87">
        <f t="shared" si="1"/>
        <v>227</v>
      </c>
      <c r="F14" s="106">
        <f t="shared" si="2"/>
        <v>1.1976995726270248</v>
      </c>
      <c r="G14" s="87">
        <v>227</v>
      </c>
      <c r="H14" s="87">
        <v>0</v>
      </c>
      <c r="I14" s="87">
        <f t="shared" si="3"/>
        <v>18726</v>
      </c>
      <c r="J14" s="88">
        <f t="shared" si="4"/>
        <v>98.802300427372984</v>
      </c>
      <c r="K14" s="87">
        <v>10114</v>
      </c>
      <c r="L14" s="88">
        <f t="shared" si="5"/>
        <v>53.363583601540654</v>
      </c>
      <c r="M14" s="87">
        <v>0</v>
      </c>
      <c r="N14" s="88">
        <f t="shared" si="6"/>
        <v>0</v>
      </c>
      <c r="O14" s="87">
        <v>2700</v>
      </c>
      <c r="P14" s="87">
        <f t="shared" si="7"/>
        <v>5912</v>
      </c>
      <c r="Q14" s="87">
        <v>3399</v>
      </c>
      <c r="R14" s="87">
        <v>2513</v>
      </c>
      <c r="S14" s="87">
        <v>0</v>
      </c>
      <c r="T14" s="88">
        <f t="shared" si="8"/>
        <v>31.192950984013084</v>
      </c>
      <c r="U14" s="87">
        <v>603</v>
      </c>
      <c r="V14" s="85"/>
      <c r="W14" s="85" t="s">
        <v>262</v>
      </c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33</v>
      </c>
      <c r="B15" s="86" t="s">
        <v>275</v>
      </c>
      <c r="C15" s="85" t="s">
        <v>276</v>
      </c>
      <c r="D15" s="87">
        <f t="shared" si="0"/>
        <v>35858</v>
      </c>
      <c r="E15" s="87">
        <f t="shared" si="1"/>
        <v>3822</v>
      </c>
      <c r="F15" s="106">
        <f t="shared" si="2"/>
        <v>10.658709353561271</v>
      </c>
      <c r="G15" s="87">
        <v>3822</v>
      </c>
      <c r="H15" s="87">
        <v>0</v>
      </c>
      <c r="I15" s="87">
        <f t="shared" si="3"/>
        <v>32036</v>
      </c>
      <c r="J15" s="88">
        <f t="shared" si="4"/>
        <v>89.341290646438736</v>
      </c>
      <c r="K15" s="87">
        <v>25314</v>
      </c>
      <c r="L15" s="88">
        <f t="shared" si="5"/>
        <v>70.595125216130299</v>
      </c>
      <c r="M15" s="87">
        <v>0</v>
      </c>
      <c r="N15" s="88">
        <f t="shared" si="6"/>
        <v>0</v>
      </c>
      <c r="O15" s="87">
        <v>108</v>
      </c>
      <c r="P15" s="87">
        <f t="shared" si="7"/>
        <v>6614</v>
      </c>
      <c r="Q15" s="87">
        <v>2109</v>
      </c>
      <c r="R15" s="87">
        <v>4505</v>
      </c>
      <c r="S15" s="87">
        <v>0</v>
      </c>
      <c r="T15" s="88">
        <f t="shared" si="8"/>
        <v>18.444977410898545</v>
      </c>
      <c r="U15" s="87">
        <v>1229</v>
      </c>
      <c r="V15" s="85" t="s">
        <v>262</v>
      </c>
      <c r="W15" s="85"/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33</v>
      </c>
      <c r="B16" s="86" t="s">
        <v>277</v>
      </c>
      <c r="C16" s="85" t="s">
        <v>278</v>
      </c>
      <c r="D16" s="87">
        <f t="shared" si="0"/>
        <v>66753</v>
      </c>
      <c r="E16" s="87">
        <f t="shared" si="1"/>
        <v>3377</v>
      </c>
      <c r="F16" s="106">
        <f t="shared" si="2"/>
        <v>5.0589486614833792</v>
      </c>
      <c r="G16" s="87">
        <v>3377</v>
      </c>
      <c r="H16" s="87">
        <v>0</v>
      </c>
      <c r="I16" s="87">
        <f t="shared" si="3"/>
        <v>63376</v>
      </c>
      <c r="J16" s="88">
        <f t="shared" si="4"/>
        <v>94.94105133851663</v>
      </c>
      <c r="K16" s="87">
        <v>25636</v>
      </c>
      <c r="L16" s="88">
        <f t="shared" si="5"/>
        <v>38.404266474914984</v>
      </c>
      <c r="M16" s="87">
        <v>0</v>
      </c>
      <c r="N16" s="88">
        <f t="shared" si="6"/>
        <v>0</v>
      </c>
      <c r="O16" s="87">
        <v>0</v>
      </c>
      <c r="P16" s="87">
        <f t="shared" si="7"/>
        <v>37740</v>
      </c>
      <c r="Q16" s="87">
        <v>13558</v>
      </c>
      <c r="R16" s="87">
        <v>24182</v>
      </c>
      <c r="S16" s="87">
        <v>0</v>
      </c>
      <c r="T16" s="88">
        <f t="shared" si="8"/>
        <v>56.536784863601639</v>
      </c>
      <c r="U16" s="87">
        <v>1499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33</v>
      </c>
      <c r="B17" s="86" t="s">
        <v>279</v>
      </c>
      <c r="C17" s="85" t="s">
        <v>280</v>
      </c>
      <c r="D17" s="87">
        <f t="shared" si="0"/>
        <v>45484</v>
      </c>
      <c r="E17" s="87">
        <f t="shared" si="1"/>
        <v>6274</v>
      </c>
      <c r="F17" s="106">
        <f t="shared" si="2"/>
        <v>13.793861577697653</v>
      </c>
      <c r="G17" s="87">
        <v>6221</v>
      </c>
      <c r="H17" s="87">
        <v>53</v>
      </c>
      <c r="I17" s="87">
        <f t="shared" si="3"/>
        <v>39210</v>
      </c>
      <c r="J17" s="88">
        <f t="shared" si="4"/>
        <v>86.206138422302345</v>
      </c>
      <c r="K17" s="87">
        <v>25142</v>
      </c>
      <c r="L17" s="88">
        <f t="shared" si="5"/>
        <v>55.276580775657372</v>
      </c>
      <c r="M17" s="87">
        <v>0</v>
      </c>
      <c r="N17" s="88">
        <f t="shared" si="6"/>
        <v>0</v>
      </c>
      <c r="O17" s="87">
        <v>1677</v>
      </c>
      <c r="P17" s="87">
        <f t="shared" si="7"/>
        <v>12391</v>
      </c>
      <c r="Q17" s="87">
        <v>693</v>
      </c>
      <c r="R17" s="87">
        <v>11698</v>
      </c>
      <c r="S17" s="87">
        <v>0</v>
      </c>
      <c r="T17" s="88">
        <f t="shared" si="8"/>
        <v>27.242546829654383</v>
      </c>
      <c r="U17" s="87">
        <v>1087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33</v>
      </c>
      <c r="B18" s="86" t="s">
        <v>281</v>
      </c>
      <c r="C18" s="85" t="s">
        <v>282</v>
      </c>
      <c r="D18" s="87">
        <f t="shared" si="0"/>
        <v>57357</v>
      </c>
      <c r="E18" s="87">
        <f t="shared" si="1"/>
        <v>1072</v>
      </c>
      <c r="F18" s="106">
        <f t="shared" si="2"/>
        <v>1.8689959377233816</v>
      </c>
      <c r="G18" s="87">
        <v>1072</v>
      </c>
      <c r="H18" s="87">
        <v>0</v>
      </c>
      <c r="I18" s="87">
        <f t="shared" si="3"/>
        <v>56285</v>
      </c>
      <c r="J18" s="88">
        <f t="shared" si="4"/>
        <v>98.131004062276617</v>
      </c>
      <c r="K18" s="87">
        <v>46866</v>
      </c>
      <c r="L18" s="88">
        <f t="shared" si="5"/>
        <v>81.709294419164181</v>
      </c>
      <c r="M18" s="87">
        <v>0</v>
      </c>
      <c r="N18" s="88">
        <f t="shared" si="6"/>
        <v>0</v>
      </c>
      <c r="O18" s="87">
        <v>2422</v>
      </c>
      <c r="P18" s="87">
        <f t="shared" si="7"/>
        <v>6997</v>
      </c>
      <c r="Q18" s="87">
        <v>2008</v>
      </c>
      <c r="R18" s="87">
        <v>4989</v>
      </c>
      <c r="S18" s="87">
        <v>0</v>
      </c>
      <c r="T18" s="88">
        <f t="shared" si="8"/>
        <v>12.199034119636663</v>
      </c>
      <c r="U18" s="87">
        <v>5983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33</v>
      </c>
      <c r="B19" s="86" t="s">
        <v>283</v>
      </c>
      <c r="C19" s="85" t="s">
        <v>284</v>
      </c>
      <c r="D19" s="87">
        <f t="shared" si="0"/>
        <v>53051</v>
      </c>
      <c r="E19" s="87">
        <f t="shared" si="1"/>
        <v>3023</v>
      </c>
      <c r="F19" s="106">
        <f t="shared" si="2"/>
        <v>5.6982903244048178</v>
      </c>
      <c r="G19" s="87">
        <v>3011</v>
      </c>
      <c r="H19" s="87">
        <v>12</v>
      </c>
      <c r="I19" s="87">
        <f t="shared" si="3"/>
        <v>50028</v>
      </c>
      <c r="J19" s="88">
        <f t="shared" si="4"/>
        <v>94.301709675595177</v>
      </c>
      <c r="K19" s="87">
        <v>39900</v>
      </c>
      <c r="L19" s="88">
        <f t="shared" si="5"/>
        <v>75.210646359163817</v>
      </c>
      <c r="M19" s="87">
        <v>0</v>
      </c>
      <c r="N19" s="88">
        <f t="shared" si="6"/>
        <v>0</v>
      </c>
      <c r="O19" s="87">
        <v>329</v>
      </c>
      <c r="P19" s="87">
        <f t="shared" si="7"/>
        <v>9799</v>
      </c>
      <c r="Q19" s="87">
        <v>2873</v>
      </c>
      <c r="R19" s="87">
        <v>6926</v>
      </c>
      <c r="S19" s="87">
        <v>0</v>
      </c>
      <c r="T19" s="88">
        <f t="shared" si="8"/>
        <v>18.470905355224218</v>
      </c>
      <c r="U19" s="87">
        <v>2104</v>
      </c>
      <c r="V19" s="85" t="s">
        <v>262</v>
      </c>
      <c r="W19" s="85"/>
      <c r="X19" s="85"/>
      <c r="Y19" s="85"/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33</v>
      </c>
      <c r="B20" s="86" t="s">
        <v>285</v>
      </c>
      <c r="C20" s="85" t="s">
        <v>286</v>
      </c>
      <c r="D20" s="87">
        <f t="shared" si="0"/>
        <v>142403</v>
      </c>
      <c r="E20" s="87">
        <f t="shared" si="1"/>
        <v>5163</v>
      </c>
      <c r="F20" s="106">
        <f t="shared" si="2"/>
        <v>3.6256258646236383</v>
      </c>
      <c r="G20" s="87">
        <v>5163</v>
      </c>
      <c r="H20" s="87">
        <v>0</v>
      </c>
      <c r="I20" s="87">
        <f t="shared" si="3"/>
        <v>137240</v>
      </c>
      <c r="J20" s="88">
        <f t="shared" si="4"/>
        <v>96.374374135376357</v>
      </c>
      <c r="K20" s="87">
        <v>107157</v>
      </c>
      <c r="L20" s="88">
        <f t="shared" si="5"/>
        <v>75.249116942761034</v>
      </c>
      <c r="M20" s="87">
        <v>0</v>
      </c>
      <c r="N20" s="88">
        <f t="shared" si="6"/>
        <v>0</v>
      </c>
      <c r="O20" s="87">
        <v>0</v>
      </c>
      <c r="P20" s="87">
        <f t="shared" si="7"/>
        <v>30083</v>
      </c>
      <c r="Q20" s="87">
        <v>5437</v>
      </c>
      <c r="R20" s="87">
        <v>24646</v>
      </c>
      <c r="S20" s="87">
        <v>0</v>
      </c>
      <c r="T20" s="88">
        <f t="shared" si="8"/>
        <v>21.125257192615322</v>
      </c>
      <c r="U20" s="87">
        <v>3875</v>
      </c>
      <c r="V20" s="85"/>
      <c r="W20" s="85"/>
      <c r="X20" s="85"/>
      <c r="Y20" s="85" t="s">
        <v>262</v>
      </c>
      <c r="Z20" s="85"/>
      <c r="AA20" s="85"/>
      <c r="AB20" s="85"/>
      <c r="AC20" s="85" t="s">
        <v>262</v>
      </c>
      <c r="AD20" s="115" t="s">
        <v>261</v>
      </c>
    </row>
    <row r="21" spans="1:30" ht="13.5" customHeight="1" x14ac:dyDescent="0.15">
      <c r="A21" s="85" t="s">
        <v>33</v>
      </c>
      <c r="B21" s="86" t="s">
        <v>287</v>
      </c>
      <c r="C21" s="85" t="s">
        <v>288</v>
      </c>
      <c r="D21" s="87">
        <f t="shared" si="0"/>
        <v>98594</v>
      </c>
      <c r="E21" s="87">
        <f t="shared" si="1"/>
        <v>2394</v>
      </c>
      <c r="F21" s="106">
        <f t="shared" si="2"/>
        <v>2.4281396433860074</v>
      </c>
      <c r="G21" s="87">
        <v>2394</v>
      </c>
      <c r="H21" s="87">
        <v>0</v>
      </c>
      <c r="I21" s="87">
        <f t="shared" si="3"/>
        <v>96200</v>
      </c>
      <c r="J21" s="88">
        <f t="shared" si="4"/>
        <v>97.571860356613996</v>
      </c>
      <c r="K21" s="87">
        <v>88011</v>
      </c>
      <c r="L21" s="88">
        <f t="shared" si="5"/>
        <v>89.266081100269787</v>
      </c>
      <c r="M21" s="87">
        <v>0</v>
      </c>
      <c r="N21" s="88">
        <f t="shared" si="6"/>
        <v>0</v>
      </c>
      <c r="O21" s="87">
        <v>0</v>
      </c>
      <c r="P21" s="87">
        <f t="shared" si="7"/>
        <v>8189</v>
      </c>
      <c r="Q21" s="87">
        <v>1780</v>
      </c>
      <c r="R21" s="87">
        <v>6409</v>
      </c>
      <c r="S21" s="87">
        <v>0</v>
      </c>
      <c r="T21" s="88">
        <f t="shared" si="8"/>
        <v>8.3057792563441986</v>
      </c>
      <c r="U21" s="87">
        <v>8679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33</v>
      </c>
      <c r="B22" s="86" t="s">
        <v>289</v>
      </c>
      <c r="C22" s="85" t="s">
        <v>290</v>
      </c>
      <c r="D22" s="87">
        <f t="shared" si="0"/>
        <v>24030</v>
      </c>
      <c r="E22" s="87">
        <f t="shared" si="1"/>
        <v>1848</v>
      </c>
      <c r="F22" s="106">
        <f t="shared" si="2"/>
        <v>7.690387016229713</v>
      </c>
      <c r="G22" s="87">
        <v>1848</v>
      </c>
      <c r="H22" s="87">
        <v>0</v>
      </c>
      <c r="I22" s="87">
        <f t="shared" si="3"/>
        <v>22182</v>
      </c>
      <c r="J22" s="88">
        <f t="shared" si="4"/>
        <v>92.309612983770279</v>
      </c>
      <c r="K22" s="87">
        <v>5465</v>
      </c>
      <c r="L22" s="88">
        <f t="shared" si="5"/>
        <v>22.742405326674987</v>
      </c>
      <c r="M22" s="87">
        <v>0</v>
      </c>
      <c r="N22" s="88">
        <f t="shared" si="6"/>
        <v>0</v>
      </c>
      <c r="O22" s="87">
        <v>5679</v>
      </c>
      <c r="P22" s="87">
        <f t="shared" si="7"/>
        <v>11038</v>
      </c>
      <c r="Q22" s="87">
        <v>6371</v>
      </c>
      <c r="R22" s="87">
        <v>4667</v>
      </c>
      <c r="S22" s="87">
        <v>0</v>
      </c>
      <c r="T22" s="88">
        <f t="shared" si="8"/>
        <v>45.934248855597168</v>
      </c>
      <c r="U22" s="87">
        <v>763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33</v>
      </c>
      <c r="B23" s="86" t="s">
        <v>291</v>
      </c>
      <c r="C23" s="85" t="s">
        <v>292</v>
      </c>
      <c r="D23" s="87">
        <f t="shared" si="0"/>
        <v>56274</v>
      </c>
      <c r="E23" s="87">
        <f t="shared" si="1"/>
        <v>551</v>
      </c>
      <c r="F23" s="106">
        <f t="shared" si="2"/>
        <v>0.97913779009844681</v>
      </c>
      <c r="G23" s="87">
        <v>551</v>
      </c>
      <c r="H23" s="87">
        <v>0</v>
      </c>
      <c r="I23" s="87">
        <f t="shared" si="3"/>
        <v>55723</v>
      </c>
      <c r="J23" s="88">
        <f t="shared" si="4"/>
        <v>99.020862209901551</v>
      </c>
      <c r="K23" s="87">
        <v>3009</v>
      </c>
      <c r="L23" s="88">
        <f t="shared" si="5"/>
        <v>5.3470519245122086</v>
      </c>
      <c r="M23" s="87">
        <v>2120</v>
      </c>
      <c r="N23" s="88">
        <f t="shared" si="6"/>
        <v>3.7672815154423001</v>
      </c>
      <c r="O23" s="87">
        <v>334</v>
      </c>
      <c r="P23" s="87">
        <f t="shared" si="7"/>
        <v>50260</v>
      </c>
      <c r="Q23" s="87">
        <v>21668</v>
      </c>
      <c r="R23" s="87">
        <v>28592</v>
      </c>
      <c r="S23" s="87">
        <v>0</v>
      </c>
      <c r="T23" s="88">
        <f t="shared" si="8"/>
        <v>89.3130042293066</v>
      </c>
      <c r="U23" s="87">
        <v>2722</v>
      </c>
      <c r="V23" s="85"/>
      <c r="W23" s="85"/>
      <c r="X23" s="85"/>
      <c r="Y23" s="85" t="s">
        <v>262</v>
      </c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33</v>
      </c>
      <c r="B24" s="86" t="s">
        <v>293</v>
      </c>
      <c r="C24" s="85" t="s">
        <v>294</v>
      </c>
      <c r="D24" s="87">
        <f t="shared" si="0"/>
        <v>21877</v>
      </c>
      <c r="E24" s="87">
        <f t="shared" si="1"/>
        <v>441</v>
      </c>
      <c r="F24" s="106">
        <f t="shared" si="2"/>
        <v>2.0158156968505736</v>
      </c>
      <c r="G24" s="87">
        <v>441</v>
      </c>
      <c r="H24" s="87">
        <v>0</v>
      </c>
      <c r="I24" s="87">
        <f t="shared" si="3"/>
        <v>21436</v>
      </c>
      <c r="J24" s="88">
        <f t="shared" si="4"/>
        <v>97.984184303149419</v>
      </c>
      <c r="K24" s="87">
        <v>15633</v>
      </c>
      <c r="L24" s="88">
        <f t="shared" si="5"/>
        <v>71.458609498560136</v>
      </c>
      <c r="M24" s="87">
        <v>0</v>
      </c>
      <c r="N24" s="88">
        <f t="shared" si="6"/>
        <v>0</v>
      </c>
      <c r="O24" s="87">
        <v>2908</v>
      </c>
      <c r="P24" s="87">
        <f t="shared" si="7"/>
        <v>2895</v>
      </c>
      <c r="Q24" s="87">
        <v>1138</v>
      </c>
      <c r="R24" s="87">
        <v>1757</v>
      </c>
      <c r="S24" s="87">
        <v>0</v>
      </c>
      <c r="T24" s="88">
        <f t="shared" si="8"/>
        <v>13.233075833066691</v>
      </c>
      <c r="U24" s="87">
        <v>230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33</v>
      </c>
      <c r="B25" s="86" t="s">
        <v>295</v>
      </c>
      <c r="C25" s="85" t="s">
        <v>296</v>
      </c>
      <c r="D25" s="87">
        <f t="shared" si="0"/>
        <v>32204</v>
      </c>
      <c r="E25" s="87">
        <f t="shared" si="1"/>
        <v>1079</v>
      </c>
      <c r="F25" s="106">
        <f t="shared" si="2"/>
        <v>3.3505154639175259</v>
      </c>
      <c r="G25" s="87">
        <v>1047</v>
      </c>
      <c r="H25" s="87">
        <v>32</v>
      </c>
      <c r="I25" s="87">
        <f t="shared" si="3"/>
        <v>31125</v>
      </c>
      <c r="J25" s="88">
        <f t="shared" si="4"/>
        <v>96.649484536082468</v>
      </c>
      <c r="K25" s="87">
        <v>5191</v>
      </c>
      <c r="L25" s="88">
        <f t="shared" si="5"/>
        <v>16.119115637808967</v>
      </c>
      <c r="M25" s="87">
        <v>0</v>
      </c>
      <c r="N25" s="88">
        <f t="shared" si="6"/>
        <v>0</v>
      </c>
      <c r="O25" s="87">
        <v>9519</v>
      </c>
      <c r="P25" s="87">
        <f t="shared" si="7"/>
        <v>16415</v>
      </c>
      <c r="Q25" s="87">
        <v>6459</v>
      </c>
      <c r="R25" s="87">
        <v>9956</v>
      </c>
      <c r="S25" s="87">
        <v>0</v>
      </c>
      <c r="T25" s="88">
        <f t="shared" si="8"/>
        <v>50.971928952925104</v>
      </c>
      <c r="U25" s="87">
        <v>767</v>
      </c>
      <c r="V25" s="85"/>
      <c r="W25" s="85"/>
      <c r="X25" s="85"/>
      <c r="Y25" s="85" t="s">
        <v>262</v>
      </c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33</v>
      </c>
      <c r="B26" s="86" t="s">
        <v>297</v>
      </c>
      <c r="C26" s="85" t="s">
        <v>298</v>
      </c>
      <c r="D26" s="87">
        <f t="shared" si="0"/>
        <v>36922</v>
      </c>
      <c r="E26" s="87">
        <f t="shared" si="1"/>
        <v>3442</v>
      </c>
      <c r="F26" s="106">
        <f t="shared" si="2"/>
        <v>9.3223552353610302</v>
      </c>
      <c r="G26" s="87">
        <v>3442</v>
      </c>
      <c r="H26" s="87">
        <v>0</v>
      </c>
      <c r="I26" s="87">
        <f t="shared" si="3"/>
        <v>33480</v>
      </c>
      <c r="J26" s="88">
        <f t="shared" si="4"/>
        <v>90.67764476463897</v>
      </c>
      <c r="K26" s="87">
        <v>17746</v>
      </c>
      <c r="L26" s="88">
        <f t="shared" si="5"/>
        <v>48.063485184984565</v>
      </c>
      <c r="M26" s="87">
        <v>0</v>
      </c>
      <c r="N26" s="88">
        <f t="shared" si="6"/>
        <v>0</v>
      </c>
      <c r="O26" s="87">
        <v>6760</v>
      </c>
      <c r="P26" s="87">
        <f t="shared" si="7"/>
        <v>8974</v>
      </c>
      <c r="Q26" s="87">
        <v>3904</v>
      </c>
      <c r="R26" s="87">
        <v>5070</v>
      </c>
      <c r="S26" s="87">
        <v>0</v>
      </c>
      <c r="T26" s="88">
        <f t="shared" si="8"/>
        <v>24.305292237690264</v>
      </c>
      <c r="U26" s="87">
        <v>627</v>
      </c>
      <c r="V26" s="85"/>
      <c r="W26" s="85"/>
      <c r="X26" s="85"/>
      <c r="Y26" s="85" t="s">
        <v>262</v>
      </c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33</v>
      </c>
      <c r="B27" s="86" t="s">
        <v>299</v>
      </c>
      <c r="C27" s="85" t="s">
        <v>300</v>
      </c>
      <c r="D27" s="87">
        <f t="shared" si="0"/>
        <v>28584</v>
      </c>
      <c r="E27" s="87">
        <f t="shared" si="1"/>
        <v>1272</v>
      </c>
      <c r="F27" s="106">
        <f t="shared" si="2"/>
        <v>4.4500419815281278</v>
      </c>
      <c r="G27" s="87">
        <v>1272</v>
      </c>
      <c r="H27" s="87">
        <v>0</v>
      </c>
      <c r="I27" s="87">
        <f t="shared" si="3"/>
        <v>27312</v>
      </c>
      <c r="J27" s="88">
        <f t="shared" si="4"/>
        <v>95.54995801847187</v>
      </c>
      <c r="K27" s="87">
        <v>15788</v>
      </c>
      <c r="L27" s="88">
        <f t="shared" si="5"/>
        <v>55.233697173243769</v>
      </c>
      <c r="M27" s="87">
        <v>0</v>
      </c>
      <c r="N27" s="88">
        <f t="shared" si="6"/>
        <v>0</v>
      </c>
      <c r="O27" s="87">
        <v>5464</v>
      </c>
      <c r="P27" s="87">
        <f t="shared" si="7"/>
        <v>6060</v>
      </c>
      <c r="Q27" s="87">
        <v>1959</v>
      </c>
      <c r="R27" s="87">
        <v>4047</v>
      </c>
      <c r="S27" s="87">
        <v>54</v>
      </c>
      <c r="T27" s="88">
        <f t="shared" si="8"/>
        <v>21.200671704450041</v>
      </c>
      <c r="U27" s="87">
        <v>736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33</v>
      </c>
      <c r="B28" s="86" t="s">
        <v>301</v>
      </c>
      <c r="C28" s="85" t="s">
        <v>302</v>
      </c>
      <c r="D28" s="87">
        <f t="shared" si="0"/>
        <v>31303</v>
      </c>
      <c r="E28" s="87">
        <f t="shared" si="1"/>
        <v>1181</v>
      </c>
      <c r="F28" s="106">
        <f t="shared" si="2"/>
        <v>3.7728013289461071</v>
      </c>
      <c r="G28" s="87">
        <v>1181</v>
      </c>
      <c r="H28" s="87">
        <v>0</v>
      </c>
      <c r="I28" s="87">
        <f t="shared" si="3"/>
        <v>30122</v>
      </c>
      <c r="J28" s="88">
        <f t="shared" si="4"/>
        <v>96.227198671053898</v>
      </c>
      <c r="K28" s="87">
        <v>18129</v>
      </c>
      <c r="L28" s="88">
        <f t="shared" si="5"/>
        <v>57.914576877615566</v>
      </c>
      <c r="M28" s="87">
        <v>0</v>
      </c>
      <c r="N28" s="88">
        <f t="shared" si="6"/>
        <v>0</v>
      </c>
      <c r="O28" s="87">
        <v>1924</v>
      </c>
      <c r="P28" s="87">
        <f t="shared" si="7"/>
        <v>10069</v>
      </c>
      <c r="Q28" s="87">
        <v>6007</v>
      </c>
      <c r="R28" s="87">
        <v>4062</v>
      </c>
      <c r="S28" s="87">
        <v>0</v>
      </c>
      <c r="T28" s="88">
        <f t="shared" si="8"/>
        <v>32.166246046704785</v>
      </c>
      <c r="U28" s="87">
        <v>1114</v>
      </c>
      <c r="V28" s="85" t="s">
        <v>262</v>
      </c>
      <c r="W28" s="85"/>
      <c r="X28" s="85"/>
      <c r="Y28" s="85"/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33</v>
      </c>
      <c r="B29" s="86" t="s">
        <v>303</v>
      </c>
      <c r="C29" s="85" t="s">
        <v>304</v>
      </c>
      <c r="D29" s="87">
        <f t="shared" si="0"/>
        <v>26228</v>
      </c>
      <c r="E29" s="87">
        <f t="shared" si="1"/>
        <v>205</v>
      </c>
      <c r="F29" s="106">
        <f t="shared" si="2"/>
        <v>0.78160744242793956</v>
      </c>
      <c r="G29" s="87">
        <v>205</v>
      </c>
      <c r="H29" s="87">
        <v>0</v>
      </c>
      <c r="I29" s="87">
        <f t="shared" si="3"/>
        <v>26023</v>
      </c>
      <c r="J29" s="88">
        <f t="shared" si="4"/>
        <v>99.218392557572059</v>
      </c>
      <c r="K29" s="87">
        <v>21911</v>
      </c>
      <c r="L29" s="88">
        <f t="shared" si="5"/>
        <v>83.540491078236997</v>
      </c>
      <c r="M29" s="87">
        <v>0</v>
      </c>
      <c r="N29" s="88">
        <f t="shared" si="6"/>
        <v>0</v>
      </c>
      <c r="O29" s="87">
        <v>0</v>
      </c>
      <c r="P29" s="87">
        <f t="shared" si="7"/>
        <v>4112</v>
      </c>
      <c r="Q29" s="87">
        <v>2321</v>
      </c>
      <c r="R29" s="87">
        <v>1791</v>
      </c>
      <c r="S29" s="87">
        <v>0</v>
      </c>
      <c r="T29" s="88">
        <f t="shared" si="8"/>
        <v>15.677901479335063</v>
      </c>
      <c r="U29" s="87">
        <v>719</v>
      </c>
      <c r="V29" s="85"/>
      <c r="W29" s="85"/>
      <c r="X29" s="85"/>
      <c r="Y29" s="85" t="s">
        <v>262</v>
      </c>
      <c r="Z29" s="85"/>
      <c r="AA29" s="85"/>
      <c r="AB29" s="85"/>
      <c r="AC29" s="85" t="s">
        <v>262</v>
      </c>
      <c r="AD29" s="115" t="s">
        <v>261</v>
      </c>
    </row>
    <row r="30" spans="1:30" ht="13.5" customHeight="1" x14ac:dyDescent="0.15">
      <c r="A30" s="85" t="s">
        <v>33</v>
      </c>
      <c r="B30" s="86" t="s">
        <v>305</v>
      </c>
      <c r="C30" s="85" t="s">
        <v>306</v>
      </c>
      <c r="D30" s="87">
        <f t="shared" si="0"/>
        <v>21845</v>
      </c>
      <c r="E30" s="87">
        <f t="shared" si="1"/>
        <v>1075</v>
      </c>
      <c r="F30" s="106">
        <f t="shared" si="2"/>
        <v>4.9210345616845963</v>
      </c>
      <c r="G30" s="87">
        <v>1075</v>
      </c>
      <c r="H30" s="87">
        <v>0</v>
      </c>
      <c r="I30" s="87">
        <f t="shared" si="3"/>
        <v>20770</v>
      </c>
      <c r="J30" s="88">
        <f t="shared" si="4"/>
        <v>95.078965438315393</v>
      </c>
      <c r="K30" s="87">
        <v>17717</v>
      </c>
      <c r="L30" s="88">
        <f t="shared" si="5"/>
        <v>81.103227283131147</v>
      </c>
      <c r="M30" s="87">
        <v>0</v>
      </c>
      <c r="N30" s="88">
        <f t="shared" si="6"/>
        <v>0</v>
      </c>
      <c r="O30" s="87">
        <v>0</v>
      </c>
      <c r="P30" s="87">
        <f t="shared" si="7"/>
        <v>3053</v>
      </c>
      <c r="Q30" s="87">
        <v>2306</v>
      </c>
      <c r="R30" s="87">
        <v>747</v>
      </c>
      <c r="S30" s="87">
        <v>0</v>
      </c>
      <c r="T30" s="88">
        <f t="shared" si="8"/>
        <v>13.975738155184253</v>
      </c>
      <c r="U30" s="87">
        <v>386</v>
      </c>
      <c r="V30" s="85"/>
      <c r="W30" s="85"/>
      <c r="X30" s="85"/>
      <c r="Y30" s="85" t="s">
        <v>262</v>
      </c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33</v>
      </c>
      <c r="B31" s="86" t="s">
        <v>307</v>
      </c>
      <c r="C31" s="85" t="s">
        <v>308</v>
      </c>
      <c r="D31" s="87">
        <f t="shared" si="0"/>
        <v>25203</v>
      </c>
      <c r="E31" s="87">
        <f t="shared" si="1"/>
        <v>1637</v>
      </c>
      <c r="F31" s="106">
        <f t="shared" si="2"/>
        <v>6.4952585009721062</v>
      </c>
      <c r="G31" s="87">
        <v>1637</v>
      </c>
      <c r="H31" s="87">
        <v>0</v>
      </c>
      <c r="I31" s="87">
        <f t="shared" si="3"/>
        <v>23566</v>
      </c>
      <c r="J31" s="88">
        <f t="shared" si="4"/>
        <v>93.504741499027887</v>
      </c>
      <c r="K31" s="87">
        <v>6533</v>
      </c>
      <c r="L31" s="88">
        <f t="shared" si="5"/>
        <v>25.921517279688928</v>
      </c>
      <c r="M31" s="87">
        <v>861</v>
      </c>
      <c r="N31" s="88">
        <f t="shared" si="6"/>
        <v>3.4162599690513038</v>
      </c>
      <c r="O31" s="87">
        <v>400</v>
      </c>
      <c r="P31" s="87">
        <f t="shared" si="7"/>
        <v>15772</v>
      </c>
      <c r="Q31" s="87">
        <v>7072</v>
      </c>
      <c r="R31" s="87">
        <v>8700</v>
      </c>
      <c r="S31" s="87">
        <v>0</v>
      </c>
      <c r="T31" s="88">
        <f t="shared" si="8"/>
        <v>62.579851604967665</v>
      </c>
      <c r="U31" s="87">
        <v>693</v>
      </c>
      <c r="V31" s="85" t="s">
        <v>262</v>
      </c>
      <c r="W31" s="85"/>
      <c r="X31" s="85"/>
      <c r="Y31" s="85"/>
      <c r="Z31" s="85"/>
      <c r="AA31" s="85" t="s">
        <v>262</v>
      </c>
      <c r="AB31" s="85"/>
      <c r="AC31" s="85"/>
      <c r="AD31" s="115" t="s">
        <v>261</v>
      </c>
    </row>
    <row r="32" spans="1:30" ht="13.5" customHeight="1" x14ac:dyDescent="0.15">
      <c r="A32" s="85" t="s">
        <v>33</v>
      </c>
      <c r="B32" s="86" t="s">
        <v>309</v>
      </c>
      <c r="C32" s="85" t="s">
        <v>310</v>
      </c>
      <c r="D32" s="87">
        <f t="shared" si="0"/>
        <v>26085</v>
      </c>
      <c r="E32" s="87">
        <f t="shared" si="1"/>
        <v>744</v>
      </c>
      <c r="F32" s="106">
        <f t="shared" si="2"/>
        <v>2.8522139160437034</v>
      </c>
      <c r="G32" s="87">
        <v>579</v>
      </c>
      <c r="H32" s="87">
        <v>165</v>
      </c>
      <c r="I32" s="87">
        <f t="shared" si="3"/>
        <v>25341</v>
      </c>
      <c r="J32" s="88">
        <f t="shared" si="4"/>
        <v>97.147786083956305</v>
      </c>
      <c r="K32" s="87">
        <v>11930</v>
      </c>
      <c r="L32" s="88">
        <f t="shared" si="5"/>
        <v>45.735096798926591</v>
      </c>
      <c r="M32" s="87">
        <v>0</v>
      </c>
      <c r="N32" s="88">
        <f t="shared" si="6"/>
        <v>0</v>
      </c>
      <c r="O32" s="87">
        <v>385</v>
      </c>
      <c r="P32" s="87">
        <f t="shared" si="7"/>
        <v>13026</v>
      </c>
      <c r="Q32" s="87">
        <v>5429</v>
      </c>
      <c r="R32" s="87">
        <v>7597</v>
      </c>
      <c r="S32" s="87">
        <v>0</v>
      </c>
      <c r="T32" s="88">
        <f t="shared" si="8"/>
        <v>49.936745255894195</v>
      </c>
      <c r="U32" s="87">
        <v>974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33</v>
      </c>
      <c r="B33" s="86" t="s">
        <v>311</v>
      </c>
      <c r="C33" s="85" t="s">
        <v>312</v>
      </c>
      <c r="D33" s="87">
        <f t="shared" si="0"/>
        <v>6052</v>
      </c>
      <c r="E33" s="87">
        <f t="shared" si="1"/>
        <v>544</v>
      </c>
      <c r="F33" s="106">
        <f t="shared" si="2"/>
        <v>8.9887640449438209</v>
      </c>
      <c r="G33" s="87">
        <v>544</v>
      </c>
      <c r="H33" s="87">
        <v>0</v>
      </c>
      <c r="I33" s="87">
        <f t="shared" si="3"/>
        <v>5508</v>
      </c>
      <c r="J33" s="88">
        <f t="shared" si="4"/>
        <v>91.011235955056179</v>
      </c>
      <c r="K33" s="87">
        <v>4022</v>
      </c>
      <c r="L33" s="88">
        <f t="shared" si="5"/>
        <v>66.457369464639797</v>
      </c>
      <c r="M33" s="87">
        <v>0</v>
      </c>
      <c r="N33" s="88">
        <f t="shared" si="6"/>
        <v>0</v>
      </c>
      <c r="O33" s="87">
        <v>584</v>
      </c>
      <c r="P33" s="87">
        <f t="shared" si="7"/>
        <v>902</v>
      </c>
      <c r="Q33" s="87">
        <v>449</v>
      </c>
      <c r="R33" s="87">
        <v>453</v>
      </c>
      <c r="S33" s="87">
        <v>0</v>
      </c>
      <c r="T33" s="88">
        <f t="shared" si="8"/>
        <v>14.904163912756113</v>
      </c>
      <c r="U33" s="87">
        <v>139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33</v>
      </c>
      <c r="B34" s="86" t="s">
        <v>313</v>
      </c>
      <c r="C34" s="85" t="s">
        <v>314</v>
      </c>
      <c r="D34" s="87">
        <f t="shared" si="0"/>
        <v>18075</v>
      </c>
      <c r="E34" s="87">
        <f t="shared" si="1"/>
        <v>1176</v>
      </c>
      <c r="F34" s="106">
        <f t="shared" si="2"/>
        <v>6.5062240663900415</v>
      </c>
      <c r="G34" s="87">
        <v>1176</v>
      </c>
      <c r="H34" s="87">
        <v>0</v>
      </c>
      <c r="I34" s="87">
        <f t="shared" si="3"/>
        <v>16899</v>
      </c>
      <c r="J34" s="88">
        <f t="shared" si="4"/>
        <v>93.493775933609953</v>
      </c>
      <c r="K34" s="87">
        <v>8650</v>
      </c>
      <c r="L34" s="88">
        <f t="shared" si="5"/>
        <v>47.856154910096819</v>
      </c>
      <c r="M34" s="87">
        <v>0</v>
      </c>
      <c r="N34" s="88">
        <f t="shared" si="6"/>
        <v>0</v>
      </c>
      <c r="O34" s="87">
        <v>0</v>
      </c>
      <c r="P34" s="87">
        <f t="shared" si="7"/>
        <v>8249</v>
      </c>
      <c r="Q34" s="87">
        <v>5375</v>
      </c>
      <c r="R34" s="87">
        <v>2874</v>
      </c>
      <c r="S34" s="87">
        <v>0</v>
      </c>
      <c r="T34" s="88">
        <f t="shared" si="8"/>
        <v>45.637621023513141</v>
      </c>
      <c r="U34" s="87">
        <v>476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33</v>
      </c>
      <c r="B35" s="86" t="s">
        <v>315</v>
      </c>
      <c r="C35" s="85" t="s">
        <v>316</v>
      </c>
      <c r="D35" s="87">
        <f t="shared" si="0"/>
        <v>9301</v>
      </c>
      <c r="E35" s="87">
        <f t="shared" si="1"/>
        <v>390</v>
      </c>
      <c r="F35" s="106">
        <f t="shared" si="2"/>
        <v>4.1930975163960857</v>
      </c>
      <c r="G35" s="87">
        <v>390</v>
      </c>
      <c r="H35" s="87">
        <v>0</v>
      </c>
      <c r="I35" s="87">
        <f t="shared" si="3"/>
        <v>8911</v>
      </c>
      <c r="J35" s="88">
        <f t="shared" si="4"/>
        <v>95.80690248360392</v>
      </c>
      <c r="K35" s="87">
        <v>4153</v>
      </c>
      <c r="L35" s="88">
        <f t="shared" si="5"/>
        <v>44.651112783571662</v>
      </c>
      <c r="M35" s="87">
        <v>0</v>
      </c>
      <c r="N35" s="88">
        <f t="shared" si="6"/>
        <v>0</v>
      </c>
      <c r="O35" s="87">
        <v>0</v>
      </c>
      <c r="P35" s="87">
        <f t="shared" si="7"/>
        <v>4758</v>
      </c>
      <c r="Q35" s="87">
        <v>2635</v>
      </c>
      <c r="R35" s="87">
        <v>2123</v>
      </c>
      <c r="S35" s="87">
        <v>0</v>
      </c>
      <c r="T35" s="88">
        <f t="shared" si="8"/>
        <v>51.155789700032251</v>
      </c>
      <c r="U35" s="87">
        <v>464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33</v>
      </c>
      <c r="B36" s="86" t="s">
        <v>317</v>
      </c>
      <c r="C36" s="85" t="s">
        <v>318</v>
      </c>
      <c r="D36" s="87">
        <f t="shared" si="0"/>
        <v>13986</v>
      </c>
      <c r="E36" s="87">
        <f t="shared" si="1"/>
        <v>225</v>
      </c>
      <c r="F36" s="106">
        <f t="shared" si="2"/>
        <v>1.6087516087516087</v>
      </c>
      <c r="G36" s="87">
        <v>225</v>
      </c>
      <c r="H36" s="87">
        <v>0</v>
      </c>
      <c r="I36" s="87">
        <f t="shared" si="3"/>
        <v>13761</v>
      </c>
      <c r="J36" s="88">
        <f t="shared" si="4"/>
        <v>98.391248391248382</v>
      </c>
      <c r="K36" s="87">
        <v>12087</v>
      </c>
      <c r="L36" s="88">
        <f t="shared" si="5"/>
        <v>86.422136422136418</v>
      </c>
      <c r="M36" s="87">
        <v>0</v>
      </c>
      <c r="N36" s="88">
        <f t="shared" si="6"/>
        <v>0</v>
      </c>
      <c r="O36" s="87">
        <v>0</v>
      </c>
      <c r="P36" s="87">
        <f t="shared" si="7"/>
        <v>1674</v>
      </c>
      <c r="Q36" s="87">
        <v>1237</v>
      </c>
      <c r="R36" s="87">
        <v>437</v>
      </c>
      <c r="S36" s="87">
        <v>0</v>
      </c>
      <c r="T36" s="88">
        <f t="shared" si="8"/>
        <v>11.969111969111969</v>
      </c>
      <c r="U36" s="87">
        <v>486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33</v>
      </c>
      <c r="B37" s="86" t="s">
        <v>319</v>
      </c>
      <c r="C37" s="85" t="s">
        <v>320</v>
      </c>
      <c r="D37" s="87">
        <f t="shared" si="0"/>
        <v>18118</v>
      </c>
      <c r="E37" s="87">
        <f t="shared" si="1"/>
        <v>863</v>
      </c>
      <c r="F37" s="106">
        <f t="shared" si="2"/>
        <v>4.7632188983331494</v>
      </c>
      <c r="G37" s="87">
        <v>863</v>
      </c>
      <c r="H37" s="87">
        <v>0</v>
      </c>
      <c r="I37" s="87">
        <f t="shared" si="3"/>
        <v>17255</v>
      </c>
      <c r="J37" s="88">
        <f t="shared" si="4"/>
        <v>95.23678110166685</v>
      </c>
      <c r="K37" s="87">
        <v>767</v>
      </c>
      <c r="L37" s="88">
        <f t="shared" si="5"/>
        <v>4.2333590904073297</v>
      </c>
      <c r="M37" s="87">
        <v>0</v>
      </c>
      <c r="N37" s="88">
        <f t="shared" si="6"/>
        <v>0</v>
      </c>
      <c r="O37" s="87">
        <v>5579</v>
      </c>
      <c r="P37" s="87">
        <f t="shared" si="7"/>
        <v>10909</v>
      </c>
      <c r="Q37" s="87">
        <v>4196</v>
      </c>
      <c r="R37" s="87">
        <v>6713</v>
      </c>
      <c r="S37" s="87">
        <v>0</v>
      </c>
      <c r="T37" s="88">
        <f t="shared" si="8"/>
        <v>60.210840048570482</v>
      </c>
      <c r="U37" s="87">
        <v>294</v>
      </c>
      <c r="V37" s="85"/>
      <c r="W37" s="85"/>
      <c r="X37" s="85"/>
      <c r="Y37" s="85" t="s">
        <v>262</v>
      </c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33</v>
      </c>
      <c r="B38" s="86" t="s">
        <v>321</v>
      </c>
      <c r="C38" s="85" t="s">
        <v>322</v>
      </c>
      <c r="D38" s="87">
        <f t="shared" si="0"/>
        <v>21668</v>
      </c>
      <c r="E38" s="87">
        <f t="shared" si="1"/>
        <v>1249</v>
      </c>
      <c r="F38" s="106">
        <f t="shared" si="2"/>
        <v>5.7642606608824076</v>
      </c>
      <c r="G38" s="87">
        <v>1249</v>
      </c>
      <c r="H38" s="87">
        <v>0</v>
      </c>
      <c r="I38" s="87">
        <f t="shared" si="3"/>
        <v>20419</v>
      </c>
      <c r="J38" s="88">
        <f t="shared" si="4"/>
        <v>94.2357393391176</v>
      </c>
      <c r="K38" s="87">
        <v>0</v>
      </c>
      <c r="L38" s="88">
        <f t="shared" si="5"/>
        <v>0</v>
      </c>
      <c r="M38" s="87">
        <v>0</v>
      </c>
      <c r="N38" s="88">
        <f t="shared" si="6"/>
        <v>0</v>
      </c>
      <c r="O38" s="87">
        <v>0</v>
      </c>
      <c r="P38" s="87">
        <f t="shared" si="7"/>
        <v>20419</v>
      </c>
      <c r="Q38" s="87">
        <v>826</v>
      </c>
      <c r="R38" s="87">
        <v>19593</v>
      </c>
      <c r="S38" s="87">
        <v>0</v>
      </c>
      <c r="T38" s="88">
        <f t="shared" si="8"/>
        <v>94.2357393391176</v>
      </c>
      <c r="U38" s="87">
        <v>504</v>
      </c>
      <c r="V38" s="85"/>
      <c r="W38" s="85"/>
      <c r="X38" s="85"/>
      <c r="Y38" s="85" t="s">
        <v>262</v>
      </c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33</v>
      </c>
      <c r="B39" s="86" t="s">
        <v>323</v>
      </c>
      <c r="C39" s="85" t="s">
        <v>324</v>
      </c>
      <c r="D39" s="87">
        <f t="shared" si="0"/>
        <v>22539</v>
      </c>
      <c r="E39" s="87">
        <f t="shared" si="1"/>
        <v>383</v>
      </c>
      <c r="F39" s="106">
        <f t="shared" si="2"/>
        <v>1.6992768090864723</v>
      </c>
      <c r="G39" s="87">
        <v>383</v>
      </c>
      <c r="H39" s="87">
        <v>0</v>
      </c>
      <c r="I39" s="87">
        <f t="shared" si="3"/>
        <v>22156</v>
      </c>
      <c r="J39" s="88">
        <f t="shared" si="4"/>
        <v>98.30072319091353</v>
      </c>
      <c r="K39" s="87">
        <v>8608</v>
      </c>
      <c r="L39" s="88">
        <f t="shared" si="5"/>
        <v>38.191579040773775</v>
      </c>
      <c r="M39" s="87">
        <v>0</v>
      </c>
      <c r="N39" s="88">
        <f t="shared" si="6"/>
        <v>0</v>
      </c>
      <c r="O39" s="87">
        <v>3701</v>
      </c>
      <c r="P39" s="87">
        <f t="shared" si="7"/>
        <v>9847</v>
      </c>
      <c r="Q39" s="87">
        <v>4809</v>
      </c>
      <c r="R39" s="87">
        <v>5038</v>
      </c>
      <c r="S39" s="87">
        <v>0</v>
      </c>
      <c r="T39" s="88">
        <f t="shared" si="8"/>
        <v>43.688717334398156</v>
      </c>
      <c r="U39" s="87">
        <v>661</v>
      </c>
      <c r="V39" s="85"/>
      <c r="W39" s="85"/>
      <c r="X39" s="85"/>
      <c r="Y39" s="85" t="s">
        <v>262</v>
      </c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33</v>
      </c>
      <c r="B40" s="86" t="s">
        <v>325</v>
      </c>
      <c r="C40" s="85" t="s">
        <v>326</v>
      </c>
      <c r="D40" s="87">
        <f t="shared" si="0"/>
        <v>18328</v>
      </c>
      <c r="E40" s="87">
        <f t="shared" si="1"/>
        <v>96</v>
      </c>
      <c r="F40" s="106">
        <f t="shared" si="2"/>
        <v>0.52378873854212138</v>
      </c>
      <c r="G40" s="87">
        <v>96</v>
      </c>
      <c r="H40" s="87">
        <v>0</v>
      </c>
      <c r="I40" s="87">
        <f t="shared" si="3"/>
        <v>18232</v>
      </c>
      <c r="J40" s="88">
        <f t="shared" si="4"/>
        <v>99.476211261457877</v>
      </c>
      <c r="K40" s="87">
        <v>16208</v>
      </c>
      <c r="L40" s="88">
        <f t="shared" si="5"/>
        <v>88.432998690528152</v>
      </c>
      <c r="M40" s="87">
        <v>0</v>
      </c>
      <c r="N40" s="88">
        <f t="shared" si="6"/>
        <v>0</v>
      </c>
      <c r="O40" s="87">
        <v>0</v>
      </c>
      <c r="P40" s="87">
        <f t="shared" si="7"/>
        <v>2024</v>
      </c>
      <c r="Q40" s="87">
        <v>1627</v>
      </c>
      <c r="R40" s="87">
        <v>397</v>
      </c>
      <c r="S40" s="87">
        <v>0</v>
      </c>
      <c r="T40" s="88">
        <f t="shared" si="8"/>
        <v>11.043212570929725</v>
      </c>
      <c r="U40" s="87">
        <v>646</v>
      </c>
      <c r="V40" s="85"/>
      <c r="W40" s="85"/>
      <c r="X40" s="85"/>
      <c r="Y40" s="85" t="s">
        <v>262</v>
      </c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33</v>
      </c>
      <c r="B41" s="86" t="s">
        <v>327</v>
      </c>
      <c r="C41" s="85" t="s">
        <v>328</v>
      </c>
      <c r="D41" s="87">
        <f t="shared" si="0"/>
        <v>8092</v>
      </c>
      <c r="E41" s="87">
        <f t="shared" si="1"/>
        <v>56</v>
      </c>
      <c r="F41" s="106">
        <f t="shared" si="2"/>
        <v>0.69204152249134954</v>
      </c>
      <c r="G41" s="87">
        <v>56</v>
      </c>
      <c r="H41" s="87">
        <v>0</v>
      </c>
      <c r="I41" s="87">
        <f t="shared" si="3"/>
        <v>8036</v>
      </c>
      <c r="J41" s="88">
        <f t="shared" si="4"/>
        <v>99.307958477508649</v>
      </c>
      <c r="K41" s="87">
        <v>5256</v>
      </c>
      <c r="L41" s="88">
        <f t="shared" si="5"/>
        <v>64.953040039545229</v>
      </c>
      <c r="M41" s="87">
        <v>0</v>
      </c>
      <c r="N41" s="88">
        <f t="shared" si="6"/>
        <v>0</v>
      </c>
      <c r="O41" s="87">
        <v>1883</v>
      </c>
      <c r="P41" s="87">
        <f t="shared" si="7"/>
        <v>897</v>
      </c>
      <c r="Q41" s="87">
        <v>88</v>
      </c>
      <c r="R41" s="87">
        <v>809</v>
      </c>
      <c r="S41" s="87">
        <v>0</v>
      </c>
      <c r="T41" s="88">
        <f t="shared" si="8"/>
        <v>11.085022244191794</v>
      </c>
      <c r="U41" s="87">
        <v>646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33</v>
      </c>
      <c r="B42" s="86" t="s">
        <v>329</v>
      </c>
      <c r="C42" s="85" t="s">
        <v>330</v>
      </c>
      <c r="D42" s="87">
        <f t="shared" si="0"/>
        <v>5688</v>
      </c>
      <c r="E42" s="87">
        <f t="shared" si="1"/>
        <v>73</v>
      </c>
      <c r="F42" s="106">
        <f t="shared" si="2"/>
        <v>1.2834036568213782</v>
      </c>
      <c r="G42" s="87">
        <v>73</v>
      </c>
      <c r="H42" s="87">
        <v>0</v>
      </c>
      <c r="I42" s="87">
        <f t="shared" si="3"/>
        <v>5615</v>
      </c>
      <c r="J42" s="88">
        <f t="shared" si="4"/>
        <v>98.716596343178622</v>
      </c>
      <c r="K42" s="87">
        <v>3435</v>
      </c>
      <c r="L42" s="88">
        <f t="shared" si="5"/>
        <v>60.390295358649794</v>
      </c>
      <c r="M42" s="87">
        <v>0</v>
      </c>
      <c r="N42" s="88">
        <f t="shared" si="6"/>
        <v>0</v>
      </c>
      <c r="O42" s="87">
        <v>2013</v>
      </c>
      <c r="P42" s="87">
        <f t="shared" si="7"/>
        <v>167</v>
      </c>
      <c r="Q42" s="87">
        <v>0</v>
      </c>
      <c r="R42" s="87">
        <v>111</v>
      </c>
      <c r="S42" s="87">
        <v>56</v>
      </c>
      <c r="T42" s="88">
        <f t="shared" si="8"/>
        <v>2.9360056258790435</v>
      </c>
      <c r="U42" s="87">
        <v>173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33</v>
      </c>
      <c r="B43" s="86" t="s">
        <v>331</v>
      </c>
      <c r="C43" s="85" t="s">
        <v>332</v>
      </c>
      <c r="D43" s="87">
        <f t="shared" si="0"/>
        <v>9570</v>
      </c>
      <c r="E43" s="87">
        <f t="shared" si="1"/>
        <v>319</v>
      </c>
      <c r="F43" s="106">
        <f t="shared" si="2"/>
        <v>3.3333333333333335</v>
      </c>
      <c r="G43" s="87">
        <v>319</v>
      </c>
      <c r="H43" s="87">
        <v>0</v>
      </c>
      <c r="I43" s="87">
        <f t="shared" si="3"/>
        <v>9251</v>
      </c>
      <c r="J43" s="88">
        <f t="shared" si="4"/>
        <v>96.666666666666671</v>
      </c>
      <c r="K43" s="87">
        <v>7972</v>
      </c>
      <c r="L43" s="88">
        <f t="shared" si="5"/>
        <v>83.301985370950888</v>
      </c>
      <c r="M43" s="87">
        <v>0</v>
      </c>
      <c r="N43" s="88">
        <f t="shared" si="6"/>
        <v>0</v>
      </c>
      <c r="O43" s="87">
        <v>227</v>
      </c>
      <c r="P43" s="87">
        <f t="shared" si="7"/>
        <v>1052</v>
      </c>
      <c r="Q43" s="87">
        <v>569</v>
      </c>
      <c r="R43" s="87">
        <v>483</v>
      </c>
      <c r="S43" s="87">
        <v>0</v>
      </c>
      <c r="T43" s="88">
        <f t="shared" si="8"/>
        <v>10.992685475444096</v>
      </c>
      <c r="U43" s="87">
        <v>241</v>
      </c>
      <c r="V43" s="85"/>
      <c r="W43" s="85"/>
      <c r="X43" s="85"/>
      <c r="Y43" s="85" t="s">
        <v>262</v>
      </c>
      <c r="Z43" s="85"/>
      <c r="AA43" s="85"/>
      <c r="AB43" s="85"/>
      <c r="AC43" s="85" t="s">
        <v>262</v>
      </c>
      <c r="AD43" s="115" t="s">
        <v>261</v>
      </c>
    </row>
    <row r="44" spans="1:30" ht="13.5" customHeight="1" x14ac:dyDescent="0.15">
      <c r="A44" s="85" t="s">
        <v>33</v>
      </c>
      <c r="B44" s="86" t="s">
        <v>333</v>
      </c>
      <c r="C44" s="85" t="s">
        <v>334</v>
      </c>
      <c r="D44" s="87">
        <f t="shared" si="0"/>
        <v>3244</v>
      </c>
      <c r="E44" s="87">
        <f t="shared" si="1"/>
        <v>335</v>
      </c>
      <c r="F44" s="106">
        <f t="shared" si="2"/>
        <v>10.326757090012331</v>
      </c>
      <c r="G44" s="87">
        <v>335</v>
      </c>
      <c r="H44" s="87">
        <v>0</v>
      </c>
      <c r="I44" s="87">
        <f t="shared" si="3"/>
        <v>2909</v>
      </c>
      <c r="J44" s="88">
        <f t="shared" si="4"/>
        <v>89.673242909987678</v>
      </c>
      <c r="K44" s="87">
        <v>0</v>
      </c>
      <c r="L44" s="88">
        <f t="shared" si="5"/>
        <v>0</v>
      </c>
      <c r="M44" s="87">
        <v>0</v>
      </c>
      <c r="N44" s="88">
        <f t="shared" si="6"/>
        <v>0</v>
      </c>
      <c r="O44" s="87">
        <v>904</v>
      </c>
      <c r="P44" s="87">
        <f t="shared" si="7"/>
        <v>2005</v>
      </c>
      <c r="Q44" s="87">
        <v>623</v>
      </c>
      <c r="R44" s="87">
        <v>1382</v>
      </c>
      <c r="S44" s="87">
        <v>0</v>
      </c>
      <c r="T44" s="88">
        <f t="shared" si="8"/>
        <v>61.806411837237974</v>
      </c>
      <c r="U44" s="87">
        <v>34</v>
      </c>
      <c r="V44" s="85"/>
      <c r="W44" s="85"/>
      <c r="X44" s="85"/>
      <c r="Y44" s="85" t="s">
        <v>262</v>
      </c>
      <c r="Z44" s="85"/>
      <c r="AA44" s="85"/>
      <c r="AB44" s="85"/>
      <c r="AC44" s="85" t="s">
        <v>262</v>
      </c>
      <c r="AD44" s="115" t="s">
        <v>261</v>
      </c>
    </row>
    <row r="45" spans="1:30" ht="13.5" customHeight="1" x14ac:dyDescent="0.15">
      <c r="A45" s="85" t="s">
        <v>33</v>
      </c>
      <c r="B45" s="86" t="s">
        <v>335</v>
      </c>
      <c r="C45" s="85" t="s">
        <v>336</v>
      </c>
      <c r="D45" s="87">
        <f t="shared" si="0"/>
        <v>9644</v>
      </c>
      <c r="E45" s="87">
        <f t="shared" si="1"/>
        <v>339</v>
      </c>
      <c r="F45" s="106">
        <f t="shared" si="2"/>
        <v>3.5151389464952305</v>
      </c>
      <c r="G45" s="87">
        <v>339</v>
      </c>
      <c r="H45" s="87">
        <v>0</v>
      </c>
      <c r="I45" s="87">
        <f t="shared" si="3"/>
        <v>9305</v>
      </c>
      <c r="J45" s="88">
        <f t="shared" si="4"/>
        <v>96.484861053504773</v>
      </c>
      <c r="K45" s="87">
        <v>6979</v>
      </c>
      <c r="L45" s="88">
        <f t="shared" si="5"/>
        <v>72.36623807548736</v>
      </c>
      <c r="M45" s="87">
        <v>0</v>
      </c>
      <c r="N45" s="88">
        <f t="shared" si="6"/>
        <v>0</v>
      </c>
      <c r="O45" s="87">
        <v>647</v>
      </c>
      <c r="P45" s="87">
        <f t="shared" si="7"/>
        <v>1679</v>
      </c>
      <c r="Q45" s="87">
        <v>550</v>
      </c>
      <c r="R45" s="87">
        <v>1129</v>
      </c>
      <c r="S45" s="87">
        <v>0</v>
      </c>
      <c r="T45" s="88">
        <f t="shared" si="8"/>
        <v>17.409788469514726</v>
      </c>
      <c r="U45" s="87">
        <v>180</v>
      </c>
      <c r="V45" s="85"/>
      <c r="W45" s="85"/>
      <c r="X45" s="85"/>
      <c r="Y45" s="85" t="s">
        <v>262</v>
      </c>
      <c r="Z45" s="85"/>
      <c r="AA45" s="85"/>
      <c r="AB45" s="85"/>
      <c r="AC45" s="85" t="s">
        <v>262</v>
      </c>
      <c r="AD45" s="115" t="s">
        <v>261</v>
      </c>
    </row>
    <row r="46" spans="1:30" ht="13.5" customHeight="1" x14ac:dyDescent="0.15">
      <c r="A46" s="85" t="s">
        <v>33</v>
      </c>
      <c r="B46" s="86" t="s">
        <v>337</v>
      </c>
      <c r="C46" s="85" t="s">
        <v>338</v>
      </c>
      <c r="D46" s="87">
        <f t="shared" si="0"/>
        <v>7248</v>
      </c>
      <c r="E46" s="87">
        <f t="shared" si="1"/>
        <v>848</v>
      </c>
      <c r="F46" s="106">
        <f t="shared" si="2"/>
        <v>11.699779249448124</v>
      </c>
      <c r="G46" s="87">
        <v>848</v>
      </c>
      <c r="H46" s="87">
        <v>0</v>
      </c>
      <c r="I46" s="87">
        <f t="shared" si="3"/>
        <v>6400</v>
      </c>
      <c r="J46" s="88">
        <f t="shared" si="4"/>
        <v>88.300220750551873</v>
      </c>
      <c r="K46" s="87">
        <v>0</v>
      </c>
      <c r="L46" s="88">
        <f t="shared" si="5"/>
        <v>0</v>
      </c>
      <c r="M46" s="87">
        <v>0</v>
      </c>
      <c r="N46" s="88">
        <f t="shared" si="6"/>
        <v>0</v>
      </c>
      <c r="O46" s="87">
        <v>0</v>
      </c>
      <c r="P46" s="87">
        <f t="shared" si="7"/>
        <v>6400</v>
      </c>
      <c r="Q46" s="87">
        <v>517</v>
      </c>
      <c r="R46" s="87">
        <v>5883</v>
      </c>
      <c r="S46" s="87">
        <v>0</v>
      </c>
      <c r="T46" s="88">
        <f t="shared" si="8"/>
        <v>88.300220750551873</v>
      </c>
      <c r="U46" s="87">
        <v>169</v>
      </c>
      <c r="V46" s="85"/>
      <c r="W46" s="85"/>
      <c r="X46" s="85"/>
      <c r="Y46" s="85" t="s">
        <v>262</v>
      </c>
      <c r="Z46" s="85"/>
      <c r="AA46" s="85"/>
      <c r="AB46" s="85"/>
      <c r="AC46" s="85" t="s">
        <v>262</v>
      </c>
      <c r="AD46" s="115" t="s">
        <v>261</v>
      </c>
    </row>
    <row r="47" spans="1:30" ht="13.5" customHeight="1" x14ac:dyDescent="0.15">
      <c r="A47" s="85" t="s">
        <v>33</v>
      </c>
      <c r="B47" s="86" t="s">
        <v>339</v>
      </c>
      <c r="C47" s="85" t="s">
        <v>340</v>
      </c>
      <c r="D47" s="87">
        <f t="shared" si="0"/>
        <v>1915</v>
      </c>
      <c r="E47" s="87">
        <f t="shared" si="1"/>
        <v>136</v>
      </c>
      <c r="F47" s="106">
        <f t="shared" si="2"/>
        <v>7.1018276762402088</v>
      </c>
      <c r="G47" s="87">
        <v>136</v>
      </c>
      <c r="H47" s="87">
        <v>0</v>
      </c>
      <c r="I47" s="87">
        <f t="shared" si="3"/>
        <v>1779</v>
      </c>
      <c r="J47" s="88">
        <f t="shared" si="4"/>
        <v>92.898172323759781</v>
      </c>
      <c r="K47" s="87">
        <v>0</v>
      </c>
      <c r="L47" s="88">
        <f t="shared" si="5"/>
        <v>0</v>
      </c>
      <c r="M47" s="87">
        <v>0</v>
      </c>
      <c r="N47" s="88">
        <f t="shared" si="6"/>
        <v>0</v>
      </c>
      <c r="O47" s="87">
        <v>0</v>
      </c>
      <c r="P47" s="87">
        <f t="shared" si="7"/>
        <v>1779</v>
      </c>
      <c r="Q47" s="87">
        <v>113</v>
      </c>
      <c r="R47" s="87">
        <v>1666</v>
      </c>
      <c r="S47" s="87">
        <v>0</v>
      </c>
      <c r="T47" s="88">
        <f t="shared" si="8"/>
        <v>92.898172323759781</v>
      </c>
      <c r="U47" s="87">
        <v>20</v>
      </c>
      <c r="V47" s="85"/>
      <c r="W47" s="85"/>
      <c r="X47" s="85"/>
      <c r="Y47" s="85" t="s">
        <v>262</v>
      </c>
      <c r="Z47" s="85"/>
      <c r="AA47" s="85"/>
      <c r="AB47" s="85"/>
      <c r="AC47" s="85" t="s">
        <v>262</v>
      </c>
      <c r="AD47" s="115" t="s">
        <v>261</v>
      </c>
    </row>
    <row r="48" spans="1:30" ht="13.5" customHeight="1" x14ac:dyDescent="0.15">
      <c r="A48" s="85" t="s">
        <v>33</v>
      </c>
      <c r="B48" s="86" t="s">
        <v>341</v>
      </c>
      <c r="C48" s="85" t="s">
        <v>342</v>
      </c>
      <c r="D48" s="87">
        <f t="shared" si="0"/>
        <v>17697</v>
      </c>
      <c r="E48" s="87">
        <f t="shared" si="1"/>
        <v>3142</v>
      </c>
      <c r="F48" s="106">
        <f t="shared" si="2"/>
        <v>17.754421653387581</v>
      </c>
      <c r="G48" s="87">
        <v>3142</v>
      </c>
      <c r="H48" s="87">
        <v>0</v>
      </c>
      <c r="I48" s="87">
        <f t="shared" si="3"/>
        <v>14555</v>
      </c>
      <c r="J48" s="88">
        <f t="shared" si="4"/>
        <v>82.245578346612419</v>
      </c>
      <c r="K48" s="87">
        <v>11040</v>
      </c>
      <c r="L48" s="88">
        <f t="shared" si="5"/>
        <v>62.383454822851327</v>
      </c>
      <c r="M48" s="87">
        <v>0</v>
      </c>
      <c r="N48" s="88">
        <f t="shared" si="6"/>
        <v>0</v>
      </c>
      <c r="O48" s="87">
        <v>0</v>
      </c>
      <c r="P48" s="87">
        <f t="shared" si="7"/>
        <v>3515</v>
      </c>
      <c r="Q48" s="87">
        <v>1004</v>
      </c>
      <c r="R48" s="87">
        <v>2511</v>
      </c>
      <c r="S48" s="87">
        <v>0</v>
      </c>
      <c r="T48" s="88">
        <f t="shared" si="8"/>
        <v>19.862123523761088</v>
      </c>
      <c r="U48" s="87">
        <v>676</v>
      </c>
      <c r="V48" s="85"/>
      <c r="W48" s="85"/>
      <c r="X48" s="85"/>
      <c r="Y48" s="85" t="s">
        <v>262</v>
      </c>
      <c r="Z48" s="85"/>
      <c r="AA48" s="85"/>
      <c r="AB48" s="85"/>
      <c r="AC48" s="85" t="s">
        <v>262</v>
      </c>
      <c r="AD48" s="115" t="s">
        <v>261</v>
      </c>
    </row>
    <row r="49" spans="1:30" ht="13.5" customHeight="1" x14ac:dyDescent="0.15">
      <c r="A49" s="85" t="s">
        <v>33</v>
      </c>
      <c r="B49" s="86" t="s">
        <v>343</v>
      </c>
      <c r="C49" s="85" t="s">
        <v>344</v>
      </c>
      <c r="D49" s="87">
        <f t="shared" si="0"/>
        <v>1424</v>
      </c>
      <c r="E49" s="87">
        <f t="shared" si="1"/>
        <v>66</v>
      </c>
      <c r="F49" s="106">
        <f t="shared" si="2"/>
        <v>4.6348314606741576</v>
      </c>
      <c r="G49" s="87">
        <v>66</v>
      </c>
      <c r="H49" s="87">
        <v>0</v>
      </c>
      <c r="I49" s="87">
        <f t="shared" si="3"/>
        <v>1358</v>
      </c>
      <c r="J49" s="88">
        <f t="shared" si="4"/>
        <v>95.365168539325836</v>
      </c>
      <c r="K49" s="87">
        <v>1117</v>
      </c>
      <c r="L49" s="88">
        <f t="shared" si="5"/>
        <v>78.44101123595506</v>
      </c>
      <c r="M49" s="87">
        <v>0</v>
      </c>
      <c r="N49" s="88">
        <f t="shared" si="6"/>
        <v>0</v>
      </c>
      <c r="O49" s="87">
        <v>0</v>
      </c>
      <c r="P49" s="87">
        <f t="shared" si="7"/>
        <v>241</v>
      </c>
      <c r="Q49" s="87">
        <v>62</v>
      </c>
      <c r="R49" s="87">
        <v>179</v>
      </c>
      <c r="S49" s="87">
        <v>0</v>
      </c>
      <c r="T49" s="88">
        <f t="shared" si="8"/>
        <v>16.924157303370787</v>
      </c>
      <c r="U49" s="87">
        <v>28</v>
      </c>
      <c r="V49" s="85"/>
      <c r="W49" s="85"/>
      <c r="X49" s="85"/>
      <c r="Y49" s="85" t="s">
        <v>262</v>
      </c>
      <c r="Z49" s="85"/>
      <c r="AA49" s="85"/>
      <c r="AB49" s="85"/>
      <c r="AC49" s="85" t="s">
        <v>262</v>
      </c>
      <c r="AD49" s="115" t="s">
        <v>261</v>
      </c>
    </row>
    <row r="50" spans="1:30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30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30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30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9">
    <sortCondition ref="A8:A49"/>
    <sortCondition ref="B8:B49"/>
    <sortCondition ref="C8:C49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岐阜県</v>
      </c>
      <c r="B7" s="90" t="str">
        <f>水洗化人口等!B7</f>
        <v>21000</v>
      </c>
      <c r="C7" s="89" t="s">
        <v>198</v>
      </c>
      <c r="D7" s="91">
        <f t="shared" ref="D7:D49" si="0">SUM(E7,+H7,+K7)</f>
        <v>538191</v>
      </c>
      <c r="E7" s="91">
        <f t="shared" ref="E7:E49" si="1">SUM(F7:G7)</f>
        <v>5236</v>
      </c>
      <c r="F7" s="91">
        <f>SUM(F$8:F$207)</f>
        <v>5236</v>
      </c>
      <c r="G7" s="91">
        <f>SUM(G$8:G$207)</f>
        <v>0</v>
      </c>
      <c r="H7" s="91">
        <f t="shared" ref="H7:H49" si="2">SUM(I7:J7)</f>
        <v>30105</v>
      </c>
      <c r="I7" s="91">
        <f>SUM(I$8:I$207)</f>
        <v>16044</v>
      </c>
      <c r="J7" s="91">
        <f>SUM(J$8:J$207)</f>
        <v>14061</v>
      </c>
      <c r="K7" s="91">
        <f t="shared" ref="K7:K49" si="3">SUM(L7:M7)</f>
        <v>502850</v>
      </c>
      <c r="L7" s="91">
        <f>SUM(L$8:L$207)</f>
        <v>34389</v>
      </c>
      <c r="M7" s="91">
        <f>SUM(M$8:M$207)</f>
        <v>468461</v>
      </c>
      <c r="N7" s="91">
        <f t="shared" ref="N7:N49" si="4">SUM(O7,+V7,+AC7)</f>
        <v>538342</v>
      </c>
      <c r="O7" s="91">
        <f t="shared" ref="O7:O49" si="5">SUM(P7:U7)</f>
        <v>55669</v>
      </c>
      <c r="P7" s="91">
        <f t="shared" ref="P7:U7" si="6">SUM(P$8:P$207)</f>
        <v>50430</v>
      </c>
      <c r="Q7" s="91">
        <f t="shared" si="6"/>
        <v>0</v>
      </c>
      <c r="R7" s="91">
        <f t="shared" si="6"/>
        <v>0</v>
      </c>
      <c r="S7" s="91">
        <f t="shared" si="6"/>
        <v>2820</v>
      </c>
      <c r="T7" s="91">
        <f t="shared" si="6"/>
        <v>0</v>
      </c>
      <c r="U7" s="91">
        <f t="shared" si="6"/>
        <v>2419</v>
      </c>
      <c r="V7" s="91">
        <f t="shared" ref="V7:V49" si="7">SUM(W7:AB7)</f>
        <v>482522</v>
      </c>
      <c r="W7" s="91">
        <f t="shared" ref="W7:AB7" si="8">SUM(W$8:W$207)</f>
        <v>455736</v>
      </c>
      <c r="X7" s="91">
        <f t="shared" si="8"/>
        <v>0</v>
      </c>
      <c r="Y7" s="91">
        <f t="shared" si="8"/>
        <v>0</v>
      </c>
      <c r="Z7" s="91">
        <f t="shared" si="8"/>
        <v>15929</v>
      </c>
      <c r="AA7" s="91">
        <f t="shared" si="8"/>
        <v>0</v>
      </c>
      <c r="AB7" s="91">
        <f t="shared" si="8"/>
        <v>10857</v>
      </c>
      <c r="AC7" s="91">
        <f t="shared" ref="AC7:AC49" si="9">SUM(AD7:AE7)</f>
        <v>151</v>
      </c>
      <c r="AD7" s="91">
        <f>SUM(AD$8:AD$207)</f>
        <v>151</v>
      </c>
      <c r="AE7" s="91">
        <f>SUM(AE$8:AE$207)</f>
        <v>0</v>
      </c>
      <c r="AF7" s="91">
        <f t="shared" ref="AF7:AF49" si="10">SUM(AG7:AI7)</f>
        <v>7746</v>
      </c>
      <c r="AG7" s="91">
        <f>SUM(AG$8:AG$207)</f>
        <v>7746</v>
      </c>
      <c r="AH7" s="91">
        <f>SUM(AH$8:AH$207)</f>
        <v>0</v>
      </c>
      <c r="AI7" s="91">
        <f>SUM(AI$8:AI$207)</f>
        <v>0</v>
      </c>
      <c r="AJ7" s="91">
        <f t="shared" ref="AJ7:AJ49" si="11">SUM(AK7:AS7)</f>
        <v>9464</v>
      </c>
      <c r="AK7" s="91">
        <f t="shared" ref="AK7:AS7" si="12">SUM(AK$8:AK$207)</f>
        <v>2109</v>
      </c>
      <c r="AL7" s="91">
        <f t="shared" si="12"/>
        <v>33</v>
      </c>
      <c r="AM7" s="91">
        <f t="shared" si="12"/>
        <v>3590</v>
      </c>
      <c r="AN7" s="91">
        <f t="shared" si="12"/>
        <v>828</v>
      </c>
      <c r="AO7" s="91">
        <f t="shared" si="12"/>
        <v>0</v>
      </c>
      <c r="AP7" s="91">
        <f t="shared" si="12"/>
        <v>402</v>
      </c>
      <c r="AQ7" s="91">
        <f t="shared" si="12"/>
        <v>0</v>
      </c>
      <c r="AR7" s="91">
        <f t="shared" si="12"/>
        <v>0</v>
      </c>
      <c r="AS7" s="91">
        <f t="shared" si="12"/>
        <v>2502</v>
      </c>
      <c r="AT7" s="91">
        <f t="shared" ref="AT7:AT49" si="13">SUM(AU7:AY7)</f>
        <v>564</v>
      </c>
      <c r="AU7" s="91">
        <f>SUM(AU$8:AU$207)</f>
        <v>424</v>
      </c>
      <c r="AV7" s="91">
        <f>SUM(AV$8:AV$207)</f>
        <v>0</v>
      </c>
      <c r="AW7" s="91">
        <f>SUM(AW$8:AW$207)</f>
        <v>140</v>
      </c>
      <c r="AX7" s="91">
        <f>SUM(AX$8:AX$207)</f>
        <v>0</v>
      </c>
      <c r="AY7" s="91">
        <f>SUM(AY$8:AY$207)</f>
        <v>0</v>
      </c>
      <c r="AZ7" s="91">
        <f t="shared" ref="AZ7:AZ49" si="14">SUM(BA7:BC7)</f>
        <v>235</v>
      </c>
      <c r="BA7" s="91">
        <f>SUM(BA$8:BA$207)</f>
        <v>235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33</v>
      </c>
      <c r="B8" s="96" t="s">
        <v>259</v>
      </c>
      <c r="C8" s="85" t="s">
        <v>260</v>
      </c>
      <c r="D8" s="87">
        <f t="shared" si="0"/>
        <v>46727</v>
      </c>
      <c r="E8" s="87">
        <f t="shared" si="1"/>
        <v>1038</v>
      </c>
      <c r="F8" s="87">
        <v>1038</v>
      </c>
      <c r="G8" s="87">
        <v>0</v>
      </c>
      <c r="H8" s="87">
        <f t="shared" si="2"/>
        <v>2608</v>
      </c>
      <c r="I8" s="87">
        <v>2608</v>
      </c>
      <c r="J8" s="87">
        <v>0</v>
      </c>
      <c r="K8" s="87">
        <f t="shared" si="3"/>
        <v>43081</v>
      </c>
      <c r="L8" s="87">
        <v>0</v>
      </c>
      <c r="M8" s="87">
        <v>43081</v>
      </c>
      <c r="N8" s="87">
        <f t="shared" si="4"/>
        <v>46727</v>
      </c>
      <c r="O8" s="87">
        <f t="shared" si="5"/>
        <v>3646</v>
      </c>
      <c r="P8" s="87">
        <v>3646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43081</v>
      </c>
      <c r="W8" s="87">
        <v>43081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981</v>
      </c>
      <c r="AG8" s="87">
        <v>981</v>
      </c>
      <c r="AH8" s="87">
        <v>0</v>
      </c>
      <c r="AI8" s="87">
        <v>0</v>
      </c>
      <c r="AJ8" s="87">
        <f t="shared" si="11"/>
        <v>981</v>
      </c>
      <c r="AK8" s="87">
        <v>0</v>
      </c>
      <c r="AL8" s="87">
        <v>0</v>
      </c>
      <c r="AM8" s="87">
        <v>816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165</v>
      </c>
      <c r="AT8" s="87">
        <f t="shared" si="13"/>
        <v>98</v>
      </c>
      <c r="AU8" s="87">
        <v>0</v>
      </c>
      <c r="AV8" s="87">
        <v>0</v>
      </c>
      <c r="AW8" s="87">
        <v>98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33</v>
      </c>
      <c r="B9" s="96" t="s">
        <v>263</v>
      </c>
      <c r="C9" s="85" t="s">
        <v>264</v>
      </c>
      <c r="D9" s="87">
        <f t="shared" si="0"/>
        <v>25474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25474</v>
      </c>
      <c r="L9" s="87">
        <v>1763</v>
      </c>
      <c r="M9" s="87">
        <v>23711</v>
      </c>
      <c r="N9" s="87">
        <f t="shared" si="4"/>
        <v>25497</v>
      </c>
      <c r="O9" s="87">
        <f t="shared" si="5"/>
        <v>1763</v>
      </c>
      <c r="P9" s="87">
        <v>1763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23711</v>
      </c>
      <c r="W9" s="87">
        <v>23711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23</v>
      </c>
      <c r="AD9" s="87">
        <v>23</v>
      </c>
      <c r="AE9" s="87">
        <v>0</v>
      </c>
      <c r="AF9" s="87">
        <f t="shared" si="10"/>
        <v>501</v>
      </c>
      <c r="AG9" s="87">
        <v>501</v>
      </c>
      <c r="AH9" s="87">
        <v>0</v>
      </c>
      <c r="AI9" s="87">
        <v>0</v>
      </c>
      <c r="AJ9" s="87">
        <f t="shared" si="11"/>
        <v>501</v>
      </c>
      <c r="AK9" s="87">
        <v>0</v>
      </c>
      <c r="AL9" s="87">
        <v>0</v>
      </c>
      <c r="AM9" s="87">
        <v>210</v>
      </c>
      <c r="AN9" s="87">
        <v>199</v>
      </c>
      <c r="AO9" s="87">
        <v>0</v>
      </c>
      <c r="AP9" s="87">
        <v>0</v>
      </c>
      <c r="AQ9" s="87">
        <v>0</v>
      </c>
      <c r="AR9" s="87">
        <v>0</v>
      </c>
      <c r="AS9" s="87">
        <v>92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33</v>
      </c>
      <c r="B10" s="96" t="s">
        <v>265</v>
      </c>
      <c r="C10" s="85" t="s">
        <v>266</v>
      </c>
      <c r="D10" s="87">
        <f t="shared" si="0"/>
        <v>20640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20640</v>
      </c>
      <c r="L10" s="87">
        <v>3821</v>
      </c>
      <c r="M10" s="87">
        <v>16819</v>
      </c>
      <c r="N10" s="87">
        <f t="shared" si="4"/>
        <v>20640</v>
      </c>
      <c r="O10" s="87">
        <f t="shared" si="5"/>
        <v>3821</v>
      </c>
      <c r="P10" s="87">
        <v>3821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16819</v>
      </c>
      <c r="W10" s="87">
        <v>16819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149</v>
      </c>
      <c r="AG10" s="87">
        <v>149</v>
      </c>
      <c r="AH10" s="87">
        <v>0</v>
      </c>
      <c r="AI10" s="87">
        <v>0</v>
      </c>
      <c r="AJ10" s="87">
        <f t="shared" si="11"/>
        <v>149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149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33</v>
      </c>
      <c r="B11" s="96" t="s">
        <v>267</v>
      </c>
      <c r="C11" s="85" t="s">
        <v>268</v>
      </c>
      <c r="D11" s="87">
        <f t="shared" si="0"/>
        <v>7742</v>
      </c>
      <c r="E11" s="87">
        <f t="shared" si="1"/>
        <v>1866</v>
      </c>
      <c r="F11" s="87">
        <v>1866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5876</v>
      </c>
      <c r="L11" s="87">
        <v>0</v>
      </c>
      <c r="M11" s="87">
        <v>5876</v>
      </c>
      <c r="N11" s="87">
        <f t="shared" si="4"/>
        <v>7742</v>
      </c>
      <c r="O11" s="87">
        <f t="shared" si="5"/>
        <v>1866</v>
      </c>
      <c r="P11" s="87">
        <v>1866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5876</v>
      </c>
      <c r="W11" s="87">
        <v>5876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190</v>
      </c>
      <c r="AG11" s="87">
        <v>190</v>
      </c>
      <c r="AH11" s="87">
        <v>0</v>
      </c>
      <c r="AI11" s="87">
        <v>0</v>
      </c>
      <c r="AJ11" s="87">
        <f t="shared" si="11"/>
        <v>190</v>
      </c>
      <c r="AK11" s="87">
        <v>0</v>
      </c>
      <c r="AL11" s="87">
        <v>0</v>
      </c>
      <c r="AM11" s="87">
        <v>190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33</v>
      </c>
      <c r="B12" s="96" t="s">
        <v>269</v>
      </c>
      <c r="C12" s="85" t="s">
        <v>270</v>
      </c>
      <c r="D12" s="87">
        <f t="shared" si="0"/>
        <v>11610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11610</v>
      </c>
      <c r="L12" s="87">
        <v>1123</v>
      </c>
      <c r="M12" s="87">
        <v>10487</v>
      </c>
      <c r="N12" s="87">
        <f t="shared" si="4"/>
        <v>11610</v>
      </c>
      <c r="O12" s="87">
        <f t="shared" si="5"/>
        <v>1123</v>
      </c>
      <c r="P12" s="87">
        <v>1123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10487</v>
      </c>
      <c r="W12" s="87">
        <v>10487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153</v>
      </c>
      <c r="AG12" s="87">
        <v>153</v>
      </c>
      <c r="AH12" s="87">
        <v>0</v>
      </c>
      <c r="AI12" s="87">
        <v>0</v>
      </c>
      <c r="AJ12" s="87">
        <f t="shared" si="11"/>
        <v>153</v>
      </c>
      <c r="AK12" s="87">
        <v>0</v>
      </c>
      <c r="AL12" s="87">
        <v>0</v>
      </c>
      <c r="AM12" s="87">
        <v>153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33</v>
      </c>
      <c r="B13" s="96" t="s">
        <v>271</v>
      </c>
      <c r="C13" s="85" t="s">
        <v>272</v>
      </c>
      <c r="D13" s="87">
        <f t="shared" si="0"/>
        <v>18724</v>
      </c>
      <c r="E13" s="87">
        <f t="shared" si="1"/>
        <v>0</v>
      </c>
      <c r="F13" s="87">
        <v>0</v>
      </c>
      <c r="G13" s="87">
        <v>0</v>
      </c>
      <c r="H13" s="87">
        <f t="shared" si="2"/>
        <v>6497</v>
      </c>
      <c r="I13" s="87">
        <v>6497</v>
      </c>
      <c r="J13" s="87">
        <v>0</v>
      </c>
      <c r="K13" s="87">
        <f t="shared" si="3"/>
        <v>12227</v>
      </c>
      <c r="L13" s="87">
        <v>1444</v>
      </c>
      <c r="M13" s="87">
        <v>10783</v>
      </c>
      <c r="N13" s="87">
        <f t="shared" si="4"/>
        <v>18724</v>
      </c>
      <c r="O13" s="87">
        <f t="shared" si="5"/>
        <v>7941</v>
      </c>
      <c r="P13" s="87">
        <v>7941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10783</v>
      </c>
      <c r="W13" s="87">
        <v>9038</v>
      </c>
      <c r="X13" s="87">
        <v>0</v>
      </c>
      <c r="Y13" s="87">
        <v>0</v>
      </c>
      <c r="Z13" s="87">
        <v>0</v>
      </c>
      <c r="AA13" s="87">
        <v>0</v>
      </c>
      <c r="AB13" s="87">
        <v>1745</v>
      </c>
      <c r="AC13" s="87">
        <f t="shared" si="9"/>
        <v>0</v>
      </c>
      <c r="AD13" s="87">
        <v>0</v>
      </c>
      <c r="AE13" s="87">
        <v>0</v>
      </c>
      <c r="AF13" s="87">
        <f t="shared" si="10"/>
        <v>836</v>
      </c>
      <c r="AG13" s="87">
        <v>836</v>
      </c>
      <c r="AH13" s="87">
        <v>0</v>
      </c>
      <c r="AI13" s="87">
        <v>0</v>
      </c>
      <c r="AJ13" s="87">
        <f t="shared" si="11"/>
        <v>836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836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33</v>
      </c>
      <c r="B14" s="96" t="s">
        <v>273</v>
      </c>
      <c r="C14" s="85" t="s">
        <v>274</v>
      </c>
      <c r="D14" s="87">
        <f t="shared" si="0"/>
        <v>5173</v>
      </c>
      <c r="E14" s="87">
        <f t="shared" si="1"/>
        <v>0</v>
      </c>
      <c r="F14" s="87">
        <v>0</v>
      </c>
      <c r="G14" s="87">
        <v>0</v>
      </c>
      <c r="H14" s="87">
        <f t="shared" si="2"/>
        <v>881</v>
      </c>
      <c r="I14" s="87">
        <v>881</v>
      </c>
      <c r="J14" s="87">
        <v>0</v>
      </c>
      <c r="K14" s="87">
        <f t="shared" si="3"/>
        <v>4292</v>
      </c>
      <c r="L14" s="87">
        <v>0</v>
      </c>
      <c r="M14" s="87">
        <v>4292</v>
      </c>
      <c r="N14" s="87">
        <f t="shared" si="4"/>
        <v>5173</v>
      </c>
      <c r="O14" s="87">
        <f t="shared" si="5"/>
        <v>881</v>
      </c>
      <c r="P14" s="87">
        <v>881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4292</v>
      </c>
      <c r="W14" s="87">
        <v>4292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15</v>
      </c>
      <c r="AG14" s="87">
        <v>15</v>
      </c>
      <c r="AH14" s="87">
        <v>0</v>
      </c>
      <c r="AI14" s="87">
        <v>0</v>
      </c>
      <c r="AJ14" s="87">
        <f t="shared" si="11"/>
        <v>9</v>
      </c>
      <c r="AK14" s="87">
        <v>9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15</v>
      </c>
      <c r="AU14" s="87">
        <v>15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33</v>
      </c>
      <c r="B15" s="96" t="s">
        <v>275</v>
      </c>
      <c r="C15" s="85" t="s">
        <v>276</v>
      </c>
      <c r="D15" s="87">
        <f t="shared" si="0"/>
        <v>11531</v>
      </c>
      <c r="E15" s="87">
        <f t="shared" si="1"/>
        <v>0</v>
      </c>
      <c r="F15" s="87">
        <v>0</v>
      </c>
      <c r="G15" s="87">
        <v>0</v>
      </c>
      <c r="H15" s="87">
        <f t="shared" si="2"/>
        <v>2419</v>
      </c>
      <c r="I15" s="87">
        <v>2419</v>
      </c>
      <c r="J15" s="87">
        <v>0</v>
      </c>
      <c r="K15" s="87">
        <f t="shared" si="3"/>
        <v>9112</v>
      </c>
      <c r="L15" s="87">
        <v>0</v>
      </c>
      <c r="M15" s="87">
        <v>9112</v>
      </c>
      <c r="N15" s="87">
        <f t="shared" si="4"/>
        <v>11531</v>
      </c>
      <c r="O15" s="87">
        <f t="shared" si="5"/>
        <v>2419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2419</v>
      </c>
      <c r="V15" s="87">
        <f t="shared" si="7"/>
        <v>9112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9112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33</v>
      </c>
      <c r="B16" s="96" t="s">
        <v>277</v>
      </c>
      <c r="C16" s="85" t="s">
        <v>278</v>
      </c>
      <c r="D16" s="87">
        <f t="shared" si="0"/>
        <v>33440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33440</v>
      </c>
      <c r="L16" s="87">
        <v>1578</v>
      </c>
      <c r="M16" s="87">
        <v>31862</v>
      </c>
      <c r="N16" s="87">
        <f t="shared" si="4"/>
        <v>33440</v>
      </c>
      <c r="O16" s="87">
        <f t="shared" si="5"/>
        <v>1578</v>
      </c>
      <c r="P16" s="87">
        <v>1578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31862</v>
      </c>
      <c r="W16" s="87">
        <v>31862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135</v>
      </c>
      <c r="AG16" s="87">
        <v>135</v>
      </c>
      <c r="AH16" s="87">
        <v>0</v>
      </c>
      <c r="AI16" s="87">
        <v>0</v>
      </c>
      <c r="AJ16" s="87">
        <f t="shared" si="11"/>
        <v>854</v>
      </c>
      <c r="AK16" s="87">
        <v>854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135</v>
      </c>
      <c r="AU16" s="87">
        <v>135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33</v>
      </c>
      <c r="B17" s="96" t="s">
        <v>279</v>
      </c>
      <c r="C17" s="85" t="s">
        <v>280</v>
      </c>
      <c r="D17" s="87">
        <f t="shared" si="0"/>
        <v>17700</v>
      </c>
      <c r="E17" s="87">
        <f t="shared" si="1"/>
        <v>0</v>
      </c>
      <c r="F17" s="87">
        <v>0</v>
      </c>
      <c r="G17" s="87">
        <v>0</v>
      </c>
      <c r="H17" s="87">
        <f t="shared" si="2"/>
        <v>17700</v>
      </c>
      <c r="I17" s="87">
        <v>3639</v>
      </c>
      <c r="J17" s="87">
        <v>14061</v>
      </c>
      <c r="K17" s="87">
        <f t="shared" si="3"/>
        <v>0</v>
      </c>
      <c r="L17" s="87">
        <v>0</v>
      </c>
      <c r="M17" s="87">
        <v>0</v>
      </c>
      <c r="N17" s="87">
        <f t="shared" si="4"/>
        <v>17721</v>
      </c>
      <c r="O17" s="87">
        <f t="shared" si="5"/>
        <v>3639</v>
      </c>
      <c r="P17" s="87">
        <v>2276</v>
      </c>
      <c r="Q17" s="87">
        <v>0</v>
      </c>
      <c r="R17" s="87">
        <v>0</v>
      </c>
      <c r="S17" s="87">
        <v>1363</v>
      </c>
      <c r="T17" s="87">
        <v>0</v>
      </c>
      <c r="U17" s="87">
        <v>0</v>
      </c>
      <c r="V17" s="87">
        <f t="shared" si="7"/>
        <v>14061</v>
      </c>
      <c r="W17" s="87">
        <v>8418</v>
      </c>
      <c r="X17" s="87">
        <v>0</v>
      </c>
      <c r="Y17" s="87">
        <v>0</v>
      </c>
      <c r="Z17" s="87">
        <v>5643</v>
      </c>
      <c r="AA17" s="87">
        <v>0</v>
      </c>
      <c r="AB17" s="87">
        <v>0</v>
      </c>
      <c r="AC17" s="87">
        <f t="shared" si="9"/>
        <v>21</v>
      </c>
      <c r="AD17" s="87">
        <v>21</v>
      </c>
      <c r="AE17" s="87">
        <v>0</v>
      </c>
      <c r="AF17" s="87">
        <f t="shared" si="10"/>
        <v>29</v>
      </c>
      <c r="AG17" s="87">
        <v>29</v>
      </c>
      <c r="AH17" s="87">
        <v>0</v>
      </c>
      <c r="AI17" s="87">
        <v>0</v>
      </c>
      <c r="AJ17" s="87">
        <f t="shared" si="11"/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29</v>
      </c>
      <c r="AU17" s="87">
        <v>29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33</v>
      </c>
      <c r="B18" s="96" t="s">
        <v>281</v>
      </c>
      <c r="C18" s="85" t="s">
        <v>282</v>
      </c>
      <c r="D18" s="87">
        <f t="shared" si="0"/>
        <v>11113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11113</v>
      </c>
      <c r="L18" s="87">
        <v>1093</v>
      </c>
      <c r="M18" s="87">
        <v>10020</v>
      </c>
      <c r="N18" s="87">
        <f t="shared" si="4"/>
        <v>11113</v>
      </c>
      <c r="O18" s="87">
        <f t="shared" si="5"/>
        <v>1093</v>
      </c>
      <c r="P18" s="87">
        <v>1093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10020</v>
      </c>
      <c r="W18" s="87">
        <v>10020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24</v>
      </c>
      <c r="AG18" s="87">
        <v>24</v>
      </c>
      <c r="AH18" s="87">
        <v>0</v>
      </c>
      <c r="AI18" s="87">
        <v>0</v>
      </c>
      <c r="AJ18" s="87">
        <f t="shared" si="11"/>
        <v>93</v>
      </c>
      <c r="AK18" s="87">
        <v>80</v>
      </c>
      <c r="AL18" s="87">
        <v>13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24</v>
      </c>
      <c r="AU18" s="87">
        <v>24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13</v>
      </c>
      <c r="BA18" s="87">
        <v>13</v>
      </c>
      <c r="BB18" s="87">
        <v>0</v>
      </c>
      <c r="BC18" s="87">
        <v>0</v>
      </c>
    </row>
    <row r="19" spans="1:55" ht="13.5" customHeight="1" x14ac:dyDescent="0.15">
      <c r="A19" s="98" t="s">
        <v>33</v>
      </c>
      <c r="B19" s="96" t="s">
        <v>283</v>
      </c>
      <c r="C19" s="85" t="s">
        <v>284</v>
      </c>
      <c r="D19" s="87">
        <f t="shared" si="0"/>
        <v>10993</v>
      </c>
      <c r="E19" s="87">
        <f t="shared" si="1"/>
        <v>2332</v>
      </c>
      <c r="F19" s="87">
        <v>2332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8661</v>
      </c>
      <c r="L19" s="87">
        <v>0</v>
      </c>
      <c r="M19" s="87">
        <v>8661</v>
      </c>
      <c r="N19" s="87">
        <f t="shared" si="4"/>
        <v>11005</v>
      </c>
      <c r="O19" s="87">
        <f t="shared" si="5"/>
        <v>2332</v>
      </c>
      <c r="P19" s="87">
        <v>2332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8661</v>
      </c>
      <c r="W19" s="87">
        <v>8661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12</v>
      </c>
      <c r="AD19" s="87">
        <v>12</v>
      </c>
      <c r="AE19" s="87">
        <v>0</v>
      </c>
      <c r="AF19" s="87">
        <f t="shared" si="10"/>
        <v>33</v>
      </c>
      <c r="AG19" s="87">
        <v>33</v>
      </c>
      <c r="AH19" s="87">
        <v>0</v>
      </c>
      <c r="AI19" s="87">
        <v>0</v>
      </c>
      <c r="AJ19" s="87">
        <f t="shared" si="11"/>
        <v>486</v>
      </c>
      <c r="AK19" s="87">
        <v>486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33</v>
      </c>
      <c r="AU19" s="87">
        <v>33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33</v>
      </c>
      <c r="B20" s="96" t="s">
        <v>285</v>
      </c>
      <c r="C20" s="85" t="s">
        <v>286</v>
      </c>
      <c r="D20" s="87">
        <f t="shared" si="0"/>
        <v>42037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42037</v>
      </c>
      <c r="L20" s="87">
        <v>2734</v>
      </c>
      <c r="M20" s="87">
        <v>39303</v>
      </c>
      <c r="N20" s="87">
        <f t="shared" si="4"/>
        <v>42037</v>
      </c>
      <c r="O20" s="87">
        <f t="shared" si="5"/>
        <v>2734</v>
      </c>
      <c r="P20" s="87">
        <v>2734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39303</v>
      </c>
      <c r="W20" s="87">
        <v>39303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1121</v>
      </c>
      <c r="AG20" s="87">
        <v>1121</v>
      </c>
      <c r="AH20" s="87">
        <v>0</v>
      </c>
      <c r="AI20" s="87">
        <v>0</v>
      </c>
      <c r="AJ20" s="87">
        <f t="shared" si="11"/>
        <v>1121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1121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33</v>
      </c>
      <c r="B21" s="96" t="s">
        <v>287</v>
      </c>
      <c r="C21" s="85" t="s">
        <v>288</v>
      </c>
      <c r="D21" s="87">
        <f t="shared" si="0"/>
        <v>8562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8562</v>
      </c>
      <c r="L21" s="87">
        <v>911</v>
      </c>
      <c r="M21" s="87">
        <v>7651</v>
      </c>
      <c r="N21" s="87">
        <f t="shared" si="4"/>
        <v>8562</v>
      </c>
      <c r="O21" s="87">
        <f t="shared" si="5"/>
        <v>911</v>
      </c>
      <c r="P21" s="87">
        <v>911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7651</v>
      </c>
      <c r="W21" s="87">
        <v>7651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18</v>
      </c>
      <c r="AG21" s="87">
        <v>18</v>
      </c>
      <c r="AH21" s="87">
        <v>0</v>
      </c>
      <c r="AI21" s="87">
        <v>0</v>
      </c>
      <c r="AJ21" s="87">
        <f t="shared" si="11"/>
        <v>74</v>
      </c>
      <c r="AK21" s="87">
        <v>62</v>
      </c>
      <c r="AL21" s="87">
        <v>12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18</v>
      </c>
      <c r="AU21" s="87">
        <v>18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12</v>
      </c>
      <c r="BA21" s="87">
        <v>12</v>
      </c>
      <c r="BB21" s="87">
        <v>0</v>
      </c>
      <c r="BC21" s="87">
        <v>0</v>
      </c>
    </row>
    <row r="22" spans="1:55" ht="13.5" customHeight="1" x14ac:dyDescent="0.15">
      <c r="A22" s="98" t="s">
        <v>33</v>
      </c>
      <c r="B22" s="96" t="s">
        <v>289</v>
      </c>
      <c r="C22" s="85" t="s">
        <v>290</v>
      </c>
      <c r="D22" s="87">
        <f t="shared" si="0"/>
        <v>16428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16428</v>
      </c>
      <c r="L22" s="87">
        <v>1322</v>
      </c>
      <c r="M22" s="87">
        <v>15106</v>
      </c>
      <c r="N22" s="87">
        <f t="shared" si="4"/>
        <v>16428</v>
      </c>
      <c r="O22" s="87">
        <f t="shared" si="5"/>
        <v>1322</v>
      </c>
      <c r="P22" s="87">
        <v>1322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15106</v>
      </c>
      <c r="W22" s="87">
        <v>15106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525</v>
      </c>
      <c r="AG22" s="87">
        <v>525</v>
      </c>
      <c r="AH22" s="87">
        <v>0</v>
      </c>
      <c r="AI22" s="87">
        <v>0</v>
      </c>
      <c r="AJ22" s="87">
        <f t="shared" si="11"/>
        <v>525</v>
      </c>
      <c r="AK22" s="87">
        <v>0</v>
      </c>
      <c r="AL22" s="87">
        <v>0</v>
      </c>
      <c r="AM22" s="87">
        <v>525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34</v>
      </c>
      <c r="AU22" s="87">
        <v>0</v>
      </c>
      <c r="AV22" s="87">
        <v>0</v>
      </c>
      <c r="AW22" s="87">
        <v>34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33</v>
      </c>
      <c r="B23" s="96" t="s">
        <v>291</v>
      </c>
      <c r="C23" s="85" t="s">
        <v>292</v>
      </c>
      <c r="D23" s="87">
        <f t="shared" si="0"/>
        <v>38255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38255</v>
      </c>
      <c r="L23" s="87">
        <v>488</v>
      </c>
      <c r="M23" s="87">
        <v>37767</v>
      </c>
      <c r="N23" s="87">
        <f t="shared" si="4"/>
        <v>38255</v>
      </c>
      <c r="O23" s="87">
        <f t="shared" si="5"/>
        <v>488</v>
      </c>
      <c r="P23" s="87">
        <v>488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37767</v>
      </c>
      <c r="W23" s="87">
        <v>37767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33</v>
      </c>
      <c r="B24" s="96" t="s">
        <v>293</v>
      </c>
      <c r="C24" s="85" t="s">
        <v>294</v>
      </c>
      <c r="D24" s="87">
        <f t="shared" si="0"/>
        <v>7703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7703</v>
      </c>
      <c r="L24" s="87">
        <v>1292</v>
      </c>
      <c r="M24" s="87">
        <v>6411</v>
      </c>
      <c r="N24" s="87">
        <f t="shared" si="4"/>
        <v>7703</v>
      </c>
      <c r="O24" s="87">
        <f t="shared" si="5"/>
        <v>1292</v>
      </c>
      <c r="P24" s="87">
        <v>1292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6411</v>
      </c>
      <c r="W24" s="87">
        <v>6411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253</v>
      </c>
      <c r="AG24" s="87">
        <v>253</v>
      </c>
      <c r="AH24" s="87">
        <v>0</v>
      </c>
      <c r="AI24" s="87">
        <v>0</v>
      </c>
      <c r="AJ24" s="87">
        <f t="shared" si="11"/>
        <v>253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253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3</v>
      </c>
      <c r="BA24" s="87">
        <v>3</v>
      </c>
      <c r="BB24" s="87">
        <v>0</v>
      </c>
      <c r="BC24" s="87">
        <v>0</v>
      </c>
    </row>
    <row r="25" spans="1:55" ht="13.5" customHeight="1" x14ac:dyDescent="0.15">
      <c r="A25" s="98" t="s">
        <v>33</v>
      </c>
      <c r="B25" s="96" t="s">
        <v>295</v>
      </c>
      <c r="C25" s="85" t="s">
        <v>296</v>
      </c>
      <c r="D25" s="87">
        <f t="shared" si="0"/>
        <v>24880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24880</v>
      </c>
      <c r="L25" s="87">
        <v>803</v>
      </c>
      <c r="M25" s="87">
        <v>24077</v>
      </c>
      <c r="N25" s="87">
        <f t="shared" si="4"/>
        <v>24935</v>
      </c>
      <c r="O25" s="87">
        <f t="shared" si="5"/>
        <v>803</v>
      </c>
      <c r="P25" s="87">
        <v>803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24077</v>
      </c>
      <c r="W25" s="87">
        <v>24077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55</v>
      </c>
      <c r="AD25" s="87">
        <v>55</v>
      </c>
      <c r="AE25" s="87">
        <v>0</v>
      </c>
      <c r="AF25" s="87">
        <f t="shared" si="10"/>
        <v>21</v>
      </c>
      <c r="AG25" s="87">
        <v>21</v>
      </c>
      <c r="AH25" s="87">
        <v>0</v>
      </c>
      <c r="AI25" s="87">
        <v>0</v>
      </c>
      <c r="AJ25" s="87">
        <f t="shared" si="11"/>
        <v>449</v>
      </c>
      <c r="AK25" s="87">
        <v>449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21</v>
      </c>
      <c r="AU25" s="87">
        <v>21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33</v>
      </c>
      <c r="B26" s="96" t="s">
        <v>297</v>
      </c>
      <c r="C26" s="85" t="s">
        <v>298</v>
      </c>
      <c r="D26" s="87">
        <f t="shared" si="0"/>
        <v>16559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16559</v>
      </c>
      <c r="L26" s="87">
        <v>2243</v>
      </c>
      <c r="M26" s="87">
        <v>14316</v>
      </c>
      <c r="N26" s="87">
        <f t="shared" si="4"/>
        <v>16559</v>
      </c>
      <c r="O26" s="87">
        <f t="shared" si="5"/>
        <v>2243</v>
      </c>
      <c r="P26" s="87">
        <v>2243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14316</v>
      </c>
      <c r="W26" s="87">
        <v>14316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26</v>
      </c>
      <c r="AG26" s="87">
        <v>26</v>
      </c>
      <c r="AH26" s="87">
        <v>0</v>
      </c>
      <c r="AI26" s="87">
        <v>0</v>
      </c>
      <c r="AJ26" s="87">
        <f t="shared" si="11"/>
        <v>26</v>
      </c>
      <c r="AK26" s="87">
        <v>0</v>
      </c>
      <c r="AL26" s="87">
        <v>0</v>
      </c>
      <c r="AM26" s="87">
        <v>26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2</v>
      </c>
      <c r="AU26" s="87">
        <v>0</v>
      </c>
      <c r="AV26" s="87">
        <v>0</v>
      </c>
      <c r="AW26" s="87">
        <v>2</v>
      </c>
      <c r="AX26" s="87">
        <v>0</v>
      </c>
      <c r="AY26" s="87">
        <v>0</v>
      </c>
      <c r="AZ26" s="87">
        <f t="shared" si="14"/>
        <v>126</v>
      </c>
      <c r="BA26" s="87">
        <v>126</v>
      </c>
      <c r="BB26" s="87">
        <v>0</v>
      </c>
      <c r="BC26" s="87">
        <v>0</v>
      </c>
    </row>
    <row r="27" spans="1:55" ht="13.5" customHeight="1" x14ac:dyDescent="0.15">
      <c r="A27" s="98" t="s">
        <v>33</v>
      </c>
      <c r="B27" s="96" t="s">
        <v>299</v>
      </c>
      <c r="C27" s="85" t="s">
        <v>300</v>
      </c>
      <c r="D27" s="87">
        <f t="shared" si="0"/>
        <v>10235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10235</v>
      </c>
      <c r="L27" s="87">
        <v>1420</v>
      </c>
      <c r="M27" s="87">
        <v>8815</v>
      </c>
      <c r="N27" s="87">
        <f t="shared" si="4"/>
        <v>10235</v>
      </c>
      <c r="O27" s="87">
        <f t="shared" si="5"/>
        <v>1420</v>
      </c>
      <c r="P27" s="87">
        <v>1420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8815</v>
      </c>
      <c r="W27" s="87">
        <v>8815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319</v>
      </c>
      <c r="AG27" s="87">
        <v>319</v>
      </c>
      <c r="AH27" s="87">
        <v>0</v>
      </c>
      <c r="AI27" s="87">
        <v>0</v>
      </c>
      <c r="AJ27" s="87">
        <f t="shared" si="11"/>
        <v>319</v>
      </c>
      <c r="AK27" s="87">
        <v>0</v>
      </c>
      <c r="AL27" s="87">
        <v>0</v>
      </c>
      <c r="AM27" s="87">
        <v>319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33</v>
      </c>
      <c r="B28" s="96" t="s">
        <v>301</v>
      </c>
      <c r="C28" s="85" t="s">
        <v>302</v>
      </c>
      <c r="D28" s="87">
        <f t="shared" si="0"/>
        <v>11545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11545</v>
      </c>
      <c r="L28" s="87">
        <v>1360</v>
      </c>
      <c r="M28" s="87">
        <v>10185</v>
      </c>
      <c r="N28" s="87">
        <f t="shared" si="4"/>
        <v>11545</v>
      </c>
      <c r="O28" s="87">
        <f t="shared" si="5"/>
        <v>1360</v>
      </c>
      <c r="P28" s="87">
        <v>0</v>
      </c>
      <c r="Q28" s="87">
        <v>0</v>
      </c>
      <c r="R28" s="87">
        <v>0</v>
      </c>
      <c r="S28" s="87">
        <v>1360</v>
      </c>
      <c r="T28" s="87">
        <v>0</v>
      </c>
      <c r="U28" s="87">
        <v>0</v>
      </c>
      <c r="V28" s="87">
        <f t="shared" si="7"/>
        <v>10185</v>
      </c>
      <c r="W28" s="87">
        <v>375</v>
      </c>
      <c r="X28" s="87">
        <v>0</v>
      </c>
      <c r="Y28" s="87">
        <v>0</v>
      </c>
      <c r="Z28" s="87">
        <v>9810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10</v>
      </c>
      <c r="AG28" s="87">
        <v>10</v>
      </c>
      <c r="AH28" s="87">
        <v>0</v>
      </c>
      <c r="AI28" s="87">
        <v>0</v>
      </c>
      <c r="AJ28" s="87">
        <f t="shared" si="11"/>
        <v>10</v>
      </c>
      <c r="AK28" s="87">
        <v>0</v>
      </c>
      <c r="AL28" s="87">
        <v>0</v>
      </c>
      <c r="AM28" s="87">
        <v>10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1</v>
      </c>
      <c r="AU28" s="87">
        <v>0</v>
      </c>
      <c r="AV28" s="87">
        <v>0</v>
      </c>
      <c r="AW28" s="87">
        <v>1</v>
      </c>
      <c r="AX28" s="87">
        <v>0</v>
      </c>
      <c r="AY28" s="87">
        <v>0</v>
      </c>
      <c r="AZ28" s="87">
        <f t="shared" si="14"/>
        <v>67</v>
      </c>
      <c r="BA28" s="87">
        <v>67</v>
      </c>
      <c r="BB28" s="87">
        <v>0</v>
      </c>
      <c r="BC28" s="87">
        <v>0</v>
      </c>
    </row>
    <row r="29" spans="1:55" ht="13.5" customHeight="1" x14ac:dyDescent="0.15">
      <c r="A29" s="98" t="s">
        <v>33</v>
      </c>
      <c r="B29" s="96" t="s">
        <v>303</v>
      </c>
      <c r="C29" s="85" t="s">
        <v>304</v>
      </c>
      <c r="D29" s="87">
        <f t="shared" si="0"/>
        <v>3921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3921</v>
      </c>
      <c r="L29" s="87">
        <v>283</v>
      </c>
      <c r="M29" s="87">
        <v>3638</v>
      </c>
      <c r="N29" s="87">
        <f t="shared" si="4"/>
        <v>3921</v>
      </c>
      <c r="O29" s="87">
        <f t="shared" si="5"/>
        <v>283</v>
      </c>
      <c r="P29" s="87">
        <v>283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3638</v>
      </c>
      <c r="W29" s="87">
        <v>3638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97</v>
      </c>
      <c r="AG29" s="87">
        <v>97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97</v>
      </c>
      <c r="AU29" s="87">
        <v>97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33</v>
      </c>
      <c r="B30" s="96" t="s">
        <v>305</v>
      </c>
      <c r="C30" s="85" t="s">
        <v>306</v>
      </c>
      <c r="D30" s="87">
        <f t="shared" si="0"/>
        <v>4312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4312</v>
      </c>
      <c r="L30" s="87">
        <v>349</v>
      </c>
      <c r="M30" s="87">
        <v>3963</v>
      </c>
      <c r="N30" s="87">
        <f t="shared" si="4"/>
        <v>4312</v>
      </c>
      <c r="O30" s="87">
        <f t="shared" si="5"/>
        <v>349</v>
      </c>
      <c r="P30" s="87">
        <v>349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3963</v>
      </c>
      <c r="W30" s="87">
        <v>3963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107</v>
      </c>
      <c r="AG30" s="87">
        <v>107</v>
      </c>
      <c r="AH30" s="87">
        <v>0</v>
      </c>
      <c r="AI30" s="87">
        <v>0</v>
      </c>
      <c r="AJ30" s="87">
        <f t="shared" si="11"/>
        <v>107</v>
      </c>
      <c r="AK30" s="87">
        <v>0</v>
      </c>
      <c r="AL30" s="87">
        <v>0</v>
      </c>
      <c r="AM30" s="87">
        <v>107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33</v>
      </c>
      <c r="B31" s="96" t="s">
        <v>307</v>
      </c>
      <c r="C31" s="85" t="s">
        <v>308</v>
      </c>
      <c r="D31" s="87">
        <f t="shared" si="0"/>
        <v>19571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19571</v>
      </c>
      <c r="L31" s="87">
        <v>3187</v>
      </c>
      <c r="M31" s="87">
        <v>16384</v>
      </c>
      <c r="N31" s="87">
        <f t="shared" si="4"/>
        <v>19571</v>
      </c>
      <c r="O31" s="87">
        <f t="shared" si="5"/>
        <v>3187</v>
      </c>
      <c r="P31" s="87">
        <v>3187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16384</v>
      </c>
      <c r="W31" s="87">
        <v>16384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557</v>
      </c>
      <c r="AG31" s="87">
        <v>557</v>
      </c>
      <c r="AH31" s="87">
        <v>0</v>
      </c>
      <c r="AI31" s="87">
        <v>0</v>
      </c>
      <c r="AJ31" s="87">
        <f t="shared" si="11"/>
        <v>557</v>
      </c>
      <c r="AK31" s="87">
        <v>0</v>
      </c>
      <c r="AL31" s="87">
        <v>0</v>
      </c>
      <c r="AM31" s="87">
        <v>557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33</v>
      </c>
      <c r="B32" s="96" t="s">
        <v>309</v>
      </c>
      <c r="C32" s="85" t="s">
        <v>310</v>
      </c>
      <c r="D32" s="87">
        <f t="shared" si="0"/>
        <v>11937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11937</v>
      </c>
      <c r="L32" s="87">
        <v>1137</v>
      </c>
      <c r="M32" s="87">
        <v>10800</v>
      </c>
      <c r="N32" s="87">
        <f t="shared" si="4"/>
        <v>11977</v>
      </c>
      <c r="O32" s="87">
        <f t="shared" si="5"/>
        <v>1137</v>
      </c>
      <c r="P32" s="87">
        <v>1137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10800</v>
      </c>
      <c r="W32" s="87">
        <v>10800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40</v>
      </c>
      <c r="AD32" s="87">
        <v>40</v>
      </c>
      <c r="AE32" s="87">
        <v>0</v>
      </c>
      <c r="AF32" s="87">
        <f t="shared" si="10"/>
        <v>235</v>
      </c>
      <c r="AG32" s="87">
        <v>235</v>
      </c>
      <c r="AH32" s="87">
        <v>0</v>
      </c>
      <c r="AI32" s="87">
        <v>0</v>
      </c>
      <c r="AJ32" s="87">
        <f t="shared" si="11"/>
        <v>235</v>
      </c>
      <c r="AK32" s="87">
        <v>0</v>
      </c>
      <c r="AL32" s="87">
        <v>0</v>
      </c>
      <c r="AM32" s="87">
        <v>98</v>
      </c>
      <c r="AN32" s="87">
        <v>94</v>
      </c>
      <c r="AO32" s="87">
        <v>0</v>
      </c>
      <c r="AP32" s="87">
        <v>0</v>
      </c>
      <c r="AQ32" s="87">
        <v>0</v>
      </c>
      <c r="AR32" s="87">
        <v>0</v>
      </c>
      <c r="AS32" s="87">
        <v>43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33</v>
      </c>
      <c r="B33" s="96" t="s">
        <v>311</v>
      </c>
      <c r="C33" s="85" t="s">
        <v>312</v>
      </c>
      <c r="D33" s="87">
        <f t="shared" si="0"/>
        <v>1927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1927</v>
      </c>
      <c r="L33" s="87">
        <v>609</v>
      </c>
      <c r="M33" s="87">
        <v>1318</v>
      </c>
      <c r="N33" s="87">
        <f t="shared" si="4"/>
        <v>1927</v>
      </c>
      <c r="O33" s="87">
        <f t="shared" si="5"/>
        <v>609</v>
      </c>
      <c r="P33" s="87">
        <v>609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1318</v>
      </c>
      <c r="W33" s="87">
        <v>1318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38</v>
      </c>
      <c r="AG33" s="87">
        <v>38</v>
      </c>
      <c r="AH33" s="87">
        <v>0</v>
      </c>
      <c r="AI33" s="87">
        <v>0</v>
      </c>
      <c r="AJ33" s="87">
        <f t="shared" si="11"/>
        <v>38</v>
      </c>
      <c r="AK33" s="87">
        <v>0</v>
      </c>
      <c r="AL33" s="87">
        <v>0</v>
      </c>
      <c r="AM33" s="87">
        <v>16</v>
      </c>
      <c r="AN33" s="87">
        <v>15</v>
      </c>
      <c r="AO33" s="87">
        <v>0</v>
      </c>
      <c r="AP33" s="87">
        <v>0</v>
      </c>
      <c r="AQ33" s="87">
        <v>0</v>
      </c>
      <c r="AR33" s="87">
        <v>0</v>
      </c>
      <c r="AS33" s="87">
        <v>7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33</v>
      </c>
      <c r="B34" s="96" t="s">
        <v>313</v>
      </c>
      <c r="C34" s="85" t="s">
        <v>314</v>
      </c>
      <c r="D34" s="87">
        <f t="shared" si="0"/>
        <v>8566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8566</v>
      </c>
      <c r="L34" s="87">
        <v>392</v>
      </c>
      <c r="M34" s="87">
        <v>8174</v>
      </c>
      <c r="N34" s="87">
        <f t="shared" si="4"/>
        <v>8566</v>
      </c>
      <c r="O34" s="87">
        <f t="shared" si="5"/>
        <v>392</v>
      </c>
      <c r="P34" s="87">
        <v>392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8174</v>
      </c>
      <c r="W34" s="87">
        <v>8174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169</v>
      </c>
      <c r="AG34" s="87">
        <v>169</v>
      </c>
      <c r="AH34" s="87">
        <v>0</v>
      </c>
      <c r="AI34" s="87">
        <v>0</v>
      </c>
      <c r="AJ34" s="87">
        <f t="shared" si="11"/>
        <v>169</v>
      </c>
      <c r="AK34" s="87">
        <v>0</v>
      </c>
      <c r="AL34" s="87">
        <v>0</v>
      </c>
      <c r="AM34" s="87">
        <v>71</v>
      </c>
      <c r="AN34" s="87">
        <v>67</v>
      </c>
      <c r="AO34" s="87">
        <v>0</v>
      </c>
      <c r="AP34" s="87">
        <v>0</v>
      </c>
      <c r="AQ34" s="87">
        <v>0</v>
      </c>
      <c r="AR34" s="87">
        <v>0</v>
      </c>
      <c r="AS34" s="87">
        <v>31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33</v>
      </c>
      <c r="B35" s="96" t="s">
        <v>315</v>
      </c>
      <c r="C35" s="85" t="s">
        <v>316</v>
      </c>
      <c r="D35" s="87">
        <f t="shared" si="0"/>
        <v>4412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4412</v>
      </c>
      <c r="L35" s="87">
        <v>275</v>
      </c>
      <c r="M35" s="87">
        <v>4137</v>
      </c>
      <c r="N35" s="87">
        <f t="shared" si="4"/>
        <v>4412</v>
      </c>
      <c r="O35" s="87">
        <f t="shared" si="5"/>
        <v>275</v>
      </c>
      <c r="P35" s="87">
        <v>275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4137</v>
      </c>
      <c r="W35" s="87">
        <v>4137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87</v>
      </c>
      <c r="AG35" s="87">
        <v>87</v>
      </c>
      <c r="AH35" s="87">
        <v>0</v>
      </c>
      <c r="AI35" s="87">
        <v>0</v>
      </c>
      <c r="AJ35" s="87">
        <f t="shared" si="11"/>
        <v>87</v>
      </c>
      <c r="AK35" s="87">
        <v>0</v>
      </c>
      <c r="AL35" s="87">
        <v>0</v>
      </c>
      <c r="AM35" s="87">
        <v>36</v>
      </c>
      <c r="AN35" s="87">
        <v>35</v>
      </c>
      <c r="AO35" s="87">
        <v>0</v>
      </c>
      <c r="AP35" s="87">
        <v>0</v>
      </c>
      <c r="AQ35" s="87">
        <v>0</v>
      </c>
      <c r="AR35" s="87">
        <v>0</v>
      </c>
      <c r="AS35" s="87">
        <v>16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33</v>
      </c>
      <c r="B36" s="96" t="s">
        <v>317</v>
      </c>
      <c r="C36" s="85" t="s">
        <v>318</v>
      </c>
      <c r="D36" s="87">
        <f t="shared" si="0"/>
        <v>2296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2296</v>
      </c>
      <c r="L36" s="87">
        <v>237</v>
      </c>
      <c r="M36" s="87">
        <v>2059</v>
      </c>
      <c r="N36" s="87">
        <f t="shared" si="4"/>
        <v>2296</v>
      </c>
      <c r="O36" s="87">
        <f t="shared" si="5"/>
        <v>237</v>
      </c>
      <c r="P36" s="87">
        <v>237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2059</v>
      </c>
      <c r="W36" s="87">
        <v>2059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45</v>
      </c>
      <c r="AG36" s="87">
        <v>45</v>
      </c>
      <c r="AH36" s="87">
        <v>0</v>
      </c>
      <c r="AI36" s="87">
        <v>0</v>
      </c>
      <c r="AJ36" s="87">
        <f t="shared" si="11"/>
        <v>45</v>
      </c>
      <c r="AK36" s="87">
        <v>0</v>
      </c>
      <c r="AL36" s="87">
        <v>0</v>
      </c>
      <c r="AM36" s="87">
        <v>19</v>
      </c>
      <c r="AN36" s="87">
        <v>18</v>
      </c>
      <c r="AO36" s="87">
        <v>0</v>
      </c>
      <c r="AP36" s="87">
        <v>0</v>
      </c>
      <c r="AQ36" s="87">
        <v>0</v>
      </c>
      <c r="AR36" s="87">
        <v>0</v>
      </c>
      <c r="AS36" s="87">
        <v>8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33</v>
      </c>
      <c r="B37" s="96" t="s">
        <v>319</v>
      </c>
      <c r="C37" s="85" t="s">
        <v>320</v>
      </c>
      <c r="D37" s="87">
        <f t="shared" si="0"/>
        <v>16434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16434</v>
      </c>
      <c r="L37" s="87">
        <v>681</v>
      </c>
      <c r="M37" s="87">
        <v>15753</v>
      </c>
      <c r="N37" s="87">
        <f t="shared" si="4"/>
        <v>16434</v>
      </c>
      <c r="O37" s="87">
        <f t="shared" si="5"/>
        <v>681</v>
      </c>
      <c r="P37" s="87">
        <v>681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15753</v>
      </c>
      <c r="W37" s="87">
        <v>15753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323</v>
      </c>
      <c r="AG37" s="87">
        <v>323</v>
      </c>
      <c r="AH37" s="87">
        <v>0</v>
      </c>
      <c r="AI37" s="87">
        <v>0</v>
      </c>
      <c r="AJ37" s="87">
        <f t="shared" si="11"/>
        <v>323</v>
      </c>
      <c r="AK37" s="87">
        <v>0</v>
      </c>
      <c r="AL37" s="87">
        <v>0</v>
      </c>
      <c r="AM37" s="87">
        <v>135</v>
      </c>
      <c r="AN37" s="87">
        <v>129</v>
      </c>
      <c r="AO37" s="87">
        <v>0</v>
      </c>
      <c r="AP37" s="87">
        <v>0</v>
      </c>
      <c r="AQ37" s="87">
        <v>0</v>
      </c>
      <c r="AR37" s="87">
        <v>0</v>
      </c>
      <c r="AS37" s="87">
        <v>59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33</v>
      </c>
      <c r="B38" s="96" t="s">
        <v>321</v>
      </c>
      <c r="C38" s="85" t="s">
        <v>322</v>
      </c>
      <c r="D38" s="87">
        <f t="shared" si="0"/>
        <v>24624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24624</v>
      </c>
      <c r="L38" s="87">
        <v>412</v>
      </c>
      <c r="M38" s="87">
        <v>24212</v>
      </c>
      <c r="N38" s="87">
        <f t="shared" si="4"/>
        <v>24624</v>
      </c>
      <c r="O38" s="87">
        <f t="shared" si="5"/>
        <v>412</v>
      </c>
      <c r="P38" s="87">
        <v>412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24212</v>
      </c>
      <c r="W38" s="87">
        <v>24212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404</v>
      </c>
      <c r="AG38" s="87">
        <v>404</v>
      </c>
      <c r="AH38" s="87">
        <v>0</v>
      </c>
      <c r="AI38" s="87">
        <v>0</v>
      </c>
      <c r="AJ38" s="87">
        <f t="shared" si="11"/>
        <v>404</v>
      </c>
      <c r="AK38" s="87">
        <v>0</v>
      </c>
      <c r="AL38" s="87">
        <v>0</v>
      </c>
      <c r="AM38" s="87">
        <v>169</v>
      </c>
      <c r="AN38" s="87">
        <v>161</v>
      </c>
      <c r="AO38" s="87">
        <v>0</v>
      </c>
      <c r="AP38" s="87">
        <v>0</v>
      </c>
      <c r="AQ38" s="87">
        <v>0</v>
      </c>
      <c r="AR38" s="87">
        <v>0</v>
      </c>
      <c r="AS38" s="87">
        <v>74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33</v>
      </c>
      <c r="B39" s="96" t="s">
        <v>323</v>
      </c>
      <c r="C39" s="85" t="s">
        <v>324</v>
      </c>
      <c r="D39" s="87">
        <f t="shared" si="0"/>
        <v>13985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13985</v>
      </c>
      <c r="L39" s="87">
        <v>616</v>
      </c>
      <c r="M39" s="87">
        <v>13369</v>
      </c>
      <c r="N39" s="87">
        <f t="shared" si="4"/>
        <v>13985</v>
      </c>
      <c r="O39" s="87">
        <f t="shared" si="5"/>
        <v>616</v>
      </c>
      <c r="P39" s="87">
        <v>616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13369</v>
      </c>
      <c r="W39" s="87">
        <v>13369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275</v>
      </c>
      <c r="AG39" s="87">
        <v>275</v>
      </c>
      <c r="AH39" s="87">
        <v>0</v>
      </c>
      <c r="AI39" s="87">
        <v>0</v>
      </c>
      <c r="AJ39" s="87">
        <f t="shared" si="11"/>
        <v>275</v>
      </c>
      <c r="AK39" s="87">
        <v>0</v>
      </c>
      <c r="AL39" s="87">
        <v>0</v>
      </c>
      <c r="AM39" s="87">
        <v>115</v>
      </c>
      <c r="AN39" s="87">
        <v>110</v>
      </c>
      <c r="AO39" s="87">
        <v>0</v>
      </c>
      <c r="AP39" s="87">
        <v>0</v>
      </c>
      <c r="AQ39" s="87">
        <v>0</v>
      </c>
      <c r="AR39" s="87">
        <v>0</v>
      </c>
      <c r="AS39" s="87">
        <v>50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33</v>
      </c>
      <c r="B40" s="96" t="s">
        <v>325</v>
      </c>
      <c r="C40" s="85" t="s">
        <v>326</v>
      </c>
      <c r="D40" s="87">
        <f t="shared" si="0"/>
        <v>2522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2522</v>
      </c>
      <c r="L40" s="87">
        <v>129</v>
      </c>
      <c r="M40" s="87">
        <v>2393</v>
      </c>
      <c r="N40" s="87">
        <f t="shared" si="4"/>
        <v>2522</v>
      </c>
      <c r="O40" s="87">
        <f t="shared" si="5"/>
        <v>129</v>
      </c>
      <c r="P40" s="87">
        <v>129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2393</v>
      </c>
      <c r="W40" s="87">
        <v>2393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0</v>
      </c>
      <c r="AG40" s="87">
        <v>0</v>
      </c>
      <c r="AH40" s="87">
        <v>0</v>
      </c>
      <c r="AI40" s="87">
        <v>0</v>
      </c>
      <c r="AJ40" s="87">
        <f t="shared" si="11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33</v>
      </c>
      <c r="B41" s="96" t="s">
        <v>327</v>
      </c>
      <c r="C41" s="85" t="s">
        <v>328</v>
      </c>
      <c r="D41" s="87">
        <f t="shared" si="0"/>
        <v>2140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2140</v>
      </c>
      <c r="L41" s="87">
        <v>77</v>
      </c>
      <c r="M41" s="87">
        <v>2063</v>
      </c>
      <c r="N41" s="87">
        <f t="shared" si="4"/>
        <v>2140</v>
      </c>
      <c r="O41" s="87">
        <f t="shared" si="5"/>
        <v>77</v>
      </c>
      <c r="P41" s="87">
        <v>77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2063</v>
      </c>
      <c r="W41" s="87">
        <v>2063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5</v>
      </c>
      <c r="AG41" s="87">
        <v>5</v>
      </c>
      <c r="AH41" s="87">
        <v>0</v>
      </c>
      <c r="AI41" s="87">
        <v>0</v>
      </c>
      <c r="AJ41" s="87">
        <f t="shared" si="11"/>
        <v>15</v>
      </c>
      <c r="AK41" s="87">
        <v>15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5</v>
      </c>
      <c r="AU41" s="87">
        <v>5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33</v>
      </c>
      <c r="B42" s="96" t="s">
        <v>329</v>
      </c>
      <c r="C42" s="85" t="s">
        <v>330</v>
      </c>
      <c r="D42" s="87">
        <f t="shared" si="0"/>
        <v>1667</v>
      </c>
      <c r="E42" s="87">
        <f t="shared" si="1"/>
        <v>0</v>
      </c>
      <c r="F42" s="87">
        <v>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1667</v>
      </c>
      <c r="L42" s="87">
        <v>34</v>
      </c>
      <c r="M42" s="87">
        <v>1633</v>
      </c>
      <c r="N42" s="87">
        <f t="shared" si="4"/>
        <v>1667</v>
      </c>
      <c r="O42" s="87">
        <f t="shared" si="5"/>
        <v>34</v>
      </c>
      <c r="P42" s="87">
        <v>34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1633</v>
      </c>
      <c r="W42" s="87">
        <v>1633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4</v>
      </c>
      <c r="AG42" s="87">
        <v>4</v>
      </c>
      <c r="AH42" s="87">
        <v>0</v>
      </c>
      <c r="AI42" s="87">
        <v>0</v>
      </c>
      <c r="AJ42" s="87">
        <f t="shared" si="11"/>
        <v>12</v>
      </c>
      <c r="AK42" s="87">
        <v>12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4</v>
      </c>
      <c r="AU42" s="87">
        <v>4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33</v>
      </c>
      <c r="B43" s="96" t="s">
        <v>331</v>
      </c>
      <c r="C43" s="85" t="s">
        <v>332</v>
      </c>
      <c r="D43" s="87">
        <f t="shared" si="0"/>
        <v>1279</v>
      </c>
      <c r="E43" s="87">
        <f t="shared" si="1"/>
        <v>0</v>
      </c>
      <c r="F43" s="87">
        <v>0</v>
      </c>
      <c r="G43" s="87">
        <v>0</v>
      </c>
      <c r="H43" s="87">
        <f t="shared" si="2"/>
        <v>0</v>
      </c>
      <c r="I43" s="87">
        <v>0</v>
      </c>
      <c r="J43" s="87">
        <v>0</v>
      </c>
      <c r="K43" s="87">
        <f t="shared" si="3"/>
        <v>1279</v>
      </c>
      <c r="L43" s="87">
        <v>197</v>
      </c>
      <c r="M43" s="87">
        <v>1082</v>
      </c>
      <c r="N43" s="87">
        <f t="shared" si="4"/>
        <v>1279</v>
      </c>
      <c r="O43" s="87">
        <f t="shared" si="5"/>
        <v>197</v>
      </c>
      <c r="P43" s="87">
        <v>197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1082</v>
      </c>
      <c r="W43" s="87">
        <v>1082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3</v>
      </c>
      <c r="AG43" s="87">
        <v>3</v>
      </c>
      <c r="AH43" s="87">
        <v>0</v>
      </c>
      <c r="AI43" s="87">
        <v>0</v>
      </c>
      <c r="AJ43" s="87">
        <f t="shared" si="11"/>
        <v>10</v>
      </c>
      <c r="AK43" s="87">
        <v>9</v>
      </c>
      <c r="AL43" s="87">
        <v>1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13"/>
        <v>3</v>
      </c>
      <c r="AU43" s="87">
        <v>3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1</v>
      </c>
      <c r="BA43" s="87">
        <v>1</v>
      </c>
      <c r="BB43" s="87">
        <v>0</v>
      </c>
      <c r="BC43" s="87">
        <v>0</v>
      </c>
    </row>
    <row r="44" spans="1:55" ht="13.5" customHeight="1" x14ac:dyDescent="0.15">
      <c r="A44" s="98" t="s">
        <v>33</v>
      </c>
      <c r="B44" s="96" t="s">
        <v>333</v>
      </c>
      <c r="C44" s="85" t="s">
        <v>334</v>
      </c>
      <c r="D44" s="87">
        <f t="shared" si="0"/>
        <v>3350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3350</v>
      </c>
      <c r="L44" s="87">
        <v>216</v>
      </c>
      <c r="M44" s="87">
        <v>3134</v>
      </c>
      <c r="N44" s="87">
        <f t="shared" si="4"/>
        <v>3350</v>
      </c>
      <c r="O44" s="87">
        <f t="shared" si="5"/>
        <v>216</v>
      </c>
      <c r="P44" s="87">
        <v>216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7"/>
        <v>3134</v>
      </c>
      <c r="W44" s="87">
        <v>3134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9"/>
        <v>0</v>
      </c>
      <c r="AD44" s="87">
        <v>0</v>
      </c>
      <c r="AE44" s="87">
        <v>0</v>
      </c>
      <c r="AF44" s="87">
        <f t="shared" si="10"/>
        <v>7</v>
      </c>
      <c r="AG44" s="87">
        <v>7</v>
      </c>
      <c r="AH44" s="87">
        <v>0</v>
      </c>
      <c r="AI44" s="87">
        <v>0</v>
      </c>
      <c r="AJ44" s="87">
        <f t="shared" si="11"/>
        <v>26</v>
      </c>
      <c r="AK44" s="87">
        <v>24</v>
      </c>
      <c r="AL44" s="87">
        <v>2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7</v>
      </c>
      <c r="AU44" s="87">
        <v>7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2</v>
      </c>
      <c r="BA44" s="87">
        <v>2</v>
      </c>
      <c r="BB44" s="87">
        <v>0</v>
      </c>
      <c r="BC44" s="87">
        <v>0</v>
      </c>
    </row>
    <row r="45" spans="1:55" ht="13.5" customHeight="1" x14ac:dyDescent="0.15">
      <c r="A45" s="98" t="s">
        <v>33</v>
      </c>
      <c r="B45" s="96" t="s">
        <v>335</v>
      </c>
      <c r="C45" s="85" t="s">
        <v>336</v>
      </c>
      <c r="D45" s="87">
        <f t="shared" si="0"/>
        <v>2475</v>
      </c>
      <c r="E45" s="87">
        <f t="shared" si="1"/>
        <v>0</v>
      </c>
      <c r="F45" s="87">
        <v>0</v>
      </c>
      <c r="G45" s="87">
        <v>0</v>
      </c>
      <c r="H45" s="87">
        <f t="shared" si="2"/>
        <v>0</v>
      </c>
      <c r="I45" s="87">
        <v>0</v>
      </c>
      <c r="J45" s="87">
        <v>0</v>
      </c>
      <c r="K45" s="87">
        <f t="shared" si="3"/>
        <v>2475</v>
      </c>
      <c r="L45" s="87">
        <v>456</v>
      </c>
      <c r="M45" s="87">
        <v>2019</v>
      </c>
      <c r="N45" s="87">
        <f t="shared" si="4"/>
        <v>2475</v>
      </c>
      <c r="O45" s="87">
        <f t="shared" si="5"/>
        <v>456</v>
      </c>
      <c r="P45" s="87">
        <v>456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2019</v>
      </c>
      <c r="W45" s="87">
        <v>2019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18</v>
      </c>
      <c r="AG45" s="87">
        <v>18</v>
      </c>
      <c r="AH45" s="87">
        <v>0</v>
      </c>
      <c r="AI45" s="87">
        <v>0</v>
      </c>
      <c r="AJ45" s="87">
        <f t="shared" si="11"/>
        <v>18</v>
      </c>
      <c r="AK45" s="87">
        <v>0</v>
      </c>
      <c r="AL45" s="87">
        <v>0</v>
      </c>
      <c r="AM45" s="87">
        <v>18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13"/>
        <v>5</v>
      </c>
      <c r="AU45" s="87">
        <v>0</v>
      </c>
      <c r="AV45" s="87">
        <v>0</v>
      </c>
      <c r="AW45" s="87">
        <v>5</v>
      </c>
      <c r="AX45" s="87">
        <v>0</v>
      </c>
      <c r="AY45" s="87">
        <v>0</v>
      </c>
      <c r="AZ45" s="87">
        <f t="shared" si="14"/>
        <v>6</v>
      </c>
      <c r="BA45" s="87">
        <v>6</v>
      </c>
      <c r="BB45" s="87">
        <v>0</v>
      </c>
      <c r="BC45" s="87">
        <v>0</v>
      </c>
    </row>
    <row r="46" spans="1:55" ht="13.5" customHeight="1" x14ac:dyDescent="0.15">
      <c r="A46" s="98" t="s">
        <v>33</v>
      </c>
      <c r="B46" s="96" t="s">
        <v>337</v>
      </c>
      <c r="C46" s="85" t="s">
        <v>338</v>
      </c>
      <c r="D46" s="87">
        <f t="shared" si="0"/>
        <v>8212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8212</v>
      </c>
      <c r="L46" s="87">
        <v>578</v>
      </c>
      <c r="M46" s="87">
        <v>7634</v>
      </c>
      <c r="N46" s="87">
        <f t="shared" si="4"/>
        <v>8212</v>
      </c>
      <c r="O46" s="87">
        <f t="shared" si="5"/>
        <v>578</v>
      </c>
      <c r="P46" s="87">
        <v>578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7634</v>
      </c>
      <c r="W46" s="87">
        <v>7634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18</v>
      </c>
      <c r="AG46" s="87">
        <v>18</v>
      </c>
      <c r="AH46" s="87">
        <v>0</v>
      </c>
      <c r="AI46" s="87">
        <v>0</v>
      </c>
      <c r="AJ46" s="87">
        <f t="shared" si="11"/>
        <v>60</v>
      </c>
      <c r="AK46" s="87">
        <v>59</v>
      </c>
      <c r="AL46" s="87">
        <v>1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13"/>
        <v>18</v>
      </c>
      <c r="AU46" s="87">
        <v>18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1</v>
      </c>
      <c r="BA46" s="87">
        <v>1</v>
      </c>
      <c r="BB46" s="87">
        <v>0</v>
      </c>
      <c r="BC46" s="87">
        <v>0</v>
      </c>
    </row>
    <row r="47" spans="1:55" ht="13.5" customHeight="1" x14ac:dyDescent="0.15">
      <c r="A47" s="98" t="s">
        <v>33</v>
      </c>
      <c r="B47" s="96" t="s">
        <v>339</v>
      </c>
      <c r="C47" s="85" t="s">
        <v>340</v>
      </c>
      <c r="D47" s="87">
        <f t="shared" si="0"/>
        <v>2121</v>
      </c>
      <c r="E47" s="87">
        <f t="shared" si="1"/>
        <v>0</v>
      </c>
      <c r="F47" s="87">
        <v>0</v>
      </c>
      <c r="G47" s="87">
        <v>0</v>
      </c>
      <c r="H47" s="87">
        <f t="shared" si="2"/>
        <v>0</v>
      </c>
      <c r="I47" s="87">
        <v>0</v>
      </c>
      <c r="J47" s="87">
        <v>0</v>
      </c>
      <c r="K47" s="87">
        <f t="shared" si="3"/>
        <v>2121</v>
      </c>
      <c r="L47" s="87">
        <v>77</v>
      </c>
      <c r="M47" s="87">
        <v>2044</v>
      </c>
      <c r="N47" s="87">
        <f t="shared" si="4"/>
        <v>2121</v>
      </c>
      <c r="O47" s="87">
        <f t="shared" si="5"/>
        <v>77</v>
      </c>
      <c r="P47" s="87">
        <v>77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7"/>
        <v>2044</v>
      </c>
      <c r="W47" s="87">
        <v>2044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9"/>
        <v>0</v>
      </c>
      <c r="AD47" s="87">
        <v>0</v>
      </c>
      <c r="AE47" s="87">
        <v>0</v>
      </c>
      <c r="AF47" s="87">
        <f t="shared" si="10"/>
        <v>5</v>
      </c>
      <c r="AG47" s="87">
        <v>5</v>
      </c>
      <c r="AH47" s="87">
        <v>0</v>
      </c>
      <c r="AI47" s="87">
        <v>0</v>
      </c>
      <c r="AJ47" s="87">
        <f t="shared" si="11"/>
        <v>15</v>
      </c>
      <c r="AK47" s="87">
        <v>15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13"/>
        <v>5</v>
      </c>
      <c r="AU47" s="87">
        <v>5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 t="s">
        <v>33</v>
      </c>
      <c r="B48" s="96" t="s">
        <v>341</v>
      </c>
      <c r="C48" s="85" t="s">
        <v>342</v>
      </c>
      <c r="D48" s="87">
        <f t="shared" si="0"/>
        <v>4796</v>
      </c>
      <c r="E48" s="87">
        <f t="shared" si="1"/>
        <v>0</v>
      </c>
      <c r="F48" s="87">
        <v>0</v>
      </c>
      <c r="G48" s="87">
        <v>0</v>
      </c>
      <c r="H48" s="87">
        <f t="shared" si="2"/>
        <v>0</v>
      </c>
      <c r="I48" s="87">
        <v>0</v>
      </c>
      <c r="J48" s="87">
        <v>0</v>
      </c>
      <c r="K48" s="87">
        <f t="shared" si="3"/>
        <v>4796</v>
      </c>
      <c r="L48" s="87">
        <v>955</v>
      </c>
      <c r="M48" s="87">
        <v>3841</v>
      </c>
      <c r="N48" s="87">
        <f t="shared" si="4"/>
        <v>4796</v>
      </c>
      <c r="O48" s="87">
        <f t="shared" si="5"/>
        <v>955</v>
      </c>
      <c r="P48" s="87">
        <v>955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7"/>
        <v>3841</v>
      </c>
      <c r="W48" s="87">
        <v>3841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9"/>
        <v>0</v>
      </c>
      <c r="AD48" s="87">
        <v>0</v>
      </c>
      <c r="AE48" s="87">
        <v>0</v>
      </c>
      <c r="AF48" s="87">
        <f t="shared" si="10"/>
        <v>10</v>
      </c>
      <c r="AG48" s="87">
        <v>10</v>
      </c>
      <c r="AH48" s="87">
        <v>0</v>
      </c>
      <c r="AI48" s="87">
        <v>0</v>
      </c>
      <c r="AJ48" s="87">
        <f t="shared" si="11"/>
        <v>39</v>
      </c>
      <c r="AK48" s="87">
        <v>35</v>
      </c>
      <c r="AL48" s="87">
        <v>4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13"/>
        <v>10</v>
      </c>
      <c r="AU48" s="87">
        <v>10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14"/>
        <v>4</v>
      </c>
      <c r="BA48" s="87">
        <v>4</v>
      </c>
      <c r="BB48" s="87">
        <v>0</v>
      </c>
      <c r="BC48" s="87">
        <v>0</v>
      </c>
    </row>
    <row r="49" spans="1:55" ht="13.5" customHeight="1" x14ac:dyDescent="0.15">
      <c r="A49" s="98" t="s">
        <v>33</v>
      </c>
      <c r="B49" s="96" t="s">
        <v>343</v>
      </c>
      <c r="C49" s="85" t="s">
        <v>344</v>
      </c>
      <c r="D49" s="87">
        <f t="shared" si="0"/>
        <v>573</v>
      </c>
      <c r="E49" s="87">
        <f t="shared" si="1"/>
        <v>0</v>
      </c>
      <c r="F49" s="87">
        <v>0</v>
      </c>
      <c r="G49" s="87">
        <v>0</v>
      </c>
      <c r="H49" s="87">
        <f t="shared" si="2"/>
        <v>0</v>
      </c>
      <c r="I49" s="87">
        <v>0</v>
      </c>
      <c r="J49" s="87">
        <v>0</v>
      </c>
      <c r="K49" s="87">
        <f t="shared" si="3"/>
        <v>573</v>
      </c>
      <c r="L49" s="87">
        <v>97</v>
      </c>
      <c r="M49" s="87">
        <v>476</v>
      </c>
      <c r="N49" s="87">
        <f t="shared" si="4"/>
        <v>573</v>
      </c>
      <c r="O49" s="87">
        <f t="shared" si="5"/>
        <v>97</v>
      </c>
      <c r="P49" s="87">
        <v>0</v>
      </c>
      <c r="Q49" s="87">
        <v>0</v>
      </c>
      <c r="R49" s="87">
        <v>0</v>
      </c>
      <c r="S49" s="87">
        <v>97</v>
      </c>
      <c r="T49" s="87">
        <v>0</v>
      </c>
      <c r="U49" s="87">
        <v>0</v>
      </c>
      <c r="V49" s="87">
        <f t="shared" si="7"/>
        <v>476</v>
      </c>
      <c r="W49" s="87">
        <v>0</v>
      </c>
      <c r="X49" s="87">
        <v>0</v>
      </c>
      <c r="Y49" s="87">
        <v>0</v>
      </c>
      <c r="Z49" s="87">
        <v>476</v>
      </c>
      <c r="AA49" s="87">
        <v>0</v>
      </c>
      <c r="AB49" s="87">
        <v>0</v>
      </c>
      <c r="AC49" s="87">
        <f t="shared" si="9"/>
        <v>0</v>
      </c>
      <c r="AD49" s="87">
        <v>0</v>
      </c>
      <c r="AE49" s="87">
        <v>0</v>
      </c>
      <c r="AF49" s="87">
        <f t="shared" si="10"/>
        <v>0</v>
      </c>
      <c r="AG49" s="87">
        <v>0</v>
      </c>
      <c r="AH49" s="87">
        <v>0</v>
      </c>
      <c r="AI49" s="87">
        <v>0</v>
      </c>
      <c r="AJ49" s="87">
        <f t="shared" si="11"/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 t="shared" si="13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14"/>
        <v>0</v>
      </c>
      <c r="BA49" s="87">
        <v>0</v>
      </c>
      <c r="BB49" s="87">
        <v>0</v>
      </c>
      <c r="BC49" s="87">
        <v>0</v>
      </c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9">
    <sortCondition ref="A8:A49"/>
    <sortCondition ref="B8:B49"/>
    <sortCondition ref="C8:C49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21000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21201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21202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21203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21204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21205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21206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21207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21208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21209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21210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21211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21212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21213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21214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21215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21216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21217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21218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21219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21220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21221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21302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21303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21341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21361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21362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21381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21382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21383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21401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21403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21404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21421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21501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21502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21503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21504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21505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21506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21507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21521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21604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2025-01-10T06:12:22Z</dcterms:modified>
</cp:coreProperties>
</file>