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18福井県\環境省廃棄物実態調査集約結果（18福井県）\"/>
    </mc:Choice>
  </mc:AlternateContent>
  <xr:revisionPtr revIDLastSave="0" documentId="13_ncr:1_{D70342FE-0F1F-4FE4-B97E-47D6F739DD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水洗化人口等!$A$6:$AD$23</definedName>
    <definedName name="_xlnm.Print_Area" localSheetId="2">し尿集計結果!$A$1:$M$37</definedName>
    <definedName name="_xlnm.Print_Area" localSheetId="1">し尿処理状況!$2:$24</definedName>
    <definedName name="_xlnm.Print_Area" localSheetId="0">水洗化人口等!$2:$24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N19" i="2" s="1"/>
  <c r="AC20" i="2"/>
  <c r="AC21" i="2"/>
  <c r="AC22" i="2"/>
  <c r="AC23" i="2"/>
  <c r="AC24" i="2"/>
  <c r="V8" i="2"/>
  <c r="V9" i="2"/>
  <c r="V10" i="2"/>
  <c r="N10" i="2" s="1"/>
  <c r="V11" i="2"/>
  <c r="V12" i="2"/>
  <c r="V13" i="2"/>
  <c r="N13" i="2" s="1"/>
  <c r="V14" i="2"/>
  <c r="N14" i="2" s="1"/>
  <c r="V15" i="2"/>
  <c r="N15" i="2" s="1"/>
  <c r="V16" i="2"/>
  <c r="V17" i="2"/>
  <c r="V18" i="2"/>
  <c r="N18" i="2" s="1"/>
  <c r="V19" i="2"/>
  <c r="V20" i="2"/>
  <c r="V21" i="2"/>
  <c r="V22" i="2"/>
  <c r="V23" i="2"/>
  <c r="N23" i="2" s="1"/>
  <c r="V24" i="2"/>
  <c r="O8" i="2"/>
  <c r="O9" i="2"/>
  <c r="O10" i="2"/>
  <c r="O11" i="2"/>
  <c r="O12" i="2"/>
  <c r="N12" i="2" s="1"/>
  <c r="O13" i="2"/>
  <c r="O14" i="2"/>
  <c r="O15" i="2"/>
  <c r="O16" i="2"/>
  <c r="O17" i="2"/>
  <c r="O18" i="2"/>
  <c r="O19" i="2"/>
  <c r="O20" i="2"/>
  <c r="O21" i="2"/>
  <c r="O22" i="2"/>
  <c r="O23" i="2"/>
  <c r="O24" i="2"/>
  <c r="N11" i="2"/>
  <c r="N20" i="2"/>
  <c r="N21" i="2"/>
  <c r="N22" i="2"/>
  <c r="K8" i="2"/>
  <c r="K9" i="2"/>
  <c r="K10" i="2"/>
  <c r="D10" i="2" s="1"/>
  <c r="K11" i="2"/>
  <c r="K12" i="2"/>
  <c r="K13" i="2"/>
  <c r="K14" i="2"/>
  <c r="D14" i="2" s="1"/>
  <c r="K15" i="2"/>
  <c r="K16" i="2"/>
  <c r="K17" i="2"/>
  <c r="K18" i="2"/>
  <c r="K19" i="2"/>
  <c r="K20" i="2"/>
  <c r="K21" i="2"/>
  <c r="K22" i="2"/>
  <c r="D22" i="2" s="1"/>
  <c r="K23" i="2"/>
  <c r="K24" i="2"/>
  <c r="H8" i="2"/>
  <c r="D8" i="2" s="1"/>
  <c r="H9" i="2"/>
  <c r="H10" i="2"/>
  <c r="H11" i="2"/>
  <c r="H12" i="2"/>
  <c r="H13" i="2"/>
  <c r="D13" i="2" s="1"/>
  <c r="H14" i="2"/>
  <c r="H15" i="2"/>
  <c r="H16" i="2"/>
  <c r="D16" i="2" s="1"/>
  <c r="H17" i="2"/>
  <c r="H18" i="2"/>
  <c r="D18" i="2" s="1"/>
  <c r="H19" i="2"/>
  <c r="D19" i="2" s="1"/>
  <c r="H20" i="2"/>
  <c r="H21" i="2"/>
  <c r="D21" i="2" s="1"/>
  <c r="H22" i="2"/>
  <c r="H23" i="2"/>
  <c r="D23" i="2" s="1"/>
  <c r="H24" i="2"/>
  <c r="E8" i="2"/>
  <c r="E9" i="2"/>
  <c r="E10" i="2"/>
  <c r="E11" i="2"/>
  <c r="E12" i="2"/>
  <c r="E13" i="2"/>
  <c r="E14" i="2"/>
  <c r="E15" i="2"/>
  <c r="D15" i="2" s="1"/>
  <c r="E16" i="2"/>
  <c r="E17" i="2"/>
  <c r="D17" i="2" s="1"/>
  <c r="E18" i="2"/>
  <c r="E19" i="2"/>
  <c r="E20" i="2"/>
  <c r="E21" i="2"/>
  <c r="E22" i="2"/>
  <c r="E23" i="2"/>
  <c r="E24" i="2"/>
  <c r="D11" i="2"/>
  <c r="D24" i="2"/>
  <c r="P8" i="1"/>
  <c r="I8" i="1" s="1"/>
  <c r="D8" i="1" s="1"/>
  <c r="P9" i="1"/>
  <c r="I9" i="1" s="1"/>
  <c r="P10" i="1"/>
  <c r="I10" i="1" s="1"/>
  <c r="D10" i="1" s="1"/>
  <c r="N10" i="1" s="1"/>
  <c r="P11" i="1"/>
  <c r="P12" i="1"/>
  <c r="I12" i="1" s="1"/>
  <c r="D12" i="1" s="1"/>
  <c r="P13" i="1"/>
  <c r="I13" i="1" s="1"/>
  <c r="D13" i="1" s="1"/>
  <c r="P14" i="1"/>
  <c r="I14" i="1" s="1"/>
  <c r="P15" i="1"/>
  <c r="P16" i="1"/>
  <c r="I16" i="1" s="1"/>
  <c r="D16" i="1" s="1"/>
  <c r="P17" i="1"/>
  <c r="I17" i="1" s="1"/>
  <c r="D17" i="1" s="1"/>
  <c r="P18" i="1"/>
  <c r="I18" i="1" s="1"/>
  <c r="D18" i="1" s="1"/>
  <c r="N18" i="1" s="1"/>
  <c r="P19" i="1"/>
  <c r="P20" i="1"/>
  <c r="P21" i="1"/>
  <c r="P22" i="1"/>
  <c r="I22" i="1" s="1"/>
  <c r="D22" i="1" s="1"/>
  <c r="P23" i="1"/>
  <c r="I23" i="1" s="1"/>
  <c r="D23" i="1" s="1"/>
  <c r="P24" i="1"/>
  <c r="I24" i="1" s="1"/>
  <c r="D24" i="1" s="1"/>
  <c r="N15" i="1"/>
  <c r="I11" i="1"/>
  <c r="I15" i="1"/>
  <c r="I19" i="1"/>
  <c r="I20" i="1"/>
  <c r="I21" i="1"/>
  <c r="D21" i="1" s="1"/>
  <c r="E8" i="1"/>
  <c r="E9" i="1"/>
  <c r="E10" i="1"/>
  <c r="E11" i="1"/>
  <c r="D11" i="1" s="1"/>
  <c r="E12" i="1"/>
  <c r="E13" i="1"/>
  <c r="E14" i="1"/>
  <c r="E15" i="1"/>
  <c r="E16" i="1"/>
  <c r="E17" i="1"/>
  <c r="E18" i="1"/>
  <c r="E19" i="1"/>
  <c r="D19" i="1" s="1"/>
  <c r="E20" i="1"/>
  <c r="E21" i="1"/>
  <c r="E22" i="1"/>
  <c r="E23" i="1"/>
  <c r="E24" i="1"/>
  <c r="D15" i="1"/>
  <c r="F15" i="1" s="1"/>
  <c r="F23" i="1" l="1"/>
  <c r="L23" i="1"/>
  <c r="N23" i="1"/>
  <c r="D20" i="2"/>
  <c r="N16" i="2"/>
  <c r="D9" i="1"/>
  <c r="J9" i="1" s="1"/>
  <c r="N17" i="2"/>
  <c r="D20" i="1"/>
  <c r="D12" i="2"/>
  <c r="N9" i="2"/>
  <c r="N24" i="2"/>
  <c r="N8" i="2"/>
  <c r="D9" i="2"/>
  <c r="D14" i="1"/>
  <c r="T14" i="1" s="1"/>
  <c r="L15" i="1"/>
  <c r="L9" i="1"/>
  <c r="N9" i="1"/>
  <c r="T9" i="1"/>
  <c r="L17" i="1"/>
  <c r="J17" i="1"/>
  <c r="T17" i="1"/>
  <c r="N17" i="1"/>
  <c r="F17" i="1"/>
  <c r="J24" i="1"/>
  <c r="F24" i="1"/>
  <c r="T24" i="1"/>
  <c r="L24" i="1"/>
  <c r="N24" i="1"/>
  <c r="F19" i="1"/>
  <c r="N19" i="1"/>
  <c r="J19" i="1"/>
  <c r="L19" i="1"/>
  <c r="T19" i="1"/>
  <c r="J8" i="1"/>
  <c r="F8" i="1"/>
  <c r="N8" i="1"/>
  <c r="T8" i="1"/>
  <c r="L8" i="1"/>
  <c r="T13" i="1"/>
  <c r="J13" i="1"/>
  <c r="N13" i="1"/>
  <c r="L13" i="1"/>
  <c r="F13" i="1"/>
  <c r="F14" i="1"/>
  <c r="L14" i="1"/>
  <c r="J14" i="1"/>
  <c r="F11" i="1"/>
  <c r="N11" i="1"/>
  <c r="L11" i="1"/>
  <c r="J11" i="1"/>
  <c r="T11" i="1"/>
  <c r="J16" i="1"/>
  <c r="F16" i="1"/>
  <c r="T16" i="1"/>
  <c r="N16" i="1"/>
  <c r="L16" i="1"/>
  <c r="T12" i="1"/>
  <c r="F12" i="1"/>
  <c r="L12" i="1"/>
  <c r="N12" i="1"/>
  <c r="J12" i="1"/>
  <c r="F22" i="1"/>
  <c r="L22" i="1"/>
  <c r="T22" i="1"/>
  <c r="N22" i="1"/>
  <c r="J22" i="1"/>
  <c r="J21" i="1"/>
  <c r="T21" i="1"/>
  <c r="N21" i="1"/>
  <c r="L21" i="1"/>
  <c r="F21" i="1"/>
  <c r="T20" i="1"/>
  <c r="F20" i="1"/>
  <c r="N20" i="1"/>
  <c r="L20" i="1"/>
  <c r="J20" i="1"/>
  <c r="J23" i="1"/>
  <c r="J15" i="1"/>
  <c r="F18" i="1"/>
  <c r="F10" i="1"/>
  <c r="T23" i="1"/>
  <c r="T15" i="1"/>
  <c r="T18" i="1"/>
  <c r="J18" i="1"/>
  <c r="J10" i="1"/>
  <c r="T10" i="1"/>
  <c r="L18" i="1"/>
  <c r="L1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N14" i="1" l="1"/>
  <c r="F9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I7" i="1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<sst xmlns="http://schemas.openxmlformats.org/spreadsheetml/2006/main" count="647" uniqueCount="296">
  <si>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</si>
  <si>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</si>
  <si>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</si>
  <si>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</si>
  <si>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</si>
  <si>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</si>
  <si>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</si>
  <si>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</si>
  <si>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</si>
  <si>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</si>
  <si>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</si>
  <si>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</si>
  <si>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</si>
  <si>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</si>
  <si>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</si>
  <si>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</si>
  <si>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</si>
  <si>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</si>
  <si>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</si>
  <si>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</si>
  <si>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</si>
  <si>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</si>
  <si>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</si>
  <si>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</si>
  <si>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</si>
  <si>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</si>
  <si>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</si>
  <si>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</si>
  <si>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</si>
  <si>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</si>
  <si>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</si>
  <si>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</si>
  <si>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</si>
  <si>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</si>
  <si>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</si>
  <si>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</si>
  <si>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</si>
  <si>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</si>
  <si>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</si>
  <si>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</si>
  <si>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</si>
  <si>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</si>
  <si>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</si>
  <si>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</si>
  <si>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</si>
  <si>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</si>
  <si>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</si>
  <si>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</si>
  <si>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</si>
  <si>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</si>
  <si>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</si>
  <si>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</si>
  <si>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</si>
  <si>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</si>
  <si>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</si>
  <si>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</si>
  <si>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</si>
  <si>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</si>
  <si>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</si>
  <si>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</si>
  <si>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</si>
  <si>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</si>
  <si>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</si>
  <si>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</si>
  <si>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</si>
  <si>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</si>
  <si>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</si>
  <si>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</si>
  <si>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</si>
  <si>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</si>
  <si>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</si>
  <si>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</si>
  <si>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</si>
  <si>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</si>
  <si>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</si>
  <si>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</si>
  <si>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</si>
  <si>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</si>
  <si>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</si>
  <si>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</si>
  <si>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</si>
  <si>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</si>
  <si>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</si>
  <si>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</si>
  <si>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</si>
  <si>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</si>
  <si>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</si>
  <si>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</si>
  <si>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</si>
  <si>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</si>
  <si>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</si>
  <si>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</si>
  <si>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</si>
  <si>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</si>
  <si>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</si>
  <si>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</si>
  <si>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</si>
  <si>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</si>
  <si>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</si>
  <si>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</si>
  <si>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</si>
  <si>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</si>
  <si>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</si>
  <si>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</si>
  <si>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</si>
  <si>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</si>
  <si>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</si>
  <si>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</si>
  <si>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</si>
  <si>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</si>
  <si>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</si>
  <si>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</si>
  <si>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</si>
  <si>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</si>
  <si>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</si>
  <si>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</si>
  <si>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</si>
  <si>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</si>
  <si>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</si>
  <si>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</si>
  <si>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</si>
  <si>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</si>
  <si>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</si>
  <si>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</si>
  <si>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</si>
  <si>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</si>
  <si>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</si>
  <si>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</si>
  <si>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</si>
  <si>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</si>
  <si>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</si>
  <si>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</si>
  <si>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</si>
  <si>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</si>
  <si>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</si>
  <si>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</si>
  <si>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</si>
  <si>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</si>
  <si>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</si>
  <si>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</si>
  <si>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</si>
  <si>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</si>
  <si>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</si>
  <si>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</si>
  <si>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</si>
  <si>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</si>
  <si>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</si>
  <si>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</si>
  <si>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</si>
  <si>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</si>
  <si>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</si>
  <si>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</si>
  <si>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</si>
  <si>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</si>
  <si>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</si>
  <si>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</si>
  <si>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</si>
  <si>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</si>
  <si>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</si>
  <si>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</si>
  <si>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</si>
  <si>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</si>
  <si>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</si>
  <si>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</si>
  <si>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</si>
  <si>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</si>
  <si>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</si>
  <si>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</si>
  <si>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</si>
  <si>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</si>
  <si>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</si>
  <si>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</si>
  <si>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</si>
  <si>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</si>
  <si>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</si>
  <si>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</si>
  <si>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</si>
  <si>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</si>
  <si>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</si>
  <si>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</si>
  <si>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</si>
  <si>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</si>
  <si>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</si>
  <si>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</si>
  <si>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</si>
  <si>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</si>
  <si>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</si>
  <si>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</si>
  <si>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</si>
  <si>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</si>
  <si>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</si>
  <si>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</si>
  <si>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</si>
  <si>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</si>
  <si>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</si>
  <si>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</si>
  <si>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</si>
  <si>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</si>
  <si>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</si>
  <si>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</si>
  <si>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</si>
  <si>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</si>
  <si>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</si>
  <si>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</si>
  <si>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</si>
  <si>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</si>
  <si>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</si>
  <si>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</si>
  <si>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</si>
  <si>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</si>
  <si>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</si>
  <si>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</si>
  <si>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</si>
  <si>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</si>
  <si>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</si>
  <si>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</si>
  <si>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</si>
  <si>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</si>
  <si>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</si>
  <si>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</si>
  <si>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</si>
  <si>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</si>
  <si>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</si>
  <si>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</si>
  <si>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</si>
  <si>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</si>
  <si>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</si>
  <si>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</si>
  <si>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</si>
  <si>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</si>
  <si>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</si>
  <si>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</si>
  <si>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</si>
  <si>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</si>
  <si>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</si>
  <si>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</si>
  <si>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</si>
  <si>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</si>
  <si>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</si>
  <si>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</si>
  <si>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</si>
  <si>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</si>
  <si>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</si>
  <si>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</si>
  <si>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</si>
  <si>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</si>
  <si>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</si>
  <si>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</si>
  <si>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</si>
  <si>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</si>
  <si>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</si>
  <si>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</si>
  <si>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</si>
  <si>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</si>
  <si>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</si>
  <si>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</si>
  <si>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18000</t>
  </si>
  <si>
    <t>水洗化人口等（令和5年度実績）</t>
    <phoneticPr fontId="3"/>
  </si>
  <si>
    <t>し尿処理の状況（令和5年度実績）</t>
    <phoneticPr fontId="3"/>
  </si>
  <si>
    <t>18201</t>
  </si>
  <si>
    <t>福井市</t>
  </si>
  <si>
    <t/>
  </si>
  <si>
    <t>○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</si>
  <si>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</si>
  <si>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</si>
  <si>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</si>
  <si>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</si>
  <si>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</si>
  <si>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</si>
  <si>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</si>
  <si>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</si>
  <si>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</si>
  <si>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</si>
  <si>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</si>
  <si>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</si>
  <si>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</si>
  <si>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</si>
  <si>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</si>
  <si>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</si>
  <si>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</si>
  <si>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</si>
  <si>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</si>
  <si>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池田町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</si>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</sst>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1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295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36</v>
      </c>
      <c r="B7" s="108" t="s">
        <v>256</v>
      </c>
      <c r="C7" s="92" t="s">
        <v>198</v>
      </c>
      <c r="D7" s="93">
        <f t="shared" ref="D7:D24" si="0">+SUM(E7,+I7)</f>
        <v>753460</v>
      </c>
      <c r="E7" s="93">
        <f t="shared" ref="E7:E24" si="1">+SUM(G7+H7)</f>
        <v>21590</v>
      </c>
      <c r="F7" s="94">
        <f t="shared" ref="F7:F24" si="2">IF(D7&gt;0,E7/D7*100,"-")</f>
        <v>2.8654474026491119</v>
      </c>
      <c r="G7" s="93">
        <f>SUM(G$8:G$207)</f>
        <v>21087</v>
      </c>
      <c r="H7" s="93">
        <f>SUM(H$8:H$207)</f>
        <v>503</v>
      </c>
      <c r="I7" s="93">
        <f t="shared" ref="I7:I24" si="3">+SUM(K7,+M7,O7+P7)</f>
        <v>731870</v>
      </c>
      <c r="J7" s="94">
        <f t="shared" ref="J7:J24" si="4">IF(D7&gt;0,I7/D7*100,"-")</f>
        <v>97.13455259735089</v>
      </c>
      <c r="K7" s="93">
        <f>SUM(K$8:K$207)</f>
        <v>586879</v>
      </c>
      <c r="L7" s="94">
        <f t="shared" ref="L7:L24" si="5">IF(D7&gt;0,K7/D7*100,"-")</f>
        <v>77.89119528574841</v>
      </c>
      <c r="M7" s="93">
        <f>SUM(M$8:M$207)</f>
        <v>0</v>
      </c>
      <c r="N7" s="94">
        <f t="shared" ref="N7:N24" si="6">IF(D7&gt;0,M7/D7*100,"-")</f>
        <v>0</v>
      </c>
      <c r="O7" s="91">
        <f>SUM(O$8:O$207)</f>
        <v>65022</v>
      </c>
      <c r="P7" s="93">
        <f t="shared" ref="P7:P24" si="7">SUM(Q7:S7)</f>
        <v>79969</v>
      </c>
      <c r="Q7" s="93">
        <f>SUM(Q$8:Q$207)</f>
        <v>32652</v>
      </c>
      <c r="R7" s="93">
        <f>SUM(R$8:R$207)</f>
        <v>40270</v>
      </c>
      <c r="S7" s="93">
        <f>SUM(S$8:S$207)</f>
        <v>7047</v>
      </c>
      <c r="T7" s="94">
        <f t="shared" ref="T7:T24" si="8">IF(D7&gt;0,P7/D7*100,"-")</f>
        <v>10.613569399835427</v>
      </c>
      <c r="U7" s="93">
        <f>SUM(U$8:U$207)</f>
        <v>16157</v>
      </c>
      <c r="V7" s="95">
        <f t="shared" ref="V7:AC7" si="9">COUNTIF(V$8:V$207,"○")</f>
        <v>12</v>
      </c>
      <c r="W7" s="95">
        <f t="shared" si="9"/>
        <v>0</v>
      </c>
      <c r="X7" s="95">
        <f t="shared" si="9"/>
        <v>0</v>
      </c>
      <c r="Y7" s="95">
        <f t="shared" si="9"/>
        <v>5</v>
      </c>
      <c r="Z7" s="95">
        <f t="shared" si="9"/>
        <v>12</v>
      </c>
      <c r="AA7" s="95">
        <f t="shared" si="9"/>
        <v>0</v>
      </c>
      <c r="AB7" s="95">
        <f t="shared" si="9"/>
        <v>0</v>
      </c>
      <c r="AC7" s="95">
        <f t="shared" si="9"/>
        <v>5</v>
      </c>
    </row>
    <row r="8" spans="1:31" ht="13.5" customHeight="1" x14ac:dyDescent="0.15">
      <c r="A8" s="85" t="s">
        <v>36</v>
      </c>
      <c r="B8" s="86" t="s">
        <v>259</v>
      </c>
      <c r="C8" s="85" t="s">
        <v>260</v>
      </c>
      <c r="D8" s="87">
        <f t="shared" si="0"/>
        <v>256260</v>
      </c>
      <c r="E8" s="87">
        <f t="shared" si="1"/>
        <v>1144</v>
      </c>
      <c r="F8" s="106">
        <f t="shared" si="2"/>
        <v>0.44642160305939282</v>
      </c>
      <c r="G8" s="87">
        <v>1088</v>
      </c>
      <c r="H8" s="87">
        <v>56</v>
      </c>
      <c r="I8" s="87">
        <f t="shared" si="3"/>
        <v>255116</v>
      </c>
      <c r="J8" s="88">
        <f t="shared" si="4"/>
        <v>99.553578396940608</v>
      </c>
      <c r="K8" s="87">
        <v>223053</v>
      </c>
      <c r="L8" s="88">
        <f t="shared" si="5"/>
        <v>87.041676422383517</v>
      </c>
      <c r="M8" s="87">
        <v>0</v>
      </c>
      <c r="N8" s="88">
        <f t="shared" si="6"/>
        <v>0</v>
      </c>
      <c r="O8" s="87">
        <v>11608</v>
      </c>
      <c r="P8" s="87">
        <f t="shared" si="7"/>
        <v>20455</v>
      </c>
      <c r="Q8" s="87">
        <v>9319</v>
      </c>
      <c r="R8" s="87">
        <v>11136</v>
      </c>
      <c r="S8" s="87">
        <v>0</v>
      </c>
      <c r="T8" s="88">
        <f t="shared" si="8"/>
        <v>7.9821275267306646</v>
      </c>
      <c r="U8" s="87">
        <v>5012</v>
      </c>
      <c r="V8" s="85" t="s">
        <v>262</v>
      </c>
      <c r="W8" s="85"/>
      <c r="X8" s="85"/>
      <c r="Y8" s="85"/>
      <c r="Z8" s="85" t="s">
        <v>262</v>
      </c>
      <c r="AA8" s="85"/>
      <c r="AB8" s="85"/>
      <c r="AC8" s="85"/>
      <c r="AD8" s="115" t="s">
        <v>261</v>
      </c>
    </row>
    <row r="9" spans="1:31" ht="13.5" customHeight="1" x14ac:dyDescent="0.15">
      <c r="A9" s="85" t="s">
        <v>36</v>
      </c>
      <c r="B9" s="86" t="s">
        <v>263</v>
      </c>
      <c r="C9" s="85" t="s">
        <v>264</v>
      </c>
      <c r="D9" s="87">
        <f t="shared" si="0"/>
        <v>63039</v>
      </c>
      <c r="E9" s="87">
        <f t="shared" si="1"/>
        <v>3354</v>
      </c>
      <c r="F9" s="106">
        <f t="shared" si="2"/>
        <v>5.3205158711273972</v>
      </c>
      <c r="G9" s="87">
        <v>3354</v>
      </c>
      <c r="H9" s="87">
        <v>0</v>
      </c>
      <c r="I9" s="87">
        <f t="shared" si="3"/>
        <v>59685</v>
      </c>
      <c r="J9" s="88">
        <f t="shared" si="4"/>
        <v>94.679484128872602</v>
      </c>
      <c r="K9" s="87">
        <v>51340</v>
      </c>
      <c r="L9" s="88">
        <f t="shared" si="5"/>
        <v>81.441647234251818</v>
      </c>
      <c r="M9" s="87">
        <v>0</v>
      </c>
      <c r="N9" s="88">
        <f t="shared" si="6"/>
        <v>0</v>
      </c>
      <c r="O9" s="87">
        <v>1686</v>
      </c>
      <c r="P9" s="87">
        <f t="shared" si="7"/>
        <v>6659</v>
      </c>
      <c r="Q9" s="87">
        <v>0</v>
      </c>
      <c r="R9" s="87">
        <v>0</v>
      </c>
      <c r="S9" s="87">
        <v>6659</v>
      </c>
      <c r="T9" s="88">
        <f t="shared" si="8"/>
        <v>10.563302082837609</v>
      </c>
      <c r="U9" s="87">
        <v>1114</v>
      </c>
      <c r="V9" s="85" t="s">
        <v>262</v>
      </c>
      <c r="W9" s="85"/>
      <c r="X9" s="85"/>
      <c r="Y9" s="85"/>
      <c r="Z9" s="85" t="s">
        <v>262</v>
      </c>
      <c r="AA9" s="85"/>
      <c r="AB9" s="85"/>
      <c r="AC9" s="85"/>
      <c r="AD9" s="115" t="s">
        <v>261</v>
      </c>
    </row>
    <row r="10" spans="1:31" ht="13.5" customHeight="1" x14ac:dyDescent="0.15">
      <c r="A10" s="85" t="s">
        <v>36</v>
      </c>
      <c r="B10" s="86" t="s">
        <v>265</v>
      </c>
      <c r="C10" s="85" t="s">
        <v>266</v>
      </c>
      <c r="D10" s="87">
        <f t="shared" si="0"/>
        <v>28041</v>
      </c>
      <c r="E10" s="87">
        <f t="shared" si="1"/>
        <v>1276</v>
      </c>
      <c r="F10" s="106">
        <f t="shared" si="2"/>
        <v>4.5504796547911983</v>
      </c>
      <c r="G10" s="87">
        <v>1276</v>
      </c>
      <c r="H10" s="87">
        <v>0</v>
      </c>
      <c r="I10" s="87">
        <f t="shared" si="3"/>
        <v>26765</v>
      </c>
      <c r="J10" s="88">
        <f t="shared" si="4"/>
        <v>95.449520345208811</v>
      </c>
      <c r="K10" s="87">
        <v>18214</v>
      </c>
      <c r="L10" s="88">
        <f t="shared" si="5"/>
        <v>64.954887486180951</v>
      </c>
      <c r="M10" s="87">
        <v>0</v>
      </c>
      <c r="N10" s="88">
        <f t="shared" si="6"/>
        <v>0</v>
      </c>
      <c r="O10" s="87">
        <v>7532</v>
      </c>
      <c r="P10" s="87">
        <f t="shared" si="7"/>
        <v>1019</v>
      </c>
      <c r="Q10" s="87">
        <v>193</v>
      </c>
      <c r="R10" s="87">
        <v>753</v>
      </c>
      <c r="S10" s="87">
        <v>73</v>
      </c>
      <c r="T10" s="88">
        <f t="shared" si="8"/>
        <v>3.6339645519061374</v>
      </c>
      <c r="U10" s="87">
        <v>425</v>
      </c>
      <c r="V10" s="85"/>
      <c r="W10" s="85"/>
      <c r="X10" s="85"/>
      <c r="Y10" s="85" t="s">
        <v>262</v>
      </c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36</v>
      </c>
      <c r="B11" s="86" t="s">
        <v>267</v>
      </c>
      <c r="C11" s="85" t="s">
        <v>268</v>
      </c>
      <c r="D11" s="87">
        <f t="shared" si="0"/>
        <v>30580</v>
      </c>
      <c r="E11" s="87">
        <f t="shared" si="1"/>
        <v>2758</v>
      </c>
      <c r="F11" s="106">
        <f t="shared" si="2"/>
        <v>9.0189666448659249</v>
      </c>
      <c r="G11" s="87">
        <v>2381</v>
      </c>
      <c r="H11" s="87">
        <v>377</v>
      </c>
      <c r="I11" s="87">
        <f t="shared" si="3"/>
        <v>27822</v>
      </c>
      <c r="J11" s="88">
        <f t="shared" si="4"/>
        <v>90.981033355134073</v>
      </c>
      <c r="K11" s="87">
        <v>7474</v>
      </c>
      <c r="L11" s="88">
        <f t="shared" si="5"/>
        <v>24.440810987573578</v>
      </c>
      <c r="M11" s="87">
        <v>0</v>
      </c>
      <c r="N11" s="88">
        <f t="shared" si="6"/>
        <v>0</v>
      </c>
      <c r="O11" s="87">
        <v>5534</v>
      </c>
      <c r="P11" s="87">
        <f t="shared" si="7"/>
        <v>14814</v>
      </c>
      <c r="Q11" s="87">
        <v>9525</v>
      </c>
      <c r="R11" s="87">
        <v>5289</v>
      </c>
      <c r="S11" s="87">
        <v>0</v>
      </c>
      <c r="T11" s="88">
        <f t="shared" si="8"/>
        <v>48.443427076520599</v>
      </c>
      <c r="U11" s="87">
        <v>561</v>
      </c>
      <c r="V11" s="85"/>
      <c r="W11" s="85"/>
      <c r="X11" s="85"/>
      <c r="Y11" s="85" t="s">
        <v>262</v>
      </c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36</v>
      </c>
      <c r="B12" s="86" t="s">
        <v>269</v>
      </c>
      <c r="C12" s="85" t="s">
        <v>270</v>
      </c>
      <c r="D12" s="87">
        <f t="shared" si="0"/>
        <v>21530</v>
      </c>
      <c r="E12" s="87">
        <f t="shared" si="1"/>
        <v>2360</v>
      </c>
      <c r="F12" s="106">
        <f t="shared" si="2"/>
        <v>10.96144914073386</v>
      </c>
      <c r="G12" s="87">
        <v>2310</v>
      </c>
      <c r="H12" s="87">
        <v>50</v>
      </c>
      <c r="I12" s="87">
        <f t="shared" si="3"/>
        <v>19170</v>
      </c>
      <c r="J12" s="88">
        <f t="shared" si="4"/>
        <v>89.038550859266138</v>
      </c>
      <c r="K12" s="87">
        <v>16987</v>
      </c>
      <c r="L12" s="88">
        <f t="shared" si="5"/>
        <v>78.899210404087313</v>
      </c>
      <c r="M12" s="87">
        <v>0</v>
      </c>
      <c r="N12" s="88">
        <f t="shared" si="6"/>
        <v>0</v>
      </c>
      <c r="O12" s="87">
        <v>2065</v>
      </c>
      <c r="P12" s="87">
        <f t="shared" si="7"/>
        <v>118</v>
      </c>
      <c r="Q12" s="87">
        <v>0</v>
      </c>
      <c r="R12" s="87">
        <v>118</v>
      </c>
      <c r="S12" s="87">
        <v>0</v>
      </c>
      <c r="T12" s="88">
        <f t="shared" si="8"/>
        <v>0.54807245703669305</v>
      </c>
      <c r="U12" s="87">
        <v>299</v>
      </c>
      <c r="V12" s="85" t="s">
        <v>262</v>
      </c>
      <c r="W12" s="85"/>
      <c r="X12" s="85"/>
      <c r="Y12" s="85"/>
      <c r="Z12" s="85" t="s">
        <v>262</v>
      </c>
      <c r="AA12" s="85"/>
      <c r="AB12" s="85"/>
      <c r="AC12" s="85"/>
      <c r="AD12" s="115" t="s">
        <v>261</v>
      </c>
    </row>
    <row r="13" spans="1:31" ht="13.5" customHeight="1" x14ac:dyDescent="0.15">
      <c r="A13" s="85" t="s">
        <v>36</v>
      </c>
      <c r="B13" s="86" t="s">
        <v>271</v>
      </c>
      <c r="C13" s="85" t="s">
        <v>272</v>
      </c>
      <c r="D13" s="87">
        <f t="shared" si="0"/>
        <v>68446</v>
      </c>
      <c r="E13" s="87">
        <f t="shared" si="1"/>
        <v>3905</v>
      </c>
      <c r="F13" s="106">
        <f t="shared" si="2"/>
        <v>5.7052274785962656</v>
      </c>
      <c r="G13" s="87">
        <v>3905</v>
      </c>
      <c r="H13" s="87">
        <v>0</v>
      </c>
      <c r="I13" s="87">
        <f t="shared" si="3"/>
        <v>64541</v>
      </c>
      <c r="J13" s="88">
        <f t="shared" si="4"/>
        <v>94.294772521403729</v>
      </c>
      <c r="K13" s="87">
        <v>47642</v>
      </c>
      <c r="L13" s="88">
        <f t="shared" si="5"/>
        <v>69.605236244630802</v>
      </c>
      <c r="M13" s="87">
        <v>0</v>
      </c>
      <c r="N13" s="88">
        <f t="shared" si="6"/>
        <v>0</v>
      </c>
      <c r="O13" s="87">
        <v>11437</v>
      </c>
      <c r="P13" s="87">
        <f t="shared" si="7"/>
        <v>5462</v>
      </c>
      <c r="Q13" s="87">
        <v>2482</v>
      </c>
      <c r="R13" s="87">
        <v>2980</v>
      </c>
      <c r="S13" s="87">
        <v>0</v>
      </c>
      <c r="T13" s="88">
        <f t="shared" si="8"/>
        <v>7.9800134412529591</v>
      </c>
      <c r="U13" s="87">
        <v>1028</v>
      </c>
      <c r="V13" s="85" t="s">
        <v>262</v>
      </c>
      <c r="W13" s="85"/>
      <c r="X13" s="85"/>
      <c r="Y13" s="85"/>
      <c r="Z13" s="85" t="s">
        <v>262</v>
      </c>
      <c r="AA13" s="85"/>
      <c r="AB13" s="85"/>
      <c r="AC13" s="85"/>
      <c r="AD13" s="115" t="s">
        <v>261</v>
      </c>
    </row>
    <row r="14" spans="1:31" ht="13.5" customHeight="1" x14ac:dyDescent="0.15">
      <c r="A14" s="85" t="s">
        <v>36</v>
      </c>
      <c r="B14" s="86" t="s">
        <v>273</v>
      </c>
      <c r="C14" s="85" t="s">
        <v>274</v>
      </c>
      <c r="D14" s="87">
        <f t="shared" si="0"/>
        <v>26642</v>
      </c>
      <c r="E14" s="87">
        <f t="shared" si="1"/>
        <v>210</v>
      </c>
      <c r="F14" s="106">
        <f t="shared" si="2"/>
        <v>0.78822911192853384</v>
      </c>
      <c r="G14" s="87">
        <v>210</v>
      </c>
      <c r="H14" s="87">
        <v>0</v>
      </c>
      <c r="I14" s="87">
        <f t="shared" si="3"/>
        <v>26432</v>
      </c>
      <c r="J14" s="88">
        <f t="shared" si="4"/>
        <v>99.21177088807147</v>
      </c>
      <c r="K14" s="87">
        <v>25522</v>
      </c>
      <c r="L14" s="88">
        <f t="shared" si="5"/>
        <v>95.796111403047817</v>
      </c>
      <c r="M14" s="87">
        <v>0</v>
      </c>
      <c r="N14" s="88">
        <f t="shared" si="6"/>
        <v>0</v>
      </c>
      <c r="O14" s="87">
        <v>0</v>
      </c>
      <c r="P14" s="87">
        <f t="shared" si="7"/>
        <v>910</v>
      </c>
      <c r="Q14" s="87">
        <v>678</v>
      </c>
      <c r="R14" s="87">
        <v>232</v>
      </c>
      <c r="S14" s="87">
        <v>0</v>
      </c>
      <c r="T14" s="88">
        <f t="shared" si="8"/>
        <v>3.4156594850236468</v>
      </c>
      <c r="U14" s="87">
        <v>584</v>
      </c>
      <c r="V14" s="85" t="s">
        <v>262</v>
      </c>
      <c r="W14" s="85"/>
      <c r="X14" s="85"/>
      <c r="Y14" s="85"/>
      <c r="Z14" s="85" t="s">
        <v>262</v>
      </c>
      <c r="AA14" s="85"/>
      <c r="AB14" s="85"/>
      <c r="AC14" s="85"/>
      <c r="AD14" s="115" t="s">
        <v>261</v>
      </c>
    </row>
    <row r="15" spans="1:31" ht="13.5" customHeight="1" x14ac:dyDescent="0.15">
      <c r="A15" s="85" t="s">
        <v>36</v>
      </c>
      <c r="B15" s="86" t="s">
        <v>275</v>
      </c>
      <c r="C15" s="85" t="s">
        <v>276</v>
      </c>
      <c r="D15" s="87">
        <f t="shared" si="0"/>
        <v>79859</v>
      </c>
      <c r="E15" s="87">
        <f t="shared" si="1"/>
        <v>1375</v>
      </c>
      <c r="F15" s="106">
        <f t="shared" si="2"/>
        <v>1.7217846454375838</v>
      </c>
      <c r="G15" s="87">
        <v>1375</v>
      </c>
      <c r="H15" s="87">
        <v>0</v>
      </c>
      <c r="I15" s="87">
        <f t="shared" si="3"/>
        <v>78484</v>
      </c>
      <c r="J15" s="88">
        <f t="shared" si="4"/>
        <v>98.27821535456242</v>
      </c>
      <c r="K15" s="87">
        <v>58496</v>
      </c>
      <c r="L15" s="88">
        <f t="shared" si="5"/>
        <v>73.249101541466828</v>
      </c>
      <c r="M15" s="87">
        <v>0</v>
      </c>
      <c r="N15" s="88">
        <f t="shared" si="6"/>
        <v>0</v>
      </c>
      <c r="O15" s="87">
        <v>3024</v>
      </c>
      <c r="P15" s="87">
        <f t="shared" si="7"/>
        <v>16964</v>
      </c>
      <c r="Q15" s="87">
        <v>8523</v>
      </c>
      <c r="R15" s="87">
        <v>8441</v>
      </c>
      <c r="S15" s="87">
        <v>0</v>
      </c>
      <c r="T15" s="88">
        <f t="shared" si="8"/>
        <v>21.242439800147761</v>
      </c>
      <c r="U15" s="87">
        <v>4289</v>
      </c>
      <c r="V15" s="85"/>
      <c r="W15" s="85"/>
      <c r="X15" s="85"/>
      <c r="Y15" s="85" t="s">
        <v>262</v>
      </c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36</v>
      </c>
      <c r="B16" s="86" t="s">
        <v>277</v>
      </c>
      <c r="C16" s="85" t="s">
        <v>278</v>
      </c>
      <c r="D16" s="87">
        <f t="shared" si="0"/>
        <v>89056</v>
      </c>
      <c r="E16" s="87">
        <f t="shared" si="1"/>
        <v>1790</v>
      </c>
      <c r="F16" s="106">
        <f t="shared" si="2"/>
        <v>2.0099712540424002</v>
      </c>
      <c r="G16" s="87">
        <v>1790</v>
      </c>
      <c r="H16" s="87">
        <v>0</v>
      </c>
      <c r="I16" s="87">
        <f t="shared" si="3"/>
        <v>87266</v>
      </c>
      <c r="J16" s="88">
        <f t="shared" si="4"/>
        <v>97.990028745957602</v>
      </c>
      <c r="K16" s="87">
        <v>84009</v>
      </c>
      <c r="L16" s="88">
        <f t="shared" si="5"/>
        <v>94.332779374775427</v>
      </c>
      <c r="M16" s="87">
        <v>0</v>
      </c>
      <c r="N16" s="88">
        <f t="shared" si="6"/>
        <v>0</v>
      </c>
      <c r="O16" s="87">
        <v>0</v>
      </c>
      <c r="P16" s="87">
        <f t="shared" si="7"/>
        <v>3257</v>
      </c>
      <c r="Q16" s="87">
        <v>1563</v>
      </c>
      <c r="R16" s="87">
        <v>1694</v>
      </c>
      <c r="S16" s="87">
        <v>0</v>
      </c>
      <c r="T16" s="88">
        <f t="shared" si="8"/>
        <v>3.6572493711821772</v>
      </c>
      <c r="U16" s="87">
        <v>1768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36</v>
      </c>
      <c r="B17" s="86" t="s">
        <v>279</v>
      </c>
      <c r="C17" s="85" t="s">
        <v>280</v>
      </c>
      <c r="D17" s="87">
        <f t="shared" si="0"/>
        <v>17944</v>
      </c>
      <c r="E17" s="87">
        <f t="shared" si="1"/>
        <v>128</v>
      </c>
      <c r="F17" s="106">
        <f t="shared" si="2"/>
        <v>0.71333036112349535</v>
      </c>
      <c r="G17" s="87">
        <v>128</v>
      </c>
      <c r="H17" s="87">
        <v>0</v>
      </c>
      <c r="I17" s="87">
        <f t="shared" si="3"/>
        <v>17816</v>
      </c>
      <c r="J17" s="88">
        <f t="shared" si="4"/>
        <v>99.286669638876504</v>
      </c>
      <c r="K17" s="87">
        <v>16831</v>
      </c>
      <c r="L17" s="88">
        <f t="shared" si="5"/>
        <v>93.797369594293357</v>
      </c>
      <c r="M17" s="87">
        <v>0</v>
      </c>
      <c r="N17" s="88">
        <f t="shared" si="6"/>
        <v>0</v>
      </c>
      <c r="O17" s="87">
        <v>0</v>
      </c>
      <c r="P17" s="87">
        <f t="shared" si="7"/>
        <v>985</v>
      </c>
      <c r="Q17" s="87">
        <v>0</v>
      </c>
      <c r="R17" s="87">
        <v>769</v>
      </c>
      <c r="S17" s="87">
        <v>216</v>
      </c>
      <c r="T17" s="88">
        <f t="shared" si="8"/>
        <v>5.489300044583147</v>
      </c>
      <c r="U17" s="87">
        <v>277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36</v>
      </c>
      <c r="B18" s="86" t="s">
        <v>281</v>
      </c>
      <c r="C18" s="85" t="s">
        <v>282</v>
      </c>
      <c r="D18" s="87">
        <f t="shared" si="0"/>
        <v>2249</v>
      </c>
      <c r="E18" s="87">
        <f t="shared" si="1"/>
        <v>0</v>
      </c>
      <c r="F18" s="106">
        <f t="shared" si="2"/>
        <v>0</v>
      </c>
      <c r="G18" s="87">
        <v>0</v>
      </c>
      <c r="H18" s="87">
        <v>0</v>
      </c>
      <c r="I18" s="87">
        <f t="shared" si="3"/>
        <v>2249</v>
      </c>
      <c r="J18" s="88">
        <f t="shared" si="4"/>
        <v>100</v>
      </c>
      <c r="K18" s="87">
        <v>1889</v>
      </c>
      <c r="L18" s="88">
        <f t="shared" si="5"/>
        <v>83.992885726989769</v>
      </c>
      <c r="M18" s="87">
        <v>0</v>
      </c>
      <c r="N18" s="88">
        <f t="shared" si="6"/>
        <v>0</v>
      </c>
      <c r="O18" s="87">
        <v>225</v>
      </c>
      <c r="P18" s="87">
        <f t="shared" si="7"/>
        <v>135</v>
      </c>
      <c r="Q18" s="87">
        <v>0</v>
      </c>
      <c r="R18" s="87">
        <v>135</v>
      </c>
      <c r="S18" s="87">
        <v>0</v>
      </c>
      <c r="T18" s="88">
        <f t="shared" si="8"/>
        <v>6.0026678523788357</v>
      </c>
      <c r="U18" s="87">
        <v>15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36</v>
      </c>
      <c r="B19" s="86" t="s">
        <v>283</v>
      </c>
      <c r="C19" s="85" t="s">
        <v>284</v>
      </c>
      <c r="D19" s="87">
        <f t="shared" si="0"/>
        <v>9645</v>
      </c>
      <c r="E19" s="87">
        <f t="shared" si="1"/>
        <v>255</v>
      </c>
      <c r="F19" s="106">
        <f t="shared" si="2"/>
        <v>2.6438569206842923</v>
      </c>
      <c r="G19" s="87">
        <v>255</v>
      </c>
      <c r="H19" s="87">
        <v>0</v>
      </c>
      <c r="I19" s="87">
        <f t="shared" si="3"/>
        <v>9390</v>
      </c>
      <c r="J19" s="88">
        <f t="shared" si="4"/>
        <v>97.3561430793157</v>
      </c>
      <c r="K19" s="87">
        <v>3782</v>
      </c>
      <c r="L19" s="88">
        <f t="shared" si="5"/>
        <v>39.212026956972522</v>
      </c>
      <c r="M19" s="87">
        <v>0</v>
      </c>
      <c r="N19" s="88">
        <f t="shared" si="6"/>
        <v>0</v>
      </c>
      <c r="O19" s="87">
        <v>5179</v>
      </c>
      <c r="P19" s="87">
        <f t="shared" si="7"/>
        <v>429</v>
      </c>
      <c r="Q19" s="87">
        <v>0</v>
      </c>
      <c r="R19" s="87">
        <v>429</v>
      </c>
      <c r="S19" s="87">
        <v>0</v>
      </c>
      <c r="T19" s="88">
        <f t="shared" si="8"/>
        <v>4.4479004665629862</v>
      </c>
      <c r="U19" s="87">
        <v>74</v>
      </c>
      <c r="V19" s="85"/>
      <c r="W19" s="85"/>
      <c r="X19" s="85"/>
      <c r="Y19" s="85" t="s">
        <v>262</v>
      </c>
      <c r="Z19" s="85"/>
      <c r="AA19" s="85"/>
      <c r="AB19" s="85"/>
      <c r="AC19" s="85" t="s">
        <v>262</v>
      </c>
      <c r="AD19" s="115" t="s">
        <v>261</v>
      </c>
    </row>
    <row r="20" spans="1:30" ht="13.5" customHeight="1" x14ac:dyDescent="0.15">
      <c r="A20" s="85" t="s">
        <v>36</v>
      </c>
      <c r="B20" s="86" t="s">
        <v>285</v>
      </c>
      <c r="C20" s="85" t="s">
        <v>286</v>
      </c>
      <c r="D20" s="87">
        <f t="shared" si="0"/>
        <v>20143</v>
      </c>
      <c r="E20" s="87">
        <f t="shared" si="1"/>
        <v>872</v>
      </c>
      <c r="F20" s="106">
        <f t="shared" si="2"/>
        <v>4.3290473117211938</v>
      </c>
      <c r="G20" s="87">
        <v>872</v>
      </c>
      <c r="H20" s="87">
        <v>0</v>
      </c>
      <c r="I20" s="87">
        <f t="shared" si="3"/>
        <v>19271</v>
      </c>
      <c r="J20" s="88">
        <f t="shared" si="4"/>
        <v>95.670952688278817</v>
      </c>
      <c r="K20" s="87">
        <v>13143</v>
      </c>
      <c r="L20" s="88">
        <f t="shared" si="5"/>
        <v>65.248473415082159</v>
      </c>
      <c r="M20" s="87">
        <v>0</v>
      </c>
      <c r="N20" s="88">
        <f t="shared" si="6"/>
        <v>0</v>
      </c>
      <c r="O20" s="87">
        <v>5631</v>
      </c>
      <c r="P20" s="87">
        <f t="shared" si="7"/>
        <v>497</v>
      </c>
      <c r="Q20" s="87">
        <v>369</v>
      </c>
      <c r="R20" s="87">
        <v>128</v>
      </c>
      <c r="S20" s="87">
        <v>0</v>
      </c>
      <c r="T20" s="88">
        <f t="shared" si="8"/>
        <v>2.4673583875291665</v>
      </c>
      <c r="U20" s="87">
        <v>275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36</v>
      </c>
      <c r="B21" s="86" t="s">
        <v>287</v>
      </c>
      <c r="C21" s="85" t="s">
        <v>288</v>
      </c>
      <c r="D21" s="87">
        <f t="shared" si="0"/>
        <v>8846</v>
      </c>
      <c r="E21" s="87">
        <f t="shared" si="1"/>
        <v>1362</v>
      </c>
      <c r="F21" s="106">
        <f t="shared" si="2"/>
        <v>15.396789509382772</v>
      </c>
      <c r="G21" s="87">
        <v>1362</v>
      </c>
      <c r="H21" s="87">
        <v>0</v>
      </c>
      <c r="I21" s="87">
        <f t="shared" si="3"/>
        <v>7484</v>
      </c>
      <c r="J21" s="88">
        <f t="shared" si="4"/>
        <v>84.603210490617229</v>
      </c>
      <c r="K21" s="87">
        <v>4482</v>
      </c>
      <c r="L21" s="88">
        <f t="shared" si="5"/>
        <v>50.666968121184716</v>
      </c>
      <c r="M21" s="87">
        <v>0</v>
      </c>
      <c r="N21" s="88">
        <f t="shared" si="6"/>
        <v>0</v>
      </c>
      <c r="O21" s="87">
        <v>2849</v>
      </c>
      <c r="P21" s="87">
        <f t="shared" si="7"/>
        <v>153</v>
      </c>
      <c r="Q21" s="87">
        <v>0</v>
      </c>
      <c r="R21" s="87">
        <v>153</v>
      </c>
      <c r="S21" s="87">
        <v>0</v>
      </c>
      <c r="T21" s="88">
        <f t="shared" si="8"/>
        <v>1.7295952973095183</v>
      </c>
      <c r="U21" s="87">
        <v>78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36</v>
      </c>
      <c r="B22" s="86" t="s">
        <v>289</v>
      </c>
      <c r="C22" s="85" t="s">
        <v>290</v>
      </c>
      <c r="D22" s="87">
        <f t="shared" si="0"/>
        <v>9726</v>
      </c>
      <c r="E22" s="87">
        <f t="shared" si="1"/>
        <v>319</v>
      </c>
      <c r="F22" s="106">
        <f t="shared" si="2"/>
        <v>3.2798683939954763</v>
      </c>
      <c r="G22" s="87">
        <v>319</v>
      </c>
      <c r="H22" s="87">
        <v>0</v>
      </c>
      <c r="I22" s="87">
        <f t="shared" si="3"/>
        <v>9407</v>
      </c>
      <c r="J22" s="88">
        <f t="shared" si="4"/>
        <v>96.720131606004529</v>
      </c>
      <c r="K22" s="87">
        <v>7507</v>
      </c>
      <c r="L22" s="88">
        <f t="shared" si="5"/>
        <v>77.184865309479747</v>
      </c>
      <c r="M22" s="87">
        <v>0</v>
      </c>
      <c r="N22" s="88">
        <f t="shared" si="6"/>
        <v>0</v>
      </c>
      <c r="O22" s="87">
        <v>1702</v>
      </c>
      <c r="P22" s="87">
        <f t="shared" si="7"/>
        <v>198</v>
      </c>
      <c r="Q22" s="87">
        <v>0</v>
      </c>
      <c r="R22" s="87">
        <v>99</v>
      </c>
      <c r="S22" s="87">
        <v>99</v>
      </c>
      <c r="T22" s="88">
        <f t="shared" si="8"/>
        <v>2.0357803824799507</v>
      </c>
      <c r="U22" s="87">
        <v>167</v>
      </c>
      <c r="V22" s="85"/>
      <c r="W22" s="85"/>
      <c r="X22" s="85"/>
      <c r="Y22" s="85" t="s">
        <v>262</v>
      </c>
      <c r="Z22" s="85"/>
      <c r="AA22" s="85"/>
      <c r="AB22" s="85"/>
      <c r="AC22" s="85" t="s">
        <v>262</v>
      </c>
      <c r="AD22" s="115" t="s">
        <v>261</v>
      </c>
    </row>
    <row r="23" spans="1:30" ht="13.5" customHeight="1" x14ac:dyDescent="0.15">
      <c r="A23" s="85" t="s">
        <v>36</v>
      </c>
      <c r="B23" s="86" t="s">
        <v>291</v>
      </c>
      <c r="C23" s="85" t="s">
        <v>292</v>
      </c>
      <c r="D23" s="87">
        <f t="shared" si="0"/>
        <v>7793</v>
      </c>
      <c r="E23" s="87">
        <f t="shared" si="1"/>
        <v>27</v>
      </c>
      <c r="F23" s="106">
        <f t="shared" si="2"/>
        <v>0.34646477608109838</v>
      </c>
      <c r="G23" s="87">
        <v>27</v>
      </c>
      <c r="H23" s="87">
        <v>0</v>
      </c>
      <c r="I23" s="87">
        <f t="shared" si="3"/>
        <v>7766</v>
      </c>
      <c r="J23" s="88">
        <f t="shared" si="4"/>
        <v>99.653535223918894</v>
      </c>
      <c r="K23" s="87">
        <v>1216</v>
      </c>
      <c r="L23" s="88">
        <f t="shared" si="5"/>
        <v>15.603746952393175</v>
      </c>
      <c r="M23" s="87">
        <v>0</v>
      </c>
      <c r="N23" s="88">
        <f t="shared" si="6"/>
        <v>0</v>
      </c>
      <c r="O23" s="87">
        <v>6550</v>
      </c>
      <c r="P23" s="87">
        <f t="shared" si="7"/>
        <v>0</v>
      </c>
      <c r="Q23" s="87">
        <v>0</v>
      </c>
      <c r="R23" s="87">
        <v>0</v>
      </c>
      <c r="S23" s="87">
        <v>0</v>
      </c>
      <c r="T23" s="88">
        <f t="shared" si="8"/>
        <v>0</v>
      </c>
      <c r="U23" s="87">
        <v>81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36</v>
      </c>
      <c r="B24" s="86" t="s">
        <v>293</v>
      </c>
      <c r="C24" s="85" t="s">
        <v>294</v>
      </c>
      <c r="D24" s="87">
        <f t="shared" si="0"/>
        <v>13661</v>
      </c>
      <c r="E24" s="87">
        <f t="shared" si="1"/>
        <v>455</v>
      </c>
      <c r="F24" s="106">
        <f t="shared" si="2"/>
        <v>3.3306492936095453</v>
      </c>
      <c r="G24" s="87">
        <v>435</v>
      </c>
      <c r="H24" s="87">
        <v>20</v>
      </c>
      <c r="I24" s="87">
        <f t="shared" si="3"/>
        <v>13206</v>
      </c>
      <c r="J24" s="88">
        <f t="shared" si="4"/>
        <v>96.66935070639046</v>
      </c>
      <c r="K24" s="87">
        <v>5292</v>
      </c>
      <c r="L24" s="88">
        <f t="shared" si="5"/>
        <v>38.738013322597176</v>
      </c>
      <c r="M24" s="87">
        <v>0</v>
      </c>
      <c r="N24" s="88">
        <f t="shared" si="6"/>
        <v>0</v>
      </c>
      <c r="O24" s="87">
        <v>0</v>
      </c>
      <c r="P24" s="87">
        <f t="shared" si="7"/>
        <v>7914</v>
      </c>
      <c r="Q24" s="87">
        <v>0</v>
      </c>
      <c r="R24" s="87">
        <v>7914</v>
      </c>
      <c r="S24" s="87">
        <v>0</v>
      </c>
      <c r="T24" s="88">
        <f t="shared" si="8"/>
        <v>57.931337383793277</v>
      </c>
      <c r="U24" s="87">
        <v>110</v>
      </c>
      <c r="V24" s="85" t="s">
        <v>262</v>
      </c>
      <c r="W24" s="85"/>
      <c r="X24" s="85"/>
      <c r="Y24" s="85"/>
      <c r="Z24" s="85" t="s">
        <v>262</v>
      </c>
      <c r="AA24" s="85"/>
      <c r="AB24" s="85"/>
      <c r="AC24" s="85"/>
      <c r="AD24" s="115" t="s">
        <v>261</v>
      </c>
    </row>
    <row r="25" spans="1:30" ht="13.5" customHeight="1" x14ac:dyDescent="0.15">
      <c r="A25" s="85"/>
      <c r="B25" s="86"/>
      <c r="C25" s="85"/>
      <c r="D25" s="87"/>
      <c r="E25" s="87"/>
      <c r="F25" s="106"/>
      <c r="G25" s="87"/>
      <c r="H25" s="87"/>
      <c r="I25" s="87"/>
      <c r="J25" s="88"/>
      <c r="K25" s="87"/>
      <c r="L25" s="88"/>
      <c r="M25" s="87"/>
      <c r="N25" s="88"/>
      <c r="O25" s="87"/>
      <c r="P25" s="87"/>
      <c r="Q25" s="87"/>
      <c r="R25" s="87"/>
      <c r="S25" s="87"/>
      <c r="T25" s="88"/>
      <c r="U25" s="87"/>
      <c r="V25" s="85"/>
      <c r="W25" s="85"/>
      <c r="X25" s="85"/>
      <c r="Y25" s="85"/>
      <c r="Z25" s="85"/>
      <c r="AA25" s="85"/>
      <c r="AB25" s="85"/>
      <c r="AC25" s="85"/>
    </row>
    <row r="26" spans="1:30" ht="13.5" customHeight="1" x14ac:dyDescent="0.15">
      <c r="A26" s="85"/>
      <c r="B26" s="86"/>
      <c r="C26" s="85"/>
      <c r="D26" s="87"/>
      <c r="E26" s="87"/>
      <c r="F26" s="106"/>
      <c r="G26" s="87"/>
      <c r="H26" s="87"/>
      <c r="I26" s="87"/>
      <c r="J26" s="88"/>
      <c r="K26" s="87"/>
      <c r="L26" s="88"/>
      <c r="M26" s="87"/>
      <c r="N26" s="88"/>
      <c r="O26" s="87"/>
      <c r="P26" s="87"/>
      <c r="Q26" s="87"/>
      <c r="R26" s="87"/>
      <c r="S26" s="87"/>
      <c r="T26" s="88"/>
      <c r="U26" s="87"/>
      <c r="V26" s="85"/>
      <c r="W26" s="85"/>
      <c r="X26" s="85"/>
      <c r="Y26" s="85"/>
      <c r="Z26" s="85"/>
      <c r="AA26" s="85"/>
      <c r="AB26" s="85"/>
      <c r="AC26" s="85"/>
    </row>
    <row r="27" spans="1:30" ht="13.5" customHeight="1" x14ac:dyDescent="0.15">
      <c r="A27" s="85"/>
      <c r="B27" s="86"/>
      <c r="C27" s="85"/>
      <c r="D27" s="87"/>
      <c r="E27" s="87"/>
      <c r="F27" s="106"/>
      <c r="G27" s="87"/>
      <c r="H27" s="87"/>
      <c r="I27" s="87"/>
      <c r="J27" s="88"/>
      <c r="K27" s="87"/>
      <c r="L27" s="88"/>
      <c r="M27" s="87"/>
      <c r="N27" s="88"/>
      <c r="O27" s="87"/>
      <c r="P27" s="87"/>
      <c r="Q27" s="87"/>
      <c r="R27" s="87"/>
      <c r="S27" s="87"/>
      <c r="T27" s="88"/>
      <c r="U27" s="87"/>
      <c r="V27" s="85"/>
      <c r="W27" s="85"/>
      <c r="X27" s="85"/>
      <c r="Y27" s="85"/>
      <c r="Z27" s="85"/>
      <c r="AA27" s="85"/>
      <c r="AB27" s="85"/>
      <c r="AC27" s="85"/>
    </row>
    <row r="28" spans="1:30" ht="13.5" customHeight="1" x14ac:dyDescent="0.15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 x14ac:dyDescent="0.15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 x14ac:dyDescent="0.15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 x14ac:dyDescent="0.15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 x14ac:dyDescent="0.15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 x14ac:dyDescent="0.15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 x14ac:dyDescent="0.15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 x14ac:dyDescent="0.15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 x14ac:dyDescent="0.15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 x14ac:dyDescent="0.15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24">
    <sortCondition ref="A8:A24"/>
    <sortCondition ref="B8:B24"/>
    <sortCondition ref="C8:C24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福井県</v>
      </c>
      <c r="B7" s="90" t="str">
        <f>水洗化人口等!B7</f>
        <v>18000</v>
      </c>
      <c r="C7" s="89" t="s">
        <v>198</v>
      </c>
      <c r="D7" s="91">
        <f t="shared" ref="D7:D24" si="0">SUM(E7,+H7,+K7)</f>
        <v>121675</v>
      </c>
      <c r="E7" s="91">
        <f t="shared" ref="E7:E24" si="1">SUM(F7:G7)</f>
        <v>0</v>
      </c>
      <c r="F7" s="91">
        <f>SUM(F$8:F$207)</f>
        <v>0</v>
      </c>
      <c r="G7" s="91">
        <f>SUM(G$8:G$207)</f>
        <v>0</v>
      </c>
      <c r="H7" s="91">
        <f t="shared" ref="H7:H24" si="2">SUM(I7:J7)</f>
        <v>3200</v>
      </c>
      <c r="I7" s="91">
        <f>SUM(I$8:I$207)</f>
        <v>45</v>
      </c>
      <c r="J7" s="91">
        <f>SUM(J$8:J$207)</f>
        <v>3155</v>
      </c>
      <c r="K7" s="91">
        <f t="shared" ref="K7:K24" si="3">SUM(L7:M7)</f>
        <v>118475</v>
      </c>
      <c r="L7" s="91">
        <f>SUM(L$8:L$207)</f>
        <v>15184</v>
      </c>
      <c r="M7" s="91">
        <f>SUM(M$8:M$207)</f>
        <v>103291</v>
      </c>
      <c r="N7" s="91">
        <f t="shared" ref="N7:N24" si="4">SUM(O7,+V7,+AC7)</f>
        <v>122259</v>
      </c>
      <c r="O7" s="91">
        <f t="shared" ref="O7:O24" si="5">SUM(P7:U7)</f>
        <v>15229</v>
      </c>
      <c r="P7" s="91">
        <f t="shared" ref="P7:U7" si="6">SUM(P$8:P$207)</f>
        <v>12598</v>
      </c>
      <c r="Q7" s="91">
        <f t="shared" si="6"/>
        <v>0</v>
      </c>
      <c r="R7" s="91">
        <f t="shared" si="6"/>
        <v>0</v>
      </c>
      <c r="S7" s="91">
        <f t="shared" si="6"/>
        <v>2629</v>
      </c>
      <c r="T7" s="91">
        <f t="shared" si="6"/>
        <v>0</v>
      </c>
      <c r="U7" s="91">
        <f t="shared" si="6"/>
        <v>2</v>
      </c>
      <c r="V7" s="91">
        <f t="shared" ref="V7:V24" si="7">SUM(W7:AB7)</f>
        <v>106446</v>
      </c>
      <c r="W7" s="91">
        <f t="shared" ref="W7:AB7" si="8">SUM(W$8:W$207)</f>
        <v>76996</v>
      </c>
      <c r="X7" s="91">
        <f t="shared" si="8"/>
        <v>0</v>
      </c>
      <c r="Y7" s="91">
        <f t="shared" si="8"/>
        <v>0</v>
      </c>
      <c r="Z7" s="91">
        <f t="shared" si="8"/>
        <v>29423</v>
      </c>
      <c r="AA7" s="91">
        <f t="shared" si="8"/>
        <v>0</v>
      </c>
      <c r="AB7" s="91">
        <f t="shared" si="8"/>
        <v>27</v>
      </c>
      <c r="AC7" s="91">
        <f t="shared" ref="AC7:AC24" si="9">SUM(AD7:AE7)</f>
        <v>584</v>
      </c>
      <c r="AD7" s="91">
        <f>SUM(AD$8:AD$207)</f>
        <v>540</v>
      </c>
      <c r="AE7" s="91">
        <f>SUM(AE$8:AE$207)</f>
        <v>44</v>
      </c>
      <c r="AF7" s="91">
        <f t="shared" ref="AF7:AF24" si="10">SUM(AG7:AI7)</f>
        <v>287</v>
      </c>
      <c r="AG7" s="91">
        <f>SUM(AG$8:AG$207)</f>
        <v>287</v>
      </c>
      <c r="AH7" s="91">
        <f>SUM(AH$8:AH$207)</f>
        <v>0</v>
      </c>
      <c r="AI7" s="91">
        <f>SUM(AI$8:AI$207)</f>
        <v>0</v>
      </c>
      <c r="AJ7" s="91">
        <f t="shared" ref="AJ7:AJ24" si="11">SUM(AK7:AS7)</f>
        <v>4459</v>
      </c>
      <c r="AK7" s="91">
        <f t="shared" ref="AK7:AS7" si="12">SUM(AK$8:AK$207)</f>
        <v>949</v>
      </c>
      <c r="AL7" s="91">
        <f t="shared" si="12"/>
        <v>3301</v>
      </c>
      <c r="AM7" s="91">
        <f t="shared" si="12"/>
        <v>127</v>
      </c>
      <c r="AN7" s="91">
        <f t="shared" si="12"/>
        <v>0</v>
      </c>
      <c r="AO7" s="91">
        <f t="shared" si="12"/>
        <v>0</v>
      </c>
      <c r="AP7" s="91">
        <f t="shared" si="12"/>
        <v>0</v>
      </c>
      <c r="AQ7" s="91">
        <f t="shared" si="12"/>
        <v>27</v>
      </c>
      <c r="AR7" s="91">
        <f t="shared" si="12"/>
        <v>0</v>
      </c>
      <c r="AS7" s="91">
        <f t="shared" si="12"/>
        <v>55</v>
      </c>
      <c r="AT7" s="91">
        <f t="shared" ref="AT7:AT24" si="13">SUM(AU7:AY7)</f>
        <v>78</v>
      </c>
      <c r="AU7" s="91">
        <f>SUM(AU$8:AU$207)</f>
        <v>78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 t="shared" ref="AZ7:AZ24" si="14">SUM(BA7:BC7)</f>
        <v>32</v>
      </c>
      <c r="BA7" s="91">
        <f>SUM(BA$8:BA$207)</f>
        <v>32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36</v>
      </c>
      <c r="B8" s="96" t="s">
        <v>259</v>
      </c>
      <c r="C8" s="85" t="s">
        <v>260</v>
      </c>
      <c r="D8" s="87">
        <f t="shared" si="0"/>
        <v>30183</v>
      </c>
      <c r="E8" s="87">
        <f t="shared" si="1"/>
        <v>0</v>
      </c>
      <c r="F8" s="87">
        <v>0</v>
      </c>
      <c r="G8" s="87">
        <v>0</v>
      </c>
      <c r="H8" s="87">
        <f t="shared" si="2"/>
        <v>0</v>
      </c>
      <c r="I8" s="87">
        <v>0</v>
      </c>
      <c r="J8" s="87">
        <v>0</v>
      </c>
      <c r="K8" s="87">
        <f t="shared" si="3"/>
        <v>30183</v>
      </c>
      <c r="L8" s="87">
        <v>1879</v>
      </c>
      <c r="M8" s="87">
        <v>28304</v>
      </c>
      <c r="N8" s="87">
        <f t="shared" si="4"/>
        <v>30223</v>
      </c>
      <c r="O8" s="87">
        <f t="shared" si="5"/>
        <v>1879</v>
      </c>
      <c r="P8" s="87">
        <v>0</v>
      </c>
      <c r="Q8" s="87">
        <v>0</v>
      </c>
      <c r="R8" s="87">
        <v>0</v>
      </c>
      <c r="S8" s="87">
        <v>1879</v>
      </c>
      <c r="T8" s="87">
        <v>0</v>
      </c>
      <c r="U8" s="87">
        <v>0</v>
      </c>
      <c r="V8" s="87">
        <f t="shared" si="7"/>
        <v>28304</v>
      </c>
      <c r="W8" s="87">
        <v>0</v>
      </c>
      <c r="X8" s="87">
        <v>0</v>
      </c>
      <c r="Y8" s="87">
        <v>0</v>
      </c>
      <c r="Z8" s="87">
        <v>28304</v>
      </c>
      <c r="AA8" s="87">
        <v>0</v>
      </c>
      <c r="AB8" s="87">
        <v>0</v>
      </c>
      <c r="AC8" s="87">
        <f t="shared" si="9"/>
        <v>40</v>
      </c>
      <c r="AD8" s="87">
        <v>40</v>
      </c>
      <c r="AE8" s="87">
        <v>0</v>
      </c>
      <c r="AF8" s="87">
        <f t="shared" si="10"/>
        <v>0</v>
      </c>
      <c r="AG8" s="87">
        <v>0</v>
      </c>
      <c r="AH8" s="87">
        <v>0</v>
      </c>
      <c r="AI8" s="87">
        <v>0</v>
      </c>
      <c r="AJ8" s="87">
        <f t="shared" si="11"/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36</v>
      </c>
      <c r="B9" s="96" t="s">
        <v>263</v>
      </c>
      <c r="C9" s="85" t="s">
        <v>264</v>
      </c>
      <c r="D9" s="87">
        <f t="shared" si="0"/>
        <v>14202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14202</v>
      </c>
      <c r="L9" s="87">
        <v>2523</v>
      </c>
      <c r="M9" s="87">
        <v>11679</v>
      </c>
      <c r="N9" s="87">
        <f t="shared" si="4"/>
        <v>14202</v>
      </c>
      <c r="O9" s="87">
        <f t="shared" si="5"/>
        <v>2523</v>
      </c>
      <c r="P9" s="87">
        <v>2523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11679</v>
      </c>
      <c r="W9" s="87">
        <v>11679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5</v>
      </c>
      <c r="AG9" s="87">
        <v>5</v>
      </c>
      <c r="AH9" s="87">
        <v>0</v>
      </c>
      <c r="AI9" s="87">
        <v>0</v>
      </c>
      <c r="AJ9" s="87">
        <f t="shared" si="11"/>
        <v>5</v>
      </c>
      <c r="AK9" s="87">
        <v>0</v>
      </c>
      <c r="AL9" s="87">
        <v>0</v>
      </c>
      <c r="AM9" s="87">
        <v>5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36</v>
      </c>
      <c r="B10" s="96" t="s">
        <v>265</v>
      </c>
      <c r="C10" s="85" t="s">
        <v>266</v>
      </c>
      <c r="D10" s="87">
        <f t="shared" si="0"/>
        <v>5013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5013</v>
      </c>
      <c r="L10" s="87">
        <v>1127</v>
      </c>
      <c r="M10" s="87">
        <v>3886</v>
      </c>
      <c r="N10" s="87">
        <f t="shared" si="4"/>
        <v>5013</v>
      </c>
      <c r="O10" s="87">
        <f t="shared" si="5"/>
        <v>1127</v>
      </c>
      <c r="P10" s="87">
        <v>1127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3886</v>
      </c>
      <c r="W10" s="87">
        <v>3886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0</v>
      </c>
      <c r="AG10" s="87">
        <v>0</v>
      </c>
      <c r="AH10" s="87">
        <v>0</v>
      </c>
      <c r="AI10" s="87">
        <v>0</v>
      </c>
      <c r="AJ10" s="87">
        <f t="shared" si="11"/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36</v>
      </c>
      <c r="B11" s="96" t="s">
        <v>267</v>
      </c>
      <c r="C11" s="85" t="s">
        <v>268</v>
      </c>
      <c r="D11" s="87">
        <f t="shared" si="0"/>
        <v>15059</v>
      </c>
      <c r="E11" s="87">
        <f t="shared" si="1"/>
        <v>0</v>
      </c>
      <c r="F11" s="87">
        <v>0</v>
      </c>
      <c r="G11" s="87">
        <v>0</v>
      </c>
      <c r="H11" s="87">
        <f t="shared" si="2"/>
        <v>45</v>
      </c>
      <c r="I11" s="87">
        <v>45</v>
      </c>
      <c r="J11" s="87">
        <v>0</v>
      </c>
      <c r="K11" s="87">
        <f t="shared" si="3"/>
        <v>15014</v>
      </c>
      <c r="L11" s="87">
        <v>2960</v>
      </c>
      <c r="M11" s="87">
        <v>12054</v>
      </c>
      <c r="N11" s="87">
        <f t="shared" si="4"/>
        <v>15535</v>
      </c>
      <c r="O11" s="87">
        <f t="shared" si="5"/>
        <v>3005</v>
      </c>
      <c r="P11" s="87">
        <v>3005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12054</v>
      </c>
      <c r="W11" s="87">
        <v>12054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476</v>
      </c>
      <c r="AD11" s="87">
        <v>476</v>
      </c>
      <c r="AE11" s="87">
        <v>0</v>
      </c>
      <c r="AF11" s="87">
        <f t="shared" si="10"/>
        <v>25</v>
      </c>
      <c r="AG11" s="87">
        <v>25</v>
      </c>
      <c r="AH11" s="87">
        <v>0</v>
      </c>
      <c r="AI11" s="87">
        <v>0</v>
      </c>
      <c r="AJ11" s="87">
        <f t="shared" si="11"/>
        <v>147</v>
      </c>
      <c r="AK11" s="87">
        <v>147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25</v>
      </c>
      <c r="AU11" s="87">
        <v>25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36</v>
      </c>
      <c r="B12" s="96" t="s">
        <v>269</v>
      </c>
      <c r="C12" s="85" t="s">
        <v>270</v>
      </c>
      <c r="D12" s="87">
        <f t="shared" si="0"/>
        <v>2984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2984</v>
      </c>
      <c r="L12" s="87">
        <v>1085</v>
      </c>
      <c r="M12" s="87">
        <v>1899</v>
      </c>
      <c r="N12" s="87">
        <f t="shared" si="4"/>
        <v>3049</v>
      </c>
      <c r="O12" s="87">
        <f t="shared" si="5"/>
        <v>1085</v>
      </c>
      <c r="P12" s="87">
        <v>1085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1899</v>
      </c>
      <c r="W12" s="87">
        <v>1899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65</v>
      </c>
      <c r="AD12" s="87">
        <v>24</v>
      </c>
      <c r="AE12" s="87">
        <v>41</v>
      </c>
      <c r="AF12" s="87">
        <f t="shared" si="10"/>
        <v>1</v>
      </c>
      <c r="AG12" s="87">
        <v>1</v>
      </c>
      <c r="AH12" s="87">
        <v>0</v>
      </c>
      <c r="AI12" s="87">
        <v>0</v>
      </c>
      <c r="AJ12" s="87">
        <f t="shared" si="11"/>
        <v>1</v>
      </c>
      <c r="AK12" s="87">
        <v>0</v>
      </c>
      <c r="AL12" s="87">
        <v>0</v>
      </c>
      <c r="AM12" s="87">
        <v>1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36</v>
      </c>
      <c r="B13" s="96" t="s">
        <v>271</v>
      </c>
      <c r="C13" s="85" t="s">
        <v>272</v>
      </c>
      <c r="D13" s="87">
        <f t="shared" si="0"/>
        <v>10880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10880</v>
      </c>
      <c r="L13" s="87">
        <v>917</v>
      </c>
      <c r="M13" s="87">
        <v>9963</v>
      </c>
      <c r="N13" s="87">
        <f t="shared" si="4"/>
        <v>10880</v>
      </c>
      <c r="O13" s="87">
        <f t="shared" si="5"/>
        <v>917</v>
      </c>
      <c r="P13" s="87">
        <v>917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9963</v>
      </c>
      <c r="W13" s="87">
        <v>9963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0</v>
      </c>
      <c r="AG13" s="87">
        <v>0</v>
      </c>
      <c r="AH13" s="87">
        <v>0</v>
      </c>
      <c r="AI13" s="87">
        <v>0</v>
      </c>
      <c r="AJ13" s="87">
        <f t="shared" si="11"/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36</v>
      </c>
      <c r="B14" s="96" t="s">
        <v>273</v>
      </c>
      <c r="C14" s="85" t="s">
        <v>274</v>
      </c>
      <c r="D14" s="87">
        <f t="shared" si="0"/>
        <v>2588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2588</v>
      </c>
      <c r="L14" s="87">
        <v>589</v>
      </c>
      <c r="M14" s="87">
        <v>1999</v>
      </c>
      <c r="N14" s="87">
        <f t="shared" si="4"/>
        <v>2588</v>
      </c>
      <c r="O14" s="87">
        <f t="shared" si="5"/>
        <v>589</v>
      </c>
      <c r="P14" s="87">
        <v>589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1999</v>
      </c>
      <c r="W14" s="87">
        <v>1999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0</v>
      </c>
      <c r="AG14" s="87">
        <v>0</v>
      </c>
      <c r="AH14" s="87">
        <v>0</v>
      </c>
      <c r="AI14" s="87">
        <v>0</v>
      </c>
      <c r="AJ14" s="87">
        <f t="shared" si="11"/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36</v>
      </c>
      <c r="B15" s="96" t="s">
        <v>275</v>
      </c>
      <c r="C15" s="85" t="s">
        <v>276</v>
      </c>
      <c r="D15" s="87">
        <f t="shared" si="0"/>
        <v>18102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18102</v>
      </c>
      <c r="L15" s="87">
        <v>1278</v>
      </c>
      <c r="M15" s="87">
        <v>16824</v>
      </c>
      <c r="N15" s="87">
        <f t="shared" si="4"/>
        <v>18102</v>
      </c>
      <c r="O15" s="87">
        <f t="shared" si="5"/>
        <v>1278</v>
      </c>
      <c r="P15" s="87">
        <v>1278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16824</v>
      </c>
      <c r="W15" s="87">
        <v>16824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88</v>
      </c>
      <c r="AG15" s="87">
        <v>88</v>
      </c>
      <c r="AH15" s="87">
        <v>0</v>
      </c>
      <c r="AI15" s="87">
        <v>0</v>
      </c>
      <c r="AJ15" s="87">
        <f t="shared" si="11"/>
        <v>723</v>
      </c>
      <c r="AK15" s="87">
        <v>680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43</v>
      </c>
      <c r="AT15" s="87">
        <f t="shared" si="13"/>
        <v>45</v>
      </c>
      <c r="AU15" s="87">
        <v>45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36</v>
      </c>
      <c r="B16" s="96" t="s">
        <v>277</v>
      </c>
      <c r="C16" s="85" t="s">
        <v>278</v>
      </c>
      <c r="D16" s="87">
        <f t="shared" si="0"/>
        <v>6611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6611</v>
      </c>
      <c r="L16" s="87">
        <v>1102</v>
      </c>
      <c r="M16" s="87">
        <v>5509</v>
      </c>
      <c r="N16" s="87">
        <f t="shared" si="4"/>
        <v>6611</v>
      </c>
      <c r="O16" s="87">
        <f t="shared" si="5"/>
        <v>1102</v>
      </c>
      <c r="P16" s="87">
        <v>1102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5509</v>
      </c>
      <c r="W16" s="87">
        <v>5509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4</v>
      </c>
      <c r="AG16" s="87">
        <v>4</v>
      </c>
      <c r="AH16" s="87">
        <v>0</v>
      </c>
      <c r="AI16" s="87">
        <v>0</v>
      </c>
      <c r="AJ16" s="87">
        <f t="shared" si="11"/>
        <v>150</v>
      </c>
      <c r="AK16" s="87">
        <v>0</v>
      </c>
      <c r="AL16" s="87">
        <v>146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4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32</v>
      </c>
      <c r="BA16" s="87">
        <v>32</v>
      </c>
      <c r="BB16" s="87">
        <v>0</v>
      </c>
      <c r="BC16" s="87">
        <v>0</v>
      </c>
    </row>
    <row r="17" spans="1:55" ht="13.5" customHeight="1" x14ac:dyDescent="0.15">
      <c r="A17" s="98" t="s">
        <v>36</v>
      </c>
      <c r="B17" s="96" t="s">
        <v>279</v>
      </c>
      <c r="C17" s="85" t="s">
        <v>280</v>
      </c>
      <c r="D17" s="87">
        <f t="shared" si="0"/>
        <v>756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756</v>
      </c>
      <c r="L17" s="87">
        <v>132</v>
      </c>
      <c r="M17" s="87">
        <v>624</v>
      </c>
      <c r="N17" s="87">
        <f t="shared" si="4"/>
        <v>756</v>
      </c>
      <c r="O17" s="87">
        <f t="shared" si="5"/>
        <v>132</v>
      </c>
      <c r="P17" s="87">
        <v>132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624</v>
      </c>
      <c r="W17" s="87">
        <v>624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0</v>
      </c>
      <c r="AG17" s="87">
        <v>0</v>
      </c>
      <c r="AH17" s="87">
        <v>0</v>
      </c>
      <c r="AI17" s="87">
        <v>0</v>
      </c>
      <c r="AJ17" s="87">
        <f t="shared" si="11"/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36</v>
      </c>
      <c r="B18" s="96" t="s">
        <v>281</v>
      </c>
      <c r="C18" s="85" t="s">
        <v>282</v>
      </c>
      <c r="D18" s="87">
        <f t="shared" si="0"/>
        <v>131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131</v>
      </c>
      <c r="L18" s="87">
        <v>125</v>
      </c>
      <c r="M18" s="87">
        <v>6</v>
      </c>
      <c r="N18" s="87">
        <f t="shared" si="4"/>
        <v>131</v>
      </c>
      <c r="O18" s="87">
        <f t="shared" si="5"/>
        <v>125</v>
      </c>
      <c r="P18" s="87">
        <v>0</v>
      </c>
      <c r="Q18" s="87">
        <v>0</v>
      </c>
      <c r="R18" s="87">
        <v>0</v>
      </c>
      <c r="S18" s="87">
        <v>125</v>
      </c>
      <c r="T18" s="87">
        <v>0</v>
      </c>
      <c r="U18" s="87">
        <v>0</v>
      </c>
      <c r="V18" s="87">
        <f t="shared" si="7"/>
        <v>6</v>
      </c>
      <c r="W18" s="87">
        <v>0</v>
      </c>
      <c r="X18" s="87">
        <v>0</v>
      </c>
      <c r="Y18" s="87">
        <v>0</v>
      </c>
      <c r="Z18" s="87">
        <v>6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0</v>
      </c>
      <c r="AG18" s="87">
        <v>0</v>
      </c>
      <c r="AH18" s="87">
        <v>0</v>
      </c>
      <c r="AI18" s="87">
        <v>0</v>
      </c>
      <c r="AJ18" s="87">
        <f t="shared" si="11"/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36</v>
      </c>
      <c r="B19" s="96" t="s">
        <v>283</v>
      </c>
      <c r="C19" s="85" t="s">
        <v>284</v>
      </c>
      <c r="D19" s="87">
        <f t="shared" si="0"/>
        <v>3236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3236</v>
      </c>
      <c r="L19" s="87">
        <v>153</v>
      </c>
      <c r="M19" s="87">
        <v>3083</v>
      </c>
      <c r="N19" s="87">
        <f t="shared" si="4"/>
        <v>3236</v>
      </c>
      <c r="O19" s="87">
        <f t="shared" si="5"/>
        <v>153</v>
      </c>
      <c r="P19" s="87">
        <v>153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3083</v>
      </c>
      <c r="W19" s="87">
        <v>3083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16</v>
      </c>
      <c r="AG19" s="87">
        <v>16</v>
      </c>
      <c r="AH19" s="87">
        <v>0</v>
      </c>
      <c r="AI19" s="87">
        <v>0</v>
      </c>
      <c r="AJ19" s="87">
        <f t="shared" si="11"/>
        <v>130</v>
      </c>
      <c r="AK19" s="87">
        <v>122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8</v>
      </c>
      <c r="AT19" s="87">
        <f t="shared" si="13"/>
        <v>8</v>
      </c>
      <c r="AU19" s="87">
        <v>8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36</v>
      </c>
      <c r="B20" s="96" t="s">
        <v>285</v>
      </c>
      <c r="C20" s="85" t="s">
        <v>286</v>
      </c>
      <c r="D20" s="87">
        <f t="shared" si="0"/>
        <v>2352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2352</v>
      </c>
      <c r="L20" s="87">
        <v>217</v>
      </c>
      <c r="M20" s="87">
        <v>2135</v>
      </c>
      <c r="N20" s="87">
        <f t="shared" si="4"/>
        <v>2352</v>
      </c>
      <c r="O20" s="87">
        <f t="shared" si="5"/>
        <v>217</v>
      </c>
      <c r="P20" s="87">
        <v>217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2135</v>
      </c>
      <c r="W20" s="87">
        <v>2135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0</v>
      </c>
      <c r="AG20" s="87">
        <v>0</v>
      </c>
      <c r="AH20" s="87">
        <v>0</v>
      </c>
      <c r="AI20" s="87">
        <v>0</v>
      </c>
      <c r="AJ20" s="87">
        <f t="shared" si="11"/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36</v>
      </c>
      <c r="B21" s="96" t="s">
        <v>287</v>
      </c>
      <c r="C21" s="85" t="s">
        <v>288</v>
      </c>
      <c r="D21" s="87">
        <f t="shared" si="0"/>
        <v>2308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2308</v>
      </c>
      <c r="L21" s="87">
        <v>176</v>
      </c>
      <c r="M21" s="87">
        <v>2132</v>
      </c>
      <c r="N21" s="87">
        <f t="shared" si="4"/>
        <v>2308</v>
      </c>
      <c r="O21" s="87">
        <f t="shared" si="5"/>
        <v>176</v>
      </c>
      <c r="P21" s="87">
        <v>174</v>
      </c>
      <c r="Q21" s="87">
        <v>0</v>
      </c>
      <c r="R21" s="87">
        <v>0</v>
      </c>
      <c r="S21" s="87">
        <v>0</v>
      </c>
      <c r="T21" s="87">
        <v>0</v>
      </c>
      <c r="U21" s="87">
        <v>2</v>
      </c>
      <c r="V21" s="87">
        <f t="shared" si="7"/>
        <v>2132</v>
      </c>
      <c r="W21" s="87">
        <v>2105</v>
      </c>
      <c r="X21" s="87">
        <v>0</v>
      </c>
      <c r="Y21" s="87">
        <v>0</v>
      </c>
      <c r="Z21" s="87">
        <v>0</v>
      </c>
      <c r="AA21" s="87">
        <v>0</v>
      </c>
      <c r="AB21" s="87">
        <v>27</v>
      </c>
      <c r="AC21" s="87">
        <f t="shared" si="9"/>
        <v>0</v>
      </c>
      <c r="AD21" s="87">
        <v>0</v>
      </c>
      <c r="AE21" s="87">
        <v>0</v>
      </c>
      <c r="AF21" s="87">
        <f t="shared" si="10"/>
        <v>70</v>
      </c>
      <c r="AG21" s="87">
        <v>70</v>
      </c>
      <c r="AH21" s="87">
        <v>0</v>
      </c>
      <c r="AI21" s="87">
        <v>0</v>
      </c>
      <c r="AJ21" s="87">
        <f t="shared" si="11"/>
        <v>70</v>
      </c>
      <c r="AK21" s="87">
        <v>0</v>
      </c>
      <c r="AL21" s="87">
        <v>0</v>
      </c>
      <c r="AM21" s="87">
        <v>70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36</v>
      </c>
      <c r="B22" s="96" t="s">
        <v>289</v>
      </c>
      <c r="C22" s="85" t="s">
        <v>290</v>
      </c>
      <c r="D22" s="87">
        <f t="shared" si="0"/>
        <v>1599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1599</v>
      </c>
      <c r="L22" s="87">
        <v>486</v>
      </c>
      <c r="M22" s="87">
        <v>1113</v>
      </c>
      <c r="N22" s="87">
        <f t="shared" si="4"/>
        <v>1599</v>
      </c>
      <c r="O22" s="87">
        <f t="shared" si="5"/>
        <v>486</v>
      </c>
      <c r="P22" s="87">
        <v>0</v>
      </c>
      <c r="Q22" s="87">
        <v>0</v>
      </c>
      <c r="R22" s="87">
        <v>0</v>
      </c>
      <c r="S22" s="87">
        <v>486</v>
      </c>
      <c r="T22" s="87">
        <v>0</v>
      </c>
      <c r="U22" s="87">
        <v>0</v>
      </c>
      <c r="V22" s="87">
        <f t="shared" si="7"/>
        <v>1113</v>
      </c>
      <c r="W22" s="87">
        <v>0</v>
      </c>
      <c r="X22" s="87">
        <v>0</v>
      </c>
      <c r="Y22" s="87">
        <v>0</v>
      </c>
      <c r="Z22" s="87">
        <v>1113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0</v>
      </c>
      <c r="AG22" s="87">
        <v>0</v>
      </c>
      <c r="AH22" s="87">
        <v>0</v>
      </c>
      <c r="AI22" s="87">
        <v>0</v>
      </c>
      <c r="AJ22" s="87">
        <f t="shared" si="11"/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36</v>
      </c>
      <c r="B23" s="96" t="s">
        <v>291</v>
      </c>
      <c r="C23" s="85" t="s">
        <v>292</v>
      </c>
      <c r="D23" s="87">
        <f t="shared" si="0"/>
        <v>3294</v>
      </c>
      <c r="E23" s="87">
        <f t="shared" si="1"/>
        <v>0</v>
      </c>
      <c r="F23" s="87">
        <v>0</v>
      </c>
      <c r="G23" s="87">
        <v>0</v>
      </c>
      <c r="H23" s="87">
        <f t="shared" si="2"/>
        <v>3155</v>
      </c>
      <c r="I23" s="87">
        <v>0</v>
      </c>
      <c r="J23" s="87">
        <v>3155</v>
      </c>
      <c r="K23" s="87">
        <f t="shared" si="3"/>
        <v>139</v>
      </c>
      <c r="L23" s="87">
        <v>139</v>
      </c>
      <c r="M23" s="87">
        <v>0</v>
      </c>
      <c r="N23" s="87">
        <f t="shared" si="4"/>
        <v>3294</v>
      </c>
      <c r="O23" s="87">
        <f t="shared" si="5"/>
        <v>139</v>
      </c>
      <c r="P23" s="87">
        <v>0</v>
      </c>
      <c r="Q23" s="87">
        <v>0</v>
      </c>
      <c r="R23" s="87">
        <v>0</v>
      </c>
      <c r="S23" s="87">
        <v>139</v>
      </c>
      <c r="T23" s="87">
        <v>0</v>
      </c>
      <c r="U23" s="87">
        <v>0</v>
      </c>
      <c r="V23" s="87">
        <f t="shared" si="7"/>
        <v>3155</v>
      </c>
      <c r="W23" s="87">
        <v>3155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27</v>
      </c>
      <c r="AG23" s="87">
        <v>27</v>
      </c>
      <c r="AH23" s="87">
        <v>0</v>
      </c>
      <c r="AI23" s="87">
        <v>0</v>
      </c>
      <c r="AJ23" s="87">
        <f t="shared" si="11"/>
        <v>3182</v>
      </c>
      <c r="AK23" s="87">
        <v>0</v>
      </c>
      <c r="AL23" s="87">
        <v>3155</v>
      </c>
      <c r="AM23" s="87">
        <v>0</v>
      </c>
      <c r="AN23" s="87">
        <v>0</v>
      </c>
      <c r="AO23" s="87">
        <v>0</v>
      </c>
      <c r="AP23" s="87">
        <v>0</v>
      </c>
      <c r="AQ23" s="87">
        <v>27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36</v>
      </c>
      <c r="B24" s="96" t="s">
        <v>293</v>
      </c>
      <c r="C24" s="85" t="s">
        <v>294</v>
      </c>
      <c r="D24" s="87">
        <f t="shared" si="0"/>
        <v>2377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2377</v>
      </c>
      <c r="L24" s="87">
        <v>296</v>
      </c>
      <c r="M24" s="87">
        <v>2081</v>
      </c>
      <c r="N24" s="87">
        <f t="shared" si="4"/>
        <v>2380</v>
      </c>
      <c r="O24" s="87">
        <f t="shared" si="5"/>
        <v>296</v>
      </c>
      <c r="P24" s="87">
        <v>296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2081</v>
      </c>
      <c r="W24" s="87">
        <v>2081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3</v>
      </c>
      <c r="AD24" s="87">
        <v>0</v>
      </c>
      <c r="AE24" s="87">
        <v>3</v>
      </c>
      <c r="AF24" s="87">
        <f t="shared" si="10"/>
        <v>51</v>
      </c>
      <c r="AG24" s="87">
        <v>51</v>
      </c>
      <c r="AH24" s="87">
        <v>0</v>
      </c>
      <c r="AI24" s="87">
        <v>0</v>
      </c>
      <c r="AJ24" s="87">
        <f t="shared" si="11"/>
        <v>51</v>
      </c>
      <c r="AK24" s="87">
        <v>0</v>
      </c>
      <c r="AL24" s="87">
        <v>0</v>
      </c>
      <c r="AM24" s="87">
        <v>51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/>
      <c r="B25" s="96"/>
      <c r="C25" s="85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</row>
    <row r="26" spans="1:55" ht="13.5" customHeight="1" x14ac:dyDescent="0.15">
      <c r="A26" s="98"/>
      <c r="B26" s="96"/>
      <c r="C26" s="85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</row>
    <row r="27" spans="1:55" ht="13.5" customHeight="1" x14ac:dyDescent="0.15">
      <c r="A27" s="98"/>
      <c r="B27" s="96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</row>
    <row r="28" spans="1:55" ht="13.5" customHeight="1" x14ac:dyDescent="0.15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 x14ac:dyDescent="0.15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 x14ac:dyDescent="0.15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 x14ac:dyDescent="0.15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 x14ac:dyDescent="0.15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 x14ac:dyDescent="0.15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 x14ac:dyDescent="0.15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 x14ac:dyDescent="0.15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 x14ac:dyDescent="0.15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 x14ac:dyDescent="0.15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24">
    <sortCondition ref="A8:A24"/>
    <sortCondition ref="B8:B24"/>
    <sortCondition ref="C8:C2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18000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18201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18202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18204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18205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18206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18207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18208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18209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18210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18322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18382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18404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18423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18442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18481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18483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18501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>
        <f>+水洗化人口等!B25</f>
        <v>0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>
        <f>+水洗化人口等!B26</f>
        <v>0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>
        <f>+水洗化人口等!B27</f>
        <v>0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2025-01-10T06:04:59Z</dcterms:modified>
</cp:coreProperties>
</file>