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15新潟県\環境省廃棄物実態調査集約結果（15新潟県）\"/>
    </mc:Choice>
  </mc:AlternateContent>
  <xr:revisionPtr revIDLastSave="0" documentId="13_ncr:1_{2C6B5A65-43E6-4AF3-81C3-9911A68B93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水洗化人口等!$A$6:$AD$36</definedName>
    <definedName name="_xlnm.Print_Area" localSheetId="2">し尿集計結果!$A$1:$M$37</definedName>
    <definedName name="_xlnm.Print_Area" localSheetId="1">し尿処理状況!$2:$37</definedName>
    <definedName name="_xlnm.Print_Area" localSheetId="0">水洗化人口等!$2:$37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C8" i="2"/>
  <c r="AC9" i="2"/>
  <c r="AC10" i="2"/>
  <c r="AC11" i="2"/>
  <c r="AC12" i="2"/>
  <c r="AC13" i="2"/>
  <c r="AC14" i="2"/>
  <c r="AC15" i="2"/>
  <c r="N15" i="2" s="1"/>
  <c r="AC16" i="2"/>
  <c r="AC17" i="2"/>
  <c r="AC18" i="2"/>
  <c r="AC19" i="2"/>
  <c r="AC20" i="2"/>
  <c r="N20" i="2" s="1"/>
  <c r="AC21" i="2"/>
  <c r="AC22" i="2"/>
  <c r="AC23" i="2"/>
  <c r="AC24" i="2"/>
  <c r="AC25" i="2"/>
  <c r="AC26" i="2"/>
  <c r="N26" i="2" s="1"/>
  <c r="AC27" i="2"/>
  <c r="AC28" i="2"/>
  <c r="N28" i="2" s="1"/>
  <c r="AC29" i="2"/>
  <c r="AC30" i="2"/>
  <c r="AC31" i="2"/>
  <c r="N31" i="2" s="1"/>
  <c r="AC32" i="2"/>
  <c r="AC33" i="2"/>
  <c r="AC34" i="2"/>
  <c r="AC35" i="2"/>
  <c r="AC36" i="2"/>
  <c r="N36" i="2" s="1"/>
  <c r="AC37" i="2"/>
  <c r="V8" i="2"/>
  <c r="V9" i="2"/>
  <c r="N9" i="2" s="1"/>
  <c r="V10" i="2"/>
  <c r="V11" i="2"/>
  <c r="V12" i="2"/>
  <c r="V13" i="2"/>
  <c r="V14" i="2"/>
  <c r="V15" i="2"/>
  <c r="V16" i="2"/>
  <c r="V17" i="2"/>
  <c r="N17" i="2" s="1"/>
  <c r="V18" i="2"/>
  <c r="V19" i="2"/>
  <c r="V20" i="2"/>
  <c r="V21" i="2"/>
  <c r="V22" i="2"/>
  <c r="V23" i="2"/>
  <c r="V24" i="2"/>
  <c r="V25" i="2"/>
  <c r="N25" i="2" s="1"/>
  <c r="V26" i="2"/>
  <c r="V27" i="2"/>
  <c r="V28" i="2"/>
  <c r="V29" i="2"/>
  <c r="V30" i="2"/>
  <c r="N30" i="2" s="1"/>
  <c r="V31" i="2"/>
  <c r="V32" i="2"/>
  <c r="V33" i="2"/>
  <c r="N33" i="2" s="1"/>
  <c r="V34" i="2"/>
  <c r="N34" i="2" s="1"/>
  <c r="V35" i="2"/>
  <c r="V36" i="2"/>
  <c r="V37" i="2"/>
  <c r="N37" i="2" s="1"/>
  <c r="O8" i="2"/>
  <c r="O9" i="2"/>
  <c r="O10" i="2"/>
  <c r="N10" i="2" s="1"/>
  <c r="O11" i="2"/>
  <c r="N11" i="2" s="1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N27" i="2" s="1"/>
  <c r="O28" i="2"/>
  <c r="O29" i="2"/>
  <c r="O30" i="2"/>
  <c r="O31" i="2"/>
  <c r="O32" i="2"/>
  <c r="O33" i="2"/>
  <c r="O34" i="2"/>
  <c r="O35" i="2"/>
  <c r="O36" i="2"/>
  <c r="O37" i="2"/>
  <c r="N13" i="2"/>
  <c r="N14" i="2"/>
  <c r="N18" i="2"/>
  <c r="N21" i="2"/>
  <c r="N22" i="2"/>
  <c r="N29" i="2"/>
  <c r="K8" i="2"/>
  <c r="D8" i="2" s="1"/>
  <c r="K9" i="2"/>
  <c r="K10" i="2"/>
  <c r="K11" i="2"/>
  <c r="K12" i="2"/>
  <c r="K13" i="2"/>
  <c r="K14" i="2"/>
  <c r="D14" i="2" s="1"/>
  <c r="K15" i="2"/>
  <c r="D15" i="2" s="1"/>
  <c r="K16" i="2"/>
  <c r="K17" i="2"/>
  <c r="K18" i="2"/>
  <c r="K19" i="2"/>
  <c r="K20" i="2"/>
  <c r="K21" i="2"/>
  <c r="K22" i="2"/>
  <c r="K23" i="2"/>
  <c r="D23" i="2" s="1"/>
  <c r="K24" i="2"/>
  <c r="D24" i="2" s="1"/>
  <c r="K25" i="2"/>
  <c r="K26" i="2"/>
  <c r="D26" i="2" s="1"/>
  <c r="K27" i="2"/>
  <c r="K28" i="2"/>
  <c r="K29" i="2"/>
  <c r="K30" i="2"/>
  <c r="D30" i="2" s="1"/>
  <c r="K31" i="2"/>
  <c r="D31" i="2" s="1"/>
  <c r="K32" i="2"/>
  <c r="D32" i="2" s="1"/>
  <c r="K33" i="2"/>
  <c r="K34" i="2"/>
  <c r="K35" i="2"/>
  <c r="K36" i="2"/>
  <c r="K37" i="2"/>
  <c r="D37" i="2" s="1"/>
  <c r="H8" i="2"/>
  <c r="H9" i="2"/>
  <c r="D9" i="2" s="1"/>
  <c r="H10" i="2"/>
  <c r="H11" i="2"/>
  <c r="H12" i="2"/>
  <c r="H13" i="2"/>
  <c r="D13" i="2" s="1"/>
  <c r="H14" i="2"/>
  <c r="H15" i="2"/>
  <c r="H16" i="2"/>
  <c r="H17" i="2"/>
  <c r="H18" i="2"/>
  <c r="D18" i="2" s="1"/>
  <c r="H19" i="2"/>
  <c r="H20" i="2"/>
  <c r="H21" i="2"/>
  <c r="D21" i="2" s="1"/>
  <c r="H22" i="2"/>
  <c r="H23" i="2"/>
  <c r="H24" i="2"/>
  <c r="H25" i="2"/>
  <c r="D25" i="2" s="1"/>
  <c r="H26" i="2"/>
  <c r="H27" i="2"/>
  <c r="H28" i="2"/>
  <c r="H29" i="2"/>
  <c r="D29" i="2" s="1"/>
  <c r="H30" i="2"/>
  <c r="H31" i="2"/>
  <c r="H32" i="2"/>
  <c r="H33" i="2"/>
  <c r="H34" i="2"/>
  <c r="D34" i="2" s="1"/>
  <c r="H35" i="2"/>
  <c r="H36" i="2"/>
  <c r="H37" i="2"/>
  <c r="E8" i="2"/>
  <c r="E9" i="2"/>
  <c r="E10" i="2"/>
  <c r="E11" i="2"/>
  <c r="D11" i="2" s="1"/>
  <c r="E12" i="2"/>
  <c r="E13" i="2"/>
  <c r="E14" i="2"/>
  <c r="E15" i="2"/>
  <c r="E16" i="2"/>
  <c r="E17" i="2"/>
  <c r="E18" i="2"/>
  <c r="E19" i="2"/>
  <c r="E20" i="2"/>
  <c r="E21" i="2"/>
  <c r="E22" i="2"/>
  <c r="D22" i="2" s="1"/>
  <c r="E23" i="2"/>
  <c r="E24" i="2"/>
  <c r="E25" i="2"/>
  <c r="E26" i="2"/>
  <c r="E27" i="2"/>
  <c r="D27" i="2" s="1"/>
  <c r="E28" i="2"/>
  <c r="E29" i="2"/>
  <c r="E30" i="2"/>
  <c r="E31" i="2"/>
  <c r="E32" i="2"/>
  <c r="E33" i="2"/>
  <c r="E34" i="2"/>
  <c r="E35" i="2"/>
  <c r="E36" i="2"/>
  <c r="E37" i="2"/>
  <c r="D10" i="2"/>
  <c r="P8" i="1"/>
  <c r="I8" i="1" s="1"/>
  <c r="D8" i="1" s="1"/>
  <c r="T8" i="1" s="1"/>
  <c r="P9" i="1"/>
  <c r="I9" i="1" s="1"/>
  <c r="D9" i="1" s="1"/>
  <c r="P10" i="1"/>
  <c r="I10" i="1" s="1"/>
  <c r="D10" i="1" s="1"/>
  <c r="P11" i="1"/>
  <c r="I11" i="1" s="1"/>
  <c r="D11" i="1" s="1"/>
  <c r="P12" i="1"/>
  <c r="I12" i="1" s="1"/>
  <c r="D12" i="1" s="1"/>
  <c r="P13" i="1"/>
  <c r="I13" i="1" s="1"/>
  <c r="P14" i="1"/>
  <c r="P15" i="1"/>
  <c r="P16" i="1"/>
  <c r="I16" i="1" s="1"/>
  <c r="D16" i="1" s="1"/>
  <c r="T16" i="1" s="1"/>
  <c r="P17" i="1"/>
  <c r="P18" i="1"/>
  <c r="I18" i="1" s="1"/>
  <c r="D18" i="1" s="1"/>
  <c r="P19" i="1"/>
  <c r="I19" i="1" s="1"/>
  <c r="D19" i="1" s="1"/>
  <c r="P20" i="1"/>
  <c r="P21" i="1"/>
  <c r="P22" i="1"/>
  <c r="I22" i="1" s="1"/>
  <c r="D22" i="1" s="1"/>
  <c r="P23" i="1"/>
  <c r="P24" i="1"/>
  <c r="I24" i="1" s="1"/>
  <c r="D24" i="1" s="1"/>
  <c r="T24" i="1" s="1"/>
  <c r="P25" i="1"/>
  <c r="I25" i="1" s="1"/>
  <c r="D25" i="1" s="1"/>
  <c r="P26" i="1"/>
  <c r="I26" i="1" s="1"/>
  <c r="D26" i="1" s="1"/>
  <c r="P27" i="1"/>
  <c r="I27" i="1" s="1"/>
  <c r="D27" i="1" s="1"/>
  <c r="P28" i="1"/>
  <c r="I28" i="1" s="1"/>
  <c r="D28" i="1" s="1"/>
  <c r="P29" i="1"/>
  <c r="P30" i="1"/>
  <c r="P31" i="1"/>
  <c r="P32" i="1"/>
  <c r="I32" i="1" s="1"/>
  <c r="D32" i="1" s="1"/>
  <c r="T32" i="1" s="1"/>
  <c r="P33" i="1"/>
  <c r="P34" i="1"/>
  <c r="I34" i="1" s="1"/>
  <c r="D34" i="1" s="1"/>
  <c r="P35" i="1"/>
  <c r="I35" i="1" s="1"/>
  <c r="D35" i="1" s="1"/>
  <c r="P36" i="1"/>
  <c r="P37" i="1"/>
  <c r="I37" i="1" s="1"/>
  <c r="I14" i="1"/>
  <c r="D14" i="1" s="1"/>
  <c r="I15" i="1"/>
  <c r="D15" i="1" s="1"/>
  <c r="L15" i="1" s="1"/>
  <c r="I17" i="1"/>
  <c r="D17" i="1" s="1"/>
  <c r="I20" i="1"/>
  <c r="I21" i="1"/>
  <c r="I23" i="1"/>
  <c r="I29" i="1"/>
  <c r="I30" i="1"/>
  <c r="D30" i="1" s="1"/>
  <c r="I31" i="1"/>
  <c r="D31" i="1" s="1"/>
  <c r="L31" i="1" s="1"/>
  <c r="I33" i="1"/>
  <c r="D33" i="1" s="1"/>
  <c r="I36" i="1"/>
  <c r="D36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D21" i="1" s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D20" i="1"/>
  <c r="N20" i="1" s="1"/>
  <c r="D23" i="1"/>
  <c r="L23" i="1" s="1"/>
  <c r="N36" i="1" l="1"/>
  <c r="F36" i="1"/>
  <c r="N28" i="1"/>
  <c r="F28" i="1"/>
  <c r="N12" i="1"/>
  <c r="F12" i="1"/>
  <c r="D37" i="1"/>
  <c r="T37" i="1" s="1"/>
  <c r="N35" i="2"/>
  <c r="N19" i="2"/>
  <c r="F20" i="1"/>
  <c r="N12" i="2"/>
  <c r="D33" i="2"/>
  <c r="D20" i="2"/>
  <c r="D36" i="2"/>
  <c r="N24" i="2"/>
  <c r="N8" i="2"/>
  <c r="N23" i="2"/>
  <c r="D29" i="1"/>
  <c r="N29" i="1" s="1"/>
  <c r="D35" i="2"/>
  <c r="D19" i="2"/>
  <c r="D17" i="2"/>
  <c r="D13" i="1"/>
  <c r="L13" i="1" s="1"/>
  <c r="D16" i="2"/>
  <c r="D28" i="2"/>
  <c r="D12" i="2"/>
  <c r="N32" i="2"/>
  <c r="N16" i="2"/>
  <c r="N21" i="1"/>
  <c r="F21" i="1"/>
  <c r="L21" i="1"/>
  <c r="T21" i="1"/>
  <c r="J21" i="1"/>
  <c r="L30" i="1"/>
  <c r="N30" i="1"/>
  <c r="F30" i="1"/>
  <c r="T30" i="1"/>
  <c r="J30" i="1"/>
  <c r="L22" i="1"/>
  <c r="N22" i="1"/>
  <c r="F22" i="1"/>
  <c r="T22" i="1"/>
  <c r="J22" i="1"/>
  <c r="L14" i="1"/>
  <c r="N14" i="1"/>
  <c r="F14" i="1"/>
  <c r="T14" i="1"/>
  <c r="J14" i="1"/>
  <c r="N13" i="1"/>
  <c r="F13" i="1"/>
  <c r="T13" i="1"/>
  <c r="J13" i="1"/>
  <c r="T11" i="1"/>
  <c r="J11" i="1"/>
  <c r="F11" i="1"/>
  <c r="L11" i="1"/>
  <c r="N11" i="1"/>
  <c r="L37" i="1"/>
  <c r="T35" i="1"/>
  <c r="J35" i="1"/>
  <c r="F35" i="1"/>
  <c r="L35" i="1"/>
  <c r="N35" i="1"/>
  <c r="F27" i="1"/>
  <c r="J27" i="1"/>
  <c r="T27" i="1"/>
  <c r="N27" i="1"/>
  <c r="L27" i="1"/>
  <c r="N19" i="1"/>
  <c r="F19" i="1"/>
  <c r="T19" i="1"/>
  <c r="J19" i="1"/>
  <c r="L19" i="1"/>
  <c r="T34" i="1"/>
  <c r="J34" i="1"/>
  <c r="L34" i="1"/>
  <c r="N34" i="1"/>
  <c r="F34" i="1"/>
  <c r="T26" i="1"/>
  <c r="J26" i="1"/>
  <c r="L26" i="1"/>
  <c r="N26" i="1"/>
  <c r="F26" i="1"/>
  <c r="T18" i="1"/>
  <c r="J18" i="1"/>
  <c r="L18" i="1"/>
  <c r="N18" i="1"/>
  <c r="F18" i="1"/>
  <c r="T10" i="1"/>
  <c r="J10" i="1"/>
  <c r="L10" i="1"/>
  <c r="N10" i="1"/>
  <c r="F10" i="1"/>
  <c r="T33" i="1"/>
  <c r="J33" i="1"/>
  <c r="L33" i="1"/>
  <c r="N33" i="1"/>
  <c r="F33" i="1"/>
  <c r="T17" i="1"/>
  <c r="J17" i="1"/>
  <c r="F17" i="1"/>
  <c r="L17" i="1"/>
  <c r="N17" i="1"/>
  <c r="T25" i="1"/>
  <c r="J25" i="1"/>
  <c r="L25" i="1"/>
  <c r="F25" i="1"/>
  <c r="N25" i="1"/>
  <c r="T9" i="1"/>
  <c r="J9" i="1"/>
  <c r="L9" i="1"/>
  <c r="F9" i="1"/>
  <c r="N9" i="1"/>
  <c r="T15" i="1"/>
  <c r="L36" i="1"/>
  <c r="L28" i="1"/>
  <c r="L20" i="1"/>
  <c r="L12" i="1"/>
  <c r="J23" i="1"/>
  <c r="T23" i="1"/>
  <c r="J15" i="1"/>
  <c r="T31" i="1"/>
  <c r="F24" i="1"/>
  <c r="F8" i="1"/>
  <c r="J28" i="1"/>
  <c r="J12" i="1"/>
  <c r="N32" i="1"/>
  <c r="N16" i="1"/>
  <c r="T12" i="1"/>
  <c r="F32" i="1"/>
  <c r="N8" i="1"/>
  <c r="N31" i="1"/>
  <c r="N23" i="1"/>
  <c r="N15" i="1"/>
  <c r="J31" i="1"/>
  <c r="F16" i="1"/>
  <c r="J36" i="1"/>
  <c r="J20" i="1"/>
  <c r="N24" i="1"/>
  <c r="T36" i="1"/>
  <c r="T28" i="1"/>
  <c r="T20" i="1"/>
  <c r="F31" i="1"/>
  <c r="F23" i="1"/>
  <c r="F15" i="1"/>
  <c r="L32" i="1"/>
  <c r="L24" i="1"/>
  <c r="L16" i="1"/>
  <c r="L8" i="1"/>
  <c r="J32" i="1"/>
  <c r="J24" i="1"/>
  <c r="J16" i="1"/>
  <c r="J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F37" i="1" l="1"/>
  <c r="J29" i="1"/>
  <c r="N37" i="1"/>
  <c r="T29" i="1"/>
  <c r="L29" i="1"/>
  <c r="F29" i="1"/>
  <c r="J37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I7" i="1"/>
  <c r="E7" i="2"/>
  <c r="AZ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<sst xmlns="http://schemas.openxmlformats.org/spreadsheetml/2006/main" count="764" uniqueCount="322">
  <si>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</si>
  <si>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</si>
  <si>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</si>
  <si>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</si>
  <si>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</si>
  <si>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</si>
  <si>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</si>
  <si>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</si>
  <si>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</si>
  <si>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</si>
  <si>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</si>
  <si>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</si>
  <si>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</si>
  <si>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</si>
  <si>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</si>
  <si>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</si>
  <si>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</si>
  <si>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</si>
  <si>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</si>
  <si>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</si>
  <si>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</si>
  <si>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</si>
  <si>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</si>
  <si>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</si>
  <si>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</si>
  <si>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</si>
  <si>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</si>
  <si>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</si>
  <si>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</si>
  <si>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</si>
  <si>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</si>
  <si>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</si>
  <si>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</si>
  <si>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</si>
  <si>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</si>
  <si>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</si>
  <si>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</si>
  <si>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</si>
  <si>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</si>
  <si>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</si>
  <si>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</si>
  <si>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</si>
  <si>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</si>
  <si>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</si>
  <si>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</si>
  <si>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</si>
  <si>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</si>
  <si>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</si>
  <si>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</si>
  <si>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</si>
  <si>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</si>
  <si>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</si>
  <si>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</si>
  <si>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</si>
  <si>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</si>
  <si>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</si>
  <si>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</si>
  <si>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</si>
  <si>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</si>
  <si>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</si>
  <si>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</si>
  <si>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</si>
  <si>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</si>
  <si>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</si>
  <si>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</si>
  <si>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</si>
  <si>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</si>
  <si>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</si>
  <si>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</si>
  <si>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</si>
  <si>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</si>
  <si>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</si>
  <si>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</si>
  <si>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</si>
  <si>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</si>
  <si>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</si>
  <si>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</si>
  <si>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</si>
  <si>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</si>
  <si>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</si>
  <si>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</si>
  <si>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</si>
  <si>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</si>
  <si>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</si>
  <si>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</si>
  <si>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</si>
  <si>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</si>
  <si>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</si>
  <si>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</si>
  <si>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</si>
  <si>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</si>
  <si>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</si>
  <si>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</si>
  <si>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</si>
  <si>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</si>
  <si>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</si>
  <si>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</si>
  <si>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</si>
  <si>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</si>
  <si>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</si>
  <si>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</si>
  <si>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</si>
  <si>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</si>
  <si>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</si>
  <si>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</si>
  <si>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</si>
  <si>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</si>
  <si>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</si>
  <si>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</si>
  <si>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</si>
  <si>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</si>
  <si>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</si>
  <si>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</si>
  <si>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</si>
  <si>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</si>
  <si>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</si>
  <si>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</si>
  <si>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</si>
  <si>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</si>
  <si>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</si>
  <si>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</si>
  <si>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</si>
  <si>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</si>
  <si>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</si>
  <si>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</si>
  <si>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</si>
  <si>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</si>
  <si>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</si>
  <si>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</si>
  <si>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</si>
  <si>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</si>
  <si>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</si>
  <si>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</si>
  <si>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</si>
  <si>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</si>
  <si>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</si>
  <si>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</si>
  <si>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</si>
  <si>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</si>
  <si>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</si>
  <si>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</si>
  <si>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</si>
  <si>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</si>
  <si>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</si>
  <si>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</si>
  <si>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</si>
  <si>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</si>
  <si>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</si>
  <si>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</si>
  <si>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</si>
  <si>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</si>
  <si>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</si>
  <si>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</si>
  <si>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</si>
  <si>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</si>
  <si>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</si>
  <si>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</si>
  <si>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</si>
  <si>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</si>
  <si>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</si>
  <si>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</si>
  <si>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</si>
  <si>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</si>
  <si>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</si>
  <si>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</si>
  <si>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</si>
  <si>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</si>
  <si>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</si>
  <si>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</si>
  <si>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</si>
  <si>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</si>
  <si>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</si>
  <si>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</si>
  <si>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</si>
  <si>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</si>
  <si>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</si>
  <si>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</si>
  <si>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</si>
  <si>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</si>
  <si>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</si>
  <si>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</si>
  <si>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</si>
  <si>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</si>
  <si>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</si>
  <si>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</si>
  <si>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</si>
  <si>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</si>
  <si>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</si>
  <si>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</si>
  <si>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</si>
  <si>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</si>
  <si>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</si>
  <si>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</si>
  <si>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</si>
  <si>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</si>
  <si>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</si>
  <si>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</si>
  <si>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</si>
  <si>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</si>
  <si>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</si>
  <si>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</si>
  <si>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</si>
  <si>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</si>
  <si>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</si>
  <si>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</si>
  <si>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</si>
  <si>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</si>
  <si>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</si>
  <si>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</si>
  <si>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</si>
  <si>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</si>
  <si>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</si>
  <si>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</si>
  <si>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</si>
  <si>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</si>
  <si>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</si>
  <si>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</si>
  <si>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</si>
  <si>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</si>
  <si>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</si>
  <si>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</si>
  <si>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</si>
  <si>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</si>
  <si>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</si>
  <si>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</si>
  <si>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</si>
  <si>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</si>
  <si>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</si>
  <si>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</si>
  <si>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</si>
  <si>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</si>
  <si>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</si>
  <si>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</si>
  <si>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</si>
  <si>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</si>
  <si>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</si>
  <si>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</si>
  <si>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</si>
  <si>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</si>
  <si>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</si>
  <si>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</si>
  <si>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</si>
  <si>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</si>
  <si>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</si>
  <si>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</si>
  <si>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</si>
  <si>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</si>
  <si>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</si>
  <si>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</si>
  <si>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</si>
  <si>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</si>
  <si>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</si>
  <si>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</si>
  <si>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</si>
  <si>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</si>
  <si>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</si>
  <si>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15000</t>
  </si>
  <si>
    <t>水洗化人口等（令和5年度実績）</t>
    <phoneticPr fontId="3"/>
  </si>
  <si>
    <t>し尿処理の状況（令和5年度実績）</t>
    <phoneticPr fontId="3"/>
  </si>
  <si>
    <t>15100</t>
  </si>
  <si>
    <t>新潟市</t>
  </si>
  <si>
    <t/>
  </si>
  <si>
    <t>○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</si>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</sst>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37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321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39</v>
      </c>
      <c r="B7" s="108" t="s">
        <v>256</v>
      </c>
      <c r="C7" s="92" t="s">
        <v>198</v>
      </c>
      <c r="D7" s="93">
        <f t="shared" ref="D7:D37" si="0">+SUM(E7,+I7)</f>
        <v>2139805</v>
      </c>
      <c r="E7" s="93">
        <f t="shared" ref="E7:E37" si="1">+SUM(G7+H7)</f>
        <v>71179</v>
      </c>
      <c r="F7" s="94">
        <f t="shared" ref="F7:F37" si="2">IF(D7&gt;0,E7/D7*100,"-")</f>
        <v>3.3264246041111223</v>
      </c>
      <c r="G7" s="93">
        <f>SUM(G$8:G$207)</f>
        <v>71128</v>
      </c>
      <c r="H7" s="93">
        <f>SUM(H$8:H$207)</f>
        <v>51</v>
      </c>
      <c r="I7" s="93">
        <f t="shared" ref="I7:I37" si="3">+SUM(K7,+M7,O7+P7)</f>
        <v>2068626</v>
      </c>
      <c r="J7" s="94">
        <f t="shared" ref="J7:J37" si="4">IF(D7&gt;0,I7/D7*100,"-")</f>
        <v>96.673575395888875</v>
      </c>
      <c r="K7" s="93">
        <f>SUM(K$8:K$207)</f>
        <v>1517971</v>
      </c>
      <c r="L7" s="94">
        <f t="shared" ref="L7:L37" si="5">IF(D7&gt;0,K7/D7*100,"-")</f>
        <v>70.939688429553158</v>
      </c>
      <c r="M7" s="93">
        <f>SUM(M$8:M$207)</f>
        <v>0</v>
      </c>
      <c r="N7" s="94">
        <f t="shared" ref="N7:N37" si="6">IF(D7&gt;0,M7/D7*100,"-")</f>
        <v>0</v>
      </c>
      <c r="O7" s="91">
        <f>SUM(O$8:O$207)</f>
        <v>78701</v>
      </c>
      <c r="P7" s="93">
        <f t="shared" ref="P7:P37" si="7">SUM(Q7:S7)</f>
        <v>471954</v>
      </c>
      <c r="Q7" s="93">
        <f>SUM(Q$8:Q$207)</f>
        <v>261070</v>
      </c>
      <c r="R7" s="93">
        <f>SUM(R$8:R$207)</f>
        <v>175843</v>
      </c>
      <c r="S7" s="93">
        <f>SUM(S$8:S$207)</f>
        <v>35041</v>
      </c>
      <c r="T7" s="94">
        <f t="shared" ref="T7:T37" si="8">IF(D7&gt;0,P7/D7*100,"-")</f>
        <v>22.055935003423212</v>
      </c>
      <c r="U7" s="93">
        <f>SUM(U$8:U$207)</f>
        <v>19995</v>
      </c>
      <c r="V7" s="95">
        <f t="shared" ref="V7:AC7" si="9">COUNTIF(V$8:V$207,"○")</f>
        <v>27</v>
      </c>
      <c r="W7" s="95">
        <f t="shared" si="9"/>
        <v>0</v>
      </c>
      <c r="X7" s="95">
        <f t="shared" si="9"/>
        <v>0</v>
      </c>
      <c r="Y7" s="95">
        <f t="shared" si="9"/>
        <v>3</v>
      </c>
      <c r="Z7" s="95">
        <f t="shared" si="9"/>
        <v>13</v>
      </c>
      <c r="AA7" s="95">
        <f t="shared" si="9"/>
        <v>0</v>
      </c>
      <c r="AB7" s="95">
        <f t="shared" si="9"/>
        <v>1</v>
      </c>
      <c r="AC7" s="95">
        <f t="shared" si="9"/>
        <v>16</v>
      </c>
    </row>
    <row r="8" spans="1:31" ht="13.5" customHeight="1" x14ac:dyDescent="0.15">
      <c r="A8" s="85" t="s">
        <v>39</v>
      </c>
      <c r="B8" s="86" t="s">
        <v>259</v>
      </c>
      <c r="C8" s="85" t="s">
        <v>260</v>
      </c>
      <c r="D8" s="87">
        <f t="shared" si="0"/>
        <v>768868</v>
      </c>
      <c r="E8" s="87">
        <f t="shared" si="1"/>
        <v>16953</v>
      </c>
      <c r="F8" s="106">
        <f t="shared" si="2"/>
        <v>2.204929844914862</v>
      </c>
      <c r="G8" s="87">
        <v>16953</v>
      </c>
      <c r="H8" s="87">
        <v>0</v>
      </c>
      <c r="I8" s="87">
        <f t="shared" si="3"/>
        <v>751915</v>
      </c>
      <c r="J8" s="88">
        <f t="shared" si="4"/>
        <v>97.795070155085142</v>
      </c>
      <c r="K8" s="87">
        <v>616283</v>
      </c>
      <c r="L8" s="88">
        <f t="shared" si="5"/>
        <v>80.154590905070833</v>
      </c>
      <c r="M8" s="87">
        <v>0</v>
      </c>
      <c r="N8" s="88">
        <f t="shared" si="6"/>
        <v>0</v>
      </c>
      <c r="O8" s="87">
        <v>4675</v>
      </c>
      <c r="P8" s="87">
        <f t="shared" si="7"/>
        <v>130957</v>
      </c>
      <c r="Q8" s="87">
        <v>97895</v>
      </c>
      <c r="R8" s="87">
        <v>33062</v>
      </c>
      <c r="S8" s="87">
        <v>0</v>
      </c>
      <c r="T8" s="88">
        <f t="shared" si="8"/>
        <v>17.032442499882944</v>
      </c>
      <c r="U8" s="87">
        <v>6101</v>
      </c>
      <c r="V8" s="85" t="s">
        <v>262</v>
      </c>
      <c r="W8" s="85"/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39</v>
      </c>
      <c r="B9" s="86" t="s">
        <v>263</v>
      </c>
      <c r="C9" s="85" t="s">
        <v>264</v>
      </c>
      <c r="D9" s="87">
        <f t="shared" si="0"/>
        <v>258800</v>
      </c>
      <c r="E9" s="87">
        <f t="shared" si="1"/>
        <v>2173</v>
      </c>
      <c r="F9" s="106">
        <f t="shared" si="2"/>
        <v>0.83964451313755795</v>
      </c>
      <c r="G9" s="87">
        <v>2173</v>
      </c>
      <c r="H9" s="87">
        <v>0</v>
      </c>
      <c r="I9" s="87">
        <f t="shared" si="3"/>
        <v>256627</v>
      </c>
      <c r="J9" s="88">
        <f t="shared" si="4"/>
        <v>99.160355486862443</v>
      </c>
      <c r="K9" s="87">
        <v>233006</v>
      </c>
      <c r="L9" s="88">
        <f t="shared" si="5"/>
        <v>90.033230293663053</v>
      </c>
      <c r="M9" s="87">
        <v>0</v>
      </c>
      <c r="N9" s="88">
        <f t="shared" si="6"/>
        <v>0</v>
      </c>
      <c r="O9" s="87">
        <v>0</v>
      </c>
      <c r="P9" s="87">
        <f t="shared" si="7"/>
        <v>23621</v>
      </c>
      <c r="Q9" s="87">
        <v>0</v>
      </c>
      <c r="R9" s="87">
        <v>13077</v>
      </c>
      <c r="S9" s="87">
        <v>10544</v>
      </c>
      <c r="T9" s="88">
        <f t="shared" si="8"/>
        <v>9.1271251931993813</v>
      </c>
      <c r="U9" s="87">
        <v>2617</v>
      </c>
      <c r="V9" s="85" t="s">
        <v>262</v>
      </c>
      <c r="W9" s="85"/>
      <c r="X9" s="85"/>
      <c r="Y9" s="85"/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39</v>
      </c>
      <c r="B10" s="86" t="s">
        <v>265</v>
      </c>
      <c r="C10" s="85" t="s">
        <v>266</v>
      </c>
      <c r="D10" s="87">
        <f t="shared" si="0"/>
        <v>92638</v>
      </c>
      <c r="E10" s="87">
        <f t="shared" si="1"/>
        <v>8920</v>
      </c>
      <c r="F10" s="106">
        <f t="shared" si="2"/>
        <v>9.6288779982296688</v>
      </c>
      <c r="G10" s="87">
        <v>8920</v>
      </c>
      <c r="H10" s="87">
        <v>0</v>
      </c>
      <c r="I10" s="87">
        <f t="shared" si="3"/>
        <v>83718</v>
      </c>
      <c r="J10" s="88">
        <f t="shared" si="4"/>
        <v>90.371122001770331</v>
      </c>
      <c r="K10" s="87">
        <v>15311</v>
      </c>
      <c r="L10" s="88">
        <f t="shared" si="5"/>
        <v>16.527774779248254</v>
      </c>
      <c r="M10" s="87">
        <v>0</v>
      </c>
      <c r="N10" s="88">
        <f t="shared" si="6"/>
        <v>0</v>
      </c>
      <c r="O10" s="87">
        <v>8257</v>
      </c>
      <c r="P10" s="87">
        <f t="shared" si="7"/>
        <v>60150</v>
      </c>
      <c r="Q10" s="87">
        <v>38027</v>
      </c>
      <c r="R10" s="87">
        <v>22123</v>
      </c>
      <c r="S10" s="87">
        <v>0</v>
      </c>
      <c r="T10" s="88">
        <f t="shared" si="8"/>
        <v>64.930158250394015</v>
      </c>
      <c r="U10" s="87">
        <v>750</v>
      </c>
      <c r="V10" s="85" t="s">
        <v>262</v>
      </c>
      <c r="W10" s="85"/>
      <c r="X10" s="85"/>
      <c r="Y10" s="85"/>
      <c r="Z10" s="85"/>
      <c r="AA10" s="85"/>
      <c r="AB10" s="85"/>
      <c r="AC10" s="85" t="s">
        <v>262</v>
      </c>
      <c r="AD10" s="115" t="s">
        <v>261</v>
      </c>
    </row>
    <row r="11" spans="1:31" ht="13.5" customHeight="1" x14ac:dyDescent="0.15">
      <c r="A11" s="85" t="s">
        <v>39</v>
      </c>
      <c r="B11" s="86" t="s">
        <v>267</v>
      </c>
      <c r="C11" s="85" t="s">
        <v>268</v>
      </c>
      <c r="D11" s="87">
        <f t="shared" si="0"/>
        <v>76877</v>
      </c>
      <c r="E11" s="87">
        <f t="shared" si="1"/>
        <v>297</v>
      </c>
      <c r="F11" s="106">
        <f t="shared" si="2"/>
        <v>0.38633141251609715</v>
      </c>
      <c r="G11" s="87">
        <v>297</v>
      </c>
      <c r="H11" s="87">
        <v>0</v>
      </c>
      <c r="I11" s="87">
        <f t="shared" si="3"/>
        <v>76580</v>
      </c>
      <c r="J11" s="88">
        <f t="shared" si="4"/>
        <v>99.6136685874839</v>
      </c>
      <c r="K11" s="87">
        <v>59053</v>
      </c>
      <c r="L11" s="88">
        <f t="shared" si="5"/>
        <v>76.814912132367283</v>
      </c>
      <c r="M11" s="87">
        <v>0</v>
      </c>
      <c r="N11" s="88">
        <f t="shared" si="6"/>
        <v>0</v>
      </c>
      <c r="O11" s="87">
        <v>12338</v>
      </c>
      <c r="P11" s="87">
        <f t="shared" si="7"/>
        <v>5189</v>
      </c>
      <c r="Q11" s="87">
        <v>595</v>
      </c>
      <c r="R11" s="87">
        <v>4594</v>
      </c>
      <c r="S11" s="87">
        <v>0</v>
      </c>
      <c r="T11" s="88">
        <f t="shared" si="8"/>
        <v>6.7497430961145728</v>
      </c>
      <c r="U11" s="87">
        <v>904</v>
      </c>
      <c r="V11" s="85" t="s">
        <v>262</v>
      </c>
      <c r="W11" s="85"/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39</v>
      </c>
      <c r="B12" s="86" t="s">
        <v>269</v>
      </c>
      <c r="C12" s="85" t="s">
        <v>270</v>
      </c>
      <c r="D12" s="87">
        <f t="shared" si="0"/>
        <v>92276</v>
      </c>
      <c r="E12" s="87">
        <f t="shared" si="1"/>
        <v>6882</v>
      </c>
      <c r="F12" s="106">
        <f t="shared" si="2"/>
        <v>7.4580606008062764</v>
      </c>
      <c r="G12" s="87">
        <v>6882</v>
      </c>
      <c r="H12" s="87">
        <v>0</v>
      </c>
      <c r="I12" s="87">
        <f t="shared" si="3"/>
        <v>85394</v>
      </c>
      <c r="J12" s="88">
        <f t="shared" si="4"/>
        <v>92.541939399193723</v>
      </c>
      <c r="K12" s="87">
        <v>41659</v>
      </c>
      <c r="L12" s="88">
        <f t="shared" si="5"/>
        <v>45.146083488664438</v>
      </c>
      <c r="M12" s="87">
        <v>0</v>
      </c>
      <c r="N12" s="88">
        <f t="shared" si="6"/>
        <v>0</v>
      </c>
      <c r="O12" s="87">
        <v>0</v>
      </c>
      <c r="P12" s="87">
        <f t="shared" si="7"/>
        <v>43735</v>
      </c>
      <c r="Q12" s="87">
        <v>25059</v>
      </c>
      <c r="R12" s="87">
        <v>18676</v>
      </c>
      <c r="S12" s="87">
        <v>0</v>
      </c>
      <c r="T12" s="88">
        <f t="shared" si="8"/>
        <v>47.395855910529285</v>
      </c>
      <c r="U12" s="87">
        <v>784</v>
      </c>
      <c r="V12" s="85" t="s">
        <v>262</v>
      </c>
      <c r="W12" s="85"/>
      <c r="X12" s="85"/>
      <c r="Y12" s="85"/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39</v>
      </c>
      <c r="B13" s="86" t="s">
        <v>271</v>
      </c>
      <c r="C13" s="85" t="s">
        <v>272</v>
      </c>
      <c r="D13" s="87">
        <f t="shared" si="0"/>
        <v>32942</v>
      </c>
      <c r="E13" s="87">
        <f t="shared" si="1"/>
        <v>429</v>
      </c>
      <c r="F13" s="106">
        <f t="shared" si="2"/>
        <v>1.3022888713496448</v>
      </c>
      <c r="G13" s="87">
        <v>429</v>
      </c>
      <c r="H13" s="87">
        <v>0</v>
      </c>
      <c r="I13" s="87">
        <f t="shared" si="3"/>
        <v>32513</v>
      </c>
      <c r="J13" s="88">
        <f t="shared" si="4"/>
        <v>98.697711128650354</v>
      </c>
      <c r="K13" s="87">
        <v>27157</v>
      </c>
      <c r="L13" s="88">
        <f t="shared" si="5"/>
        <v>82.438831886345696</v>
      </c>
      <c r="M13" s="87">
        <v>0</v>
      </c>
      <c r="N13" s="88">
        <f t="shared" si="6"/>
        <v>0</v>
      </c>
      <c r="O13" s="87">
        <v>3168</v>
      </c>
      <c r="P13" s="87">
        <f t="shared" si="7"/>
        <v>2188</v>
      </c>
      <c r="Q13" s="87">
        <v>941</v>
      </c>
      <c r="R13" s="87">
        <v>1247</v>
      </c>
      <c r="S13" s="87">
        <v>0</v>
      </c>
      <c r="T13" s="88">
        <f t="shared" si="8"/>
        <v>6.6419768077226644</v>
      </c>
      <c r="U13" s="87">
        <v>461</v>
      </c>
      <c r="V13" s="85" t="s">
        <v>262</v>
      </c>
      <c r="W13" s="85"/>
      <c r="X13" s="85"/>
      <c r="Y13" s="85"/>
      <c r="Z13" s="85" t="s">
        <v>262</v>
      </c>
      <c r="AA13" s="85"/>
      <c r="AB13" s="85"/>
      <c r="AC13" s="85"/>
      <c r="AD13" s="115" t="s">
        <v>261</v>
      </c>
    </row>
    <row r="14" spans="1:31" ht="13.5" customHeight="1" x14ac:dyDescent="0.15">
      <c r="A14" s="85" t="s">
        <v>39</v>
      </c>
      <c r="B14" s="86" t="s">
        <v>273</v>
      </c>
      <c r="C14" s="85" t="s">
        <v>274</v>
      </c>
      <c r="D14" s="87">
        <f t="shared" si="0"/>
        <v>24707</v>
      </c>
      <c r="E14" s="87">
        <f t="shared" si="1"/>
        <v>1410</v>
      </c>
      <c r="F14" s="106">
        <f t="shared" si="2"/>
        <v>5.7068846885498035</v>
      </c>
      <c r="G14" s="87">
        <v>1378</v>
      </c>
      <c r="H14" s="87">
        <v>32</v>
      </c>
      <c r="I14" s="87">
        <f t="shared" si="3"/>
        <v>23297</v>
      </c>
      <c r="J14" s="88">
        <f t="shared" si="4"/>
        <v>94.293115311450194</v>
      </c>
      <c r="K14" s="87">
        <v>14501</v>
      </c>
      <c r="L14" s="88">
        <f t="shared" si="5"/>
        <v>58.69186870117781</v>
      </c>
      <c r="M14" s="87">
        <v>0</v>
      </c>
      <c r="N14" s="88">
        <f t="shared" si="6"/>
        <v>0</v>
      </c>
      <c r="O14" s="87">
        <v>0</v>
      </c>
      <c r="P14" s="87">
        <f t="shared" si="7"/>
        <v>8796</v>
      </c>
      <c r="Q14" s="87">
        <v>6961</v>
      </c>
      <c r="R14" s="87">
        <v>1835</v>
      </c>
      <c r="S14" s="87">
        <v>0</v>
      </c>
      <c r="T14" s="88">
        <f t="shared" si="8"/>
        <v>35.601246610272391</v>
      </c>
      <c r="U14" s="87">
        <v>109</v>
      </c>
      <c r="V14" s="85" t="s">
        <v>262</v>
      </c>
      <c r="W14" s="85"/>
      <c r="X14" s="85"/>
      <c r="Y14" s="85"/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39</v>
      </c>
      <c r="B15" s="86" t="s">
        <v>275</v>
      </c>
      <c r="C15" s="85" t="s">
        <v>276</v>
      </c>
      <c r="D15" s="87">
        <f t="shared" si="0"/>
        <v>48396</v>
      </c>
      <c r="E15" s="87">
        <f t="shared" si="1"/>
        <v>2231</v>
      </c>
      <c r="F15" s="106">
        <f t="shared" si="2"/>
        <v>4.6098851144722701</v>
      </c>
      <c r="G15" s="87">
        <v>2231</v>
      </c>
      <c r="H15" s="87">
        <v>0</v>
      </c>
      <c r="I15" s="87">
        <f t="shared" si="3"/>
        <v>46165</v>
      </c>
      <c r="J15" s="88">
        <f t="shared" si="4"/>
        <v>95.390114885527737</v>
      </c>
      <c r="K15" s="87">
        <v>36573</v>
      </c>
      <c r="L15" s="88">
        <f t="shared" si="5"/>
        <v>75.57029506570791</v>
      </c>
      <c r="M15" s="87">
        <v>0</v>
      </c>
      <c r="N15" s="88">
        <f t="shared" si="6"/>
        <v>0</v>
      </c>
      <c r="O15" s="87">
        <v>5168</v>
      </c>
      <c r="P15" s="87">
        <f t="shared" si="7"/>
        <v>4424</v>
      </c>
      <c r="Q15" s="87">
        <v>1892</v>
      </c>
      <c r="R15" s="87">
        <v>2532</v>
      </c>
      <c r="S15" s="87">
        <v>0</v>
      </c>
      <c r="T15" s="88">
        <f t="shared" si="8"/>
        <v>9.1412513430862052</v>
      </c>
      <c r="U15" s="87">
        <v>343</v>
      </c>
      <c r="V15" s="85" t="s">
        <v>262</v>
      </c>
      <c r="W15" s="85"/>
      <c r="X15" s="85"/>
      <c r="Y15" s="85"/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39</v>
      </c>
      <c r="B16" s="86" t="s">
        <v>277</v>
      </c>
      <c r="C16" s="85" t="s">
        <v>278</v>
      </c>
      <c r="D16" s="87">
        <f t="shared" si="0"/>
        <v>38408</v>
      </c>
      <c r="E16" s="87">
        <f t="shared" si="1"/>
        <v>663</v>
      </c>
      <c r="F16" s="106">
        <f t="shared" si="2"/>
        <v>1.7262028744011664</v>
      </c>
      <c r="G16" s="87">
        <v>663</v>
      </c>
      <c r="H16" s="87">
        <v>0</v>
      </c>
      <c r="I16" s="87">
        <f t="shared" si="3"/>
        <v>37745</v>
      </c>
      <c r="J16" s="88">
        <f t="shared" si="4"/>
        <v>98.273797125598833</v>
      </c>
      <c r="K16" s="87">
        <v>32436</v>
      </c>
      <c r="L16" s="88">
        <f t="shared" si="5"/>
        <v>84.451156009164762</v>
      </c>
      <c r="M16" s="87">
        <v>0</v>
      </c>
      <c r="N16" s="88">
        <f t="shared" si="6"/>
        <v>0</v>
      </c>
      <c r="O16" s="87">
        <v>2614</v>
      </c>
      <c r="P16" s="87">
        <f t="shared" si="7"/>
        <v>2695</v>
      </c>
      <c r="Q16" s="87">
        <v>1901</v>
      </c>
      <c r="R16" s="87">
        <v>794</v>
      </c>
      <c r="S16" s="87">
        <v>0</v>
      </c>
      <c r="T16" s="88">
        <f t="shared" si="8"/>
        <v>7.0167673401374708</v>
      </c>
      <c r="U16" s="87">
        <v>0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39</v>
      </c>
      <c r="B17" s="86" t="s">
        <v>279</v>
      </c>
      <c r="C17" s="85" t="s">
        <v>280</v>
      </c>
      <c r="D17" s="87">
        <f t="shared" si="0"/>
        <v>55043</v>
      </c>
      <c r="E17" s="87">
        <f t="shared" si="1"/>
        <v>2483</v>
      </c>
      <c r="F17" s="106">
        <f t="shared" si="2"/>
        <v>4.5110186581399994</v>
      </c>
      <c r="G17" s="87">
        <v>2483</v>
      </c>
      <c r="H17" s="87">
        <v>0</v>
      </c>
      <c r="I17" s="87">
        <f t="shared" si="3"/>
        <v>52560</v>
      </c>
      <c r="J17" s="88">
        <f t="shared" si="4"/>
        <v>95.488981341859997</v>
      </c>
      <c r="K17" s="87">
        <v>33398</v>
      </c>
      <c r="L17" s="88">
        <f t="shared" si="5"/>
        <v>60.676198608360735</v>
      </c>
      <c r="M17" s="87">
        <v>0</v>
      </c>
      <c r="N17" s="88">
        <f t="shared" si="6"/>
        <v>0</v>
      </c>
      <c r="O17" s="87">
        <v>0</v>
      </c>
      <c r="P17" s="87">
        <f t="shared" si="7"/>
        <v>19162</v>
      </c>
      <c r="Q17" s="87">
        <v>7988</v>
      </c>
      <c r="R17" s="87">
        <v>2006</v>
      </c>
      <c r="S17" s="87">
        <v>9168</v>
      </c>
      <c r="T17" s="88">
        <f t="shared" si="8"/>
        <v>34.812782733499262</v>
      </c>
      <c r="U17" s="87">
        <v>339</v>
      </c>
      <c r="V17" s="85" t="s">
        <v>262</v>
      </c>
      <c r="W17" s="85"/>
      <c r="X17" s="85"/>
      <c r="Y17" s="85"/>
      <c r="Z17" s="85"/>
      <c r="AA17" s="85"/>
      <c r="AB17" s="85"/>
      <c r="AC17" s="85" t="s">
        <v>262</v>
      </c>
      <c r="AD17" s="115" t="s">
        <v>261</v>
      </c>
    </row>
    <row r="18" spans="1:30" ht="13.5" customHeight="1" x14ac:dyDescent="0.15">
      <c r="A18" s="85" t="s">
        <v>39</v>
      </c>
      <c r="B18" s="86" t="s">
        <v>281</v>
      </c>
      <c r="C18" s="85" t="s">
        <v>282</v>
      </c>
      <c r="D18" s="87">
        <f t="shared" si="0"/>
        <v>76765</v>
      </c>
      <c r="E18" s="87">
        <f t="shared" si="1"/>
        <v>3552</v>
      </c>
      <c r="F18" s="106">
        <f t="shared" si="2"/>
        <v>4.6271087083957534</v>
      </c>
      <c r="G18" s="87">
        <v>3552</v>
      </c>
      <c r="H18" s="87">
        <v>0</v>
      </c>
      <c r="I18" s="87">
        <f t="shared" si="3"/>
        <v>73213</v>
      </c>
      <c r="J18" s="88">
        <f t="shared" si="4"/>
        <v>95.372891291604247</v>
      </c>
      <c r="K18" s="87">
        <v>30433</v>
      </c>
      <c r="L18" s="88">
        <f t="shared" si="5"/>
        <v>39.644369178662153</v>
      </c>
      <c r="M18" s="87">
        <v>0</v>
      </c>
      <c r="N18" s="88">
        <f t="shared" si="6"/>
        <v>0</v>
      </c>
      <c r="O18" s="87">
        <v>0</v>
      </c>
      <c r="P18" s="87">
        <f t="shared" si="7"/>
        <v>42780</v>
      </c>
      <c r="Q18" s="87">
        <v>31598</v>
      </c>
      <c r="R18" s="87">
        <v>11182</v>
      </c>
      <c r="S18" s="87">
        <v>0</v>
      </c>
      <c r="T18" s="88">
        <f t="shared" si="8"/>
        <v>55.728522112942095</v>
      </c>
      <c r="U18" s="87">
        <v>679</v>
      </c>
      <c r="V18" s="85" t="s">
        <v>262</v>
      </c>
      <c r="W18" s="85"/>
      <c r="X18" s="85"/>
      <c r="Y18" s="85"/>
      <c r="Z18" s="85"/>
      <c r="AA18" s="85"/>
      <c r="AB18" s="85"/>
      <c r="AC18" s="85" t="s">
        <v>262</v>
      </c>
      <c r="AD18" s="115" t="s">
        <v>261</v>
      </c>
    </row>
    <row r="19" spans="1:30" ht="13.5" customHeight="1" x14ac:dyDescent="0.15">
      <c r="A19" s="85" t="s">
        <v>39</v>
      </c>
      <c r="B19" s="86" t="s">
        <v>283</v>
      </c>
      <c r="C19" s="85" t="s">
        <v>284</v>
      </c>
      <c r="D19" s="87">
        <f t="shared" si="0"/>
        <v>39057</v>
      </c>
      <c r="E19" s="87">
        <f t="shared" si="1"/>
        <v>2574</v>
      </c>
      <c r="F19" s="106">
        <f t="shared" si="2"/>
        <v>6.5903679238036723</v>
      </c>
      <c r="G19" s="87">
        <v>2574</v>
      </c>
      <c r="H19" s="87">
        <v>0</v>
      </c>
      <c r="I19" s="87">
        <f t="shared" si="3"/>
        <v>36483</v>
      </c>
      <c r="J19" s="88">
        <f t="shared" si="4"/>
        <v>93.409632076196331</v>
      </c>
      <c r="K19" s="87">
        <v>32902</v>
      </c>
      <c r="L19" s="88">
        <f t="shared" si="5"/>
        <v>84.240981130143126</v>
      </c>
      <c r="M19" s="87">
        <v>0</v>
      </c>
      <c r="N19" s="88">
        <f t="shared" si="6"/>
        <v>0</v>
      </c>
      <c r="O19" s="87">
        <v>0</v>
      </c>
      <c r="P19" s="87">
        <f t="shared" si="7"/>
        <v>3581</v>
      </c>
      <c r="Q19" s="87">
        <v>36</v>
      </c>
      <c r="R19" s="87">
        <v>2870</v>
      </c>
      <c r="S19" s="87">
        <v>675</v>
      </c>
      <c r="T19" s="88">
        <f t="shared" si="8"/>
        <v>9.1686509460532051</v>
      </c>
      <c r="U19" s="87">
        <v>491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39</v>
      </c>
      <c r="B20" s="86" t="s">
        <v>285</v>
      </c>
      <c r="C20" s="85" t="s">
        <v>286</v>
      </c>
      <c r="D20" s="87">
        <f t="shared" si="0"/>
        <v>29869</v>
      </c>
      <c r="E20" s="87">
        <f t="shared" si="1"/>
        <v>1586</v>
      </c>
      <c r="F20" s="106">
        <f t="shared" si="2"/>
        <v>5.309853024875288</v>
      </c>
      <c r="G20" s="87">
        <v>1586</v>
      </c>
      <c r="H20" s="87">
        <v>0</v>
      </c>
      <c r="I20" s="87">
        <f t="shared" si="3"/>
        <v>28283</v>
      </c>
      <c r="J20" s="88">
        <f t="shared" si="4"/>
        <v>94.690146975124705</v>
      </c>
      <c r="K20" s="87">
        <v>23199</v>
      </c>
      <c r="L20" s="88">
        <f t="shared" si="5"/>
        <v>77.669155311527007</v>
      </c>
      <c r="M20" s="87">
        <v>0</v>
      </c>
      <c r="N20" s="88">
        <f t="shared" si="6"/>
        <v>0</v>
      </c>
      <c r="O20" s="87">
        <v>627</v>
      </c>
      <c r="P20" s="87">
        <f t="shared" si="7"/>
        <v>4457</v>
      </c>
      <c r="Q20" s="87">
        <v>2395</v>
      </c>
      <c r="R20" s="87">
        <v>2062</v>
      </c>
      <c r="S20" s="87">
        <v>0</v>
      </c>
      <c r="T20" s="88">
        <f t="shared" si="8"/>
        <v>14.921825303826711</v>
      </c>
      <c r="U20" s="87">
        <v>418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39</v>
      </c>
      <c r="B21" s="86" t="s">
        <v>287</v>
      </c>
      <c r="C21" s="85" t="s">
        <v>288</v>
      </c>
      <c r="D21" s="87">
        <f t="shared" si="0"/>
        <v>46714</v>
      </c>
      <c r="E21" s="87">
        <f t="shared" si="1"/>
        <v>4213</v>
      </c>
      <c r="F21" s="106">
        <f t="shared" si="2"/>
        <v>9.0187095945540943</v>
      </c>
      <c r="G21" s="87">
        <v>4213</v>
      </c>
      <c r="H21" s="87">
        <v>0</v>
      </c>
      <c r="I21" s="87">
        <f t="shared" si="3"/>
        <v>42501</v>
      </c>
      <c r="J21" s="88">
        <f t="shared" si="4"/>
        <v>90.981290405445904</v>
      </c>
      <c r="K21" s="87">
        <v>23988</v>
      </c>
      <c r="L21" s="88">
        <f t="shared" si="5"/>
        <v>51.350772787601151</v>
      </c>
      <c r="M21" s="87">
        <v>0</v>
      </c>
      <c r="N21" s="88">
        <f t="shared" si="6"/>
        <v>0</v>
      </c>
      <c r="O21" s="87">
        <v>0</v>
      </c>
      <c r="P21" s="87">
        <f t="shared" si="7"/>
        <v>18513</v>
      </c>
      <c r="Q21" s="87">
        <v>9777</v>
      </c>
      <c r="R21" s="87">
        <v>8736</v>
      </c>
      <c r="S21" s="87">
        <v>0</v>
      </c>
      <c r="T21" s="88">
        <f t="shared" si="8"/>
        <v>39.63051761784476</v>
      </c>
      <c r="U21" s="87">
        <v>535</v>
      </c>
      <c r="V21" s="85" t="s">
        <v>262</v>
      </c>
      <c r="W21" s="85"/>
      <c r="X21" s="85"/>
      <c r="Y21" s="85"/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39</v>
      </c>
      <c r="B22" s="86" t="s">
        <v>289</v>
      </c>
      <c r="C22" s="85" t="s">
        <v>290</v>
      </c>
      <c r="D22" s="87">
        <f t="shared" si="0"/>
        <v>183334</v>
      </c>
      <c r="E22" s="87">
        <f t="shared" si="1"/>
        <v>4038</v>
      </c>
      <c r="F22" s="106">
        <f t="shared" si="2"/>
        <v>2.2025374453183808</v>
      </c>
      <c r="G22" s="87">
        <v>4021</v>
      </c>
      <c r="H22" s="87">
        <v>17</v>
      </c>
      <c r="I22" s="87">
        <f t="shared" si="3"/>
        <v>179296</v>
      </c>
      <c r="J22" s="88">
        <f t="shared" si="4"/>
        <v>97.79746255468163</v>
      </c>
      <c r="K22" s="87">
        <v>117000</v>
      </c>
      <c r="L22" s="88">
        <f t="shared" si="5"/>
        <v>63.817949752909989</v>
      </c>
      <c r="M22" s="87">
        <v>0</v>
      </c>
      <c r="N22" s="88">
        <f t="shared" si="6"/>
        <v>0</v>
      </c>
      <c r="O22" s="87">
        <v>26122</v>
      </c>
      <c r="P22" s="87">
        <f t="shared" si="7"/>
        <v>36174</v>
      </c>
      <c r="Q22" s="87">
        <v>17295</v>
      </c>
      <c r="R22" s="87">
        <v>18879</v>
      </c>
      <c r="S22" s="87">
        <v>0</v>
      </c>
      <c r="T22" s="88">
        <f t="shared" si="8"/>
        <v>19.731200977450992</v>
      </c>
      <c r="U22" s="87">
        <v>2146</v>
      </c>
      <c r="V22" s="85" t="s">
        <v>262</v>
      </c>
      <c r="W22" s="85"/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39</v>
      </c>
      <c r="B23" s="86" t="s">
        <v>291</v>
      </c>
      <c r="C23" s="85" t="s">
        <v>292</v>
      </c>
      <c r="D23" s="87">
        <f t="shared" si="0"/>
        <v>39548</v>
      </c>
      <c r="E23" s="87">
        <f t="shared" si="1"/>
        <v>2009</v>
      </c>
      <c r="F23" s="106">
        <f t="shared" si="2"/>
        <v>5.079902902801658</v>
      </c>
      <c r="G23" s="87">
        <v>2009</v>
      </c>
      <c r="H23" s="87">
        <v>0</v>
      </c>
      <c r="I23" s="87">
        <f t="shared" si="3"/>
        <v>37539</v>
      </c>
      <c r="J23" s="88">
        <f t="shared" si="4"/>
        <v>94.920097097198337</v>
      </c>
      <c r="K23" s="87">
        <v>27807</v>
      </c>
      <c r="L23" s="88">
        <f t="shared" si="5"/>
        <v>70.312025892586234</v>
      </c>
      <c r="M23" s="87">
        <v>0</v>
      </c>
      <c r="N23" s="88">
        <f t="shared" si="6"/>
        <v>0</v>
      </c>
      <c r="O23" s="87">
        <v>0</v>
      </c>
      <c r="P23" s="87">
        <f t="shared" si="7"/>
        <v>9732</v>
      </c>
      <c r="Q23" s="87">
        <v>6212</v>
      </c>
      <c r="R23" s="87">
        <v>3520</v>
      </c>
      <c r="S23" s="87">
        <v>0</v>
      </c>
      <c r="T23" s="88">
        <f t="shared" si="8"/>
        <v>24.608071204612116</v>
      </c>
      <c r="U23" s="87">
        <v>412</v>
      </c>
      <c r="V23" s="85" t="s">
        <v>262</v>
      </c>
      <c r="W23" s="85"/>
      <c r="X23" s="85"/>
      <c r="Y23" s="85"/>
      <c r="Z23" s="85"/>
      <c r="AA23" s="85"/>
      <c r="AB23" s="85"/>
      <c r="AC23" s="85" t="s">
        <v>262</v>
      </c>
      <c r="AD23" s="115" t="s">
        <v>261</v>
      </c>
    </row>
    <row r="24" spans="1:30" ht="13.5" customHeight="1" x14ac:dyDescent="0.15">
      <c r="A24" s="85" t="s">
        <v>39</v>
      </c>
      <c r="B24" s="86" t="s">
        <v>293</v>
      </c>
      <c r="C24" s="85" t="s">
        <v>294</v>
      </c>
      <c r="D24" s="87">
        <f t="shared" si="0"/>
        <v>49659</v>
      </c>
      <c r="E24" s="87">
        <f t="shared" si="1"/>
        <v>4741</v>
      </c>
      <c r="F24" s="106">
        <f t="shared" si="2"/>
        <v>9.547111299059587</v>
      </c>
      <c r="G24" s="87">
        <v>4741</v>
      </c>
      <c r="H24" s="87">
        <v>0</v>
      </c>
      <c r="I24" s="87">
        <f t="shared" si="3"/>
        <v>44918</v>
      </c>
      <c r="J24" s="88">
        <f t="shared" si="4"/>
        <v>90.45288870094042</v>
      </c>
      <c r="K24" s="87">
        <v>22133</v>
      </c>
      <c r="L24" s="88">
        <f t="shared" si="5"/>
        <v>44.569967176141283</v>
      </c>
      <c r="M24" s="87">
        <v>0</v>
      </c>
      <c r="N24" s="88">
        <f t="shared" si="6"/>
        <v>0</v>
      </c>
      <c r="O24" s="87">
        <v>0</v>
      </c>
      <c r="P24" s="87">
        <f t="shared" si="7"/>
        <v>22785</v>
      </c>
      <c r="Q24" s="87">
        <v>0</v>
      </c>
      <c r="R24" s="87">
        <v>9074</v>
      </c>
      <c r="S24" s="87">
        <v>13711</v>
      </c>
      <c r="T24" s="88">
        <f t="shared" si="8"/>
        <v>45.88292152479913</v>
      </c>
      <c r="U24" s="87">
        <v>246</v>
      </c>
      <c r="V24" s="85" t="s">
        <v>262</v>
      </c>
      <c r="W24" s="85"/>
      <c r="X24" s="85"/>
      <c r="Y24" s="85"/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39</v>
      </c>
      <c r="B25" s="86" t="s">
        <v>295</v>
      </c>
      <c r="C25" s="85" t="s">
        <v>296</v>
      </c>
      <c r="D25" s="87">
        <f t="shared" si="0"/>
        <v>33310</v>
      </c>
      <c r="E25" s="87">
        <f t="shared" si="1"/>
        <v>351</v>
      </c>
      <c r="F25" s="106">
        <f t="shared" si="2"/>
        <v>1.053737616331432</v>
      </c>
      <c r="G25" s="87">
        <v>351</v>
      </c>
      <c r="H25" s="87">
        <v>0</v>
      </c>
      <c r="I25" s="87">
        <f t="shared" si="3"/>
        <v>32959</v>
      </c>
      <c r="J25" s="88">
        <f t="shared" si="4"/>
        <v>98.946262383668568</v>
      </c>
      <c r="K25" s="87">
        <v>26629</v>
      </c>
      <c r="L25" s="88">
        <f t="shared" si="5"/>
        <v>79.94296007205044</v>
      </c>
      <c r="M25" s="87">
        <v>0</v>
      </c>
      <c r="N25" s="88">
        <f t="shared" si="6"/>
        <v>0</v>
      </c>
      <c r="O25" s="87">
        <v>5515</v>
      </c>
      <c r="P25" s="87">
        <f t="shared" si="7"/>
        <v>815</v>
      </c>
      <c r="Q25" s="87">
        <v>64</v>
      </c>
      <c r="R25" s="87">
        <v>241</v>
      </c>
      <c r="S25" s="87">
        <v>510</v>
      </c>
      <c r="T25" s="88">
        <f t="shared" si="8"/>
        <v>2.4467126988892223</v>
      </c>
      <c r="U25" s="87">
        <v>280</v>
      </c>
      <c r="V25" s="85" t="s">
        <v>262</v>
      </c>
      <c r="W25" s="85"/>
      <c r="X25" s="85"/>
      <c r="Y25" s="85"/>
      <c r="Z25" s="85"/>
      <c r="AA25" s="85"/>
      <c r="AB25" s="85"/>
      <c r="AC25" s="85" t="s">
        <v>262</v>
      </c>
      <c r="AD25" s="115" t="s">
        <v>261</v>
      </c>
    </row>
    <row r="26" spans="1:30" ht="13.5" customHeight="1" x14ac:dyDescent="0.15">
      <c r="A26" s="85" t="s">
        <v>39</v>
      </c>
      <c r="B26" s="86" t="s">
        <v>297</v>
      </c>
      <c r="C26" s="85" t="s">
        <v>298</v>
      </c>
      <c r="D26" s="87">
        <f t="shared" si="0"/>
        <v>53473</v>
      </c>
      <c r="E26" s="87">
        <f t="shared" si="1"/>
        <v>1236</v>
      </c>
      <c r="F26" s="106">
        <f t="shared" si="2"/>
        <v>2.3114468984347241</v>
      </c>
      <c r="G26" s="87">
        <v>1236</v>
      </c>
      <c r="H26" s="87">
        <v>0</v>
      </c>
      <c r="I26" s="87">
        <f t="shared" si="3"/>
        <v>52237</v>
      </c>
      <c r="J26" s="88">
        <f t="shared" si="4"/>
        <v>97.688553101565276</v>
      </c>
      <c r="K26" s="87">
        <v>47083</v>
      </c>
      <c r="L26" s="88">
        <f t="shared" si="5"/>
        <v>88.050043947412718</v>
      </c>
      <c r="M26" s="87">
        <v>0</v>
      </c>
      <c r="N26" s="88">
        <f t="shared" si="6"/>
        <v>0</v>
      </c>
      <c r="O26" s="87">
        <v>143</v>
      </c>
      <c r="P26" s="87">
        <f t="shared" si="7"/>
        <v>5011</v>
      </c>
      <c r="Q26" s="87">
        <v>2125</v>
      </c>
      <c r="R26" s="87">
        <v>2886</v>
      </c>
      <c r="S26" s="87">
        <v>0</v>
      </c>
      <c r="T26" s="88">
        <f t="shared" si="8"/>
        <v>9.3710844725375431</v>
      </c>
      <c r="U26" s="87">
        <v>1256</v>
      </c>
      <c r="V26" s="85" t="s">
        <v>262</v>
      </c>
      <c r="W26" s="85"/>
      <c r="X26" s="85"/>
      <c r="Y26" s="85"/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 t="s">
        <v>39</v>
      </c>
      <c r="B27" s="86" t="s">
        <v>299</v>
      </c>
      <c r="C27" s="85" t="s">
        <v>300</v>
      </c>
      <c r="D27" s="87">
        <f t="shared" si="0"/>
        <v>27422</v>
      </c>
      <c r="E27" s="87">
        <f t="shared" si="1"/>
        <v>1644</v>
      </c>
      <c r="F27" s="106">
        <f t="shared" si="2"/>
        <v>5.9951863467289037</v>
      </c>
      <c r="G27" s="87">
        <v>1644</v>
      </c>
      <c r="H27" s="87">
        <v>0</v>
      </c>
      <c r="I27" s="87">
        <f t="shared" si="3"/>
        <v>25778</v>
      </c>
      <c r="J27" s="88">
        <f t="shared" si="4"/>
        <v>94.004813653271086</v>
      </c>
      <c r="K27" s="87">
        <v>15685</v>
      </c>
      <c r="L27" s="88">
        <f t="shared" si="5"/>
        <v>57.198599664502957</v>
      </c>
      <c r="M27" s="87">
        <v>0</v>
      </c>
      <c r="N27" s="88">
        <f t="shared" si="6"/>
        <v>0</v>
      </c>
      <c r="O27" s="87">
        <v>0</v>
      </c>
      <c r="P27" s="87">
        <f t="shared" si="7"/>
        <v>10093</v>
      </c>
      <c r="Q27" s="87">
        <v>3208</v>
      </c>
      <c r="R27" s="87">
        <v>6885</v>
      </c>
      <c r="S27" s="87">
        <v>0</v>
      </c>
      <c r="T27" s="88">
        <f t="shared" si="8"/>
        <v>36.806213988768143</v>
      </c>
      <c r="U27" s="87">
        <v>341</v>
      </c>
      <c r="V27" s="85" t="s">
        <v>262</v>
      </c>
      <c r="W27" s="85"/>
      <c r="X27" s="85"/>
      <c r="Y27" s="85"/>
      <c r="Z27" s="85"/>
      <c r="AA27" s="85"/>
      <c r="AB27" s="85" t="s">
        <v>262</v>
      </c>
      <c r="AC27" s="85"/>
      <c r="AD27" s="115" t="s">
        <v>261</v>
      </c>
    </row>
    <row r="28" spans="1:30" ht="13.5" customHeight="1" x14ac:dyDescent="0.15">
      <c r="A28" s="85" t="s">
        <v>39</v>
      </c>
      <c r="B28" s="86" t="s">
        <v>301</v>
      </c>
      <c r="C28" s="85" t="s">
        <v>302</v>
      </c>
      <c r="D28" s="87">
        <f t="shared" si="0"/>
        <v>13804</v>
      </c>
      <c r="E28" s="87">
        <f t="shared" si="1"/>
        <v>473</v>
      </c>
      <c r="F28" s="106">
        <f t="shared" si="2"/>
        <v>3.4265430310055058</v>
      </c>
      <c r="G28" s="87">
        <v>473</v>
      </c>
      <c r="H28" s="87">
        <v>0</v>
      </c>
      <c r="I28" s="87">
        <f t="shared" si="3"/>
        <v>13331</v>
      </c>
      <c r="J28" s="88">
        <f t="shared" si="4"/>
        <v>96.573456968994492</v>
      </c>
      <c r="K28" s="87">
        <v>12615</v>
      </c>
      <c r="L28" s="88">
        <f t="shared" si="5"/>
        <v>91.386554621848731</v>
      </c>
      <c r="M28" s="87">
        <v>0</v>
      </c>
      <c r="N28" s="88">
        <f t="shared" si="6"/>
        <v>0</v>
      </c>
      <c r="O28" s="87">
        <v>0</v>
      </c>
      <c r="P28" s="87">
        <f t="shared" si="7"/>
        <v>716</v>
      </c>
      <c r="Q28" s="87">
        <v>410</v>
      </c>
      <c r="R28" s="87">
        <v>306</v>
      </c>
      <c r="S28" s="87">
        <v>0</v>
      </c>
      <c r="T28" s="88">
        <f t="shared" si="8"/>
        <v>5.1869023471457547</v>
      </c>
      <c r="U28" s="87">
        <v>288</v>
      </c>
      <c r="V28" s="85" t="s">
        <v>262</v>
      </c>
      <c r="W28" s="85"/>
      <c r="X28" s="85"/>
      <c r="Y28" s="85"/>
      <c r="Z28" s="85" t="s">
        <v>262</v>
      </c>
      <c r="AA28" s="85"/>
      <c r="AB28" s="85"/>
      <c r="AC28" s="85"/>
      <c r="AD28" s="115" t="s">
        <v>261</v>
      </c>
    </row>
    <row r="29" spans="1:30" ht="13.5" customHeight="1" x14ac:dyDescent="0.15">
      <c r="A29" s="85" t="s">
        <v>39</v>
      </c>
      <c r="B29" s="86" t="s">
        <v>303</v>
      </c>
      <c r="C29" s="85" t="s">
        <v>304</v>
      </c>
      <c r="D29" s="87">
        <f t="shared" si="0"/>
        <v>7562</v>
      </c>
      <c r="E29" s="87">
        <f t="shared" si="1"/>
        <v>181</v>
      </c>
      <c r="F29" s="106">
        <f t="shared" si="2"/>
        <v>2.3935466807722827</v>
      </c>
      <c r="G29" s="87">
        <v>181</v>
      </c>
      <c r="H29" s="87">
        <v>0</v>
      </c>
      <c r="I29" s="87">
        <f t="shared" si="3"/>
        <v>7381</v>
      </c>
      <c r="J29" s="88">
        <f t="shared" si="4"/>
        <v>97.606453319227711</v>
      </c>
      <c r="K29" s="87">
        <v>6790</v>
      </c>
      <c r="L29" s="88">
        <f t="shared" si="5"/>
        <v>89.791060565987834</v>
      </c>
      <c r="M29" s="87">
        <v>0</v>
      </c>
      <c r="N29" s="88">
        <f t="shared" si="6"/>
        <v>0</v>
      </c>
      <c r="O29" s="87">
        <v>0</v>
      </c>
      <c r="P29" s="87">
        <f t="shared" si="7"/>
        <v>591</v>
      </c>
      <c r="Q29" s="87">
        <v>583</v>
      </c>
      <c r="R29" s="87">
        <v>4</v>
      </c>
      <c r="S29" s="87">
        <v>4</v>
      </c>
      <c r="T29" s="88">
        <f t="shared" si="8"/>
        <v>7.815392753239883</v>
      </c>
      <c r="U29" s="87">
        <v>42</v>
      </c>
      <c r="V29" s="85" t="s">
        <v>262</v>
      </c>
      <c r="W29" s="85"/>
      <c r="X29" s="85"/>
      <c r="Y29" s="85"/>
      <c r="Z29" s="85" t="s">
        <v>262</v>
      </c>
      <c r="AA29" s="85"/>
      <c r="AB29" s="85"/>
      <c r="AC29" s="85"/>
      <c r="AD29" s="115" t="s">
        <v>261</v>
      </c>
    </row>
    <row r="30" spans="1:30" ht="13.5" customHeight="1" x14ac:dyDescent="0.15">
      <c r="A30" s="85" t="s">
        <v>39</v>
      </c>
      <c r="B30" s="86" t="s">
        <v>305</v>
      </c>
      <c r="C30" s="85" t="s">
        <v>306</v>
      </c>
      <c r="D30" s="87">
        <f t="shared" si="0"/>
        <v>10852</v>
      </c>
      <c r="E30" s="87">
        <f t="shared" si="1"/>
        <v>603</v>
      </c>
      <c r="F30" s="106">
        <f t="shared" si="2"/>
        <v>5.5565794323626978</v>
      </c>
      <c r="G30" s="87">
        <v>601</v>
      </c>
      <c r="H30" s="87">
        <v>2</v>
      </c>
      <c r="I30" s="87">
        <f t="shared" si="3"/>
        <v>10249</v>
      </c>
      <c r="J30" s="88">
        <f t="shared" si="4"/>
        <v>94.443420567637304</v>
      </c>
      <c r="K30" s="87">
        <v>2481</v>
      </c>
      <c r="L30" s="88">
        <f t="shared" si="5"/>
        <v>22.862145226686327</v>
      </c>
      <c r="M30" s="87">
        <v>0</v>
      </c>
      <c r="N30" s="88">
        <f t="shared" si="6"/>
        <v>0</v>
      </c>
      <c r="O30" s="87">
        <v>849</v>
      </c>
      <c r="P30" s="87">
        <f t="shared" si="7"/>
        <v>6919</v>
      </c>
      <c r="Q30" s="87">
        <v>3954</v>
      </c>
      <c r="R30" s="87">
        <v>2965</v>
      </c>
      <c r="S30" s="87">
        <v>0</v>
      </c>
      <c r="T30" s="88">
        <f t="shared" si="8"/>
        <v>63.757832657574639</v>
      </c>
      <c r="U30" s="87">
        <v>47</v>
      </c>
      <c r="V30" s="85" t="s">
        <v>262</v>
      </c>
      <c r="W30" s="85"/>
      <c r="X30" s="85"/>
      <c r="Y30" s="85"/>
      <c r="Z30" s="85" t="s">
        <v>262</v>
      </c>
      <c r="AA30" s="85"/>
      <c r="AB30" s="85"/>
      <c r="AC30" s="85"/>
      <c r="AD30" s="115" t="s">
        <v>261</v>
      </c>
    </row>
    <row r="31" spans="1:30" ht="13.5" customHeight="1" x14ac:dyDescent="0.15">
      <c r="A31" s="85" t="s">
        <v>39</v>
      </c>
      <c r="B31" s="86" t="s">
        <v>307</v>
      </c>
      <c r="C31" s="85" t="s">
        <v>308</v>
      </c>
      <c r="D31" s="87">
        <f t="shared" si="0"/>
        <v>9467</v>
      </c>
      <c r="E31" s="87">
        <f t="shared" si="1"/>
        <v>87</v>
      </c>
      <c r="F31" s="106">
        <f t="shared" si="2"/>
        <v>0.91898172599556349</v>
      </c>
      <c r="G31" s="87">
        <v>87</v>
      </c>
      <c r="H31" s="87">
        <v>0</v>
      </c>
      <c r="I31" s="87">
        <f t="shared" si="3"/>
        <v>9380</v>
      </c>
      <c r="J31" s="88">
        <f t="shared" si="4"/>
        <v>99.081018274004435</v>
      </c>
      <c r="K31" s="87">
        <v>4814</v>
      </c>
      <c r="L31" s="88">
        <f t="shared" si="5"/>
        <v>50.850322171754513</v>
      </c>
      <c r="M31" s="87">
        <v>0</v>
      </c>
      <c r="N31" s="88">
        <f t="shared" si="6"/>
        <v>0</v>
      </c>
      <c r="O31" s="87">
        <v>2719</v>
      </c>
      <c r="P31" s="87">
        <f t="shared" si="7"/>
        <v>1847</v>
      </c>
      <c r="Q31" s="87">
        <v>535</v>
      </c>
      <c r="R31" s="87">
        <v>1312</v>
      </c>
      <c r="S31" s="87">
        <v>0</v>
      </c>
      <c r="T31" s="88">
        <f t="shared" si="8"/>
        <v>19.509876412802367</v>
      </c>
      <c r="U31" s="87">
        <v>43</v>
      </c>
      <c r="V31" s="85" t="s">
        <v>262</v>
      </c>
      <c r="W31" s="85"/>
      <c r="X31" s="85"/>
      <c r="Y31" s="85"/>
      <c r="Z31" s="85" t="s">
        <v>262</v>
      </c>
      <c r="AA31" s="85"/>
      <c r="AB31" s="85"/>
      <c r="AC31" s="85"/>
      <c r="AD31" s="115" t="s">
        <v>261</v>
      </c>
    </row>
    <row r="32" spans="1:30" ht="13.5" customHeight="1" x14ac:dyDescent="0.15">
      <c r="A32" s="85" t="s">
        <v>39</v>
      </c>
      <c r="B32" s="86" t="s">
        <v>309</v>
      </c>
      <c r="C32" s="85" t="s">
        <v>310</v>
      </c>
      <c r="D32" s="87">
        <f t="shared" si="0"/>
        <v>4017</v>
      </c>
      <c r="E32" s="87">
        <f t="shared" si="1"/>
        <v>40</v>
      </c>
      <c r="F32" s="106">
        <f t="shared" si="2"/>
        <v>0.9957679860592481</v>
      </c>
      <c r="G32" s="87">
        <v>40</v>
      </c>
      <c r="H32" s="87">
        <v>0</v>
      </c>
      <c r="I32" s="87">
        <f t="shared" si="3"/>
        <v>3977</v>
      </c>
      <c r="J32" s="88">
        <f t="shared" si="4"/>
        <v>99.004232013940751</v>
      </c>
      <c r="K32" s="87">
        <v>1989</v>
      </c>
      <c r="L32" s="88">
        <f t="shared" si="5"/>
        <v>49.514563106796118</v>
      </c>
      <c r="M32" s="87">
        <v>0</v>
      </c>
      <c r="N32" s="88">
        <f t="shared" si="6"/>
        <v>0</v>
      </c>
      <c r="O32" s="87">
        <v>1542</v>
      </c>
      <c r="P32" s="87">
        <f t="shared" si="7"/>
        <v>446</v>
      </c>
      <c r="Q32" s="87">
        <v>102</v>
      </c>
      <c r="R32" s="87">
        <v>344</v>
      </c>
      <c r="S32" s="87">
        <v>0</v>
      </c>
      <c r="T32" s="88">
        <f t="shared" si="8"/>
        <v>11.102813044560618</v>
      </c>
      <c r="U32" s="87">
        <v>25</v>
      </c>
      <c r="V32" s="85" t="s">
        <v>262</v>
      </c>
      <c r="W32" s="85"/>
      <c r="X32" s="85"/>
      <c r="Y32" s="85"/>
      <c r="Z32" s="85" t="s">
        <v>262</v>
      </c>
      <c r="AA32" s="85"/>
      <c r="AB32" s="85"/>
      <c r="AC32" s="85"/>
      <c r="AD32" s="115" t="s">
        <v>261</v>
      </c>
    </row>
    <row r="33" spans="1:30" ht="13.5" customHeight="1" x14ac:dyDescent="0.15">
      <c r="A33" s="85" t="s">
        <v>39</v>
      </c>
      <c r="B33" s="86" t="s">
        <v>311</v>
      </c>
      <c r="C33" s="85" t="s">
        <v>312</v>
      </c>
      <c r="D33" s="87">
        <f t="shared" si="0"/>
        <v>7878</v>
      </c>
      <c r="E33" s="87">
        <f t="shared" si="1"/>
        <v>105</v>
      </c>
      <c r="F33" s="106">
        <f t="shared" si="2"/>
        <v>1.3328255902513328</v>
      </c>
      <c r="G33" s="87">
        <v>105</v>
      </c>
      <c r="H33" s="87">
        <v>0</v>
      </c>
      <c r="I33" s="87">
        <f t="shared" si="3"/>
        <v>7773</v>
      </c>
      <c r="J33" s="88">
        <f t="shared" si="4"/>
        <v>98.667174409748668</v>
      </c>
      <c r="K33" s="87">
        <v>5374</v>
      </c>
      <c r="L33" s="88">
        <f t="shared" si="5"/>
        <v>68.215283066768222</v>
      </c>
      <c r="M33" s="87">
        <v>0</v>
      </c>
      <c r="N33" s="88">
        <f t="shared" si="6"/>
        <v>0</v>
      </c>
      <c r="O33" s="87">
        <v>0</v>
      </c>
      <c r="P33" s="87">
        <f t="shared" si="7"/>
        <v>2399</v>
      </c>
      <c r="Q33" s="87">
        <v>887</v>
      </c>
      <c r="R33" s="87">
        <v>1512</v>
      </c>
      <c r="S33" s="87">
        <v>0</v>
      </c>
      <c r="T33" s="88">
        <f t="shared" si="8"/>
        <v>30.451891342980453</v>
      </c>
      <c r="U33" s="87">
        <v>222</v>
      </c>
      <c r="V33" s="85"/>
      <c r="W33" s="85"/>
      <c r="X33" s="85"/>
      <c r="Y33" s="85" t="s">
        <v>262</v>
      </c>
      <c r="Z33" s="85"/>
      <c r="AA33" s="85"/>
      <c r="AB33" s="85"/>
      <c r="AC33" s="85" t="s">
        <v>262</v>
      </c>
      <c r="AD33" s="115" t="s">
        <v>261</v>
      </c>
    </row>
    <row r="34" spans="1:30" ht="13.5" customHeight="1" x14ac:dyDescent="0.15">
      <c r="A34" s="85" t="s">
        <v>39</v>
      </c>
      <c r="B34" s="86" t="s">
        <v>313</v>
      </c>
      <c r="C34" s="85" t="s">
        <v>314</v>
      </c>
      <c r="D34" s="87">
        <f t="shared" si="0"/>
        <v>8598</v>
      </c>
      <c r="E34" s="87">
        <f t="shared" si="1"/>
        <v>837</v>
      </c>
      <c r="F34" s="106">
        <f t="shared" si="2"/>
        <v>9.7348220516399167</v>
      </c>
      <c r="G34" s="87">
        <v>837</v>
      </c>
      <c r="H34" s="87">
        <v>0</v>
      </c>
      <c r="I34" s="87">
        <f t="shared" si="3"/>
        <v>7761</v>
      </c>
      <c r="J34" s="88">
        <f t="shared" si="4"/>
        <v>90.26517794836009</v>
      </c>
      <c r="K34" s="87">
        <v>4809</v>
      </c>
      <c r="L34" s="88">
        <f t="shared" si="5"/>
        <v>55.93161200279134</v>
      </c>
      <c r="M34" s="87">
        <v>0</v>
      </c>
      <c r="N34" s="88">
        <f t="shared" si="6"/>
        <v>0</v>
      </c>
      <c r="O34" s="87">
        <v>0</v>
      </c>
      <c r="P34" s="87">
        <f t="shared" si="7"/>
        <v>2952</v>
      </c>
      <c r="Q34" s="87">
        <v>0</v>
      </c>
      <c r="R34" s="87">
        <v>2523</v>
      </c>
      <c r="S34" s="87">
        <v>429</v>
      </c>
      <c r="T34" s="88">
        <f t="shared" si="8"/>
        <v>34.333565945568736</v>
      </c>
      <c r="U34" s="87">
        <v>51</v>
      </c>
      <c r="V34" s="85" t="s">
        <v>262</v>
      </c>
      <c r="W34" s="85"/>
      <c r="X34" s="85"/>
      <c r="Y34" s="85"/>
      <c r="Z34" s="85" t="s">
        <v>262</v>
      </c>
      <c r="AA34" s="85"/>
      <c r="AB34" s="85"/>
      <c r="AC34" s="85"/>
      <c r="AD34" s="115" t="s">
        <v>261</v>
      </c>
    </row>
    <row r="35" spans="1:30" ht="13.5" customHeight="1" x14ac:dyDescent="0.15">
      <c r="A35" s="85" t="s">
        <v>39</v>
      </c>
      <c r="B35" s="86" t="s">
        <v>315</v>
      </c>
      <c r="C35" s="85" t="s">
        <v>316</v>
      </c>
      <c r="D35" s="87">
        <f t="shared" si="0"/>
        <v>4287</v>
      </c>
      <c r="E35" s="87">
        <f t="shared" si="1"/>
        <v>19</v>
      </c>
      <c r="F35" s="106">
        <f t="shared" si="2"/>
        <v>0.44320037322136696</v>
      </c>
      <c r="G35" s="87">
        <v>19</v>
      </c>
      <c r="H35" s="87">
        <v>0</v>
      </c>
      <c r="I35" s="87">
        <f t="shared" si="3"/>
        <v>4268</v>
      </c>
      <c r="J35" s="88">
        <f t="shared" si="4"/>
        <v>99.556799626778641</v>
      </c>
      <c r="K35" s="87">
        <v>0</v>
      </c>
      <c r="L35" s="88">
        <f t="shared" si="5"/>
        <v>0</v>
      </c>
      <c r="M35" s="87">
        <v>0</v>
      </c>
      <c r="N35" s="88">
        <f t="shared" si="6"/>
        <v>0</v>
      </c>
      <c r="O35" s="87">
        <v>4041</v>
      </c>
      <c r="P35" s="87">
        <f t="shared" si="7"/>
        <v>227</v>
      </c>
      <c r="Q35" s="87">
        <v>75</v>
      </c>
      <c r="R35" s="87">
        <v>152</v>
      </c>
      <c r="S35" s="87">
        <v>0</v>
      </c>
      <c r="T35" s="88">
        <f t="shared" si="8"/>
        <v>5.2950781432236997</v>
      </c>
      <c r="U35" s="87">
        <v>40</v>
      </c>
      <c r="V35" s="85" t="s">
        <v>262</v>
      </c>
      <c r="W35" s="85"/>
      <c r="X35" s="85"/>
      <c r="Y35" s="85"/>
      <c r="Z35" s="85" t="s">
        <v>262</v>
      </c>
      <c r="AA35" s="85"/>
      <c r="AB35" s="85"/>
      <c r="AC35" s="85"/>
      <c r="AD35" s="115" t="s">
        <v>261</v>
      </c>
    </row>
    <row r="36" spans="1:30" ht="13.5" customHeight="1" x14ac:dyDescent="0.15">
      <c r="A36" s="85" t="s">
        <v>39</v>
      </c>
      <c r="B36" s="86" t="s">
        <v>317</v>
      </c>
      <c r="C36" s="85" t="s">
        <v>318</v>
      </c>
      <c r="D36" s="87">
        <f t="shared" si="0"/>
        <v>4874</v>
      </c>
      <c r="E36" s="87">
        <f t="shared" si="1"/>
        <v>449</v>
      </c>
      <c r="F36" s="106">
        <f t="shared" si="2"/>
        <v>9.2121460812474361</v>
      </c>
      <c r="G36" s="87">
        <v>449</v>
      </c>
      <c r="H36" s="87">
        <v>0</v>
      </c>
      <c r="I36" s="87">
        <f t="shared" si="3"/>
        <v>4425</v>
      </c>
      <c r="J36" s="88">
        <f t="shared" si="4"/>
        <v>90.787853918752575</v>
      </c>
      <c r="K36" s="87">
        <v>2863</v>
      </c>
      <c r="L36" s="88">
        <f t="shared" si="5"/>
        <v>58.74025441116126</v>
      </c>
      <c r="M36" s="87">
        <v>0</v>
      </c>
      <c r="N36" s="88">
        <f t="shared" si="6"/>
        <v>0</v>
      </c>
      <c r="O36" s="87">
        <v>623</v>
      </c>
      <c r="P36" s="87">
        <f t="shared" si="7"/>
        <v>939</v>
      </c>
      <c r="Q36" s="87">
        <v>555</v>
      </c>
      <c r="R36" s="87">
        <v>384</v>
      </c>
      <c r="S36" s="87">
        <v>0</v>
      </c>
      <c r="T36" s="88">
        <f t="shared" si="8"/>
        <v>19.265490356996306</v>
      </c>
      <c r="U36" s="87">
        <v>25</v>
      </c>
      <c r="V36" s="85"/>
      <c r="W36" s="85"/>
      <c r="X36" s="85"/>
      <c r="Y36" s="85" t="s">
        <v>262</v>
      </c>
      <c r="Z36" s="85"/>
      <c r="AA36" s="85"/>
      <c r="AB36" s="85"/>
      <c r="AC36" s="85" t="s">
        <v>262</v>
      </c>
      <c r="AD36" s="115" t="s">
        <v>261</v>
      </c>
    </row>
    <row r="37" spans="1:30" ht="13.5" customHeight="1" x14ac:dyDescent="0.15">
      <c r="A37" s="85" t="s">
        <v>39</v>
      </c>
      <c r="B37" s="86" t="s">
        <v>319</v>
      </c>
      <c r="C37" s="85" t="s">
        <v>320</v>
      </c>
      <c r="D37" s="87">
        <f t="shared" si="0"/>
        <v>360</v>
      </c>
      <c r="E37" s="87">
        <f t="shared" si="1"/>
        <v>0</v>
      </c>
      <c r="F37" s="106">
        <f t="shared" si="2"/>
        <v>0</v>
      </c>
      <c r="G37" s="87">
        <v>0</v>
      </c>
      <c r="H37" s="87">
        <v>0</v>
      </c>
      <c r="I37" s="87">
        <f t="shared" si="3"/>
        <v>360</v>
      </c>
      <c r="J37" s="88">
        <f t="shared" si="4"/>
        <v>100</v>
      </c>
      <c r="K37" s="87">
        <v>0</v>
      </c>
      <c r="L37" s="88">
        <f t="shared" si="5"/>
        <v>0</v>
      </c>
      <c r="M37" s="87">
        <v>0</v>
      </c>
      <c r="N37" s="88">
        <f t="shared" si="6"/>
        <v>0</v>
      </c>
      <c r="O37" s="87">
        <v>300</v>
      </c>
      <c r="P37" s="87">
        <f t="shared" si="7"/>
        <v>60</v>
      </c>
      <c r="Q37" s="87">
        <v>0</v>
      </c>
      <c r="R37" s="87">
        <v>60</v>
      </c>
      <c r="S37" s="87">
        <v>0</v>
      </c>
      <c r="T37" s="88">
        <f t="shared" si="8"/>
        <v>16.666666666666664</v>
      </c>
      <c r="U37" s="87">
        <v>0</v>
      </c>
      <c r="V37" s="85"/>
      <c r="W37" s="85"/>
      <c r="X37" s="85"/>
      <c r="Y37" s="85" t="s">
        <v>262</v>
      </c>
      <c r="Z37" s="85"/>
      <c r="AA37" s="85"/>
      <c r="AB37" s="85"/>
      <c r="AC37" s="85" t="s">
        <v>262</v>
      </c>
      <c r="AD37" s="115" t="s">
        <v>261</v>
      </c>
    </row>
    <row r="38" spans="1:30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30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30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30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30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37">
    <sortCondition ref="A8:A37"/>
    <sortCondition ref="B8:B37"/>
    <sortCondition ref="C8:C37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新潟県</v>
      </c>
      <c r="B7" s="90" t="str">
        <f>水洗化人口等!B7</f>
        <v>15000</v>
      </c>
      <c r="C7" s="89" t="s">
        <v>198</v>
      </c>
      <c r="D7" s="91">
        <f t="shared" ref="D7:D37" si="0">SUM(E7,+H7,+K7)</f>
        <v>407199</v>
      </c>
      <c r="E7" s="91">
        <f t="shared" ref="E7:E37" si="1">SUM(F7:G7)</f>
        <v>5482</v>
      </c>
      <c r="F7" s="91">
        <f>SUM(F$8:F$207)</f>
        <v>5467</v>
      </c>
      <c r="G7" s="91">
        <f>SUM(G$8:G$207)</f>
        <v>15</v>
      </c>
      <c r="H7" s="91">
        <f t="shared" ref="H7:H37" si="2">SUM(I7:J7)</f>
        <v>75909</v>
      </c>
      <c r="I7" s="91">
        <f>SUM(I$8:I$207)</f>
        <v>62059</v>
      </c>
      <c r="J7" s="91">
        <f>SUM(J$8:J$207)</f>
        <v>13850</v>
      </c>
      <c r="K7" s="91">
        <f t="shared" ref="K7:K37" si="3">SUM(L7:M7)</f>
        <v>325808</v>
      </c>
      <c r="L7" s="91">
        <f>SUM(L$8:L$207)</f>
        <v>3117</v>
      </c>
      <c r="M7" s="91">
        <f>SUM(M$8:M$207)</f>
        <v>322691</v>
      </c>
      <c r="N7" s="91">
        <f t="shared" ref="N7:N37" si="4">SUM(O7,+V7,+AC7)</f>
        <v>407235</v>
      </c>
      <c r="O7" s="91">
        <f t="shared" ref="O7:O37" si="5">SUM(P7:U7)</f>
        <v>70643</v>
      </c>
      <c r="P7" s="91">
        <f t="shared" ref="P7:U7" si="6">SUM(P$8:P$207)</f>
        <v>58953</v>
      </c>
      <c r="Q7" s="91">
        <f t="shared" si="6"/>
        <v>0</v>
      </c>
      <c r="R7" s="91">
        <f t="shared" si="6"/>
        <v>0</v>
      </c>
      <c r="S7" s="91">
        <f t="shared" si="6"/>
        <v>11690</v>
      </c>
      <c r="T7" s="91">
        <f t="shared" si="6"/>
        <v>0</v>
      </c>
      <c r="U7" s="91">
        <f t="shared" si="6"/>
        <v>0</v>
      </c>
      <c r="V7" s="91">
        <f t="shared" ref="V7:V37" si="7">SUM(W7:AB7)</f>
        <v>336556</v>
      </c>
      <c r="W7" s="91">
        <f t="shared" ref="W7:AB7" si="8">SUM(W$8:W$207)</f>
        <v>296817</v>
      </c>
      <c r="X7" s="91">
        <f t="shared" si="8"/>
        <v>0</v>
      </c>
      <c r="Y7" s="91">
        <f t="shared" si="8"/>
        <v>0</v>
      </c>
      <c r="Z7" s="91">
        <f t="shared" si="8"/>
        <v>39739</v>
      </c>
      <c r="AA7" s="91">
        <f t="shared" si="8"/>
        <v>0</v>
      </c>
      <c r="AB7" s="91">
        <f t="shared" si="8"/>
        <v>0</v>
      </c>
      <c r="AC7" s="91">
        <f t="shared" ref="AC7:AC37" si="9">SUM(AD7:AE7)</f>
        <v>36</v>
      </c>
      <c r="AD7" s="91">
        <f>SUM(AD$8:AD$207)</f>
        <v>36</v>
      </c>
      <c r="AE7" s="91">
        <f>SUM(AE$8:AE$207)</f>
        <v>0</v>
      </c>
      <c r="AF7" s="91">
        <f t="shared" ref="AF7:AF37" si="10">SUM(AG7:AI7)</f>
        <v>8064</v>
      </c>
      <c r="AG7" s="91">
        <f>SUM(AG$8:AG$207)</f>
        <v>8064</v>
      </c>
      <c r="AH7" s="91">
        <f>SUM(AH$8:AH$207)</f>
        <v>0</v>
      </c>
      <c r="AI7" s="91">
        <f>SUM(AI$8:AI$207)</f>
        <v>0</v>
      </c>
      <c r="AJ7" s="91">
        <f t="shared" ref="AJ7:AJ37" si="11">SUM(AK7:AS7)</f>
        <v>8233</v>
      </c>
      <c r="AK7" s="91">
        <f t="shared" ref="AK7:AS7" si="12">SUM(AK$8:AK$207)</f>
        <v>116</v>
      </c>
      <c r="AL7" s="91">
        <f t="shared" si="12"/>
        <v>169</v>
      </c>
      <c r="AM7" s="91">
        <f t="shared" si="12"/>
        <v>7934</v>
      </c>
      <c r="AN7" s="91">
        <f t="shared" si="12"/>
        <v>0</v>
      </c>
      <c r="AO7" s="91">
        <f t="shared" si="12"/>
        <v>0</v>
      </c>
      <c r="AP7" s="91">
        <f t="shared" si="12"/>
        <v>0</v>
      </c>
      <c r="AQ7" s="91">
        <f t="shared" si="12"/>
        <v>0</v>
      </c>
      <c r="AR7" s="91">
        <f t="shared" si="12"/>
        <v>0</v>
      </c>
      <c r="AS7" s="91">
        <f t="shared" si="12"/>
        <v>14</v>
      </c>
      <c r="AT7" s="91">
        <f t="shared" ref="AT7:AT37" si="13">SUM(AU7:AY7)</f>
        <v>160</v>
      </c>
      <c r="AU7" s="91">
        <f>SUM(AU$8:AU$207)</f>
        <v>116</v>
      </c>
      <c r="AV7" s="91">
        <f>SUM(AV$8:AV$207)</f>
        <v>0</v>
      </c>
      <c r="AW7" s="91">
        <f>SUM(AW$8:AW$207)</f>
        <v>44</v>
      </c>
      <c r="AX7" s="91">
        <f>SUM(AX$8:AX$207)</f>
        <v>0</v>
      </c>
      <c r="AY7" s="91">
        <f>SUM(AY$8:AY$207)</f>
        <v>0</v>
      </c>
      <c r="AZ7" s="91">
        <f t="shared" ref="AZ7:AZ37" si="14">SUM(BA7:BC7)</f>
        <v>251</v>
      </c>
      <c r="BA7" s="91">
        <f>SUM(BA$8:BA$207)</f>
        <v>251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39</v>
      </c>
      <c r="B8" s="96" t="s">
        <v>259</v>
      </c>
      <c r="C8" s="85" t="s">
        <v>260</v>
      </c>
      <c r="D8" s="87">
        <f t="shared" si="0"/>
        <v>84903</v>
      </c>
      <c r="E8" s="87">
        <f t="shared" si="1"/>
        <v>0</v>
      </c>
      <c r="F8" s="87">
        <v>0</v>
      </c>
      <c r="G8" s="87">
        <v>0</v>
      </c>
      <c r="H8" s="87">
        <f t="shared" si="2"/>
        <v>11933</v>
      </c>
      <c r="I8" s="87">
        <v>11933</v>
      </c>
      <c r="J8" s="87">
        <v>0</v>
      </c>
      <c r="K8" s="87">
        <f t="shared" si="3"/>
        <v>72970</v>
      </c>
      <c r="L8" s="87">
        <v>0</v>
      </c>
      <c r="M8" s="87">
        <v>72970</v>
      </c>
      <c r="N8" s="87">
        <f t="shared" si="4"/>
        <v>84903</v>
      </c>
      <c r="O8" s="87">
        <f t="shared" si="5"/>
        <v>11933</v>
      </c>
      <c r="P8" s="87">
        <v>10562</v>
      </c>
      <c r="Q8" s="87">
        <v>0</v>
      </c>
      <c r="R8" s="87">
        <v>0</v>
      </c>
      <c r="S8" s="87">
        <v>1371</v>
      </c>
      <c r="T8" s="87">
        <v>0</v>
      </c>
      <c r="U8" s="87">
        <v>0</v>
      </c>
      <c r="V8" s="87">
        <f t="shared" si="7"/>
        <v>72970</v>
      </c>
      <c r="W8" s="87">
        <v>67177</v>
      </c>
      <c r="X8" s="87">
        <v>0</v>
      </c>
      <c r="Y8" s="87">
        <v>0</v>
      </c>
      <c r="Z8" s="87">
        <v>5793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3023</v>
      </c>
      <c r="AG8" s="87">
        <v>3023</v>
      </c>
      <c r="AH8" s="87">
        <v>0</v>
      </c>
      <c r="AI8" s="87">
        <v>0</v>
      </c>
      <c r="AJ8" s="87">
        <f t="shared" si="11"/>
        <v>3023</v>
      </c>
      <c r="AK8" s="87">
        <v>0</v>
      </c>
      <c r="AL8" s="87">
        <v>0</v>
      </c>
      <c r="AM8" s="87">
        <v>3023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74</v>
      </c>
      <c r="BA8" s="87">
        <v>74</v>
      </c>
      <c r="BB8" s="87">
        <v>0</v>
      </c>
      <c r="BC8" s="87">
        <v>0</v>
      </c>
    </row>
    <row r="9" spans="1:55" ht="13.5" customHeight="1" x14ac:dyDescent="0.15">
      <c r="A9" s="98" t="s">
        <v>39</v>
      </c>
      <c r="B9" s="96" t="s">
        <v>263</v>
      </c>
      <c r="C9" s="85" t="s">
        <v>264</v>
      </c>
      <c r="D9" s="87">
        <f t="shared" si="0"/>
        <v>20427</v>
      </c>
      <c r="E9" s="87">
        <f t="shared" si="1"/>
        <v>0</v>
      </c>
      <c r="F9" s="87">
        <v>0</v>
      </c>
      <c r="G9" s="87">
        <v>0</v>
      </c>
      <c r="H9" s="87">
        <f t="shared" si="2"/>
        <v>2718</v>
      </c>
      <c r="I9" s="87">
        <v>2718</v>
      </c>
      <c r="J9" s="87">
        <v>0</v>
      </c>
      <c r="K9" s="87">
        <f t="shared" si="3"/>
        <v>17709</v>
      </c>
      <c r="L9" s="87">
        <v>0</v>
      </c>
      <c r="M9" s="87">
        <v>17709</v>
      </c>
      <c r="N9" s="87">
        <f t="shared" si="4"/>
        <v>20427</v>
      </c>
      <c r="O9" s="87">
        <f t="shared" si="5"/>
        <v>2718</v>
      </c>
      <c r="P9" s="87">
        <v>63</v>
      </c>
      <c r="Q9" s="87">
        <v>0</v>
      </c>
      <c r="R9" s="87">
        <v>0</v>
      </c>
      <c r="S9" s="87">
        <v>2655</v>
      </c>
      <c r="T9" s="87">
        <v>0</v>
      </c>
      <c r="U9" s="87">
        <v>0</v>
      </c>
      <c r="V9" s="87">
        <f t="shared" si="7"/>
        <v>17709</v>
      </c>
      <c r="W9" s="87">
        <v>338</v>
      </c>
      <c r="X9" s="87">
        <v>0</v>
      </c>
      <c r="Y9" s="87">
        <v>0</v>
      </c>
      <c r="Z9" s="87">
        <v>17371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14</v>
      </c>
      <c r="AG9" s="87">
        <v>14</v>
      </c>
      <c r="AH9" s="87">
        <v>0</v>
      </c>
      <c r="AI9" s="87">
        <v>0</v>
      </c>
      <c r="AJ9" s="87">
        <f t="shared" si="11"/>
        <v>14</v>
      </c>
      <c r="AK9" s="87">
        <v>0</v>
      </c>
      <c r="AL9" s="87">
        <v>0</v>
      </c>
      <c r="AM9" s="87">
        <v>14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39</v>
      </c>
      <c r="B10" s="96" t="s">
        <v>265</v>
      </c>
      <c r="C10" s="85" t="s">
        <v>266</v>
      </c>
      <c r="D10" s="87">
        <f t="shared" si="0"/>
        <v>45566</v>
      </c>
      <c r="E10" s="87">
        <f t="shared" si="1"/>
        <v>0</v>
      </c>
      <c r="F10" s="87">
        <v>0</v>
      </c>
      <c r="G10" s="87">
        <v>0</v>
      </c>
      <c r="H10" s="87">
        <f t="shared" si="2"/>
        <v>5669</v>
      </c>
      <c r="I10" s="87">
        <v>5669</v>
      </c>
      <c r="J10" s="87">
        <v>0</v>
      </c>
      <c r="K10" s="87">
        <f t="shared" si="3"/>
        <v>39897</v>
      </c>
      <c r="L10" s="87">
        <v>10</v>
      </c>
      <c r="M10" s="87">
        <v>39887</v>
      </c>
      <c r="N10" s="87">
        <f t="shared" si="4"/>
        <v>45566</v>
      </c>
      <c r="O10" s="87">
        <f t="shared" si="5"/>
        <v>5679</v>
      </c>
      <c r="P10" s="87">
        <v>5679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39887</v>
      </c>
      <c r="W10" s="87">
        <v>39887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1359</v>
      </c>
      <c r="AG10" s="87">
        <v>1359</v>
      </c>
      <c r="AH10" s="87">
        <v>0</v>
      </c>
      <c r="AI10" s="87">
        <v>0</v>
      </c>
      <c r="AJ10" s="87">
        <f t="shared" si="11"/>
        <v>1359</v>
      </c>
      <c r="AK10" s="87">
        <v>0</v>
      </c>
      <c r="AL10" s="87">
        <v>0</v>
      </c>
      <c r="AM10" s="87">
        <v>1348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11</v>
      </c>
      <c r="AT10" s="87">
        <f t="shared" si="13"/>
        <v>44</v>
      </c>
      <c r="AU10" s="87">
        <v>0</v>
      </c>
      <c r="AV10" s="87">
        <v>0</v>
      </c>
      <c r="AW10" s="87">
        <v>44</v>
      </c>
      <c r="AX10" s="87">
        <v>0</v>
      </c>
      <c r="AY10" s="87">
        <v>0</v>
      </c>
      <c r="AZ10" s="87">
        <f t="shared" si="14"/>
        <v>8</v>
      </c>
      <c r="BA10" s="87">
        <v>8</v>
      </c>
      <c r="BB10" s="87">
        <v>0</v>
      </c>
      <c r="BC10" s="87">
        <v>0</v>
      </c>
    </row>
    <row r="11" spans="1:55" ht="13.5" customHeight="1" x14ac:dyDescent="0.15">
      <c r="A11" s="98" t="s">
        <v>39</v>
      </c>
      <c r="B11" s="96" t="s">
        <v>267</v>
      </c>
      <c r="C11" s="85" t="s">
        <v>268</v>
      </c>
      <c r="D11" s="87">
        <f t="shared" si="0"/>
        <v>13984</v>
      </c>
      <c r="E11" s="87">
        <f t="shared" si="1"/>
        <v>779</v>
      </c>
      <c r="F11" s="87">
        <v>779</v>
      </c>
      <c r="G11" s="87">
        <v>0</v>
      </c>
      <c r="H11" s="87">
        <f t="shared" si="2"/>
        <v>0</v>
      </c>
      <c r="I11" s="87">
        <v>0</v>
      </c>
      <c r="J11" s="87">
        <v>0</v>
      </c>
      <c r="K11" s="87">
        <f t="shared" si="3"/>
        <v>13205</v>
      </c>
      <c r="L11" s="87">
        <v>0</v>
      </c>
      <c r="M11" s="87">
        <v>13205</v>
      </c>
      <c r="N11" s="87">
        <f t="shared" si="4"/>
        <v>13984</v>
      </c>
      <c r="O11" s="87">
        <f t="shared" si="5"/>
        <v>779</v>
      </c>
      <c r="P11" s="87">
        <v>779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13205</v>
      </c>
      <c r="W11" s="87">
        <v>13205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1162</v>
      </c>
      <c r="AG11" s="87">
        <v>1162</v>
      </c>
      <c r="AH11" s="87">
        <v>0</v>
      </c>
      <c r="AI11" s="87">
        <v>0</v>
      </c>
      <c r="AJ11" s="87">
        <f t="shared" si="11"/>
        <v>1162</v>
      </c>
      <c r="AK11" s="87">
        <v>0</v>
      </c>
      <c r="AL11" s="87">
        <v>0</v>
      </c>
      <c r="AM11" s="87">
        <v>1162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39</v>
      </c>
      <c r="B12" s="96" t="s">
        <v>269</v>
      </c>
      <c r="C12" s="85" t="s">
        <v>270</v>
      </c>
      <c r="D12" s="87">
        <f t="shared" si="0"/>
        <v>32858</v>
      </c>
      <c r="E12" s="87">
        <f t="shared" si="1"/>
        <v>0</v>
      </c>
      <c r="F12" s="87">
        <v>0</v>
      </c>
      <c r="G12" s="87">
        <v>0</v>
      </c>
      <c r="H12" s="87">
        <f t="shared" si="2"/>
        <v>8496</v>
      </c>
      <c r="I12" s="87">
        <v>8496</v>
      </c>
      <c r="J12" s="87">
        <v>0</v>
      </c>
      <c r="K12" s="87">
        <f t="shared" si="3"/>
        <v>24362</v>
      </c>
      <c r="L12" s="87">
        <v>0</v>
      </c>
      <c r="M12" s="87">
        <v>24362</v>
      </c>
      <c r="N12" s="87">
        <f t="shared" si="4"/>
        <v>32858</v>
      </c>
      <c r="O12" s="87">
        <f t="shared" si="5"/>
        <v>8496</v>
      </c>
      <c r="P12" s="87">
        <v>8496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24362</v>
      </c>
      <c r="W12" s="87">
        <v>24362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12</v>
      </c>
      <c r="AG12" s="87">
        <v>12</v>
      </c>
      <c r="AH12" s="87">
        <v>0</v>
      </c>
      <c r="AI12" s="87">
        <v>0</v>
      </c>
      <c r="AJ12" s="87">
        <f t="shared" si="11"/>
        <v>12</v>
      </c>
      <c r="AK12" s="87">
        <v>0</v>
      </c>
      <c r="AL12" s="87">
        <v>0</v>
      </c>
      <c r="AM12" s="87">
        <v>12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39</v>
      </c>
      <c r="B13" s="96" t="s">
        <v>271</v>
      </c>
      <c r="C13" s="85" t="s">
        <v>272</v>
      </c>
      <c r="D13" s="87">
        <f t="shared" si="0"/>
        <v>5324</v>
      </c>
      <c r="E13" s="87">
        <f t="shared" si="1"/>
        <v>0</v>
      </c>
      <c r="F13" s="87">
        <v>0</v>
      </c>
      <c r="G13" s="87">
        <v>0</v>
      </c>
      <c r="H13" s="87">
        <f t="shared" si="2"/>
        <v>0</v>
      </c>
      <c r="I13" s="87">
        <v>0</v>
      </c>
      <c r="J13" s="87">
        <v>0</v>
      </c>
      <c r="K13" s="87">
        <f t="shared" si="3"/>
        <v>5324</v>
      </c>
      <c r="L13" s="87">
        <v>816</v>
      </c>
      <c r="M13" s="87">
        <v>4508</v>
      </c>
      <c r="N13" s="87">
        <f t="shared" si="4"/>
        <v>5324</v>
      </c>
      <c r="O13" s="87">
        <f t="shared" si="5"/>
        <v>816</v>
      </c>
      <c r="P13" s="87">
        <v>816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4508</v>
      </c>
      <c r="W13" s="87">
        <v>4508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184</v>
      </c>
      <c r="AG13" s="87">
        <v>184</v>
      </c>
      <c r="AH13" s="87">
        <v>0</v>
      </c>
      <c r="AI13" s="87">
        <v>0</v>
      </c>
      <c r="AJ13" s="87">
        <f t="shared" si="11"/>
        <v>184</v>
      </c>
      <c r="AK13" s="87">
        <v>0</v>
      </c>
      <c r="AL13" s="87">
        <v>0</v>
      </c>
      <c r="AM13" s="87">
        <v>184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39</v>
      </c>
      <c r="B14" s="96" t="s">
        <v>273</v>
      </c>
      <c r="C14" s="85" t="s">
        <v>274</v>
      </c>
      <c r="D14" s="87">
        <f t="shared" si="0"/>
        <v>6799</v>
      </c>
      <c r="E14" s="87">
        <f t="shared" si="1"/>
        <v>0</v>
      </c>
      <c r="F14" s="87">
        <v>0</v>
      </c>
      <c r="G14" s="87">
        <v>0</v>
      </c>
      <c r="H14" s="87">
        <f t="shared" si="2"/>
        <v>951</v>
      </c>
      <c r="I14" s="87">
        <v>951</v>
      </c>
      <c r="J14" s="87">
        <v>0</v>
      </c>
      <c r="K14" s="87">
        <f t="shared" si="3"/>
        <v>5848</v>
      </c>
      <c r="L14" s="87">
        <v>0</v>
      </c>
      <c r="M14" s="87">
        <v>5848</v>
      </c>
      <c r="N14" s="87">
        <f t="shared" si="4"/>
        <v>6821</v>
      </c>
      <c r="O14" s="87">
        <f t="shared" si="5"/>
        <v>951</v>
      </c>
      <c r="P14" s="87">
        <v>951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5848</v>
      </c>
      <c r="W14" s="87">
        <v>5848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22</v>
      </c>
      <c r="AD14" s="87">
        <v>22</v>
      </c>
      <c r="AE14" s="87">
        <v>0</v>
      </c>
      <c r="AF14" s="87">
        <f t="shared" si="10"/>
        <v>0</v>
      </c>
      <c r="AG14" s="87">
        <v>0</v>
      </c>
      <c r="AH14" s="87">
        <v>0</v>
      </c>
      <c r="AI14" s="87">
        <v>0</v>
      </c>
      <c r="AJ14" s="87">
        <f t="shared" si="11"/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39</v>
      </c>
      <c r="B15" s="96" t="s">
        <v>275</v>
      </c>
      <c r="C15" s="85" t="s">
        <v>276</v>
      </c>
      <c r="D15" s="87">
        <f t="shared" si="0"/>
        <v>10943</v>
      </c>
      <c r="E15" s="87">
        <f t="shared" si="1"/>
        <v>0</v>
      </c>
      <c r="F15" s="87">
        <v>0</v>
      </c>
      <c r="G15" s="87">
        <v>0</v>
      </c>
      <c r="H15" s="87">
        <f t="shared" si="2"/>
        <v>2337</v>
      </c>
      <c r="I15" s="87">
        <v>2337</v>
      </c>
      <c r="J15" s="87">
        <v>0</v>
      </c>
      <c r="K15" s="87">
        <f t="shared" si="3"/>
        <v>8606</v>
      </c>
      <c r="L15" s="87">
        <v>117</v>
      </c>
      <c r="M15" s="87">
        <v>8489</v>
      </c>
      <c r="N15" s="87">
        <f t="shared" si="4"/>
        <v>10943</v>
      </c>
      <c r="O15" s="87">
        <f t="shared" si="5"/>
        <v>2454</v>
      </c>
      <c r="P15" s="87">
        <v>0</v>
      </c>
      <c r="Q15" s="87">
        <v>0</v>
      </c>
      <c r="R15" s="87">
        <v>0</v>
      </c>
      <c r="S15" s="87">
        <v>2454</v>
      </c>
      <c r="T15" s="87">
        <v>0</v>
      </c>
      <c r="U15" s="87">
        <v>0</v>
      </c>
      <c r="V15" s="87">
        <f t="shared" si="7"/>
        <v>8489</v>
      </c>
      <c r="W15" s="87">
        <v>0</v>
      </c>
      <c r="X15" s="87">
        <v>0</v>
      </c>
      <c r="Y15" s="87">
        <v>0</v>
      </c>
      <c r="Z15" s="87">
        <v>8489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0</v>
      </c>
      <c r="AG15" s="87">
        <v>0</v>
      </c>
      <c r="AH15" s="87">
        <v>0</v>
      </c>
      <c r="AI15" s="87">
        <v>0</v>
      </c>
      <c r="AJ15" s="87">
        <f t="shared" si="11"/>
        <v>0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39</v>
      </c>
      <c r="B16" s="96" t="s">
        <v>277</v>
      </c>
      <c r="C16" s="85" t="s">
        <v>278</v>
      </c>
      <c r="D16" s="87">
        <f t="shared" si="0"/>
        <v>3368</v>
      </c>
      <c r="E16" s="87">
        <f t="shared" si="1"/>
        <v>0</v>
      </c>
      <c r="F16" s="87">
        <v>0</v>
      </c>
      <c r="G16" s="87">
        <v>0</v>
      </c>
      <c r="H16" s="87">
        <f t="shared" si="2"/>
        <v>689</v>
      </c>
      <c r="I16" s="87">
        <v>689</v>
      </c>
      <c r="J16" s="87">
        <v>0</v>
      </c>
      <c r="K16" s="87">
        <f t="shared" si="3"/>
        <v>2679</v>
      </c>
      <c r="L16" s="87">
        <v>0</v>
      </c>
      <c r="M16" s="87">
        <v>2679</v>
      </c>
      <c r="N16" s="87">
        <f t="shared" si="4"/>
        <v>3368</v>
      </c>
      <c r="O16" s="87">
        <f t="shared" si="5"/>
        <v>689</v>
      </c>
      <c r="P16" s="87">
        <v>0</v>
      </c>
      <c r="Q16" s="87">
        <v>0</v>
      </c>
      <c r="R16" s="87">
        <v>0</v>
      </c>
      <c r="S16" s="87">
        <v>689</v>
      </c>
      <c r="T16" s="87">
        <v>0</v>
      </c>
      <c r="U16" s="87">
        <v>0</v>
      </c>
      <c r="V16" s="87">
        <f t="shared" si="7"/>
        <v>2679</v>
      </c>
      <c r="W16" s="87">
        <v>0</v>
      </c>
      <c r="X16" s="87">
        <v>0</v>
      </c>
      <c r="Y16" s="87">
        <v>0</v>
      </c>
      <c r="Z16" s="87">
        <v>2679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0</v>
      </c>
      <c r="AG16" s="87">
        <v>0</v>
      </c>
      <c r="AH16" s="87">
        <v>0</v>
      </c>
      <c r="AI16" s="87">
        <v>0</v>
      </c>
      <c r="AJ16" s="87">
        <f t="shared" si="11"/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39</v>
      </c>
      <c r="B17" s="96" t="s">
        <v>279</v>
      </c>
      <c r="C17" s="85" t="s">
        <v>280</v>
      </c>
      <c r="D17" s="87">
        <f t="shared" si="0"/>
        <v>19391</v>
      </c>
      <c r="E17" s="87">
        <f t="shared" si="1"/>
        <v>0</v>
      </c>
      <c r="F17" s="87">
        <v>0</v>
      </c>
      <c r="G17" s="87">
        <v>0</v>
      </c>
      <c r="H17" s="87">
        <f t="shared" si="2"/>
        <v>8917</v>
      </c>
      <c r="I17" s="87">
        <v>2813</v>
      </c>
      <c r="J17" s="87">
        <v>6104</v>
      </c>
      <c r="K17" s="87">
        <f t="shared" si="3"/>
        <v>10474</v>
      </c>
      <c r="L17" s="87">
        <v>281</v>
      </c>
      <c r="M17" s="87">
        <v>10193</v>
      </c>
      <c r="N17" s="87">
        <f t="shared" si="4"/>
        <v>19391</v>
      </c>
      <c r="O17" s="87">
        <f t="shared" si="5"/>
        <v>3094</v>
      </c>
      <c r="P17" s="87">
        <v>3094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16297</v>
      </c>
      <c r="W17" s="87">
        <v>16297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640</v>
      </c>
      <c r="AG17" s="87">
        <v>640</v>
      </c>
      <c r="AH17" s="87">
        <v>0</v>
      </c>
      <c r="AI17" s="87">
        <v>0</v>
      </c>
      <c r="AJ17" s="87">
        <f t="shared" si="11"/>
        <v>640</v>
      </c>
      <c r="AK17" s="87">
        <v>0</v>
      </c>
      <c r="AL17" s="87">
        <v>0</v>
      </c>
      <c r="AM17" s="87">
        <v>640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39</v>
      </c>
      <c r="B18" s="96" t="s">
        <v>281</v>
      </c>
      <c r="C18" s="85" t="s">
        <v>282</v>
      </c>
      <c r="D18" s="87">
        <f t="shared" si="0"/>
        <v>27445</v>
      </c>
      <c r="E18" s="87">
        <f t="shared" si="1"/>
        <v>0</v>
      </c>
      <c r="F18" s="87">
        <v>0</v>
      </c>
      <c r="G18" s="87">
        <v>0</v>
      </c>
      <c r="H18" s="87">
        <f t="shared" si="2"/>
        <v>3686</v>
      </c>
      <c r="I18" s="87">
        <v>3686</v>
      </c>
      <c r="J18" s="87">
        <v>0</v>
      </c>
      <c r="K18" s="87">
        <f t="shared" si="3"/>
        <v>23759</v>
      </c>
      <c r="L18" s="87">
        <v>0</v>
      </c>
      <c r="M18" s="87">
        <v>23759</v>
      </c>
      <c r="N18" s="87">
        <f t="shared" si="4"/>
        <v>27445</v>
      </c>
      <c r="O18" s="87">
        <f t="shared" si="5"/>
        <v>3686</v>
      </c>
      <c r="P18" s="87">
        <v>3686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23759</v>
      </c>
      <c r="W18" s="87">
        <v>23759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116</v>
      </c>
      <c r="AG18" s="87">
        <v>116</v>
      </c>
      <c r="AH18" s="87">
        <v>0</v>
      </c>
      <c r="AI18" s="87">
        <v>0</v>
      </c>
      <c r="AJ18" s="87">
        <f t="shared" si="11"/>
        <v>116</v>
      </c>
      <c r="AK18" s="87">
        <v>116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116</v>
      </c>
      <c r="AU18" s="87">
        <v>116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39</v>
      </c>
      <c r="B19" s="96" t="s">
        <v>283</v>
      </c>
      <c r="C19" s="85" t="s">
        <v>284</v>
      </c>
      <c r="D19" s="87">
        <f t="shared" si="0"/>
        <v>4207</v>
      </c>
      <c r="E19" s="87">
        <f t="shared" si="1"/>
        <v>0</v>
      </c>
      <c r="F19" s="87">
        <v>0</v>
      </c>
      <c r="G19" s="87">
        <v>0</v>
      </c>
      <c r="H19" s="87">
        <f t="shared" si="2"/>
        <v>1089</v>
      </c>
      <c r="I19" s="87">
        <v>1089</v>
      </c>
      <c r="J19" s="87">
        <v>0</v>
      </c>
      <c r="K19" s="87">
        <f t="shared" si="3"/>
        <v>3118</v>
      </c>
      <c r="L19" s="87">
        <v>192</v>
      </c>
      <c r="M19" s="87">
        <v>2926</v>
      </c>
      <c r="N19" s="87">
        <f t="shared" si="4"/>
        <v>4207</v>
      </c>
      <c r="O19" s="87">
        <f t="shared" si="5"/>
        <v>1281</v>
      </c>
      <c r="P19" s="87">
        <v>1281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2926</v>
      </c>
      <c r="W19" s="87">
        <v>2926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1</v>
      </c>
      <c r="AG19" s="87">
        <v>1</v>
      </c>
      <c r="AH19" s="87">
        <v>0</v>
      </c>
      <c r="AI19" s="87">
        <v>0</v>
      </c>
      <c r="AJ19" s="87">
        <f t="shared" si="11"/>
        <v>1</v>
      </c>
      <c r="AK19" s="87">
        <v>0</v>
      </c>
      <c r="AL19" s="87">
        <v>0</v>
      </c>
      <c r="AM19" s="87">
        <v>1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39</v>
      </c>
      <c r="B20" s="96" t="s">
        <v>285</v>
      </c>
      <c r="C20" s="85" t="s">
        <v>286</v>
      </c>
      <c r="D20" s="87">
        <f t="shared" si="0"/>
        <v>5811</v>
      </c>
      <c r="E20" s="87">
        <f t="shared" si="1"/>
        <v>0</v>
      </c>
      <c r="F20" s="87">
        <v>0</v>
      </c>
      <c r="G20" s="87">
        <v>0</v>
      </c>
      <c r="H20" s="87">
        <f t="shared" si="2"/>
        <v>2047</v>
      </c>
      <c r="I20" s="87">
        <v>2047</v>
      </c>
      <c r="J20" s="87">
        <v>0</v>
      </c>
      <c r="K20" s="87">
        <f t="shared" si="3"/>
        <v>3764</v>
      </c>
      <c r="L20" s="87">
        <v>0</v>
      </c>
      <c r="M20" s="87">
        <v>3764</v>
      </c>
      <c r="N20" s="87">
        <f t="shared" si="4"/>
        <v>5811</v>
      </c>
      <c r="O20" s="87">
        <f t="shared" si="5"/>
        <v>2047</v>
      </c>
      <c r="P20" s="87">
        <v>2047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3764</v>
      </c>
      <c r="W20" s="87">
        <v>3764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19</v>
      </c>
      <c r="AG20" s="87">
        <v>19</v>
      </c>
      <c r="AH20" s="87">
        <v>0</v>
      </c>
      <c r="AI20" s="87">
        <v>0</v>
      </c>
      <c r="AJ20" s="87">
        <f t="shared" si="11"/>
        <v>19</v>
      </c>
      <c r="AK20" s="87">
        <v>0</v>
      </c>
      <c r="AL20" s="87">
        <v>0</v>
      </c>
      <c r="AM20" s="87">
        <v>19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39</v>
      </c>
      <c r="B21" s="96" t="s">
        <v>287</v>
      </c>
      <c r="C21" s="85" t="s">
        <v>288</v>
      </c>
      <c r="D21" s="87">
        <f t="shared" si="0"/>
        <v>13198</v>
      </c>
      <c r="E21" s="87">
        <f t="shared" si="1"/>
        <v>0</v>
      </c>
      <c r="F21" s="87">
        <v>0</v>
      </c>
      <c r="G21" s="87">
        <v>0</v>
      </c>
      <c r="H21" s="87">
        <f t="shared" si="2"/>
        <v>3543</v>
      </c>
      <c r="I21" s="87">
        <v>3543</v>
      </c>
      <c r="J21" s="87">
        <v>0</v>
      </c>
      <c r="K21" s="87">
        <f t="shared" si="3"/>
        <v>9655</v>
      </c>
      <c r="L21" s="87">
        <v>0</v>
      </c>
      <c r="M21" s="87">
        <v>9655</v>
      </c>
      <c r="N21" s="87">
        <f t="shared" si="4"/>
        <v>13198</v>
      </c>
      <c r="O21" s="87">
        <f t="shared" si="5"/>
        <v>3543</v>
      </c>
      <c r="P21" s="87">
        <v>3543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9655</v>
      </c>
      <c r="W21" s="87">
        <v>9655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477</v>
      </c>
      <c r="AG21" s="87">
        <v>477</v>
      </c>
      <c r="AH21" s="87">
        <v>0</v>
      </c>
      <c r="AI21" s="87">
        <v>0</v>
      </c>
      <c r="AJ21" s="87">
        <f t="shared" si="11"/>
        <v>477</v>
      </c>
      <c r="AK21" s="87">
        <v>0</v>
      </c>
      <c r="AL21" s="87">
        <v>0</v>
      </c>
      <c r="AM21" s="87">
        <v>477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39</v>
      </c>
      <c r="B22" s="96" t="s">
        <v>289</v>
      </c>
      <c r="C22" s="85" t="s">
        <v>290</v>
      </c>
      <c r="D22" s="87">
        <f t="shared" si="0"/>
        <v>47681</v>
      </c>
      <c r="E22" s="87">
        <f t="shared" si="1"/>
        <v>0</v>
      </c>
      <c r="F22" s="87">
        <v>0</v>
      </c>
      <c r="G22" s="87">
        <v>0</v>
      </c>
      <c r="H22" s="87">
        <f t="shared" si="2"/>
        <v>5167</v>
      </c>
      <c r="I22" s="87">
        <v>5167</v>
      </c>
      <c r="J22" s="87">
        <v>0</v>
      </c>
      <c r="K22" s="87">
        <f t="shared" si="3"/>
        <v>42514</v>
      </c>
      <c r="L22" s="87">
        <v>0</v>
      </c>
      <c r="M22" s="87">
        <v>42514</v>
      </c>
      <c r="N22" s="87">
        <f t="shared" si="4"/>
        <v>47693</v>
      </c>
      <c r="O22" s="87">
        <f t="shared" si="5"/>
        <v>5167</v>
      </c>
      <c r="P22" s="87">
        <v>5167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42514</v>
      </c>
      <c r="W22" s="87">
        <v>42514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12</v>
      </c>
      <c r="AD22" s="87">
        <v>12</v>
      </c>
      <c r="AE22" s="87">
        <v>0</v>
      </c>
      <c r="AF22" s="87">
        <f t="shared" si="10"/>
        <v>135</v>
      </c>
      <c r="AG22" s="87">
        <v>135</v>
      </c>
      <c r="AH22" s="87">
        <v>0</v>
      </c>
      <c r="AI22" s="87">
        <v>0</v>
      </c>
      <c r="AJ22" s="87">
        <f t="shared" si="11"/>
        <v>304</v>
      </c>
      <c r="AK22" s="87">
        <v>0</v>
      </c>
      <c r="AL22" s="87">
        <v>169</v>
      </c>
      <c r="AM22" s="87">
        <v>135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169</v>
      </c>
      <c r="BA22" s="87">
        <v>169</v>
      </c>
      <c r="BB22" s="87">
        <v>0</v>
      </c>
      <c r="BC22" s="87">
        <v>0</v>
      </c>
    </row>
    <row r="23" spans="1:55" ht="13.5" customHeight="1" x14ac:dyDescent="0.15">
      <c r="A23" s="98" t="s">
        <v>39</v>
      </c>
      <c r="B23" s="96" t="s">
        <v>291</v>
      </c>
      <c r="C23" s="85" t="s">
        <v>292</v>
      </c>
      <c r="D23" s="87">
        <f t="shared" si="0"/>
        <v>8238</v>
      </c>
      <c r="E23" s="87">
        <f t="shared" si="1"/>
        <v>1950</v>
      </c>
      <c r="F23" s="87">
        <v>1950</v>
      </c>
      <c r="G23" s="87">
        <v>0</v>
      </c>
      <c r="H23" s="87">
        <f t="shared" si="2"/>
        <v>6288</v>
      </c>
      <c r="I23" s="87">
        <v>0</v>
      </c>
      <c r="J23" s="87">
        <v>6288</v>
      </c>
      <c r="K23" s="87">
        <f t="shared" si="3"/>
        <v>0</v>
      </c>
      <c r="L23" s="87">
        <v>0</v>
      </c>
      <c r="M23" s="87">
        <v>0</v>
      </c>
      <c r="N23" s="87">
        <f t="shared" si="4"/>
        <v>8238</v>
      </c>
      <c r="O23" s="87">
        <f t="shared" si="5"/>
        <v>1950</v>
      </c>
      <c r="P23" s="87">
        <v>1950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6288</v>
      </c>
      <c r="W23" s="87">
        <v>6288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280</v>
      </c>
      <c r="AG23" s="87">
        <v>280</v>
      </c>
      <c r="AH23" s="87">
        <v>0</v>
      </c>
      <c r="AI23" s="87">
        <v>0</v>
      </c>
      <c r="AJ23" s="87">
        <f t="shared" si="11"/>
        <v>280</v>
      </c>
      <c r="AK23" s="87">
        <v>0</v>
      </c>
      <c r="AL23" s="87">
        <v>0</v>
      </c>
      <c r="AM23" s="87">
        <v>280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39</v>
      </c>
      <c r="B24" s="96" t="s">
        <v>293</v>
      </c>
      <c r="C24" s="85" t="s">
        <v>294</v>
      </c>
      <c r="D24" s="87">
        <f t="shared" si="0"/>
        <v>14923</v>
      </c>
      <c r="E24" s="87">
        <f t="shared" si="1"/>
        <v>0</v>
      </c>
      <c r="F24" s="87">
        <v>0</v>
      </c>
      <c r="G24" s="87">
        <v>0</v>
      </c>
      <c r="H24" s="87">
        <f t="shared" si="2"/>
        <v>5530</v>
      </c>
      <c r="I24" s="87">
        <v>5530</v>
      </c>
      <c r="J24" s="87">
        <v>0</v>
      </c>
      <c r="K24" s="87">
        <f t="shared" si="3"/>
        <v>9393</v>
      </c>
      <c r="L24" s="87">
        <v>0</v>
      </c>
      <c r="M24" s="87">
        <v>9393</v>
      </c>
      <c r="N24" s="87">
        <f t="shared" si="4"/>
        <v>14923</v>
      </c>
      <c r="O24" s="87">
        <f t="shared" si="5"/>
        <v>5530</v>
      </c>
      <c r="P24" s="87">
        <v>5530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9393</v>
      </c>
      <c r="W24" s="87">
        <v>9393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112</v>
      </c>
      <c r="AG24" s="87">
        <v>112</v>
      </c>
      <c r="AH24" s="87">
        <v>0</v>
      </c>
      <c r="AI24" s="87">
        <v>0</v>
      </c>
      <c r="AJ24" s="87">
        <f t="shared" si="11"/>
        <v>112</v>
      </c>
      <c r="AK24" s="87">
        <v>0</v>
      </c>
      <c r="AL24" s="87">
        <v>0</v>
      </c>
      <c r="AM24" s="87">
        <v>109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3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39</v>
      </c>
      <c r="B25" s="96" t="s">
        <v>295</v>
      </c>
      <c r="C25" s="85" t="s">
        <v>296</v>
      </c>
      <c r="D25" s="87">
        <f t="shared" si="0"/>
        <v>1817</v>
      </c>
      <c r="E25" s="87">
        <f t="shared" si="1"/>
        <v>0</v>
      </c>
      <c r="F25" s="87">
        <v>0</v>
      </c>
      <c r="G25" s="87">
        <v>0</v>
      </c>
      <c r="H25" s="87">
        <f t="shared" si="2"/>
        <v>1817</v>
      </c>
      <c r="I25" s="87">
        <v>512</v>
      </c>
      <c r="J25" s="87">
        <v>1305</v>
      </c>
      <c r="K25" s="87">
        <f t="shared" si="3"/>
        <v>0</v>
      </c>
      <c r="L25" s="87">
        <v>0</v>
      </c>
      <c r="M25" s="87">
        <v>0</v>
      </c>
      <c r="N25" s="87">
        <f t="shared" si="4"/>
        <v>1817</v>
      </c>
      <c r="O25" s="87">
        <f t="shared" si="5"/>
        <v>512</v>
      </c>
      <c r="P25" s="87">
        <v>0</v>
      </c>
      <c r="Q25" s="87">
        <v>0</v>
      </c>
      <c r="R25" s="87">
        <v>0</v>
      </c>
      <c r="S25" s="87">
        <v>512</v>
      </c>
      <c r="T25" s="87">
        <v>0</v>
      </c>
      <c r="U25" s="87">
        <v>0</v>
      </c>
      <c r="V25" s="87">
        <f t="shared" si="7"/>
        <v>1305</v>
      </c>
      <c r="W25" s="87">
        <v>0</v>
      </c>
      <c r="X25" s="87">
        <v>0</v>
      </c>
      <c r="Y25" s="87">
        <v>0</v>
      </c>
      <c r="Z25" s="87">
        <v>1305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0</v>
      </c>
      <c r="AG25" s="87">
        <v>0</v>
      </c>
      <c r="AH25" s="87">
        <v>0</v>
      </c>
      <c r="AI25" s="87">
        <v>0</v>
      </c>
      <c r="AJ25" s="87">
        <f t="shared" si="11"/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39</v>
      </c>
      <c r="B26" s="96" t="s">
        <v>297</v>
      </c>
      <c r="C26" s="85" t="s">
        <v>298</v>
      </c>
      <c r="D26" s="87">
        <f t="shared" si="0"/>
        <v>8859</v>
      </c>
      <c r="E26" s="87">
        <f t="shared" si="1"/>
        <v>0</v>
      </c>
      <c r="F26" s="87">
        <v>0</v>
      </c>
      <c r="G26" s="87">
        <v>0</v>
      </c>
      <c r="H26" s="87">
        <f t="shared" si="2"/>
        <v>1209</v>
      </c>
      <c r="I26" s="87">
        <v>1056</v>
      </c>
      <c r="J26" s="87">
        <v>153</v>
      </c>
      <c r="K26" s="87">
        <f t="shared" si="3"/>
        <v>7650</v>
      </c>
      <c r="L26" s="87">
        <v>281</v>
      </c>
      <c r="M26" s="87">
        <v>7369</v>
      </c>
      <c r="N26" s="87">
        <f t="shared" si="4"/>
        <v>8859</v>
      </c>
      <c r="O26" s="87">
        <f t="shared" si="5"/>
        <v>1337</v>
      </c>
      <c r="P26" s="87">
        <v>1337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7522</v>
      </c>
      <c r="W26" s="87">
        <v>7522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75</v>
      </c>
      <c r="AG26" s="87">
        <v>75</v>
      </c>
      <c r="AH26" s="87">
        <v>0</v>
      </c>
      <c r="AI26" s="87">
        <v>0</v>
      </c>
      <c r="AJ26" s="87">
        <f t="shared" si="11"/>
        <v>75</v>
      </c>
      <c r="AK26" s="87">
        <v>0</v>
      </c>
      <c r="AL26" s="87">
        <v>0</v>
      </c>
      <c r="AM26" s="87">
        <v>75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39</v>
      </c>
      <c r="B27" s="96" t="s">
        <v>299</v>
      </c>
      <c r="C27" s="85" t="s">
        <v>300</v>
      </c>
      <c r="D27" s="87">
        <f t="shared" si="0"/>
        <v>5412</v>
      </c>
      <c r="E27" s="87">
        <f t="shared" si="1"/>
        <v>0</v>
      </c>
      <c r="F27" s="87">
        <v>0</v>
      </c>
      <c r="G27" s="87">
        <v>0</v>
      </c>
      <c r="H27" s="87">
        <f t="shared" si="2"/>
        <v>1310</v>
      </c>
      <c r="I27" s="87">
        <v>1310</v>
      </c>
      <c r="J27" s="87">
        <v>0</v>
      </c>
      <c r="K27" s="87">
        <f t="shared" si="3"/>
        <v>4102</v>
      </c>
      <c r="L27" s="87">
        <v>0</v>
      </c>
      <c r="M27" s="87">
        <v>4102</v>
      </c>
      <c r="N27" s="87">
        <f t="shared" si="4"/>
        <v>5412</v>
      </c>
      <c r="O27" s="87">
        <f t="shared" si="5"/>
        <v>1310</v>
      </c>
      <c r="P27" s="87">
        <v>0</v>
      </c>
      <c r="Q27" s="87">
        <v>0</v>
      </c>
      <c r="R27" s="87">
        <v>0</v>
      </c>
      <c r="S27" s="87">
        <v>1310</v>
      </c>
      <c r="T27" s="87">
        <v>0</v>
      </c>
      <c r="U27" s="87">
        <v>0</v>
      </c>
      <c r="V27" s="87">
        <f t="shared" si="7"/>
        <v>4102</v>
      </c>
      <c r="W27" s="87">
        <v>0</v>
      </c>
      <c r="X27" s="87">
        <v>0</v>
      </c>
      <c r="Y27" s="87">
        <v>0</v>
      </c>
      <c r="Z27" s="87">
        <v>4102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0</v>
      </c>
      <c r="AG27" s="87">
        <v>0</v>
      </c>
      <c r="AH27" s="87">
        <v>0</v>
      </c>
      <c r="AI27" s="87">
        <v>0</v>
      </c>
      <c r="AJ27" s="87">
        <f t="shared" si="11"/>
        <v>0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39</v>
      </c>
      <c r="B28" s="96" t="s">
        <v>301</v>
      </c>
      <c r="C28" s="85" t="s">
        <v>302</v>
      </c>
      <c r="D28" s="87">
        <f t="shared" si="0"/>
        <v>2063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2063</v>
      </c>
      <c r="L28" s="87">
        <v>759</v>
      </c>
      <c r="M28" s="87">
        <v>1304</v>
      </c>
      <c r="N28" s="87">
        <f t="shared" si="4"/>
        <v>2063</v>
      </c>
      <c r="O28" s="87">
        <f t="shared" si="5"/>
        <v>759</v>
      </c>
      <c r="P28" s="87">
        <v>759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1304</v>
      </c>
      <c r="W28" s="87">
        <v>1304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0</v>
      </c>
      <c r="AG28" s="87">
        <v>0</v>
      </c>
      <c r="AH28" s="87">
        <v>0</v>
      </c>
      <c r="AI28" s="87">
        <v>0</v>
      </c>
      <c r="AJ28" s="87">
        <f t="shared" si="11"/>
        <v>0</v>
      </c>
      <c r="AK28" s="87">
        <v>0</v>
      </c>
      <c r="AL28" s="87">
        <v>0</v>
      </c>
      <c r="AM28" s="87">
        <v>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39</v>
      </c>
      <c r="B29" s="96" t="s">
        <v>303</v>
      </c>
      <c r="C29" s="85" t="s">
        <v>304</v>
      </c>
      <c r="D29" s="87">
        <f t="shared" si="0"/>
        <v>454</v>
      </c>
      <c r="E29" s="87">
        <f t="shared" si="1"/>
        <v>0</v>
      </c>
      <c r="F29" s="87">
        <v>0</v>
      </c>
      <c r="G29" s="87">
        <v>0</v>
      </c>
      <c r="H29" s="87">
        <f t="shared" si="2"/>
        <v>157</v>
      </c>
      <c r="I29" s="87">
        <v>157</v>
      </c>
      <c r="J29" s="87">
        <v>0</v>
      </c>
      <c r="K29" s="87">
        <f t="shared" si="3"/>
        <v>297</v>
      </c>
      <c r="L29" s="87">
        <v>0</v>
      </c>
      <c r="M29" s="87">
        <v>297</v>
      </c>
      <c r="N29" s="87">
        <f t="shared" si="4"/>
        <v>454</v>
      </c>
      <c r="O29" s="87">
        <f t="shared" si="5"/>
        <v>157</v>
      </c>
      <c r="P29" s="87">
        <v>157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297</v>
      </c>
      <c r="W29" s="87">
        <v>297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16</v>
      </c>
      <c r="AG29" s="87">
        <v>16</v>
      </c>
      <c r="AH29" s="87">
        <v>0</v>
      </c>
      <c r="AI29" s="87">
        <v>0</v>
      </c>
      <c r="AJ29" s="87">
        <f t="shared" si="11"/>
        <v>16</v>
      </c>
      <c r="AK29" s="87">
        <v>0</v>
      </c>
      <c r="AL29" s="87">
        <v>0</v>
      </c>
      <c r="AM29" s="87">
        <v>16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39</v>
      </c>
      <c r="B30" s="96" t="s">
        <v>305</v>
      </c>
      <c r="C30" s="85" t="s">
        <v>306</v>
      </c>
      <c r="D30" s="87">
        <f t="shared" si="0"/>
        <v>5244</v>
      </c>
      <c r="E30" s="87">
        <f t="shared" si="1"/>
        <v>0</v>
      </c>
      <c r="F30" s="87">
        <v>0</v>
      </c>
      <c r="G30" s="87">
        <v>0</v>
      </c>
      <c r="H30" s="87">
        <f t="shared" si="2"/>
        <v>407</v>
      </c>
      <c r="I30" s="87">
        <v>407</v>
      </c>
      <c r="J30" s="87">
        <v>0</v>
      </c>
      <c r="K30" s="87">
        <f t="shared" si="3"/>
        <v>4837</v>
      </c>
      <c r="L30" s="87">
        <v>0</v>
      </c>
      <c r="M30" s="87">
        <v>4837</v>
      </c>
      <c r="N30" s="87">
        <f t="shared" si="4"/>
        <v>5246</v>
      </c>
      <c r="O30" s="87">
        <f t="shared" si="5"/>
        <v>407</v>
      </c>
      <c r="P30" s="87">
        <v>407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4837</v>
      </c>
      <c r="W30" s="87">
        <v>4837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2</v>
      </c>
      <c r="AD30" s="87">
        <v>2</v>
      </c>
      <c r="AE30" s="87">
        <v>0</v>
      </c>
      <c r="AF30" s="87">
        <f t="shared" si="10"/>
        <v>0</v>
      </c>
      <c r="AG30" s="87">
        <v>0</v>
      </c>
      <c r="AH30" s="87">
        <v>0</v>
      </c>
      <c r="AI30" s="87">
        <v>0</v>
      </c>
      <c r="AJ30" s="87">
        <f t="shared" si="11"/>
        <v>0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39</v>
      </c>
      <c r="B31" s="96" t="s">
        <v>307</v>
      </c>
      <c r="C31" s="85" t="s">
        <v>308</v>
      </c>
      <c r="D31" s="87">
        <f t="shared" si="0"/>
        <v>4069</v>
      </c>
      <c r="E31" s="87">
        <f t="shared" si="1"/>
        <v>0</v>
      </c>
      <c r="F31" s="87">
        <v>0</v>
      </c>
      <c r="G31" s="87">
        <v>0</v>
      </c>
      <c r="H31" s="87">
        <f t="shared" si="2"/>
        <v>926</v>
      </c>
      <c r="I31" s="87">
        <v>926</v>
      </c>
      <c r="J31" s="87">
        <v>0</v>
      </c>
      <c r="K31" s="87">
        <f t="shared" si="3"/>
        <v>3143</v>
      </c>
      <c r="L31" s="87">
        <v>0</v>
      </c>
      <c r="M31" s="87">
        <v>3143</v>
      </c>
      <c r="N31" s="87">
        <f t="shared" si="4"/>
        <v>4069</v>
      </c>
      <c r="O31" s="87">
        <f t="shared" si="5"/>
        <v>926</v>
      </c>
      <c r="P31" s="87">
        <v>926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3143</v>
      </c>
      <c r="W31" s="87">
        <v>3143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159</v>
      </c>
      <c r="AG31" s="87">
        <v>159</v>
      </c>
      <c r="AH31" s="87">
        <v>0</v>
      </c>
      <c r="AI31" s="87">
        <v>0</v>
      </c>
      <c r="AJ31" s="87">
        <f t="shared" si="11"/>
        <v>159</v>
      </c>
      <c r="AK31" s="87">
        <v>0</v>
      </c>
      <c r="AL31" s="87">
        <v>0</v>
      </c>
      <c r="AM31" s="87">
        <v>159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0</v>
      </c>
      <c r="BA31" s="87">
        <v>0</v>
      </c>
      <c r="BB31" s="87">
        <v>0</v>
      </c>
      <c r="BC31" s="87">
        <v>0</v>
      </c>
    </row>
    <row r="32" spans="1:55" ht="13.5" customHeight="1" x14ac:dyDescent="0.15">
      <c r="A32" s="98" t="s">
        <v>39</v>
      </c>
      <c r="B32" s="96" t="s">
        <v>309</v>
      </c>
      <c r="C32" s="85" t="s">
        <v>310</v>
      </c>
      <c r="D32" s="87">
        <f t="shared" si="0"/>
        <v>1066</v>
      </c>
      <c r="E32" s="87">
        <f t="shared" si="1"/>
        <v>0</v>
      </c>
      <c r="F32" s="87">
        <v>0</v>
      </c>
      <c r="G32" s="87">
        <v>0</v>
      </c>
      <c r="H32" s="87">
        <f t="shared" si="2"/>
        <v>27</v>
      </c>
      <c r="I32" s="87">
        <v>27</v>
      </c>
      <c r="J32" s="87">
        <v>0</v>
      </c>
      <c r="K32" s="87">
        <f t="shared" si="3"/>
        <v>1039</v>
      </c>
      <c r="L32" s="87">
        <v>0</v>
      </c>
      <c r="M32" s="87">
        <v>1039</v>
      </c>
      <c r="N32" s="87">
        <f t="shared" si="4"/>
        <v>1066</v>
      </c>
      <c r="O32" s="87">
        <f t="shared" si="5"/>
        <v>27</v>
      </c>
      <c r="P32" s="87">
        <v>27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1039</v>
      </c>
      <c r="W32" s="87">
        <v>1039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0</v>
      </c>
      <c r="AG32" s="87">
        <v>0</v>
      </c>
      <c r="AH32" s="87">
        <v>0</v>
      </c>
      <c r="AI32" s="87">
        <v>0</v>
      </c>
      <c r="AJ32" s="87">
        <f t="shared" si="11"/>
        <v>0</v>
      </c>
      <c r="AK32" s="87">
        <v>0</v>
      </c>
      <c r="AL32" s="87">
        <v>0</v>
      </c>
      <c r="AM32" s="87">
        <v>0</v>
      </c>
      <c r="AN32" s="87">
        <v>0</v>
      </c>
      <c r="AO32" s="87">
        <v>0</v>
      </c>
      <c r="AP32" s="87">
        <v>0</v>
      </c>
      <c r="AQ32" s="87">
        <v>0</v>
      </c>
      <c r="AR32" s="87">
        <v>0</v>
      </c>
      <c r="AS32" s="87">
        <v>0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39</v>
      </c>
      <c r="B33" s="96" t="s">
        <v>311</v>
      </c>
      <c r="C33" s="85" t="s">
        <v>312</v>
      </c>
      <c r="D33" s="87">
        <f t="shared" si="0"/>
        <v>4292</v>
      </c>
      <c r="E33" s="87">
        <f t="shared" si="1"/>
        <v>0</v>
      </c>
      <c r="F33" s="87">
        <v>0</v>
      </c>
      <c r="G33" s="87">
        <v>0</v>
      </c>
      <c r="H33" s="87">
        <f t="shared" si="2"/>
        <v>157</v>
      </c>
      <c r="I33" s="87">
        <v>157</v>
      </c>
      <c r="J33" s="87">
        <v>0</v>
      </c>
      <c r="K33" s="87">
        <f t="shared" si="3"/>
        <v>4135</v>
      </c>
      <c r="L33" s="87">
        <v>238</v>
      </c>
      <c r="M33" s="87">
        <v>3897</v>
      </c>
      <c r="N33" s="87">
        <f t="shared" si="4"/>
        <v>4292</v>
      </c>
      <c r="O33" s="87">
        <f t="shared" si="5"/>
        <v>395</v>
      </c>
      <c r="P33" s="87">
        <v>395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3897</v>
      </c>
      <c r="W33" s="87">
        <v>3897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36</v>
      </c>
      <c r="AG33" s="87">
        <v>36</v>
      </c>
      <c r="AH33" s="87">
        <v>0</v>
      </c>
      <c r="AI33" s="87">
        <v>0</v>
      </c>
      <c r="AJ33" s="87">
        <f t="shared" si="11"/>
        <v>36</v>
      </c>
      <c r="AK33" s="87">
        <v>0</v>
      </c>
      <c r="AL33" s="87">
        <v>0</v>
      </c>
      <c r="AM33" s="87">
        <v>36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0</v>
      </c>
      <c r="BA33" s="87">
        <v>0</v>
      </c>
      <c r="BB33" s="87">
        <v>0</v>
      </c>
      <c r="BC33" s="87">
        <v>0</v>
      </c>
    </row>
    <row r="34" spans="1:55" ht="13.5" customHeight="1" x14ac:dyDescent="0.15">
      <c r="A34" s="98" t="s">
        <v>39</v>
      </c>
      <c r="B34" s="96" t="s">
        <v>313</v>
      </c>
      <c r="C34" s="85" t="s">
        <v>314</v>
      </c>
      <c r="D34" s="87">
        <f t="shared" si="0"/>
        <v>2084</v>
      </c>
      <c r="E34" s="87">
        <f t="shared" si="1"/>
        <v>0</v>
      </c>
      <c r="F34" s="87">
        <v>0</v>
      </c>
      <c r="G34" s="87">
        <v>0</v>
      </c>
      <c r="H34" s="87">
        <f t="shared" si="2"/>
        <v>839</v>
      </c>
      <c r="I34" s="87">
        <v>839</v>
      </c>
      <c r="J34" s="87">
        <v>0</v>
      </c>
      <c r="K34" s="87">
        <f t="shared" si="3"/>
        <v>1245</v>
      </c>
      <c r="L34" s="87">
        <v>0</v>
      </c>
      <c r="M34" s="87">
        <v>1245</v>
      </c>
      <c r="N34" s="87">
        <f t="shared" si="4"/>
        <v>2084</v>
      </c>
      <c r="O34" s="87">
        <f t="shared" si="5"/>
        <v>839</v>
      </c>
      <c r="P34" s="87">
        <v>839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1245</v>
      </c>
      <c r="W34" s="87">
        <v>1245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3</v>
      </c>
      <c r="AG34" s="87">
        <v>3</v>
      </c>
      <c r="AH34" s="87">
        <v>0</v>
      </c>
      <c r="AI34" s="87">
        <v>0</v>
      </c>
      <c r="AJ34" s="87">
        <f t="shared" si="11"/>
        <v>3</v>
      </c>
      <c r="AK34" s="87">
        <v>0</v>
      </c>
      <c r="AL34" s="87">
        <v>0</v>
      </c>
      <c r="AM34" s="87">
        <v>3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 t="shared" si="13"/>
        <v>0</v>
      </c>
      <c r="AU34" s="87">
        <v>0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39</v>
      </c>
      <c r="B35" s="96" t="s">
        <v>315</v>
      </c>
      <c r="C35" s="85" t="s">
        <v>316</v>
      </c>
      <c r="D35" s="87">
        <f t="shared" si="0"/>
        <v>2724</v>
      </c>
      <c r="E35" s="87">
        <f t="shared" si="1"/>
        <v>39</v>
      </c>
      <c r="F35" s="87">
        <v>39</v>
      </c>
      <c r="G35" s="87">
        <v>0</v>
      </c>
      <c r="H35" s="87">
        <f t="shared" si="2"/>
        <v>0</v>
      </c>
      <c r="I35" s="87">
        <v>0</v>
      </c>
      <c r="J35" s="87">
        <v>0</v>
      </c>
      <c r="K35" s="87">
        <f t="shared" si="3"/>
        <v>2685</v>
      </c>
      <c r="L35" s="87">
        <v>0</v>
      </c>
      <c r="M35" s="87">
        <v>2685</v>
      </c>
      <c r="N35" s="87">
        <f t="shared" si="4"/>
        <v>2724</v>
      </c>
      <c r="O35" s="87">
        <f t="shared" si="5"/>
        <v>39</v>
      </c>
      <c r="P35" s="87">
        <v>39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2685</v>
      </c>
      <c r="W35" s="87">
        <v>2685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226</v>
      </c>
      <c r="AG35" s="87">
        <v>226</v>
      </c>
      <c r="AH35" s="87">
        <v>0</v>
      </c>
      <c r="AI35" s="87">
        <v>0</v>
      </c>
      <c r="AJ35" s="87">
        <f t="shared" si="11"/>
        <v>226</v>
      </c>
      <c r="AK35" s="87">
        <v>0</v>
      </c>
      <c r="AL35" s="87">
        <v>0</v>
      </c>
      <c r="AM35" s="87">
        <v>226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 t="shared" si="13"/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39</v>
      </c>
      <c r="B36" s="96" t="s">
        <v>317</v>
      </c>
      <c r="C36" s="85" t="s">
        <v>318</v>
      </c>
      <c r="D36" s="87">
        <f t="shared" si="0"/>
        <v>4034</v>
      </c>
      <c r="E36" s="87">
        <f t="shared" si="1"/>
        <v>2699</v>
      </c>
      <c r="F36" s="87">
        <v>2699</v>
      </c>
      <c r="G36" s="87">
        <v>0</v>
      </c>
      <c r="H36" s="87">
        <f t="shared" si="2"/>
        <v>0</v>
      </c>
      <c r="I36" s="87">
        <v>0</v>
      </c>
      <c r="J36" s="87">
        <v>0</v>
      </c>
      <c r="K36" s="87">
        <f t="shared" si="3"/>
        <v>1335</v>
      </c>
      <c r="L36" s="87">
        <v>423</v>
      </c>
      <c r="M36" s="87">
        <v>912</v>
      </c>
      <c r="N36" s="87">
        <f t="shared" si="4"/>
        <v>4034</v>
      </c>
      <c r="O36" s="87">
        <f t="shared" si="5"/>
        <v>3122</v>
      </c>
      <c r="P36" s="87">
        <v>423</v>
      </c>
      <c r="Q36" s="87">
        <v>0</v>
      </c>
      <c r="R36" s="87">
        <v>0</v>
      </c>
      <c r="S36" s="87">
        <v>2699</v>
      </c>
      <c r="T36" s="87">
        <v>0</v>
      </c>
      <c r="U36" s="87">
        <v>0</v>
      </c>
      <c r="V36" s="87">
        <f t="shared" si="7"/>
        <v>912</v>
      </c>
      <c r="W36" s="87">
        <v>912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0</v>
      </c>
      <c r="AG36" s="87">
        <v>0</v>
      </c>
      <c r="AH36" s="87">
        <v>0</v>
      </c>
      <c r="AI36" s="87">
        <v>0</v>
      </c>
      <c r="AJ36" s="87">
        <f t="shared" si="11"/>
        <v>0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 t="shared" si="13"/>
        <v>0</v>
      </c>
      <c r="AU36" s="87">
        <v>0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39</v>
      </c>
      <c r="B37" s="96" t="s">
        <v>319</v>
      </c>
      <c r="C37" s="85" t="s">
        <v>320</v>
      </c>
      <c r="D37" s="87">
        <f t="shared" si="0"/>
        <v>15</v>
      </c>
      <c r="E37" s="87">
        <f t="shared" si="1"/>
        <v>15</v>
      </c>
      <c r="F37" s="87">
        <v>0</v>
      </c>
      <c r="G37" s="87">
        <v>15</v>
      </c>
      <c r="H37" s="87">
        <f t="shared" si="2"/>
        <v>0</v>
      </c>
      <c r="I37" s="87">
        <v>0</v>
      </c>
      <c r="J37" s="87">
        <v>0</v>
      </c>
      <c r="K37" s="87">
        <f t="shared" si="3"/>
        <v>0</v>
      </c>
      <c r="L37" s="87">
        <v>0</v>
      </c>
      <c r="M37" s="87">
        <v>0</v>
      </c>
      <c r="N37" s="87">
        <f t="shared" si="4"/>
        <v>15</v>
      </c>
      <c r="O37" s="87">
        <f t="shared" si="5"/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15</v>
      </c>
      <c r="W37" s="87">
        <v>15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15</v>
      </c>
      <c r="AG37" s="87">
        <v>15</v>
      </c>
      <c r="AH37" s="87">
        <v>0</v>
      </c>
      <c r="AI37" s="87">
        <v>0</v>
      </c>
      <c r="AJ37" s="87">
        <f t="shared" si="11"/>
        <v>15</v>
      </c>
      <c r="AK37" s="87">
        <v>0</v>
      </c>
      <c r="AL37" s="87">
        <v>0</v>
      </c>
      <c r="AM37" s="87">
        <v>15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0</v>
      </c>
      <c r="BA37" s="87">
        <v>0</v>
      </c>
      <c r="BB37" s="87">
        <v>0</v>
      </c>
      <c r="BC37" s="87">
        <v>0</v>
      </c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37">
    <sortCondition ref="A8:A37"/>
    <sortCondition ref="B8:B37"/>
    <sortCondition ref="C8:C3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36" man="1"/>
    <brk id="31" min="1" max="36" man="1"/>
    <brk id="45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15000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15100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15202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15204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15205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15206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15208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15209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15210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15211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15212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15213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15216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15217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15218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15222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15223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15224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15225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15226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15227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15307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15342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15361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15385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15405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15461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15482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15504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15581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15586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2025-01-10T06:00:04Z</dcterms:modified>
</cp:coreProperties>
</file>