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14神奈川県\環境省廃棄物実態調査集約結果（14神奈川県）\"/>
    </mc:Choice>
  </mc:AlternateContent>
  <xr:revisionPtr revIDLastSave="0" documentId="13_ncr:1_{B5131BDE-7D44-4464-B72C-788213E204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水洗化人口等!$A$6:$AD$39</definedName>
    <definedName name="_xlnm.Print_Area" localSheetId="2">し尿集計結果!$A$1:$M$37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N38" i="2" s="1"/>
  <c r="AC39" i="2"/>
  <c r="AC40" i="2"/>
  <c r="N40" i="2" s="1"/>
  <c r="V8" i="2"/>
  <c r="V9" i="2"/>
  <c r="V10" i="2"/>
  <c r="V11" i="2"/>
  <c r="V12" i="2"/>
  <c r="V13" i="2"/>
  <c r="V14" i="2"/>
  <c r="V15" i="2"/>
  <c r="V16" i="2"/>
  <c r="V17" i="2"/>
  <c r="N17" i="2" s="1"/>
  <c r="V18" i="2"/>
  <c r="V19" i="2"/>
  <c r="N19" i="2" s="1"/>
  <c r="V20" i="2"/>
  <c r="N20" i="2" s="1"/>
  <c r="V21" i="2"/>
  <c r="N21" i="2" s="1"/>
  <c r="V22" i="2"/>
  <c r="V23" i="2"/>
  <c r="V24" i="2"/>
  <c r="V25" i="2"/>
  <c r="V26" i="2"/>
  <c r="V27" i="2"/>
  <c r="V28" i="2"/>
  <c r="V29" i="2"/>
  <c r="N29" i="2" s="1"/>
  <c r="V30" i="2"/>
  <c r="V31" i="2"/>
  <c r="N31" i="2" s="1"/>
  <c r="V32" i="2"/>
  <c r="N32" i="2" s="1"/>
  <c r="V33" i="2"/>
  <c r="N33" i="2" s="1"/>
  <c r="V34" i="2"/>
  <c r="V35" i="2"/>
  <c r="N35" i="2" s="1"/>
  <c r="V36" i="2"/>
  <c r="V37" i="2"/>
  <c r="N37" i="2" s="1"/>
  <c r="V38" i="2"/>
  <c r="V39" i="2"/>
  <c r="V40" i="2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8" i="2"/>
  <c r="N9" i="2"/>
  <c r="N11" i="2"/>
  <c r="N14" i="2"/>
  <c r="N23" i="2"/>
  <c r="N25" i="2"/>
  <c r="N26" i="2"/>
  <c r="N39" i="2"/>
  <c r="K8" i="2"/>
  <c r="K9" i="2"/>
  <c r="K10" i="2"/>
  <c r="K11" i="2"/>
  <c r="K12" i="2"/>
  <c r="K13" i="2"/>
  <c r="K14" i="2"/>
  <c r="D14" i="2" s="1"/>
  <c r="K15" i="2"/>
  <c r="K16" i="2"/>
  <c r="D16" i="2" s="1"/>
  <c r="K17" i="2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K30" i="2"/>
  <c r="D30" i="2" s="1"/>
  <c r="K31" i="2"/>
  <c r="K32" i="2"/>
  <c r="K33" i="2"/>
  <c r="K34" i="2"/>
  <c r="K35" i="2"/>
  <c r="K36" i="2"/>
  <c r="K37" i="2"/>
  <c r="K38" i="2"/>
  <c r="K39" i="2"/>
  <c r="K40" i="2"/>
  <c r="H8" i="2"/>
  <c r="H9" i="2"/>
  <c r="H10" i="2"/>
  <c r="H11" i="2"/>
  <c r="H12" i="2"/>
  <c r="H13" i="2"/>
  <c r="H14" i="2"/>
  <c r="H15" i="2"/>
  <c r="H16" i="2"/>
  <c r="H17" i="2"/>
  <c r="H18" i="2"/>
  <c r="H19" i="2"/>
  <c r="D19" i="2" s="1"/>
  <c r="H20" i="2"/>
  <c r="D20" i="2" s="1"/>
  <c r="H21" i="2"/>
  <c r="D21" i="2" s="1"/>
  <c r="H22" i="2"/>
  <c r="H23" i="2"/>
  <c r="H24" i="2"/>
  <c r="H25" i="2"/>
  <c r="H26" i="2"/>
  <c r="H27" i="2"/>
  <c r="D27" i="2" s="1"/>
  <c r="H28" i="2"/>
  <c r="H29" i="2"/>
  <c r="D29" i="2" s="1"/>
  <c r="H30" i="2"/>
  <c r="H31" i="2"/>
  <c r="H32" i="2"/>
  <c r="H33" i="2"/>
  <c r="H34" i="2"/>
  <c r="H35" i="2"/>
  <c r="H36" i="2"/>
  <c r="H37" i="2"/>
  <c r="H38" i="2"/>
  <c r="D38" i="2" s="1"/>
  <c r="H39" i="2"/>
  <c r="D39" i="2" s="1"/>
  <c r="H40" i="2"/>
  <c r="E8" i="2"/>
  <c r="D8" i="2" s="1"/>
  <c r="E9" i="2"/>
  <c r="E10" i="2"/>
  <c r="E11" i="2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E24" i="2"/>
  <c r="E25" i="2"/>
  <c r="E26" i="2"/>
  <c r="D26" i="2" s="1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9" i="2"/>
  <c r="D11" i="2"/>
  <c r="D13" i="2"/>
  <c r="D15" i="2"/>
  <c r="D25" i="2"/>
  <c r="D31" i="2"/>
  <c r="D32" i="2"/>
  <c r="D33" i="2"/>
  <c r="D35" i="2"/>
  <c r="D37" i="2"/>
  <c r="P8" i="1"/>
  <c r="P9" i="1"/>
  <c r="P10" i="1"/>
  <c r="I10" i="1" s="1"/>
  <c r="D10" i="1" s="1"/>
  <c r="T10" i="1" s="1"/>
  <c r="P11" i="1"/>
  <c r="P12" i="1"/>
  <c r="P13" i="1"/>
  <c r="P14" i="1"/>
  <c r="I14" i="1" s="1"/>
  <c r="P15" i="1"/>
  <c r="I15" i="1" s="1"/>
  <c r="D15" i="1" s="1"/>
  <c r="P16" i="1"/>
  <c r="P17" i="1"/>
  <c r="P18" i="1"/>
  <c r="P19" i="1"/>
  <c r="P20" i="1"/>
  <c r="P21" i="1"/>
  <c r="I21" i="1" s="1"/>
  <c r="D21" i="1" s="1"/>
  <c r="P22" i="1"/>
  <c r="I22" i="1" s="1"/>
  <c r="D22" i="1" s="1"/>
  <c r="T22" i="1" s="1"/>
  <c r="P23" i="1"/>
  <c r="I23" i="1" s="1"/>
  <c r="D23" i="1" s="1"/>
  <c r="L23" i="1" s="1"/>
  <c r="P24" i="1"/>
  <c r="P25" i="1"/>
  <c r="P26" i="1"/>
  <c r="I26" i="1" s="1"/>
  <c r="P27" i="1"/>
  <c r="P28" i="1"/>
  <c r="P29" i="1"/>
  <c r="P30" i="1"/>
  <c r="I30" i="1" s="1"/>
  <c r="D30" i="1" s="1"/>
  <c r="L30" i="1" s="1"/>
  <c r="P31" i="1"/>
  <c r="I31" i="1" s="1"/>
  <c r="D31" i="1" s="1"/>
  <c r="P32" i="1"/>
  <c r="P33" i="1"/>
  <c r="P34" i="1"/>
  <c r="P35" i="1"/>
  <c r="P36" i="1"/>
  <c r="P37" i="1"/>
  <c r="I37" i="1" s="1"/>
  <c r="D37" i="1" s="1"/>
  <c r="P38" i="1"/>
  <c r="I38" i="1" s="1"/>
  <c r="P39" i="1"/>
  <c r="I39" i="1" s="1"/>
  <c r="D39" i="1" s="1"/>
  <c r="P40" i="1"/>
  <c r="I8" i="1"/>
  <c r="I9" i="1"/>
  <c r="D9" i="1" s="1"/>
  <c r="I11" i="1"/>
  <c r="D11" i="1" s="1"/>
  <c r="T11" i="1" s="1"/>
  <c r="I12" i="1"/>
  <c r="D12" i="1" s="1"/>
  <c r="L12" i="1" s="1"/>
  <c r="I13" i="1"/>
  <c r="D13" i="1" s="1"/>
  <c r="I16" i="1"/>
  <c r="I17" i="1"/>
  <c r="D17" i="1" s="1"/>
  <c r="T17" i="1" s="1"/>
  <c r="I18" i="1"/>
  <c r="D18" i="1" s="1"/>
  <c r="L18" i="1" s="1"/>
  <c r="I19" i="1"/>
  <c r="I20" i="1"/>
  <c r="I24" i="1"/>
  <c r="I25" i="1"/>
  <c r="D25" i="1" s="1"/>
  <c r="I27" i="1"/>
  <c r="I28" i="1"/>
  <c r="I29" i="1"/>
  <c r="I32" i="1"/>
  <c r="I33" i="1"/>
  <c r="I34" i="1"/>
  <c r="D34" i="1" s="1"/>
  <c r="T34" i="1" s="1"/>
  <c r="I35" i="1"/>
  <c r="D35" i="1" s="1"/>
  <c r="L35" i="1" s="1"/>
  <c r="I36" i="1"/>
  <c r="D36" i="1" s="1"/>
  <c r="L36" i="1" s="1"/>
  <c r="I40" i="1"/>
  <c r="E8" i="1"/>
  <c r="D8" i="1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D32" i="1" s="1"/>
  <c r="E33" i="1"/>
  <c r="E34" i="1"/>
  <c r="E35" i="1"/>
  <c r="E36" i="1"/>
  <c r="E37" i="1"/>
  <c r="E38" i="1"/>
  <c r="E39" i="1"/>
  <c r="E40" i="1"/>
  <c r="D16" i="1"/>
  <c r="T16" i="1" s="1"/>
  <c r="D24" i="1"/>
  <c r="L24" i="1" s="1"/>
  <c r="D28" i="1"/>
  <c r="T28" i="1" s="1"/>
  <c r="D29" i="1"/>
  <c r="T29" i="1" s="1"/>
  <c r="D40" i="1"/>
  <c r="T40" i="1" s="1"/>
  <c r="D33" i="1" l="1"/>
  <c r="D10" i="2"/>
  <c r="N34" i="2"/>
  <c r="N18" i="2"/>
  <c r="D14" i="1"/>
  <c r="T14" i="1" s="1"/>
  <c r="D19" i="1"/>
  <c r="L19" i="1" s="1"/>
  <c r="D40" i="2"/>
  <c r="D24" i="2"/>
  <c r="N16" i="2"/>
  <c r="D22" i="2"/>
  <c r="N30" i="2"/>
  <c r="D36" i="2"/>
  <c r="N27" i="2"/>
  <c r="N28" i="2"/>
  <c r="N12" i="2"/>
  <c r="D26" i="1"/>
  <c r="J26" i="1" s="1"/>
  <c r="D34" i="2"/>
  <c r="D18" i="2"/>
  <c r="N10" i="2"/>
  <c r="D27" i="1"/>
  <c r="T27" i="1" s="1"/>
  <c r="D38" i="1"/>
  <c r="T38" i="1" s="1"/>
  <c r="N24" i="2"/>
  <c r="D20" i="1"/>
  <c r="D28" i="2"/>
  <c r="D12" i="2"/>
  <c r="N36" i="2"/>
  <c r="L37" i="1"/>
  <c r="T37" i="1"/>
  <c r="N37" i="1"/>
  <c r="J37" i="1"/>
  <c r="F37" i="1"/>
  <c r="L31" i="1"/>
  <c r="T31" i="1"/>
  <c r="N31" i="1"/>
  <c r="J31" i="1"/>
  <c r="F31" i="1"/>
  <c r="L25" i="1"/>
  <c r="T25" i="1"/>
  <c r="N25" i="1"/>
  <c r="J25" i="1"/>
  <c r="F25" i="1"/>
  <c r="N19" i="1"/>
  <c r="L13" i="1"/>
  <c r="T13" i="1"/>
  <c r="N13" i="1"/>
  <c r="J13" i="1"/>
  <c r="F13" i="1"/>
  <c r="N38" i="1"/>
  <c r="F32" i="1"/>
  <c r="L32" i="1"/>
  <c r="T32" i="1"/>
  <c r="N32" i="1"/>
  <c r="J32" i="1"/>
  <c r="T20" i="1"/>
  <c r="F20" i="1"/>
  <c r="L20" i="1"/>
  <c r="N20" i="1"/>
  <c r="J20" i="1"/>
  <c r="T8" i="1"/>
  <c r="N8" i="1"/>
  <c r="F8" i="1"/>
  <c r="L8" i="1"/>
  <c r="J8" i="1"/>
  <c r="T39" i="1"/>
  <c r="N39" i="1"/>
  <c r="J39" i="1"/>
  <c r="F39" i="1"/>
  <c r="L39" i="1"/>
  <c r="L33" i="1"/>
  <c r="T33" i="1"/>
  <c r="N33" i="1"/>
  <c r="J33" i="1"/>
  <c r="F33" i="1"/>
  <c r="T21" i="1"/>
  <c r="N21" i="1"/>
  <c r="J21" i="1"/>
  <c r="F21" i="1"/>
  <c r="L21" i="1"/>
  <c r="T15" i="1"/>
  <c r="N15" i="1"/>
  <c r="J15" i="1"/>
  <c r="F15" i="1"/>
  <c r="L15" i="1"/>
  <c r="T9" i="1"/>
  <c r="N9" i="1"/>
  <c r="J9" i="1"/>
  <c r="F9" i="1"/>
  <c r="L9" i="1"/>
  <c r="J18" i="1"/>
  <c r="N30" i="1"/>
  <c r="T36" i="1"/>
  <c r="T12" i="1"/>
  <c r="L29" i="1"/>
  <c r="L17" i="1"/>
  <c r="L11" i="1"/>
  <c r="L40" i="1"/>
  <c r="L34" i="1"/>
  <c r="L28" i="1"/>
  <c r="L22" i="1"/>
  <c r="L16" i="1"/>
  <c r="L10" i="1"/>
  <c r="F12" i="1"/>
  <c r="J24" i="1"/>
  <c r="N36" i="1"/>
  <c r="T18" i="1"/>
  <c r="F35" i="1"/>
  <c r="F29" i="1"/>
  <c r="F23" i="1"/>
  <c r="F17" i="1"/>
  <c r="F11" i="1"/>
  <c r="J35" i="1"/>
  <c r="J29" i="1"/>
  <c r="J23" i="1"/>
  <c r="J17" i="1"/>
  <c r="J11" i="1"/>
  <c r="N35" i="1"/>
  <c r="N29" i="1"/>
  <c r="N23" i="1"/>
  <c r="N17" i="1"/>
  <c r="N11" i="1"/>
  <c r="T35" i="1"/>
  <c r="T23" i="1"/>
  <c r="F30" i="1"/>
  <c r="J36" i="1"/>
  <c r="J12" i="1"/>
  <c r="N18" i="1"/>
  <c r="T30" i="1"/>
  <c r="F40" i="1"/>
  <c r="F34" i="1"/>
  <c r="F28" i="1"/>
  <c r="F22" i="1"/>
  <c r="F16" i="1"/>
  <c r="F10" i="1"/>
  <c r="J40" i="1"/>
  <c r="J34" i="1"/>
  <c r="J28" i="1"/>
  <c r="J22" i="1"/>
  <c r="J16" i="1"/>
  <c r="J10" i="1"/>
  <c r="N40" i="1"/>
  <c r="N34" i="1"/>
  <c r="N28" i="1"/>
  <c r="N22" i="1"/>
  <c r="N16" i="1"/>
  <c r="N10" i="1"/>
  <c r="F36" i="1"/>
  <c r="F24" i="1"/>
  <c r="F18" i="1"/>
  <c r="J30" i="1"/>
  <c r="N24" i="1"/>
  <c r="N12" i="1"/>
  <c r="T2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F27" i="1" l="1"/>
  <c r="N26" i="1"/>
  <c r="L27" i="1"/>
  <c r="L26" i="1"/>
  <c r="J27" i="1"/>
  <c r="T26" i="1"/>
  <c r="F19" i="1"/>
  <c r="N27" i="1"/>
  <c r="J19" i="1"/>
  <c r="F14" i="1"/>
  <c r="J14" i="1"/>
  <c r="T19" i="1"/>
  <c r="N14" i="1"/>
  <c r="L14" i="1"/>
  <c r="F38" i="1"/>
  <c r="L38" i="1"/>
  <c r="J38" i="1"/>
  <c r="F26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<sst xmlns="http://schemas.openxmlformats.org/spreadsheetml/2006/main" count="791" uniqueCount="328">
  <si>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</si>
  <si>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</si>
  <si>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</si>
  <si>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</si>
  <si>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</si>
  <si>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</si>
  <si>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</si>
  <si>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</si>
  <si>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</si>
  <si>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</si>
  <si>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</si>
  <si>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</si>
  <si>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</si>
  <si>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</si>
  <si>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</si>
  <si>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</si>
  <si>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</si>
  <si>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</si>
  <si>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</si>
  <si>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</si>
  <si>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</si>
  <si>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</si>
  <si>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</si>
  <si>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</si>
  <si>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</si>
  <si>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</si>
  <si>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</si>
  <si>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</si>
  <si>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</si>
  <si>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</si>
  <si>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</si>
  <si>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</si>
  <si>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</si>
  <si>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</si>
  <si>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</si>
  <si>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</si>
  <si>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</si>
  <si>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</si>
  <si>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</si>
  <si>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</si>
  <si>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</si>
  <si>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</si>
  <si>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</si>
  <si>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</si>
  <si>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</si>
  <si>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</si>
  <si>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</si>
  <si>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</si>
  <si>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</si>
  <si>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</si>
  <si>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</si>
  <si>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</si>
  <si>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</si>
  <si>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</si>
  <si>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</si>
  <si>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</si>
  <si>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</si>
  <si>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</si>
  <si>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</si>
  <si>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</si>
  <si>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</si>
  <si>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</si>
  <si>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</si>
  <si>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</si>
  <si>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</si>
  <si>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</si>
  <si>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</si>
  <si>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</si>
  <si>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</si>
  <si>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</si>
  <si>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</si>
  <si>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</si>
  <si>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</si>
  <si>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</si>
  <si>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</si>
  <si>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</si>
  <si>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</si>
  <si>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</si>
  <si>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</si>
  <si>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</si>
  <si>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</si>
  <si>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</si>
  <si>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</si>
  <si>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</si>
  <si>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</si>
  <si>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</si>
  <si>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</si>
  <si>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</si>
  <si>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</si>
  <si>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</si>
  <si>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</si>
  <si>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</si>
  <si>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</si>
  <si>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</si>
  <si>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</si>
  <si>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</si>
  <si>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</si>
  <si>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</si>
  <si>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</si>
  <si>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</si>
  <si>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</si>
  <si>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</si>
  <si>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</si>
  <si>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</si>
  <si>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</si>
  <si>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</si>
  <si>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</si>
  <si>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</si>
  <si>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</si>
  <si>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</si>
  <si>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</si>
  <si>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</si>
  <si>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</si>
  <si>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</si>
  <si>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</si>
  <si>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</si>
  <si>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</si>
  <si>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</si>
  <si>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</si>
  <si>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</si>
  <si>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</si>
  <si>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</si>
  <si>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</si>
  <si>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</si>
  <si>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</si>
  <si>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</si>
  <si>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</si>
  <si>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</si>
  <si>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</si>
  <si>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</si>
  <si>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</si>
  <si>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</si>
  <si>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</si>
  <si>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</si>
  <si>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</si>
  <si>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</si>
  <si>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</si>
  <si>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</si>
  <si>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</si>
  <si>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</si>
  <si>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</si>
  <si>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</si>
  <si>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</si>
  <si>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</si>
  <si>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</si>
  <si>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</si>
  <si>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</si>
  <si>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</si>
  <si>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</si>
  <si>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</si>
  <si>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</si>
  <si>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</si>
  <si>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</si>
  <si>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</si>
  <si>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</si>
  <si>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</si>
  <si>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</si>
  <si>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</si>
  <si>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</si>
  <si>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</si>
  <si>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</si>
  <si>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</si>
  <si>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</si>
  <si>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</si>
  <si>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</si>
  <si>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</si>
  <si>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</si>
  <si>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</si>
  <si>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</si>
  <si>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</si>
  <si>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</si>
  <si>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</si>
  <si>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</si>
  <si>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</si>
  <si>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</si>
  <si>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</si>
  <si>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</si>
  <si>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</si>
  <si>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</si>
  <si>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</si>
  <si>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</si>
  <si>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</si>
  <si>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</si>
  <si>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</si>
  <si>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</si>
  <si>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</si>
  <si>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</si>
  <si>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</si>
  <si>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</si>
  <si>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</si>
  <si>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</si>
  <si>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</si>
  <si>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</si>
  <si>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</si>
  <si>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</si>
  <si>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</si>
  <si>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</si>
  <si>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</si>
  <si>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</si>
  <si>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</si>
  <si>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</si>
  <si>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</si>
  <si>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</si>
  <si>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</si>
  <si>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</si>
  <si>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</si>
  <si>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</si>
  <si>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</si>
  <si>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</si>
  <si>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</si>
  <si>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</si>
  <si>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</si>
  <si>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</si>
  <si>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</si>
  <si>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</si>
  <si>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</si>
  <si>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</si>
  <si>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</si>
  <si>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</si>
  <si>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</si>
  <si>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</si>
  <si>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</si>
  <si>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</si>
  <si>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</si>
  <si>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</si>
  <si>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</si>
  <si>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</si>
  <si>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</si>
  <si>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</si>
  <si>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</si>
  <si>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</si>
  <si>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</si>
  <si>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</si>
  <si>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</si>
  <si>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</si>
  <si>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</si>
  <si>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</si>
  <si>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</si>
  <si>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</si>
  <si>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</si>
  <si>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</si>
  <si>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</si>
  <si>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</si>
  <si>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</si>
  <si>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</si>
  <si>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</si>
  <si>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</si>
  <si>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</si>
  <si>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</si>
  <si>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</si>
  <si>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</si>
  <si>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</si>
  <si>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</si>
  <si>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</si>
  <si>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</si>
  <si>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</si>
  <si>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14000</t>
  </si>
  <si>
    <t>水洗化人口等（令和5年度実績）</t>
    <phoneticPr fontId="3"/>
  </si>
  <si>
    <t>し尿処理の状況（令和5年度実績）</t>
    <phoneticPr fontId="3"/>
  </si>
  <si>
    <t>14100</t>
  </si>
  <si>
    <t>横浜市</t>
  </si>
  <si>
    <t/>
  </si>
  <si>
    <t>○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</si>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</sst>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327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40</v>
      </c>
      <c r="B7" s="108" t="s">
        <v>256</v>
      </c>
      <c r="C7" s="92" t="s">
        <v>198</v>
      </c>
      <c r="D7" s="93">
        <f t="shared" ref="D7:D40" si="0">+SUM(E7,+I7)</f>
        <v>9227786</v>
      </c>
      <c r="E7" s="93">
        <f t="shared" ref="E7:E40" si="1">+SUM(G7+H7)</f>
        <v>22798</v>
      </c>
      <c r="F7" s="94">
        <f t="shared" ref="F7:F40" si="2">IF(D7&gt;0,E7/D7*100,"-")</f>
        <v>0.24705817841896202</v>
      </c>
      <c r="G7" s="93">
        <f>SUM(G$8:G$207)</f>
        <v>22791</v>
      </c>
      <c r="H7" s="93">
        <f>SUM(H$8:H$207)</f>
        <v>7</v>
      </c>
      <c r="I7" s="93">
        <f t="shared" ref="I7:I40" si="3">+SUM(K7,+M7,O7+P7)</f>
        <v>9204988</v>
      </c>
      <c r="J7" s="94">
        <f t="shared" ref="J7:J40" si="4">IF(D7&gt;0,I7/D7*100,"-")</f>
        <v>99.752941821581047</v>
      </c>
      <c r="K7" s="93">
        <f>SUM(K$8:K$207)</f>
        <v>8867546</v>
      </c>
      <c r="L7" s="94">
        <f t="shared" ref="L7:L40" si="5">IF(D7&gt;0,K7/D7*100,"-")</f>
        <v>96.096138336974875</v>
      </c>
      <c r="M7" s="93">
        <f>SUM(M$8:M$207)</f>
        <v>0</v>
      </c>
      <c r="N7" s="94">
        <f t="shared" ref="N7:N40" si="6">IF(D7&gt;0,M7/D7*100,"-")</f>
        <v>0</v>
      </c>
      <c r="O7" s="91">
        <f>SUM(O$8:O$207)</f>
        <v>2964</v>
      </c>
      <c r="P7" s="93">
        <f t="shared" ref="P7:P40" si="7">SUM(Q7:S7)</f>
        <v>334478</v>
      </c>
      <c r="Q7" s="93">
        <f>SUM(Q$8:Q$207)</f>
        <v>175593</v>
      </c>
      <c r="R7" s="93">
        <f>SUM(R$8:R$207)</f>
        <v>133288</v>
      </c>
      <c r="S7" s="93">
        <f>SUM(S$8:S$207)</f>
        <v>25597</v>
      </c>
      <c r="T7" s="94">
        <f t="shared" ref="T7:T40" si="8">IF(D7&gt;0,P7/D7*100,"-")</f>
        <v>3.6246831038344411</v>
      </c>
      <c r="U7" s="93">
        <f>SUM(U$8:U$207)</f>
        <v>231421</v>
      </c>
      <c r="V7" s="95">
        <f t="shared" ref="V7:AC7" si="9">COUNTIF(V$8:V$207,"○")</f>
        <v>6</v>
      </c>
      <c r="W7" s="95">
        <f t="shared" si="9"/>
        <v>24</v>
      </c>
      <c r="X7" s="95">
        <f t="shared" si="9"/>
        <v>1</v>
      </c>
      <c r="Y7" s="95">
        <f t="shared" si="9"/>
        <v>2</v>
      </c>
      <c r="Z7" s="95">
        <f t="shared" si="9"/>
        <v>9</v>
      </c>
      <c r="AA7" s="95">
        <f t="shared" si="9"/>
        <v>0</v>
      </c>
      <c r="AB7" s="95">
        <f t="shared" si="9"/>
        <v>1</v>
      </c>
      <c r="AC7" s="95">
        <f t="shared" si="9"/>
        <v>23</v>
      </c>
    </row>
    <row r="8" spans="1:31" ht="13.5" customHeight="1" x14ac:dyDescent="0.15">
      <c r="A8" s="85" t="s">
        <v>40</v>
      </c>
      <c r="B8" s="86" t="s">
        <v>259</v>
      </c>
      <c r="C8" s="85" t="s">
        <v>260</v>
      </c>
      <c r="D8" s="87">
        <f t="shared" si="0"/>
        <v>3771766</v>
      </c>
      <c r="E8" s="87">
        <f t="shared" si="1"/>
        <v>4884</v>
      </c>
      <c r="F8" s="106">
        <f t="shared" si="2"/>
        <v>0.12948841471077474</v>
      </c>
      <c r="G8" s="87">
        <v>4884</v>
      </c>
      <c r="H8" s="87">
        <v>0</v>
      </c>
      <c r="I8" s="87">
        <f t="shared" si="3"/>
        <v>3766882</v>
      </c>
      <c r="J8" s="88">
        <f t="shared" si="4"/>
        <v>99.870511585289222</v>
      </c>
      <c r="K8" s="87">
        <v>3758941</v>
      </c>
      <c r="L8" s="88">
        <f t="shared" si="5"/>
        <v>99.659973603876807</v>
      </c>
      <c r="M8" s="87">
        <v>0</v>
      </c>
      <c r="N8" s="88">
        <f t="shared" si="6"/>
        <v>0</v>
      </c>
      <c r="O8" s="87">
        <v>0</v>
      </c>
      <c r="P8" s="87">
        <f t="shared" si="7"/>
        <v>7941</v>
      </c>
      <c r="Q8" s="87">
        <v>6527</v>
      </c>
      <c r="R8" s="87">
        <v>1414</v>
      </c>
      <c r="S8" s="87">
        <v>0</v>
      </c>
      <c r="T8" s="88">
        <f t="shared" si="8"/>
        <v>0.21053798141242061</v>
      </c>
      <c r="U8" s="87">
        <v>115474</v>
      </c>
      <c r="V8" s="85" t="s">
        <v>262</v>
      </c>
      <c r="W8" s="85"/>
      <c r="X8" s="85"/>
      <c r="Y8" s="85"/>
      <c r="Z8" s="85"/>
      <c r="AA8" s="85"/>
      <c r="AB8" s="85" t="s">
        <v>262</v>
      </c>
      <c r="AC8" s="85"/>
      <c r="AD8" s="115" t="s">
        <v>261</v>
      </c>
    </row>
    <row r="9" spans="1:31" ht="13.5" customHeight="1" x14ac:dyDescent="0.15">
      <c r="A9" s="85" t="s">
        <v>40</v>
      </c>
      <c r="B9" s="86" t="s">
        <v>263</v>
      </c>
      <c r="C9" s="85" t="s">
        <v>264</v>
      </c>
      <c r="D9" s="87">
        <f t="shared" si="0"/>
        <v>1529436</v>
      </c>
      <c r="E9" s="87">
        <f t="shared" si="1"/>
        <v>1273</v>
      </c>
      <c r="F9" s="106">
        <f t="shared" si="2"/>
        <v>8.3233296456994607E-2</v>
      </c>
      <c r="G9" s="87">
        <v>1273</v>
      </c>
      <c r="H9" s="87">
        <v>0</v>
      </c>
      <c r="I9" s="87">
        <f t="shared" si="3"/>
        <v>1528163</v>
      </c>
      <c r="J9" s="88">
        <f t="shared" si="4"/>
        <v>99.916766703543004</v>
      </c>
      <c r="K9" s="87">
        <v>1522958</v>
      </c>
      <c r="L9" s="88">
        <f t="shared" si="5"/>
        <v>99.576445173253418</v>
      </c>
      <c r="M9" s="87">
        <v>0</v>
      </c>
      <c r="N9" s="88">
        <f t="shared" si="6"/>
        <v>0</v>
      </c>
      <c r="O9" s="87">
        <v>0</v>
      </c>
      <c r="P9" s="87">
        <f t="shared" si="7"/>
        <v>5205</v>
      </c>
      <c r="Q9" s="87">
        <v>3417</v>
      </c>
      <c r="R9" s="87">
        <v>1788</v>
      </c>
      <c r="S9" s="87">
        <v>0</v>
      </c>
      <c r="T9" s="88">
        <f t="shared" si="8"/>
        <v>0.34032153028959694</v>
      </c>
      <c r="U9" s="87">
        <v>50110</v>
      </c>
      <c r="V9" s="85"/>
      <c r="W9" s="85"/>
      <c r="X9" s="85" t="s">
        <v>262</v>
      </c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40</v>
      </c>
      <c r="B10" s="86" t="s">
        <v>265</v>
      </c>
      <c r="C10" s="85" t="s">
        <v>266</v>
      </c>
      <c r="D10" s="87">
        <f t="shared" si="0"/>
        <v>718174</v>
      </c>
      <c r="E10" s="87">
        <f t="shared" si="1"/>
        <v>2289</v>
      </c>
      <c r="F10" s="106">
        <f t="shared" si="2"/>
        <v>0.31872498865177523</v>
      </c>
      <c r="G10" s="87">
        <v>2289</v>
      </c>
      <c r="H10" s="87">
        <v>0</v>
      </c>
      <c r="I10" s="87">
        <f t="shared" si="3"/>
        <v>715885</v>
      </c>
      <c r="J10" s="88">
        <f t="shared" si="4"/>
        <v>99.68127501134822</v>
      </c>
      <c r="K10" s="87">
        <v>695279</v>
      </c>
      <c r="L10" s="88">
        <f t="shared" si="5"/>
        <v>96.812053903371606</v>
      </c>
      <c r="M10" s="87">
        <v>0</v>
      </c>
      <c r="N10" s="88">
        <f t="shared" si="6"/>
        <v>0</v>
      </c>
      <c r="O10" s="87">
        <v>233</v>
      </c>
      <c r="P10" s="87">
        <f t="shared" si="7"/>
        <v>20373</v>
      </c>
      <c r="Q10" s="87">
        <v>0</v>
      </c>
      <c r="R10" s="87">
        <v>3094</v>
      </c>
      <c r="S10" s="87">
        <v>17279</v>
      </c>
      <c r="T10" s="88">
        <f t="shared" si="8"/>
        <v>2.8367777168207144</v>
      </c>
      <c r="U10" s="87">
        <v>0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40</v>
      </c>
      <c r="B11" s="86" t="s">
        <v>267</v>
      </c>
      <c r="C11" s="85" t="s">
        <v>268</v>
      </c>
      <c r="D11" s="87">
        <f t="shared" si="0"/>
        <v>384663</v>
      </c>
      <c r="E11" s="87">
        <f t="shared" si="1"/>
        <v>421</v>
      </c>
      <c r="F11" s="106">
        <f t="shared" si="2"/>
        <v>0.10944645052942446</v>
      </c>
      <c r="G11" s="87">
        <v>421</v>
      </c>
      <c r="H11" s="87">
        <v>0</v>
      </c>
      <c r="I11" s="87">
        <f t="shared" si="3"/>
        <v>384242</v>
      </c>
      <c r="J11" s="88">
        <f t="shared" si="4"/>
        <v>99.890553549470567</v>
      </c>
      <c r="K11" s="87">
        <v>366712</v>
      </c>
      <c r="L11" s="88">
        <f t="shared" si="5"/>
        <v>95.333317735264373</v>
      </c>
      <c r="M11" s="87">
        <v>0</v>
      </c>
      <c r="N11" s="88">
        <f t="shared" si="6"/>
        <v>0</v>
      </c>
      <c r="O11" s="87">
        <v>0</v>
      </c>
      <c r="P11" s="87">
        <f t="shared" si="7"/>
        <v>17530</v>
      </c>
      <c r="Q11" s="87">
        <v>14166</v>
      </c>
      <c r="R11" s="87">
        <v>3364</v>
      </c>
      <c r="S11" s="87">
        <v>0</v>
      </c>
      <c r="T11" s="88">
        <f t="shared" si="8"/>
        <v>4.5572358142062015</v>
      </c>
      <c r="U11" s="87">
        <v>0</v>
      </c>
      <c r="V11" s="85"/>
      <c r="W11" s="85" t="s">
        <v>262</v>
      </c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40</v>
      </c>
      <c r="B12" s="86" t="s">
        <v>269</v>
      </c>
      <c r="C12" s="85" t="s">
        <v>270</v>
      </c>
      <c r="D12" s="87">
        <f t="shared" si="0"/>
        <v>258463</v>
      </c>
      <c r="E12" s="87">
        <f t="shared" si="1"/>
        <v>342</v>
      </c>
      <c r="F12" s="106">
        <f t="shared" si="2"/>
        <v>0.13232068032948621</v>
      </c>
      <c r="G12" s="87">
        <v>342</v>
      </c>
      <c r="H12" s="87">
        <v>0</v>
      </c>
      <c r="I12" s="87">
        <f t="shared" si="3"/>
        <v>258121</v>
      </c>
      <c r="J12" s="88">
        <f t="shared" si="4"/>
        <v>99.867679319670515</v>
      </c>
      <c r="K12" s="87">
        <v>251265</v>
      </c>
      <c r="L12" s="88">
        <f t="shared" si="5"/>
        <v>97.215075271895785</v>
      </c>
      <c r="M12" s="87">
        <v>0</v>
      </c>
      <c r="N12" s="88">
        <f t="shared" si="6"/>
        <v>0</v>
      </c>
      <c r="O12" s="87">
        <v>2731</v>
      </c>
      <c r="P12" s="87">
        <f t="shared" si="7"/>
        <v>4125</v>
      </c>
      <c r="Q12" s="87">
        <v>2419</v>
      </c>
      <c r="R12" s="87">
        <v>1706</v>
      </c>
      <c r="S12" s="87">
        <v>0</v>
      </c>
      <c r="T12" s="88">
        <f t="shared" si="8"/>
        <v>1.5959731180091541</v>
      </c>
      <c r="U12" s="87">
        <v>5880</v>
      </c>
      <c r="V12" s="85"/>
      <c r="W12" s="85" t="s">
        <v>262</v>
      </c>
      <c r="X12" s="85"/>
      <c r="Y12" s="85"/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40</v>
      </c>
      <c r="B13" s="86" t="s">
        <v>271</v>
      </c>
      <c r="C13" s="85" t="s">
        <v>272</v>
      </c>
      <c r="D13" s="87">
        <f t="shared" si="0"/>
        <v>175953</v>
      </c>
      <c r="E13" s="87">
        <f t="shared" si="1"/>
        <v>205</v>
      </c>
      <c r="F13" s="106">
        <f t="shared" si="2"/>
        <v>0.11650838576210694</v>
      </c>
      <c r="G13" s="87">
        <v>205</v>
      </c>
      <c r="H13" s="87">
        <v>0</v>
      </c>
      <c r="I13" s="87">
        <f t="shared" si="3"/>
        <v>175748</v>
      </c>
      <c r="J13" s="88">
        <f t="shared" si="4"/>
        <v>99.883491614237897</v>
      </c>
      <c r="K13" s="87">
        <v>156466</v>
      </c>
      <c r="L13" s="88">
        <f t="shared" si="5"/>
        <v>88.92488334953083</v>
      </c>
      <c r="M13" s="87">
        <v>0</v>
      </c>
      <c r="N13" s="88">
        <f t="shared" si="6"/>
        <v>0</v>
      </c>
      <c r="O13" s="87">
        <v>0</v>
      </c>
      <c r="P13" s="87">
        <f t="shared" si="7"/>
        <v>19282</v>
      </c>
      <c r="Q13" s="87">
        <v>15636</v>
      </c>
      <c r="R13" s="87">
        <v>3646</v>
      </c>
      <c r="S13" s="87">
        <v>0</v>
      </c>
      <c r="T13" s="88">
        <f t="shared" si="8"/>
        <v>10.958608264707053</v>
      </c>
      <c r="U13" s="87">
        <v>1817</v>
      </c>
      <c r="V13" s="85"/>
      <c r="W13" s="85" t="s">
        <v>262</v>
      </c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40</v>
      </c>
      <c r="B14" s="86" t="s">
        <v>273</v>
      </c>
      <c r="C14" s="85" t="s">
        <v>274</v>
      </c>
      <c r="D14" s="87">
        <f t="shared" si="0"/>
        <v>443986</v>
      </c>
      <c r="E14" s="87">
        <f t="shared" si="1"/>
        <v>929</v>
      </c>
      <c r="F14" s="106">
        <f t="shared" si="2"/>
        <v>0.20924083191812354</v>
      </c>
      <c r="G14" s="87">
        <v>929</v>
      </c>
      <c r="H14" s="87">
        <v>0</v>
      </c>
      <c r="I14" s="87">
        <f t="shared" si="3"/>
        <v>443057</v>
      </c>
      <c r="J14" s="88">
        <f t="shared" si="4"/>
        <v>99.790759168081877</v>
      </c>
      <c r="K14" s="87">
        <v>427303</v>
      </c>
      <c r="L14" s="88">
        <f t="shared" si="5"/>
        <v>96.242449086232455</v>
      </c>
      <c r="M14" s="87">
        <v>0</v>
      </c>
      <c r="N14" s="88">
        <f t="shared" si="6"/>
        <v>0</v>
      </c>
      <c r="O14" s="87">
        <v>0</v>
      </c>
      <c r="P14" s="87">
        <f t="shared" si="7"/>
        <v>15754</v>
      </c>
      <c r="Q14" s="87">
        <v>12330</v>
      </c>
      <c r="R14" s="87">
        <v>3424</v>
      </c>
      <c r="S14" s="87">
        <v>0</v>
      </c>
      <c r="T14" s="88">
        <f t="shared" si="8"/>
        <v>3.5483100818494275</v>
      </c>
      <c r="U14" s="87">
        <v>7908</v>
      </c>
      <c r="V14" s="85"/>
      <c r="W14" s="85" t="s">
        <v>262</v>
      </c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40</v>
      </c>
      <c r="B15" s="86" t="s">
        <v>275</v>
      </c>
      <c r="C15" s="85" t="s">
        <v>276</v>
      </c>
      <c r="D15" s="87">
        <f t="shared" si="0"/>
        <v>187052</v>
      </c>
      <c r="E15" s="87">
        <f t="shared" si="1"/>
        <v>1077</v>
      </c>
      <c r="F15" s="106">
        <f t="shared" si="2"/>
        <v>0.57577572012060818</v>
      </c>
      <c r="G15" s="87">
        <v>1077</v>
      </c>
      <c r="H15" s="87">
        <v>0</v>
      </c>
      <c r="I15" s="87">
        <f t="shared" si="3"/>
        <v>185975</v>
      </c>
      <c r="J15" s="88">
        <f t="shared" si="4"/>
        <v>99.424224279879397</v>
      </c>
      <c r="K15" s="87">
        <v>147678</v>
      </c>
      <c r="L15" s="88">
        <f t="shared" si="5"/>
        <v>78.95023843637064</v>
      </c>
      <c r="M15" s="87">
        <v>0</v>
      </c>
      <c r="N15" s="88">
        <f t="shared" si="6"/>
        <v>0</v>
      </c>
      <c r="O15" s="87">
        <v>0</v>
      </c>
      <c r="P15" s="87">
        <f t="shared" si="7"/>
        <v>38297</v>
      </c>
      <c r="Q15" s="87">
        <v>25006</v>
      </c>
      <c r="R15" s="87">
        <v>13291</v>
      </c>
      <c r="S15" s="87">
        <v>0</v>
      </c>
      <c r="T15" s="88">
        <f t="shared" si="8"/>
        <v>20.473985843508757</v>
      </c>
      <c r="U15" s="87">
        <v>3048</v>
      </c>
      <c r="V15" s="85"/>
      <c r="W15" s="85" t="s">
        <v>262</v>
      </c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40</v>
      </c>
      <c r="B16" s="86" t="s">
        <v>277</v>
      </c>
      <c r="C16" s="85" t="s">
        <v>278</v>
      </c>
      <c r="D16" s="87">
        <f t="shared" si="0"/>
        <v>247588</v>
      </c>
      <c r="E16" s="87">
        <f t="shared" si="1"/>
        <v>453</v>
      </c>
      <c r="F16" s="106">
        <f t="shared" si="2"/>
        <v>0.18296524871964714</v>
      </c>
      <c r="G16" s="87">
        <v>453</v>
      </c>
      <c r="H16" s="87">
        <v>0</v>
      </c>
      <c r="I16" s="87">
        <f t="shared" si="3"/>
        <v>247135</v>
      </c>
      <c r="J16" s="88">
        <f t="shared" si="4"/>
        <v>99.81703475128036</v>
      </c>
      <c r="K16" s="87">
        <v>233409</v>
      </c>
      <c r="L16" s="88">
        <f t="shared" si="5"/>
        <v>94.273147325395414</v>
      </c>
      <c r="M16" s="87">
        <v>0</v>
      </c>
      <c r="N16" s="88">
        <f t="shared" si="6"/>
        <v>0</v>
      </c>
      <c r="O16" s="87">
        <v>0</v>
      </c>
      <c r="P16" s="87">
        <f t="shared" si="7"/>
        <v>13726</v>
      </c>
      <c r="Q16" s="87">
        <v>7557</v>
      </c>
      <c r="R16" s="87">
        <v>6169</v>
      </c>
      <c r="S16" s="87">
        <v>0</v>
      </c>
      <c r="T16" s="88">
        <f t="shared" si="8"/>
        <v>5.5438874258849378</v>
      </c>
      <c r="U16" s="87">
        <v>2329</v>
      </c>
      <c r="V16" s="85"/>
      <c r="W16" s="85" t="s">
        <v>262</v>
      </c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40</v>
      </c>
      <c r="B17" s="86" t="s">
        <v>279</v>
      </c>
      <c r="C17" s="85" t="s">
        <v>280</v>
      </c>
      <c r="D17" s="87">
        <f t="shared" si="0"/>
        <v>58541</v>
      </c>
      <c r="E17" s="87">
        <f t="shared" si="1"/>
        <v>56</v>
      </c>
      <c r="F17" s="106">
        <f t="shared" si="2"/>
        <v>9.5659452349635299E-2</v>
      </c>
      <c r="G17" s="87">
        <v>56</v>
      </c>
      <c r="H17" s="87">
        <v>0</v>
      </c>
      <c r="I17" s="87">
        <f t="shared" si="3"/>
        <v>58485</v>
      </c>
      <c r="J17" s="88">
        <f t="shared" si="4"/>
        <v>99.904340547650364</v>
      </c>
      <c r="K17" s="87">
        <v>58360</v>
      </c>
      <c r="L17" s="88">
        <f t="shared" si="5"/>
        <v>99.690814984369922</v>
      </c>
      <c r="M17" s="87">
        <v>0</v>
      </c>
      <c r="N17" s="88">
        <f t="shared" si="6"/>
        <v>0</v>
      </c>
      <c r="O17" s="87">
        <v>0</v>
      </c>
      <c r="P17" s="87">
        <f t="shared" si="7"/>
        <v>125</v>
      </c>
      <c r="Q17" s="87">
        <v>125</v>
      </c>
      <c r="R17" s="87">
        <v>0</v>
      </c>
      <c r="S17" s="87">
        <v>0</v>
      </c>
      <c r="T17" s="88">
        <f t="shared" si="8"/>
        <v>0.21352556328043593</v>
      </c>
      <c r="U17" s="87">
        <v>595</v>
      </c>
      <c r="V17" s="85"/>
      <c r="W17" s="85"/>
      <c r="X17" s="85"/>
      <c r="Y17" s="85" t="s">
        <v>262</v>
      </c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40</v>
      </c>
      <c r="B18" s="86" t="s">
        <v>281</v>
      </c>
      <c r="C18" s="85" t="s">
        <v>282</v>
      </c>
      <c r="D18" s="87">
        <f t="shared" si="0"/>
        <v>40762</v>
      </c>
      <c r="E18" s="87">
        <f t="shared" si="1"/>
        <v>2362</v>
      </c>
      <c r="F18" s="106">
        <f t="shared" si="2"/>
        <v>5.7946126294097438</v>
      </c>
      <c r="G18" s="87">
        <v>2362</v>
      </c>
      <c r="H18" s="87">
        <v>0</v>
      </c>
      <c r="I18" s="87">
        <f t="shared" si="3"/>
        <v>38400</v>
      </c>
      <c r="J18" s="88">
        <f t="shared" si="4"/>
        <v>94.205387370590259</v>
      </c>
      <c r="K18" s="87">
        <v>13247</v>
      </c>
      <c r="L18" s="88">
        <f t="shared" si="5"/>
        <v>32.498405377557525</v>
      </c>
      <c r="M18" s="87">
        <v>0</v>
      </c>
      <c r="N18" s="88">
        <f t="shared" si="6"/>
        <v>0</v>
      </c>
      <c r="O18" s="87">
        <v>0</v>
      </c>
      <c r="P18" s="87">
        <f t="shared" si="7"/>
        <v>25153</v>
      </c>
      <c r="Q18" s="87">
        <v>11491</v>
      </c>
      <c r="R18" s="87">
        <v>13662</v>
      </c>
      <c r="S18" s="87">
        <v>0</v>
      </c>
      <c r="T18" s="88">
        <f t="shared" si="8"/>
        <v>61.706981993032727</v>
      </c>
      <c r="U18" s="87">
        <v>432</v>
      </c>
      <c r="V18" s="85"/>
      <c r="W18" s="85" t="s">
        <v>262</v>
      </c>
      <c r="X18" s="85"/>
      <c r="Y18" s="85"/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40</v>
      </c>
      <c r="B19" s="86" t="s">
        <v>283</v>
      </c>
      <c r="C19" s="85" t="s">
        <v>284</v>
      </c>
      <c r="D19" s="87">
        <f t="shared" si="0"/>
        <v>161278</v>
      </c>
      <c r="E19" s="87">
        <f t="shared" si="1"/>
        <v>373</v>
      </c>
      <c r="F19" s="106">
        <f t="shared" si="2"/>
        <v>0.23127766961395851</v>
      </c>
      <c r="G19" s="87">
        <v>366</v>
      </c>
      <c r="H19" s="87">
        <v>7</v>
      </c>
      <c r="I19" s="87">
        <f t="shared" si="3"/>
        <v>160905</v>
      </c>
      <c r="J19" s="88">
        <f t="shared" si="4"/>
        <v>99.768722330386041</v>
      </c>
      <c r="K19" s="87">
        <v>132609</v>
      </c>
      <c r="L19" s="88">
        <f t="shared" si="5"/>
        <v>82.223861903049382</v>
      </c>
      <c r="M19" s="87">
        <v>0</v>
      </c>
      <c r="N19" s="88">
        <f t="shared" si="6"/>
        <v>0</v>
      </c>
      <c r="O19" s="87">
        <v>0</v>
      </c>
      <c r="P19" s="87">
        <f t="shared" si="7"/>
        <v>28296</v>
      </c>
      <c r="Q19" s="87">
        <v>11344</v>
      </c>
      <c r="R19" s="87">
        <v>16952</v>
      </c>
      <c r="S19" s="87">
        <v>0</v>
      </c>
      <c r="T19" s="88">
        <f t="shared" si="8"/>
        <v>17.544860427336648</v>
      </c>
      <c r="U19" s="87">
        <v>4347</v>
      </c>
      <c r="V19" s="85"/>
      <c r="W19" s="85" t="s">
        <v>262</v>
      </c>
      <c r="X19" s="85"/>
      <c r="Y19" s="85"/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40</v>
      </c>
      <c r="B20" s="86" t="s">
        <v>285</v>
      </c>
      <c r="C20" s="85" t="s">
        <v>286</v>
      </c>
      <c r="D20" s="87">
        <f t="shared" si="0"/>
        <v>224058</v>
      </c>
      <c r="E20" s="87">
        <f t="shared" si="1"/>
        <v>4651</v>
      </c>
      <c r="F20" s="106">
        <f t="shared" si="2"/>
        <v>2.0758018013193014</v>
      </c>
      <c r="G20" s="87">
        <v>4651</v>
      </c>
      <c r="H20" s="87">
        <v>0</v>
      </c>
      <c r="I20" s="87">
        <f t="shared" si="3"/>
        <v>219407</v>
      </c>
      <c r="J20" s="88">
        <f t="shared" si="4"/>
        <v>97.924198198680699</v>
      </c>
      <c r="K20" s="87">
        <v>199897</v>
      </c>
      <c r="L20" s="88">
        <f t="shared" si="5"/>
        <v>89.216631407939019</v>
      </c>
      <c r="M20" s="87">
        <v>0</v>
      </c>
      <c r="N20" s="88">
        <f t="shared" si="6"/>
        <v>0</v>
      </c>
      <c r="O20" s="87">
        <v>0</v>
      </c>
      <c r="P20" s="87">
        <f t="shared" si="7"/>
        <v>19510</v>
      </c>
      <c r="Q20" s="87">
        <v>7420</v>
      </c>
      <c r="R20" s="87">
        <v>12090</v>
      </c>
      <c r="S20" s="87">
        <v>0</v>
      </c>
      <c r="T20" s="88">
        <f t="shared" si="8"/>
        <v>8.7075667907416836</v>
      </c>
      <c r="U20" s="87">
        <v>9186</v>
      </c>
      <c r="V20" s="85"/>
      <c r="W20" s="85" t="s">
        <v>262</v>
      </c>
      <c r="X20" s="85"/>
      <c r="Y20" s="85"/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40</v>
      </c>
      <c r="B21" s="86" t="s">
        <v>287</v>
      </c>
      <c r="C21" s="85" t="s">
        <v>288</v>
      </c>
      <c r="D21" s="87">
        <f t="shared" si="0"/>
        <v>244606</v>
      </c>
      <c r="E21" s="87">
        <f t="shared" si="1"/>
        <v>274</v>
      </c>
      <c r="F21" s="106">
        <f t="shared" si="2"/>
        <v>0.11201687611914671</v>
      </c>
      <c r="G21" s="87">
        <v>274</v>
      </c>
      <c r="H21" s="87">
        <v>0</v>
      </c>
      <c r="I21" s="87">
        <f t="shared" si="3"/>
        <v>244332</v>
      </c>
      <c r="J21" s="88">
        <f t="shared" si="4"/>
        <v>99.887983123880858</v>
      </c>
      <c r="K21" s="87">
        <v>231926</v>
      </c>
      <c r="L21" s="88">
        <f t="shared" si="5"/>
        <v>94.816153324121245</v>
      </c>
      <c r="M21" s="87">
        <v>0</v>
      </c>
      <c r="N21" s="88">
        <f t="shared" si="6"/>
        <v>0</v>
      </c>
      <c r="O21" s="87">
        <v>0</v>
      </c>
      <c r="P21" s="87">
        <f t="shared" si="7"/>
        <v>12406</v>
      </c>
      <c r="Q21" s="87">
        <v>6977</v>
      </c>
      <c r="R21" s="87">
        <v>5429</v>
      </c>
      <c r="S21" s="87">
        <v>0</v>
      </c>
      <c r="T21" s="88">
        <f t="shared" si="8"/>
        <v>5.0718297997596133</v>
      </c>
      <c r="U21" s="87">
        <v>7778</v>
      </c>
      <c r="V21" s="85"/>
      <c r="W21" s="85" t="s">
        <v>262</v>
      </c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40</v>
      </c>
      <c r="B22" s="86" t="s">
        <v>289</v>
      </c>
      <c r="C22" s="85" t="s">
        <v>290</v>
      </c>
      <c r="D22" s="87">
        <f t="shared" si="0"/>
        <v>100128</v>
      </c>
      <c r="E22" s="87">
        <f t="shared" si="1"/>
        <v>682</v>
      </c>
      <c r="F22" s="106">
        <f t="shared" si="2"/>
        <v>0.68112815596037068</v>
      </c>
      <c r="G22" s="87">
        <v>682</v>
      </c>
      <c r="H22" s="87">
        <v>0</v>
      </c>
      <c r="I22" s="87">
        <f t="shared" si="3"/>
        <v>99446</v>
      </c>
      <c r="J22" s="88">
        <f t="shared" si="4"/>
        <v>99.31887184403962</v>
      </c>
      <c r="K22" s="87">
        <v>77183</v>
      </c>
      <c r="L22" s="88">
        <f t="shared" si="5"/>
        <v>77.084332054969636</v>
      </c>
      <c r="M22" s="87">
        <v>0</v>
      </c>
      <c r="N22" s="88">
        <f t="shared" si="6"/>
        <v>0</v>
      </c>
      <c r="O22" s="87">
        <v>0</v>
      </c>
      <c r="P22" s="87">
        <f t="shared" si="7"/>
        <v>22263</v>
      </c>
      <c r="Q22" s="87">
        <v>11285</v>
      </c>
      <c r="R22" s="87">
        <v>10978</v>
      </c>
      <c r="S22" s="87">
        <v>0</v>
      </c>
      <c r="T22" s="88">
        <f t="shared" si="8"/>
        <v>22.234539789069991</v>
      </c>
      <c r="U22" s="87">
        <v>3067</v>
      </c>
      <c r="V22" s="85"/>
      <c r="W22" s="85" t="s">
        <v>262</v>
      </c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40</v>
      </c>
      <c r="B23" s="86" t="s">
        <v>291</v>
      </c>
      <c r="C23" s="85" t="s">
        <v>292</v>
      </c>
      <c r="D23" s="87">
        <f t="shared" si="0"/>
        <v>140170</v>
      </c>
      <c r="E23" s="87">
        <f t="shared" si="1"/>
        <v>135</v>
      </c>
      <c r="F23" s="106">
        <f t="shared" si="2"/>
        <v>9.6311621602340025E-2</v>
      </c>
      <c r="G23" s="87">
        <v>135</v>
      </c>
      <c r="H23" s="87">
        <v>0</v>
      </c>
      <c r="I23" s="87">
        <f t="shared" si="3"/>
        <v>140035</v>
      </c>
      <c r="J23" s="88">
        <f t="shared" si="4"/>
        <v>99.903688378397661</v>
      </c>
      <c r="K23" s="87">
        <v>132461</v>
      </c>
      <c r="L23" s="88">
        <f t="shared" si="5"/>
        <v>94.500249696796743</v>
      </c>
      <c r="M23" s="87">
        <v>0</v>
      </c>
      <c r="N23" s="88">
        <f t="shared" si="6"/>
        <v>0</v>
      </c>
      <c r="O23" s="87">
        <v>0</v>
      </c>
      <c r="P23" s="87">
        <f t="shared" si="7"/>
        <v>7574</v>
      </c>
      <c r="Q23" s="87">
        <v>3030</v>
      </c>
      <c r="R23" s="87">
        <v>4544</v>
      </c>
      <c r="S23" s="87">
        <v>0</v>
      </c>
      <c r="T23" s="88">
        <f t="shared" si="8"/>
        <v>5.403438681600913</v>
      </c>
      <c r="U23" s="87">
        <v>3292</v>
      </c>
      <c r="V23" s="85"/>
      <c r="W23" s="85" t="s">
        <v>262</v>
      </c>
      <c r="X23" s="85"/>
      <c r="Y23" s="85"/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40</v>
      </c>
      <c r="B24" s="86" t="s">
        <v>293</v>
      </c>
      <c r="C24" s="85" t="s">
        <v>294</v>
      </c>
      <c r="D24" s="87">
        <f t="shared" si="0"/>
        <v>132075</v>
      </c>
      <c r="E24" s="87">
        <f t="shared" si="1"/>
        <v>177</v>
      </c>
      <c r="F24" s="106">
        <f t="shared" si="2"/>
        <v>0.13401476433844406</v>
      </c>
      <c r="G24" s="87">
        <v>177</v>
      </c>
      <c r="H24" s="87">
        <v>0</v>
      </c>
      <c r="I24" s="87">
        <f t="shared" si="3"/>
        <v>131898</v>
      </c>
      <c r="J24" s="88">
        <f t="shared" si="4"/>
        <v>99.865985235661554</v>
      </c>
      <c r="K24" s="87">
        <v>125765</v>
      </c>
      <c r="L24" s="88">
        <f t="shared" si="5"/>
        <v>95.222411508612524</v>
      </c>
      <c r="M24" s="87">
        <v>0</v>
      </c>
      <c r="N24" s="88">
        <f t="shared" si="6"/>
        <v>0</v>
      </c>
      <c r="O24" s="87">
        <v>0</v>
      </c>
      <c r="P24" s="87">
        <f t="shared" si="7"/>
        <v>6133</v>
      </c>
      <c r="Q24" s="87">
        <v>4906</v>
      </c>
      <c r="R24" s="87">
        <v>1227</v>
      </c>
      <c r="S24" s="87">
        <v>0</v>
      </c>
      <c r="T24" s="88">
        <f t="shared" si="8"/>
        <v>4.6435737270490254</v>
      </c>
      <c r="U24" s="87">
        <v>3702</v>
      </c>
      <c r="V24" s="85"/>
      <c r="W24" s="85" t="s">
        <v>262</v>
      </c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40</v>
      </c>
      <c r="B25" s="86" t="s">
        <v>295</v>
      </c>
      <c r="C25" s="85" t="s">
        <v>296</v>
      </c>
      <c r="D25" s="87">
        <f t="shared" si="0"/>
        <v>39817</v>
      </c>
      <c r="E25" s="87">
        <f t="shared" si="1"/>
        <v>234</v>
      </c>
      <c r="F25" s="106">
        <f t="shared" si="2"/>
        <v>0.58768867569128769</v>
      </c>
      <c r="G25" s="87">
        <v>234</v>
      </c>
      <c r="H25" s="87">
        <v>0</v>
      </c>
      <c r="I25" s="87">
        <f t="shared" si="3"/>
        <v>39583</v>
      </c>
      <c r="J25" s="88">
        <f t="shared" si="4"/>
        <v>99.412311324308718</v>
      </c>
      <c r="K25" s="87">
        <v>29830</v>
      </c>
      <c r="L25" s="88">
        <f t="shared" si="5"/>
        <v>74.917748700303889</v>
      </c>
      <c r="M25" s="87">
        <v>0</v>
      </c>
      <c r="N25" s="88">
        <f t="shared" si="6"/>
        <v>0</v>
      </c>
      <c r="O25" s="87">
        <v>0</v>
      </c>
      <c r="P25" s="87">
        <f t="shared" si="7"/>
        <v>9753</v>
      </c>
      <c r="Q25" s="87">
        <v>4512</v>
      </c>
      <c r="R25" s="87">
        <v>5241</v>
      </c>
      <c r="S25" s="87">
        <v>0</v>
      </c>
      <c r="T25" s="88">
        <f t="shared" si="8"/>
        <v>24.494562624004821</v>
      </c>
      <c r="U25" s="87">
        <v>599</v>
      </c>
      <c r="V25" s="85"/>
      <c r="W25" s="85" t="s">
        <v>262</v>
      </c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40</v>
      </c>
      <c r="B26" s="86" t="s">
        <v>297</v>
      </c>
      <c r="C26" s="85" t="s">
        <v>298</v>
      </c>
      <c r="D26" s="87">
        <f t="shared" si="0"/>
        <v>82929</v>
      </c>
      <c r="E26" s="87">
        <f t="shared" si="1"/>
        <v>227</v>
      </c>
      <c r="F26" s="106">
        <f t="shared" si="2"/>
        <v>0.27372812888133219</v>
      </c>
      <c r="G26" s="87">
        <v>227</v>
      </c>
      <c r="H26" s="87">
        <v>0</v>
      </c>
      <c r="I26" s="87">
        <f t="shared" si="3"/>
        <v>82702</v>
      </c>
      <c r="J26" s="88">
        <f t="shared" si="4"/>
        <v>99.726271871118669</v>
      </c>
      <c r="K26" s="87">
        <v>78194</v>
      </c>
      <c r="L26" s="88">
        <f t="shared" si="5"/>
        <v>94.290296518708772</v>
      </c>
      <c r="M26" s="87">
        <v>0</v>
      </c>
      <c r="N26" s="88">
        <f t="shared" si="6"/>
        <v>0</v>
      </c>
      <c r="O26" s="87">
        <v>0</v>
      </c>
      <c r="P26" s="87">
        <f t="shared" si="7"/>
        <v>4508</v>
      </c>
      <c r="Q26" s="87">
        <v>3690</v>
      </c>
      <c r="R26" s="87">
        <v>818</v>
      </c>
      <c r="S26" s="87">
        <v>0</v>
      </c>
      <c r="T26" s="88">
        <f t="shared" si="8"/>
        <v>5.4359753524098924</v>
      </c>
      <c r="U26" s="87">
        <v>4600</v>
      </c>
      <c r="V26" s="85"/>
      <c r="W26" s="85" t="s">
        <v>262</v>
      </c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40</v>
      </c>
      <c r="B27" s="86" t="s">
        <v>299</v>
      </c>
      <c r="C27" s="85" t="s">
        <v>300</v>
      </c>
      <c r="D27" s="87">
        <f t="shared" si="0"/>
        <v>31118</v>
      </c>
      <c r="E27" s="87">
        <f t="shared" si="1"/>
        <v>66</v>
      </c>
      <c r="F27" s="106">
        <f t="shared" si="2"/>
        <v>0.21209589305225271</v>
      </c>
      <c r="G27" s="87">
        <v>66</v>
      </c>
      <c r="H27" s="87">
        <v>0</v>
      </c>
      <c r="I27" s="87">
        <f t="shared" si="3"/>
        <v>31052</v>
      </c>
      <c r="J27" s="88">
        <f t="shared" si="4"/>
        <v>99.787904106947749</v>
      </c>
      <c r="K27" s="87">
        <v>24575</v>
      </c>
      <c r="L27" s="88">
        <f t="shared" si="5"/>
        <v>78.973584420592573</v>
      </c>
      <c r="M27" s="87">
        <v>0</v>
      </c>
      <c r="N27" s="88">
        <f t="shared" si="6"/>
        <v>0</v>
      </c>
      <c r="O27" s="87">
        <v>0</v>
      </c>
      <c r="P27" s="87">
        <f t="shared" si="7"/>
        <v>6477</v>
      </c>
      <c r="Q27" s="87">
        <v>0</v>
      </c>
      <c r="R27" s="87">
        <v>3633</v>
      </c>
      <c r="S27" s="87">
        <v>2844</v>
      </c>
      <c r="T27" s="88">
        <f t="shared" si="8"/>
        <v>20.814319686355166</v>
      </c>
      <c r="U27" s="87">
        <v>0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40</v>
      </c>
      <c r="B28" s="86" t="s">
        <v>301</v>
      </c>
      <c r="C28" s="85" t="s">
        <v>302</v>
      </c>
      <c r="D28" s="87">
        <f t="shared" si="0"/>
        <v>49118</v>
      </c>
      <c r="E28" s="87">
        <f t="shared" si="1"/>
        <v>177</v>
      </c>
      <c r="F28" s="106">
        <f t="shared" si="2"/>
        <v>0.3603566920477218</v>
      </c>
      <c r="G28" s="87">
        <v>177</v>
      </c>
      <c r="H28" s="87">
        <v>0</v>
      </c>
      <c r="I28" s="87">
        <f t="shared" si="3"/>
        <v>48941</v>
      </c>
      <c r="J28" s="88">
        <f t="shared" si="4"/>
        <v>99.639643307952269</v>
      </c>
      <c r="K28" s="87">
        <v>45011</v>
      </c>
      <c r="L28" s="88">
        <f t="shared" si="5"/>
        <v>91.638503196384207</v>
      </c>
      <c r="M28" s="87">
        <v>0</v>
      </c>
      <c r="N28" s="88">
        <f t="shared" si="6"/>
        <v>0</v>
      </c>
      <c r="O28" s="87">
        <v>0</v>
      </c>
      <c r="P28" s="87">
        <f t="shared" si="7"/>
        <v>3930</v>
      </c>
      <c r="Q28" s="87">
        <v>1927</v>
      </c>
      <c r="R28" s="87">
        <v>2003</v>
      </c>
      <c r="S28" s="87">
        <v>0</v>
      </c>
      <c r="T28" s="88">
        <f t="shared" si="8"/>
        <v>8.0011401115680592</v>
      </c>
      <c r="U28" s="87">
        <v>1162</v>
      </c>
      <c r="V28" s="85"/>
      <c r="W28" s="85" t="s">
        <v>262</v>
      </c>
      <c r="X28" s="85"/>
      <c r="Y28" s="85"/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40</v>
      </c>
      <c r="B29" s="86" t="s">
        <v>303</v>
      </c>
      <c r="C29" s="85" t="s">
        <v>304</v>
      </c>
      <c r="D29" s="87">
        <f t="shared" si="0"/>
        <v>31146</v>
      </c>
      <c r="E29" s="87">
        <f t="shared" si="1"/>
        <v>183</v>
      </c>
      <c r="F29" s="106">
        <f t="shared" si="2"/>
        <v>0.58755538431901366</v>
      </c>
      <c r="G29" s="87">
        <v>183</v>
      </c>
      <c r="H29" s="87">
        <v>0</v>
      </c>
      <c r="I29" s="87">
        <f t="shared" si="3"/>
        <v>30963</v>
      </c>
      <c r="J29" s="88">
        <f t="shared" si="4"/>
        <v>99.412444615680982</v>
      </c>
      <c r="K29" s="87">
        <v>22529</v>
      </c>
      <c r="L29" s="88">
        <f t="shared" si="5"/>
        <v>72.333525974442949</v>
      </c>
      <c r="M29" s="87">
        <v>0</v>
      </c>
      <c r="N29" s="88">
        <f t="shared" si="6"/>
        <v>0</v>
      </c>
      <c r="O29" s="87">
        <v>0</v>
      </c>
      <c r="P29" s="87">
        <f t="shared" si="7"/>
        <v>8434</v>
      </c>
      <c r="Q29" s="87">
        <v>5448</v>
      </c>
      <c r="R29" s="87">
        <v>2986</v>
      </c>
      <c r="S29" s="87">
        <v>0</v>
      </c>
      <c r="T29" s="88">
        <f t="shared" si="8"/>
        <v>27.078918641238044</v>
      </c>
      <c r="U29" s="87">
        <v>0</v>
      </c>
      <c r="V29" s="85"/>
      <c r="W29" s="85" t="s">
        <v>262</v>
      </c>
      <c r="X29" s="85"/>
      <c r="Y29" s="85"/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40</v>
      </c>
      <c r="B30" s="86" t="s">
        <v>305</v>
      </c>
      <c r="C30" s="85" t="s">
        <v>306</v>
      </c>
      <c r="D30" s="87">
        <f t="shared" si="0"/>
        <v>26968</v>
      </c>
      <c r="E30" s="87">
        <f t="shared" si="1"/>
        <v>350</v>
      </c>
      <c r="F30" s="106">
        <f t="shared" si="2"/>
        <v>1.2978344704835361</v>
      </c>
      <c r="G30" s="87">
        <v>350</v>
      </c>
      <c r="H30" s="87">
        <v>0</v>
      </c>
      <c r="I30" s="87">
        <f t="shared" si="3"/>
        <v>26618</v>
      </c>
      <c r="J30" s="88">
        <f t="shared" si="4"/>
        <v>98.702165529516463</v>
      </c>
      <c r="K30" s="87">
        <v>21300</v>
      </c>
      <c r="L30" s="88">
        <f t="shared" si="5"/>
        <v>78.982497775140899</v>
      </c>
      <c r="M30" s="87">
        <v>0</v>
      </c>
      <c r="N30" s="88">
        <f t="shared" si="6"/>
        <v>0</v>
      </c>
      <c r="O30" s="87">
        <v>0</v>
      </c>
      <c r="P30" s="87">
        <f t="shared" si="7"/>
        <v>5318</v>
      </c>
      <c r="Q30" s="87">
        <v>3984</v>
      </c>
      <c r="R30" s="87">
        <v>1334</v>
      </c>
      <c r="S30" s="87">
        <v>0</v>
      </c>
      <c r="T30" s="88">
        <f t="shared" si="8"/>
        <v>19.719667754375557</v>
      </c>
      <c r="U30" s="87">
        <v>271</v>
      </c>
      <c r="V30" s="85" t="s">
        <v>262</v>
      </c>
      <c r="W30" s="85"/>
      <c r="X30" s="85"/>
      <c r="Y30" s="85"/>
      <c r="Z30" s="85"/>
      <c r="AA30" s="85"/>
      <c r="AB30" s="85"/>
      <c r="AC30" s="85" t="s">
        <v>262</v>
      </c>
      <c r="AD30" s="115" t="s">
        <v>261</v>
      </c>
    </row>
    <row r="31" spans="1:30" ht="13.5" customHeight="1" x14ac:dyDescent="0.15">
      <c r="A31" s="85" t="s">
        <v>40</v>
      </c>
      <c r="B31" s="86" t="s">
        <v>307</v>
      </c>
      <c r="C31" s="85" t="s">
        <v>308</v>
      </c>
      <c r="D31" s="87">
        <f t="shared" si="0"/>
        <v>8971</v>
      </c>
      <c r="E31" s="87">
        <f t="shared" si="1"/>
        <v>91</v>
      </c>
      <c r="F31" s="106">
        <f t="shared" si="2"/>
        <v>1.0143796678185264</v>
      </c>
      <c r="G31" s="87">
        <v>91</v>
      </c>
      <c r="H31" s="87">
        <v>0</v>
      </c>
      <c r="I31" s="87">
        <f t="shared" si="3"/>
        <v>8880</v>
      </c>
      <c r="J31" s="88">
        <f t="shared" si="4"/>
        <v>98.985620332181483</v>
      </c>
      <c r="K31" s="87">
        <v>5397</v>
      </c>
      <c r="L31" s="88">
        <f t="shared" si="5"/>
        <v>60.160517222160294</v>
      </c>
      <c r="M31" s="87">
        <v>0</v>
      </c>
      <c r="N31" s="88">
        <f t="shared" si="6"/>
        <v>0</v>
      </c>
      <c r="O31" s="87">
        <v>0</v>
      </c>
      <c r="P31" s="87">
        <f t="shared" si="7"/>
        <v>3483</v>
      </c>
      <c r="Q31" s="87">
        <v>2359</v>
      </c>
      <c r="R31" s="87">
        <v>1124</v>
      </c>
      <c r="S31" s="87">
        <v>0</v>
      </c>
      <c r="T31" s="88">
        <f t="shared" si="8"/>
        <v>38.825103110021182</v>
      </c>
      <c r="U31" s="87">
        <v>405</v>
      </c>
      <c r="V31" s="85"/>
      <c r="W31" s="85" t="s">
        <v>262</v>
      </c>
      <c r="X31" s="85"/>
      <c r="Y31" s="85"/>
      <c r="Z31" s="85"/>
      <c r="AA31" s="85"/>
      <c r="AB31" s="85"/>
      <c r="AC31" s="85" t="s">
        <v>262</v>
      </c>
      <c r="AD31" s="115" t="s">
        <v>261</v>
      </c>
    </row>
    <row r="32" spans="1:30" ht="13.5" customHeight="1" x14ac:dyDescent="0.15">
      <c r="A32" s="85" t="s">
        <v>40</v>
      </c>
      <c r="B32" s="86" t="s">
        <v>309</v>
      </c>
      <c r="C32" s="85" t="s">
        <v>310</v>
      </c>
      <c r="D32" s="87">
        <f t="shared" si="0"/>
        <v>17480</v>
      </c>
      <c r="E32" s="87">
        <f t="shared" si="1"/>
        <v>70</v>
      </c>
      <c r="F32" s="106">
        <f t="shared" si="2"/>
        <v>0.40045766590389015</v>
      </c>
      <c r="G32" s="87">
        <v>70</v>
      </c>
      <c r="H32" s="87">
        <v>0</v>
      </c>
      <c r="I32" s="87">
        <f t="shared" si="3"/>
        <v>17410</v>
      </c>
      <c r="J32" s="88">
        <f t="shared" si="4"/>
        <v>99.599542334096114</v>
      </c>
      <c r="K32" s="87">
        <v>15540</v>
      </c>
      <c r="L32" s="88">
        <f t="shared" si="5"/>
        <v>88.901601830663608</v>
      </c>
      <c r="M32" s="87">
        <v>0</v>
      </c>
      <c r="N32" s="88">
        <f t="shared" si="6"/>
        <v>0</v>
      </c>
      <c r="O32" s="87">
        <v>0</v>
      </c>
      <c r="P32" s="87">
        <f t="shared" si="7"/>
        <v>1870</v>
      </c>
      <c r="Q32" s="87">
        <v>1318</v>
      </c>
      <c r="R32" s="87">
        <v>552</v>
      </c>
      <c r="S32" s="87">
        <v>0</v>
      </c>
      <c r="T32" s="88">
        <f t="shared" si="8"/>
        <v>10.697940503432495</v>
      </c>
      <c r="U32" s="87">
        <v>167</v>
      </c>
      <c r="V32" s="85"/>
      <c r="W32" s="85" t="s">
        <v>262</v>
      </c>
      <c r="X32" s="85"/>
      <c r="Y32" s="85"/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40</v>
      </c>
      <c r="B33" s="86" t="s">
        <v>311</v>
      </c>
      <c r="C33" s="85" t="s">
        <v>312</v>
      </c>
      <c r="D33" s="87">
        <f t="shared" si="0"/>
        <v>10361</v>
      </c>
      <c r="E33" s="87">
        <f t="shared" si="1"/>
        <v>158</v>
      </c>
      <c r="F33" s="106">
        <f t="shared" si="2"/>
        <v>1.5249493292153267</v>
      </c>
      <c r="G33" s="87">
        <v>158</v>
      </c>
      <c r="H33" s="87">
        <v>0</v>
      </c>
      <c r="I33" s="87">
        <f t="shared" si="3"/>
        <v>10203</v>
      </c>
      <c r="J33" s="88">
        <f t="shared" si="4"/>
        <v>98.475050670784668</v>
      </c>
      <c r="K33" s="87">
        <v>8795</v>
      </c>
      <c r="L33" s="88">
        <f t="shared" si="5"/>
        <v>84.885628800308851</v>
      </c>
      <c r="M33" s="87">
        <v>0</v>
      </c>
      <c r="N33" s="88">
        <f t="shared" si="6"/>
        <v>0</v>
      </c>
      <c r="O33" s="87">
        <v>0</v>
      </c>
      <c r="P33" s="87">
        <f t="shared" si="7"/>
        <v>1408</v>
      </c>
      <c r="Q33" s="87">
        <v>900</v>
      </c>
      <c r="R33" s="87">
        <v>508</v>
      </c>
      <c r="S33" s="87">
        <v>0</v>
      </c>
      <c r="T33" s="88">
        <f t="shared" si="8"/>
        <v>13.589421870475823</v>
      </c>
      <c r="U33" s="87">
        <v>129</v>
      </c>
      <c r="V33" s="85"/>
      <c r="W33" s="85" t="s">
        <v>262</v>
      </c>
      <c r="X33" s="85"/>
      <c r="Y33" s="85"/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40</v>
      </c>
      <c r="B34" s="86" t="s">
        <v>313</v>
      </c>
      <c r="C34" s="85" t="s">
        <v>314</v>
      </c>
      <c r="D34" s="87">
        <f t="shared" si="0"/>
        <v>9241</v>
      </c>
      <c r="E34" s="87">
        <f t="shared" si="1"/>
        <v>152</v>
      </c>
      <c r="F34" s="106">
        <f t="shared" si="2"/>
        <v>1.6448436316415973</v>
      </c>
      <c r="G34" s="87">
        <v>152</v>
      </c>
      <c r="H34" s="87">
        <v>0</v>
      </c>
      <c r="I34" s="87">
        <f t="shared" si="3"/>
        <v>9089</v>
      </c>
      <c r="J34" s="88">
        <f t="shared" si="4"/>
        <v>98.355156368358394</v>
      </c>
      <c r="K34" s="87">
        <v>7071</v>
      </c>
      <c r="L34" s="88">
        <f t="shared" si="5"/>
        <v>76.517692890379834</v>
      </c>
      <c r="M34" s="87">
        <v>0</v>
      </c>
      <c r="N34" s="88">
        <f t="shared" si="6"/>
        <v>0</v>
      </c>
      <c r="O34" s="87">
        <v>0</v>
      </c>
      <c r="P34" s="87">
        <f t="shared" si="7"/>
        <v>2018</v>
      </c>
      <c r="Q34" s="87">
        <v>0</v>
      </c>
      <c r="R34" s="87">
        <v>695</v>
      </c>
      <c r="S34" s="87">
        <v>1323</v>
      </c>
      <c r="T34" s="88">
        <f t="shared" si="8"/>
        <v>21.837463477978574</v>
      </c>
      <c r="U34" s="87">
        <v>0</v>
      </c>
      <c r="V34" s="85" t="s">
        <v>262</v>
      </c>
      <c r="W34" s="85"/>
      <c r="X34" s="85"/>
      <c r="Y34" s="85"/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40</v>
      </c>
      <c r="B35" s="86" t="s">
        <v>315</v>
      </c>
      <c r="C35" s="85" t="s">
        <v>316</v>
      </c>
      <c r="D35" s="87">
        <f t="shared" si="0"/>
        <v>18633</v>
      </c>
      <c r="E35" s="87">
        <f t="shared" si="1"/>
        <v>52</v>
      </c>
      <c r="F35" s="106">
        <f t="shared" si="2"/>
        <v>0.27907475983470187</v>
      </c>
      <c r="G35" s="87">
        <v>52</v>
      </c>
      <c r="H35" s="87">
        <v>0</v>
      </c>
      <c r="I35" s="87">
        <f t="shared" si="3"/>
        <v>18581</v>
      </c>
      <c r="J35" s="88">
        <f t="shared" si="4"/>
        <v>99.7209252401653</v>
      </c>
      <c r="K35" s="87">
        <v>13498</v>
      </c>
      <c r="L35" s="88">
        <f t="shared" si="5"/>
        <v>72.441367466323186</v>
      </c>
      <c r="M35" s="87">
        <v>0</v>
      </c>
      <c r="N35" s="88">
        <f t="shared" si="6"/>
        <v>0</v>
      </c>
      <c r="O35" s="87">
        <v>0</v>
      </c>
      <c r="P35" s="87">
        <f t="shared" si="7"/>
        <v>5083</v>
      </c>
      <c r="Q35" s="87">
        <v>1909</v>
      </c>
      <c r="R35" s="87">
        <v>3174</v>
      </c>
      <c r="S35" s="87">
        <v>0</v>
      </c>
      <c r="T35" s="88">
        <f t="shared" si="8"/>
        <v>27.279557773842107</v>
      </c>
      <c r="U35" s="87">
        <v>181</v>
      </c>
      <c r="V35" s="85"/>
      <c r="W35" s="85" t="s">
        <v>262</v>
      </c>
      <c r="X35" s="85"/>
      <c r="Y35" s="85"/>
      <c r="Z35" s="85"/>
      <c r="AA35" s="85"/>
      <c r="AB35" s="85"/>
      <c r="AC35" s="85" t="s">
        <v>262</v>
      </c>
      <c r="AD35" s="115" t="s">
        <v>261</v>
      </c>
    </row>
    <row r="36" spans="1:30" ht="13.5" customHeight="1" x14ac:dyDescent="0.15">
      <c r="A36" s="85" t="s">
        <v>40</v>
      </c>
      <c r="B36" s="86" t="s">
        <v>317</v>
      </c>
      <c r="C36" s="85" t="s">
        <v>318</v>
      </c>
      <c r="D36" s="87">
        <f t="shared" si="0"/>
        <v>10915</v>
      </c>
      <c r="E36" s="87">
        <f t="shared" si="1"/>
        <v>62</v>
      </c>
      <c r="F36" s="106">
        <f t="shared" si="2"/>
        <v>0.56802565277141548</v>
      </c>
      <c r="G36" s="87">
        <v>62</v>
      </c>
      <c r="H36" s="87">
        <v>0</v>
      </c>
      <c r="I36" s="87">
        <f t="shared" si="3"/>
        <v>10853</v>
      </c>
      <c r="J36" s="88">
        <f t="shared" si="4"/>
        <v>99.431974347228575</v>
      </c>
      <c r="K36" s="87">
        <v>5207</v>
      </c>
      <c r="L36" s="88">
        <f t="shared" si="5"/>
        <v>47.704993128721938</v>
      </c>
      <c r="M36" s="87">
        <v>0</v>
      </c>
      <c r="N36" s="88">
        <f t="shared" si="6"/>
        <v>0</v>
      </c>
      <c r="O36" s="87">
        <v>0</v>
      </c>
      <c r="P36" s="87">
        <f t="shared" si="7"/>
        <v>5646</v>
      </c>
      <c r="Q36" s="87">
        <v>0</v>
      </c>
      <c r="R36" s="87">
        <v>1623</v>
      </c>
      <c r="S36" s="87">
        <v>4023</v>
      </c>
      <c r="T36" s="88">
        <f t="shared" si="8"/>
        <v>51.726981218506637</v>
      </c>
      <c r="U36" s="87">
        <v>923</v>
      </c>
      <c r="V36" s="85"/>
      <c r="W36" s="85" t="s">
        <v>262</v>
      </c>
      <c r="X36" s="85"/>
      <c r="Y36" s="85"/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40</v>
      </c>
      <c r="B37" s="86" t="s">
        <v>319</v>
      </c>
      <c r="C37" s="85" t="s">
        <v>320</v>
      </c>
      <c r="D37" s="87">
        <f t="shared" si="0"/>
        <v>6755</v>
      </c>
      <c r="E37" s="87">
        <f t="shared" si="1"/>
        <v>92</v>
      </c>
      <c r="F37" s="106">
        <f t="shared" si="2"/>
        <v>1.3619541080680977</v>
      </c>
      <c r="G37" s="87">
        <v>92</v>
      </c>
      <c r="H37" s="87">
        <v>0</v>
      </c>
      <c r="I37" s="87">
        <f t="shared" si="3"/>
        <v>6663</v>
      </c>
      <c r="J37" s="88">
        <f t="shared" si="4"/>
        <v>98.63804589193191</v>
      </c>
      <c r="K37" s="87">
        <v>697</v>
      </c>
      <c r="L37" s="88">
        <f t="shared" si="5"/>
        <v>10.318282753515915</v>
      </c>
      <c r="M37" s="87">
        <v>0</v>
      </c>
      <c r="N37" s="88">
        <f t="shared" si="6"/>
        <v>0</v>
      </c>
      <c r="O37" s="87">
        <v>0</v>
      </c>
      <c r="P37" s="87">
        <f t="shared" si="7"/>
        <v>5966</v>
      </c>
      <c r="Q37" s="87">
        <v>4678</v>
      </c>
      <c r="R37" s="87">
        <v>1288</v>
      </c>
      <c r="S37" s="87">
        <v>0</v>
      </c>
      <c r="T37" s="88">
        <f t="shared" si="8"/>
        <v>88.319763138415979</v>
      </c>
      <c r="U37" s="87">
        <v>77</v>
      </c>
      <c r="V37" s="85"/>
      <c r="W37" s="85" t="s">
        <v>262</v>
      </c>
      <c r="X37" s="85"/>
      <c r="Y37" s="85"/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 t="s">
        <v>40</v>
      </c>
      <c r="B38" s="86" t="s">
        <v>321</v>
      </c>
      <c r="C38" s="85" t="s">
        <v>322</v>
      </c>
      <c r="D38" s="87">
        <f t="shared" si="0"/>
        <v>23583</v>
      </c>
      <c r="E38" s="87">
        <f t="shared" si="1"/>
        <v>48</v>
      </c>
      <c r="F38" s="106">
        <f t="shared" si="2"/>
        <v>0.20353644574481619</v>
      </c>
      <c r="G38" s="87">
        <v>48</v>
      </c>
      <c r="H38" s="87">
        <v>0</v>
      </c>
      <c r="I38" s="87">
        <f t="shared" si="3"/>
        <v>23535</v>
      </c>
      <c r="J38" s="88">
        <f t="shared" si="4"/>
        <v>99.796463554255183</v>
      </c>
      <c r="K38" s="87">
        <v>20828</v>
      </c>
      <c r="L38" s="88">
        <f t="shared" si="5"/>
        <v>88.317856082771485</v>
      </c>
      <c r="M38" s="87">
        <v>0</v>
      </c>
      <c r="N38" s="88">
        <f t="shared" si="6"/>
        <v>0</v>
      </c>
      <c r="O38" s="87">
        <v>0</v>
      </c>
      <c r="P38" s="87">
        <f t="shared" si="7"/>
        <v>2707</v>
      </c>
      <c r="Q38" s="87">
        <v>1232</v>
      </c>
      <c r="R38" s="87">
        <v>1475</v>
      </c>
      <c r="S38" s="87">
        <v>0</v>
      </c>
      <c r="T38" s="88">
        <f t="shared" si="8"/>
        <v>11.478607471483695</v>
      </c>
      <c r="U38" s="87">
        <v>544</v>
      </c>
      <c r="V38" s="85"/>
      <c r="W38" s="85" t="s">
        <v>262</v>
      </c>
      <c r="X38" s="85"/>
      <c r="Y38" s="85"/>
      <c r="Z38" s="85"/>
      <c r="AA38" s="85"/>
      <c r="AB38" s="85"/>
      <c r="AC38" s="85" t="s">
        <v>262</v>
      </c>
      <c r="AD38" s="115" t="s">
        <v>261</v>
      </c>
    </row>
    <row r="39" spans="1:30" ht="13.5" customHeight="1" x14ac:dyDescent="0.15">
      <c r="A39" s="85" t="s">
        <v>40</v>
      </c>
      <c r="B39" s="86" t="s">
        <v>323</v>
      </c>
      <c r="C39" s="85" t="s">
        <v>324</v>
      </c>
      <c r="D39" s="87">
        <f t="shared" si="0"/>
        <v>39312</v>
      </c>
      <c r="E39" s="87">
        <f t="shared" si="1"/>
        <v>238</v>
      </c>
      <c r="F39" s="106">
        <f t="shared" si="2"/>
        <v>0.60541310541310533</v>
      </c>
      <c r="G39" s="87">
        <v>238</v>
      </c>
      <c r="H39" s="87">
        <v>0</v>
      </c>
      <c r="I39" s="87">
        <f t="shared" si="3"/>
        <v>39074</v>
      </c>
      <c r="J39" s="88">
        <f t="shared" si="4"/>
        <v>99.394586894586894</v>
      </c>
      <c r="K39" s="87">
        <v>35083</v>
      </c>
      <c r="L39" s="88">
        <f t="shared" si="5"/>
        <v>89.242470492470488</v>
      </c>
      <c r="M39" s="87">
        <v>0</v>
      </c>
      <c r="N39" s="88">
        <f t="shared" si="6"/>
        <v>0</v>
      </c>
      <c r="O39" s="87">
        <v>0</v>
      </c>
      <c r="P39" s="87">
        <f t="shared" si="7"/>
        <v>3991</v>
      </c>
      <c r="Q39" s="87">
        <v>0</v>
      </c>
      <c r="R39" s="87">
        <v>3991</v>
      </c>
      <c r="S39" s="87">
        <v>0</v>
      </c>
      <c r="T39" s="88">
        <f t="shared" si="8"/>
        <v>10.152116402116402</v>
      </c>
      <c r="U39" s="87">
        <v>3334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40</v>
      </c>
      <c r="B40" s="86" t="s">
        <v>325</v>
      </c>
      <c r="C40" s="85" t="s">
        <v>326</v>
      </c>
      <c r="D40" s="87">
        <f t="shared" si="0"/>
        <v>2740</v>
      </c>
      <c r="E40" s="87">
        <f t="shared" si="1"/>
        <v>15</v>
      </c>
      <c r="F40" s="106">
        <f t="shared" si="2"/>
        <v>0.54744525547445255</v>
      </c>
      <c r="G40" s="87">
        <v>15</v>
      </c>
      <c r="H40" s="87">
        <v>0</v>
      </c>
      <c r="I40" s="87">
        <f t="shared" si="3"/>
        <v>2725</v>
      </c>
      <c r="J40" s="88">
        <f t="shared" si="4"/>
        <v>99.452554744525543</v>
      </c>
      <c r="K40" s="87">
        <v>2532</v>
      </c>
      <c r="L40" s="88">
        <f t="shared" si="5"/>
        <v>92.408759124087595</v>
      </c>
      <c r="M40" s="87">
        <v>0</v>
      </c>
      <c r="N40" s="88">
        <f t="shared" si="6"/>
        <v>0</v>
      </c>
      <c r="O40" s="87">
        <v>0</v>
      </c>
      <c r="P40" s="87">
        <f t="shared" si="7"/>
        <v>193</v>
      </c>
      <c r="Q40" s="87">
        <v>0</v>
      </c>
      <c r="R40" s="87">
        <v>65</v>
      </c>
      <c r="S40" s="87">
        <v>128</v>
      </c>
      <c r="T40" s="88">
        <f t="shared" si="8"/>
        <v>7.0437956204379564</v>
      </c>
      <c r="U40" s="87">
        <v>64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0">
    <sortCondition ref="A8:A40"/>
    <sortCondition ref="B8:B40"/>
    <sortCondition ref="C8:C4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神奈川県</v>
      </c>
      <c r="B7" s="90" t="str">
        <f>水洗化人口等!B7</f>
        <v>14000</v>
      </c>
      <c r="C7" s="89" t="s">
        <v>198</v>
      </c>
      <c r="D7" s="91">
        <f t="shared" ref="D7:D40" si="0">SUM(E7,+H7,+K7)</f>
        <v>303041</v>
      </c>
      <c r="E7" s="91">
        <f t="shared" ref="E7:E40" si="1">SUM(F7:G7)</f>
        <v>56259</v>
      </c>
      <c r="F7" s="91">
        <f>SUM(F$8:F$207)</f>
        <v>16023</v>
      </c>
      <c r="G7" s="91">
        <f>SUM(G$8:G$207)</f>
        <v>40236</v>
      </c>
      <c r="H7" s="91">
        <f t="shared" ref="H7:H40" si="2">SUM(I7:J7)</f>
        <v>66706</v>
      </c>
      <c r="I7" s="91">
        <f>SUM(I$8:I$207)</f>
        <v>16014</v>
      </c>
      <c r="J7" s="91">
        <f>SUM(J$8:J$207)</f>
        <v>50692</v>
      </c>
      <c r="K7" s="91">
        <f t="shared" ref="K7:K40" si="3">SUM(L7:M7)</f>
        <v>180076</v>
      </c>
      <c r="L7" s="91">
        <f>SUM(L$8:L$207)</f>
        <v>2579</v>
      </c>
      <c r="M7" s="91">
        <f>SUM(M$8:M$207)</f>
        <v>177497</v>
      </c>
      <c r="N7" s="91">
        <f t="shared" ref="N7:N40" si="4">SUM(O7,+V7,+AC7)</f>
        <v>303310</v>
      </c>
      <c r="O7" s="91">
        <f t="shared" ref="O7:O40" si="5">SUM(P7:U7)</f>
        <v>34616</v>
      </c>
      <c r="P7" s="91">
        <f t="shared" ref="P7:U7" si="6">SUM(P$8:P$207)</f>
        <v>14586</v>
      </c>
      <c r="Q7" s="91">
        <f t="shared" si="6"/>
        <v>0</v>
      </c>
      <c r="R7" s="91">
        <f t="shared" si="6"/>
        <v>0</v>
      </c>
      <c r="S7" s="91">
        <f t="shared" si="6"/>
        <v>20030</v>
      </c>
      <c r="T7" s="91">
        <f t="shared" si="6"/>
        <v>0</v>
      </c>
      <c r="U7" s="91">
        <f t="shared" si="6"/>
        <v>0</v>
      </c>
      <c r="V7" s="91">
        <f t="shared" ref="V7:V40" si="7">SUM(W7:AB7)</f>
        <v>268425</v>
      </c>
      <c r="W7" s="91">
        <f t="shared" ref="W7:AB7" si="8">SUM(W$8:W$207)</f>
        <v>134437</v>
      </c>
      <c r="X7" s="91">
        <f t="shared" si="8"/>
        <v>0</v>
      </c>
      <c r="Y7" s="91">
        <f t="shared" si="8"/>
        <v>0</v>
      </c>
      <c r="Z7" s="91">
        <f t="shared" si="8"/>
        <v>133988</v>
      </c>
      <c r="AA7" s="91">
        <f t="shared" si="8"/>
        <v>0</v>
      </c>
      <c r="AB7" s="91">
        <f t="shared" si="8"/>
        <v>0</v>
      </c>
      <c r="AC7" s="91">
        <f t="shared" ref="AC7:AC40" si="9">SUM(AD7:AE7)</f>
        <v>269</v>
      </c>
      <c r="AD7" s="91">
        <f>SUM(AD$8:AD$207)</f>
        <v>8</v>
      </c>
      <c r="AE7" s="91">
        <f>SUM(AE$8:AE$207)</f>
        <v>261</v>
      </c>
      <c r="AF7" s="91">
        <f t="shared" ref="AF7:AF40" si="10">SUM(AG7:AI7)</f>
        <v>9545</v>
      </c>
      <c r="AG7" s="91">
        <f>SUM(AG$8:AG$207)</f>
        <v>9545</v>
      </c>
      <c r="AH7" s="91">
        <f>SUM(AH$8:AH$207)</f>
        <v>0</v>
      </c>
      <c r="AI7" s="91">
        <f>SUM(AI$8:AI$207)</f>
        <v>0</v>
      </c>
      <c r="AJ7" s="91">
        <f t="shared" ref="AJ7:AJ40" si="11">SUM(AK7:AS7)</f>
        <v>10592</v>
      </c>
      <c r="AK7" s="91">
        <f t="shared" ref="AK7:AS7" si="12">SUM(AK$8:AK$207)</f>
        <v>52</v>
      </c>
      <c r="AL7" s="91">
        <f t="shared" si="12"/>
        <v>1003</v>
      </c>
      <c r="AM7" s="91">
        <f t="shared" si="12"/>
        <v>1941</v>
      </c>
      <c r="AN7" s="91">
        <f t="shared" si="12"/>
        <v>195</v>
      </c>
      <c r="AO7" s="91">
        <f t="shared" si="12"/>
        <v>0</v>
      </c>
      <c r="AP7" s="91">
        <f t="shared" si="12"/>
        <v>7387</v>
      </c>
      <c r="AQ7" s="91">
        <f t="shared" si="12"/>
        <v>0</v>
      </c>
      <c r="AR7" s="91">
        <f t="shared" si="12"/>
        <v>14</v>
      </c>
      <c r="AS7" s="91">
        <f t="shared" si="12"/>
        <v>0</v>
      </c>
      <c r="AT7" s="91">
        <f t="shared" ref="AT7:AT40" si="13">SUM(AU7:AY7)</f>
        <v>126</v>
      </c>
      <c r="AU7" s="91">
        <f>SUM(AU$8:AU$207)</f>
        <v>8</v>
      </c>
      <c r="AV7" s="91">
        <f>SUM(AV$8:AV$207)</f>
        <v>0</v>
      </c>
      <c r="AW7" s="91">
        <f>SUM(AW$8:AW$207)</f>
        <v>118</v>
      </c>
      <c r="AX7" s="91">
        <f>SUM(AX$8:AX$207)</f>
        <v>0</v>
      </c>
      <c r="AY7" s="91">
        <f>SUM(AY$8:AY$207)</f>
        <v>0</v>
      </c>
      <c r="AZ7" s="91">
        <f t="shared" ref="AZ7:AZ40" si="14">SUM(BA7:BC7)</f>
        <v>1431</v>
      </c>
      <c r="BA7" s="91">
        <f>SUM(BA$8:BA$207)</f>
        <v>1431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40</v>
      </c>
      <c r="B8" s="96" t="s">
        <v>259</v>
      </c>
      <c r="C8" s="85" t="s">
        <v>260</v>
      </c>
      <c r="D8" s="87">
        <f t="shared" si="0"/>
        <v>33286</v>
      </c>
      <c r="E8" s="87">
        <f t="shared" si="1"/>
        <v>6478</v>
      </c>
      <c r="F8" s="87">
        <v>6478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26808</v>
      </c>
      <c r="L8" s="87">
        <v>0</v>
      </c>
      <c r="M8" s="87">
        <v>26808</v>
      </c>
      <c r="N8" s="87">
        <f t="shared" si="4"/>
        <v>33286</v>
      </c>
      <c r="O8" s="87">
        <f t="shared" si="5"/>
        <v>6478</v>
      </c>
      <c r="P8" s="87">
        <v>0</v>
      </c>
      <c r="Q8" s="87">
        <v>0</v>
      </c>
      <c r="R8" s="87">
        <v>0</v>
      </c>
      <c r="S8" s="87">
        <v>6478</v>
      </c>
      <c r="T8" s="87">
        <v>0</v>
      </c>
      <c r="U8" s="87">
        <v>0</v>
      </c>
      <c r="V8" s="87">
        <f t="shared" si="7"/>
        <v>26808</v>
      </c>
      <c r="W8" s="87">
        <v>0</v>
      </c>
      <c r="X8" s="87">
        <v>0</v>
      </c>
      <c r="Y8" s="87">
        <v>0</v>
      </c>
      <c r="Z8" s="87">
        <v>26808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40</v>
      </c>
      <c r="B9" s="96" t="s">
        <v>263</v>
      </c>
      <c r="C9" s="85" t="s">
        <v>264</v>
      </c>
      <c r="D9" s="87">
        <f t="shared" si="0"/>
        <v>39361</v>
      </c>
      <c r="E9" s="87">
        <f t="shared" si="1"/>
        <v>39361</v>
      </c>
      <c r="F9" s="87">
        <v>6898</v>
      </c>
      <c r="G9" s="87">
        <v>32463</v>
      </c>
      <c r="H9" s="87">
        <f t="shared" si="2"/>
        <v>0</v>
      </c>
      <c r="I9" s="87">
        <v>0</v>
      </c>
      <c r="J9" s="87">
        <v>0</v>
      </c>
      <c r="K9" s="87">
        <f t="shared" si="3"/>
        <v>0</v>
      </c>
      <c r="L9" s="87">
        <v>0</v>
      </c>
      <c r="M9" s="87">
        <v>0</v>
      </c>
      <c r="N9" s="87">
        <f t="shared" si="4"/>
        <v>39361</v>
      </c>
      <c r="O9" s="87">
        <f t="shared" si="5"/>
        <v>6898</v>
      </c>
      <c r="P9" s="87">
        <v>0</v>
      </c>
      <c r="Q9" s="87">
        <v>0</v>
      </c>
      <c r="R9" s="87">
        <v>0</v>
      </c>
      <c r="S9" s="87">
        <v>6898</v>
      </c>
      <c r="T9" s="87">
        <v>0</v>
      </c>
      <c r="U9" s="87">
        <v>0</v>
      </c>
      <c r="V9" s="87">
        <f t="shared" si="7"/>
        <v>32463</v>
      </c>
      <c r="W9" s="87">
        <v>0</v>
      </c>
      <c r="X9" s="87">
        <v>0</v>
      </c>
      <c r="Y9" s="87">
        <v>0</v>
      </c>
      <c r="Z9" s="87">
        <v>32463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40</v>
      </c>
      <c r="B10" s="96" t="s">
        <v>265</v>
      </c>
      <c r="C10" s="85" t="s">
        <v>266</v>
      </c>
      <c r="D10" s="87">
        <f t="shared" si="0"/>
        <v>26905</v>
      </c>
      <c r="E10" s="87">
        <f t="shared" si="1"/>
        <v>5516</v>
      </c>
      <c r="F10" s="87">
        <v>1170</v>
      </c>
      <c r="G10" s="87">
        <v>4346</v>
      </c>
      <c r="H10" s="87">
        <f t="shared" si="2"/>
        <v>1322</v>
      </c>
      <c r="I10" s="87">
        <v>1322</v>
      </c>
      <c r="J10" s="87">
        <v>0</v>
      </c>
      <c r="K10" s="87">
        <f t="shared" si="3"/>
        <v>20067</v>
      </c>
      <c r="L10" s="87">
        <v>0</v>
      </c>
      <c r="M10" s="87">
        <v>20067</v>
      </c>
      <c r="N10" s="87">
        <f t="shared" si="4"/>
        <v>26905</v>
      </c>
      <c r="O10" s="87">
        <f t="shared" si="5"/>
        <v>2492</v>
      </c>
      <c r="P10" s="87">
        <v>2492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24413</v>
      </c>
      <c r="W10" s="87">
        <v>24413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22</v>
      </c>
      <c r="AG10" s="87">
        <v>22</v>
      </c>
      <c r="AH10" s="87">
        <v>0</v>
      </c>
      <c r="AI10" s="87">
        <v>0</v>
      </c>
      <c r="AJ10" s="87">
        <f t="shared" si="11"/>
        <v>22</v>
      </c>
      <c r="AK10" s="87">
        <v>0</v>
      </c>
      <c r="AL10" s="87">
        <v>0</v>
      </c>
      <c r="AM10" s="87">
        <v>22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546</v>
      </c>
      <c r="BA10" s="87">
        <v>546</v>
      </c>
      <c r="BB10" s="87">
        <v>0</v>
      </c>
      <c r="BC10" s="87">
        <v>0</v>
      </c>
    </row>
    <row r="11" spans="1:55" ht="13.5" customHeight="1" x14ac:dyDescent="0.15">
      <c r="A11" s="98" t="s">
        <v>40</v>
      </c>
      <c r="B11" s="96" t="s">
        <v>267</v>
      </c>
      <c r="C11" s="85" t="s">
        <v>268</v>
      </c>
      <c r="D11" s="87">
        <f t="shared" si="0"/>
        <v>12411</v>
      </c>
      <c r="E11" s="87">
        <f t="shared" si="1"/>
        <v>0</v>
      </c>
      <c r="F11" s="87">
        <v>0</v>
      </c>
      <c r="G11" s="87">
        <v>0</v>
      </c>
      <c r="H11" s="87">
        <f t="shared" si="2"/>
        <v>11941</v>
      </c>
      <c r="I11" s="87">
        <v>1373</v>
      </c>
      <c r="J11" s="87">
        <v>10568</v>
      </c>
      <c r="K11" s="87">
        <f t="shared" si="3"/>
        <v>470</v>
      </c>
      <c r="L11" s="87">
        <v>470</v>
      </c>
      <c r="M11" s="87">
        <v>0</v>
      </c>
      <c r="N11" s="87">
        <f t="shared" si="4"/>
        <v>12411</v>
      </c>
      <c r="O11" s="87">
        <f t="shared" si="5"/>
        <v>1843</v>
      </c>
      <c r="P11" s="87">
        <v>0</v>
      </c>
      <c r="Q11" s="87">
        <v>0</v>
      </c>
      <c r="R11" s="87">
        <v>0</v>
      </c>
      <c r="S11" s="87">
        <v>1843</v>
      </c>
      <c r="T11" s="87">
        <v>0</v>
      </c>
      <c r="U11" s="87">
        <v>0</v>
      </c>
      <c r="V11" s="87">
        <f t="shared" si="7"/>
        <v>10568</v>
      </c>
      <c r="W11" s="87">
        <v>0</v>
      </c>
      <c r="X11" s="87">
        <v>0</v>
      </c>
      <c r="Y11" s="87">
        <v>0</v>
      </c>
      <c r="Z11" s="87">
        <v>10568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0</v>
      </c>
      <c r="AG11" s="87">
        <v>0</v>
      </c>
      <c r="AH11" s="87">
        <v>0</v>
      </c>
      <c r="AI11" s="87">
        <v>0</v>
      </c>
      <c r="AJ11" s="87">
        <f t="shared" si="11"/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40</v>
      </c>
      <c r="B12" s="96" t="s">
        <v>269</v>
      </c>
      <c r="C12" s="85" t="s">
        <v>270</v>
      </c>
      <c r="D12" s="87">
        <f t="shared" si="0"/>
        <v>5574</v>
      </c>
      <c r="E12" s="87">
        <f t="shared" si="1"/>
        <v>0</v>
      </c>
      <c r="F12" s="87">
        <v>0</v>
      </c>
      <c r="G12" s="87">
        <v>0</v>
      </c>
      <c r="H12" s="87">
        <f t="shared" si="2"/>
        <v>633</v>
      </c>
      <c r="I12" s="87">
        <v>633</v>
      </c>
      <c r="J12" s="87">
        <v>0</v>
      </c>
      <c r="K12" s="87">
        <f t="shared" si="3"/>
        <v>4941</v>
      </c>
      <c r="L12" s="87">
        <v>0</v>
      </c>
      <c r="M12" s="87">
        <v>4941</v>
      </c>
      <c r="N12" s="87">
        <f t="shared" si="4"/>
        <v>5574</v>
      </c>
      <c r="O12" s="87">
        <f t="shared" si="5"/>
        <v>633</v>
      </c>
      <c r="P12" s="87">
        <v>633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4941</v>
      </c>
      <c r="W12" s="87">
        <v>4941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152</v>
      </c>
      <c r="AG12" s="87">
        <v>152</v>
      </c>
      <c r="AH12" s="87">
        <v>0</v>
      </c>
      <c r="AI12" s="87">
        <v>0</v>
      </c>
      <c r="AJ12" s="87">
        <f t="shared" si="11"/>
        <v>152</v>
      </c>
      <c r="AK12" s="87">
        <v>0</v>
      </c>
      <c r="AL12" s="87">
        <v>0</v>
      </c>
      <c r="AM12" s="87">
        <v>152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40</v>
      </c>
      <c r="B13" s="96" t="s">
        <v>271</v>
      </c>
      <c r="C13" s="85" t="s">
        <v>272</v>
      </c>
      <c r="D13" s="87">
        <f t="shared" si="0"/>
        <v>2822</v>
      </c>
      <c r="E13" s="87">
        <f t="shared" si="1"/>
        <v>0</v>
      </c>
      <c r="F13" s="87">
        <v>0</v>
      </c>
      <c r="G13" s="87">
        <v>0</v>
      </c>
      <c r="H13" s="87">
        <f t="shared" si="2"/>
        <v>770</v>
      </c>
      <c r="I13" s="87">
        <v>770</v>
      </c>
      <c r="J13" s="87">
        <v>0</v>
      </c>
      <c r="K13" s="87">
        <f t="shared" si="3"/>
        <v>2052</v>
      </c>
      <c r="L13" s="87">
        <v>0</v>
      </c>
      <c r="M13" s="87">
        <v>2052</v>
      </c>
      <c r="N13" s="87">
        <f t="shared" si="4"/>
        <v>2822</v>
      </c>
      <c r="O13" s="87">
        <f t="shared" si="5"/>
        <v>770</v>
      </c>
      <c r="P13" s="87">
        <v>0</v>
      </c>
      <c r="Q13" s="87">
        <v>0</v>
      </c>
      <c r="R13" s="87">
        <v>0</v>
      </c>
      <c r="S13" s="87">
        <v>770</v>
      </c>
      <c r="T13" s="87">
        <v>0</v>
      </c>
      <c r="U13" s="87">
        <v>0</v>
      </c>
      <c r="V13" s="87">
        <f t="shared" si="7"/>
        <v>2052</v>
      </c>
      <c r="W13" s="87">
        <v>0</v>
      </c>
      <c r="X13" s="87">
        <v>0</v>
      </c>
      <c r="Y13" s="87">
        <v>0</v>
      </c>
      <c r="Z13" s="87">
        <v>2052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0</v>
      </c>
      <c r="AG13" s="87">
        <v>0</v>
      </c>
      <c r="AH13" s="87">
        <v>0</v>
      </c>
      <c r="AI13" s="87">
        <v>0</v>
      </c>
      <c r="AJ13" s="87">
        <f t="shared" si="11"/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40</v>
      </c>
      <c r="B14" s="96" t="s">
        <v>273</v>
      </c>
      <c r="C14" s="85" t="s">
        <v>274</v>
      </c>
      <c r="D14" s="87">
        <f t="shared" si="0"/>
        <v>13006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13006</v>
      </c>
      <c r="L14" s="87">
        <v>1863</v>
      </c>
      <c r="M14" s="87">
        <v>11143</v>
      </c>
      <c r="N14" s="87">
        <f t="shared" si="4"/>
        <v>13006</v>
      </c>
      <c r="O14" s="87">
        <f t="shared" si="5"/>
        <v>1863</v>
      </c>
      <c r="P14" s="87">
        <v>1863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11143</v>
      </c>
      <c r="W14" s="87">
        <v>11143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280</v>
      </c>
      <c r="AG14" s="87">
        <v>280</v>
      </c>
      <c r="AH14" s="87">
        <v>0</v>
      </c>
      <c r="AI14" s="87">
        <v>0</v>
      </c>
      <c r="AJ14" s="87">
        <f t="shared" si="11"/>
        <v>280</v>
      </c>
      <c r="AK14" s="87">
        <v>0</v>
      </c>
      <c r="AL14" s="87">
        <v>0</v>
      </c>
      <c r="AM14" s="87">
        <v>280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40</v>
      </c>
      <c r="B15" s="96" t="s">
        <v>275</v>
      </c>
      <c r="C15" s="85" t="s">
        <v>276</v>
      </c>
      <c r="D15" s="87">
        <f t="shared" si="0"/>
        <v>24500</v>
      </c>
      <c r="E15" s="87">
        <f t="shared" si="1"/>
        <v>0</v>
      </c>
      <c r="F15" s="87">
        <v>0</v>
      </c>
      <c r="G15" s="87">
        <v>0</v>
      </c>
      <c r="H15" s="87">
        <f t="shared" si="2"/>
        <v>24500</v>
      </c>
      <c r="I15" s="87">
        <v>1305</v>
      </c>
      <c r="J15" s="87">
        <v>23195</v>
      </c>
      <c r="K15" s="87">
        <f t="shared" si="3"/>
        <v>0</v>
      </c>
      <c r="L15" s="87">
        <v>0</v>
      </c>
      <c r="M15" s="87">
        <v>0</v>
      </c>
      <c r="N15" s="87">
        <f t="shared" si="4"/>
        <v>24500</v>
      </c>
      <c r="O15" s="87">
        <f t="shared" si="5"/>
        <v>1305</v>
      </c>
      <c r="P15" s="87">
        <v>0</v>
      </c>
      <c r="Q15" s="87">
        <v>0</v>
      </c>
      <c r="R15" s="87">
        <v>0</v>
      </c>
      <c r="S15" s="87">
        <v>1305</v>
      </c>
      <c r="T15" s="87">
        <v>0</v>
      </c>
      <c r="U15" s="87">
        <v>0</v>
      </c>
      <c r="V15" s="87">
        <f t="shared" si="7"/>
        <v>23195</v>
      </c>
      <c r="W15" s="87">
        <v>0</v>
      </c>
      <c r="X15" s="87">
        <v>0</v>
      </c>
      <c r="Y15" s="87">
        <v>0</v>
      </c>
      <c r="Z15" s="87">
        <v>23195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0</v>
      </c>
      <c r="AG15" s="87">
        <v>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40</v>
      </c>
      <c r="B16" s="96" t="s">
        <v>277</v>
      </c>
      <c r="C16" s="85" t="s">
        <v>278</v>
      </c>
      <c r="D16" s="87">
        <f t="shared" si="0"/>
        <v>8540</v>
      </c>
      <c r="E16" s="87">
        <f t="shared" si="1"/>
        <v>0</v>
      </c>
      <c r="F16" s="87">
        <v>0</v>
      </c>
      <c r="G16" s="87">
        <v>0</v>
      </c>
      <c r="H16" s="87">
        <f t="shared" si="2"/>
        <v>8540</v>
      </c>
      <c r="I16" s="87">
        <v>1352</v>
      </c>
      <c r="J16" s="87">
        <v>7188</v>
      </c>
      <c r="K16" s="87">
        <f t="shared" si="3"/>
        <v>0</v>
      </c>
      <c r="L16" s="87">
        <v>0</v>
      </c>
      <c r="M16" s="87">
        <v>0</v>
      </c>
      <c r="N16" s="87">
        <f t="shared" si="4"/>
        <v>8540</v>
      </c>
      <c r="O16" s="87">
        <f t="shared" si="5"/>
        <v>1352</v>
      </c>
      <c r="P16" s="87">
        <v>1352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7188</v>
      </c>
      <c r="W16" s="87">
        <v>7188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173</v>
      </c>
      <c r="AG16" s="87">
        <v>173</v>
      </c>
      <c r="AH16" s="87">
        <v>0</v>
      </c>
      <c r="AI16" s="87">
        <v>0</v>
      </c>
      <c r="AJ16" s="87">
        <f t="shared" si="11"/>
        <v>173</v>
      </c>
      <c r="AK16" s="87">
        <v>0</v>
      </c>
      <c r="AL16" s="87">
        <v>0</v>
      </c>
      <c r="AM16" s="87">
        <v>20</v>
      </c>
      <c r="AN16" s="87">
        <v>153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2</v>
      </c>
      <c r="AU16" s="87">
        <v>0</v>
      </c>
      <c r="AV16" s="87">
        <v>0</v>
      </c>
      <c r="AW16" s="87">
        <v>2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40</v>
      </c>
      <c r="B17" s="96" t="s">
        <v>279</v>
      </c>
      <c r="C17" s="85" t="s">
        <v>280</v>
      </c>
      <c r="D17" s="87">
        <f t="shared" si="0"/>
        <v>273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273</v>
      </c>
      <c r="L17" s="87">
        <v>168</v>
      </c>
      <c r="M17" s="87">
        <v>105</v>
      </c>
      <c r="N17" s="87">
        <f t="shared" si="4"/>
        <v>273</v>
      </c>
      <c r="O17" s="87">
        <f t="shared" si="5"/>
        <v>168</v>
      </c>
      <c r="P17" s="87">
        <v>0</v>
      </c>
      <c r="Q17" s="87">
        <v>0</v>
      </c>
      <c r="R17" s="87">
        <v>0</v>
      </c>
      <c r="S17" s="87">
        <v>168</v>
      </c>
      <c r="T17" s="87">
        <v>0</v>
      </c>
      <c r="U17" s="87">
        <v>0</v>
      </c>
      <c r="V17" s="87">
        <f t="shared" si="7"/>
        <v>105</v>
      </c>
      <c r="W17" s="87">
        <v>0</v>
      </c>
      <c r="X17" s="87">
        <v>0</v>
      </c>
      <c r="Y17" s="87">
        <v>0</v>
      </c>
      <c r="Z17" s="87">
        <v>105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0</v>
      </c>
      <c r="AG17" s="87">
        <v>0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40</v>
      </c>
      <c r="B18" s="96" t="s">
        <v>281</v>
      </c>
      <c r="C18" s="85" t="s">
        <v>282</v>
      </c>
      <c r="D18" s="87">
        <f t="shared" si="0"/>
        <v>19183</v>
      </c>
      <c r="E18" s="87">
        <f t="shared" si="1"/>
        <v>0</v>
      </c>
      <c r="F18" s="87">
        <v>0</v>
      </c>
      <c r="G18" s="87">
        <v>0</v>
      </c>
      <c r="H18" s="87">
        <f t="shared" si="2"/>
        <v>2604</v>
      </c>
      <c r="I18" s="87">
        <v>2604</v>
      </c>
      <c r="J18" s="87">
        <v>0</v>
      </c>
      <c r="K18" s="87">
        <f t="shared" si="3"/>
        <v>16579</v>
      </c>
      <c r="L18" s="87">
        <v>0</v>
      </c>
      <c r="M18" s="87">
        <v>16579</v>
      </c>
      <c r="N18" s="87">
        <f t="shared" si="4"/>
        <v>19183</v>
      </c>
      <c r="O18" s="87">
        <f t="shared" si="5"/>
        <v>2604</v>
      </c>
      <c r="P18" s="87">
        <v>2604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16579</v>
      </c>
      <c r="W18" s="87">
        <v>16579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17</v>
      </c>
      <c r="AG18" s="87">
        <v>17</v>
      </c>
      <c r="AH18" s="87">
        <v>0</v>
      </c>
      <c r="AI18" s="87">
        <v>0</v>
      </c>
      <c r="AJ18" s="87">
        <f t="shared" si="11"/>
        <v>535</v>
      </c>
      <c r="AK18" s="87">
        <v>0</v>
      </c>
      <c r="AL18" s="87">
        <v>518</v>
      </c>
      <c r="AM18" s="87">
        <v>3</v>
      </c>
      <c r="AN18" s="87">
        <v>0</v>
      </c>
      <c r="AO18" s="87">
        <v>0</v>
      </c>
      <c r="AP18" s="87">
        <v>0</v>
      </c>
      <c r="AQ18" s="87">
        <v>0</v>
      </c>
      <c r="AR18" s="87">
        <v>14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518</v>
      </c>
      <c r="BA18" s="87">
        <v>518</v>
      </c>
      <c r="BB18" s="87">
        <v>0</v>
      </c>
      <c r="BC18" s="87">
        <v>0</v>
      </c>
    </row>
    <row r="19" spans="1:55" ht="13.5" customHeight="1" x14ac:dyDescent="0.15">
      <c r="A19" s="98" t="s">
        <v>40</v>
      </c>
      <c r="B19" s="96" t="s">
        <v>283</v>
      </c>
      <c r="C19" s="85" t="s">
        <v>284</v>
      </c>
      <c r="D19" s="87">
        <f t="shared" si="0"/>
        <v>14080</v>
      </c>
      <c r="E19" s="87">
        <f t="shared" si="1"/>
        <v>0</v>
      </c>
      <c r="F19" s="87">
        <v>0</v>
      </c>
      <c r="G19" s="87">
        <v>0</v>
      </c>
      <c r="H19" s="87">
        <f t="shared" si="2"/>
        <v>417</v>
      </c>
      <c r="I19" s="87">
        <v>417</v>
      </c>
      <c r="J19" s="87">
        <v>0</v>
      </c>
      <c r="K19" s="87">
        <f t="shared" si="3"/>
        <v>13663</v>
      </c>
      <c r="L19" s="87">
        <v>0</v>
      </c>
      <c r="M19" s="87">
        <v>13663</v>
      </c>
      <c r="N19" s="87">
        <f t="shared" si="4"/>
        <v>14349</v>
      </c>
      <c r="O19" s="87">
        <f t="shared" si="5"/>
        <v>417</v>
      </c>
      <c r="P19" s="87">
        <v>0</v>
      </c>
      <c r="Q19" s="87">
        <v>0</v>
      </c>
      <c r="R19" s="87">
        <v>0</v>
      </c>
      <c r="S19" s="87">
        <v>417</v>
      </c>
      <c r="T19" s="87">
        <v>0</v>
      </c>
      <c r="U19" s="87">
        <v>0</v>
      </c>
      <c r="V19" s="87">
        <f t="shared" si="7"/>
        <v>13663</v>
      </c>
      <c r="W19" s="87">
        <v>0</v>
      </c>
      <c r="X19" s="87">
        <v>0</v>
      </c>
      <c r="Y19" s="87">
        <v>0</v>
      </c>
      <c r="Z19" s="87">
        <v>13663</v>
      </c>
      <c r="AA19" s="87">
        <v>0</v>
      </c>
      <c r="AB19" s="87">
        <v>0</v>
      </c>
      <c r="AC19" s="87">
        <f t="shared" si="9"/>
        <v>269</v>
      </c>
      <c r="AD19" s="87">
        <v>8</v>
      </c>
      <c r="AE19" s="87">
        <v>261</v>
      </c>
      <c r="AF19" s="87">
        <f t="shared" si="10"/>
        <v>0</v>
      </c>
      <c r="AG19" s="87">
        <v>0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40</v>
      </c>
      <c r="B20" s="96" t="s">
        <v>285</v>
      </c>
      <c r="C20" s="85" t="s">
        <v>286</v>
      </c>
      <c r="D20" s="87">
        <f t="shared" si="0"/>
        <v>13804</v>
      </c>
      <c r="E20" s="87">
        <f t="shared" si="1"/>
        <v>0</v>
      </c>
      <c r="F20" s="87">
        <v>0</v>
      </c>
      <c r="G20" s="87">
        <v>0</v>
      </c>
      <c r="H20" s="87">
        <f t="shared" si="2"/>
        <v>1461</v>
      </c>
      <c r="I20" s="87">
        <v>1461</v>
      </c>
      <c r="J20" s="87">
        <v>0</v>
      </c>
      <c r="K20" s="87">
        <f t="shared" si="3"/>
        <v>12343</v>
      </c>
      <c r="L20" s="87">
        <v>0</v>
      </c>
      <c r="M20" s="87">
        <v>12343</v>
      </c>
      <c r="N20" s="87">
        <f t="shared" si="4"/>
        <v>13804</v>
      </c>
      <c r="O20" s="87">
        <f t="shared" si="5"/>
        <v>1461</v>
      </c>
      <c r="P20" s="87">
        <v>1461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12343</v>
      </c>
      <c r="W20" s="87">
        <v>12343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319</v>
      </c>
      <c r="AG20" s="87">
        <v>319</v>
      </c>
      <c r="AH20" s="87">
        <v>0</v>
      </c>
      <c r="AI20" s="87">
        <v>0</v>
      </c>
      <c r="AJ20" s="87">
        <f t="shared" si="11"/>
        <v>319</v>
      </c>
      <c r="AK20" s="87">
        <v>0</v>
      </c>
      <c r="AL20" s="87">
        <v>0</v>
      </c>
      <c r="AM20" s="87">
        <v>319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35</v>
      </c>
      <c r="AU20" s="87">
        <v>0</v>
      </c>
      <c r="AV20" s="87">
        <v>0</v>
      </c>
      <c r="AW20" s="87">
        <v>35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40</v>
      </c>
      <c r="B21" s="96" t="s">
        <v>287</v>
      </c>
      <c r="C21" s="85" t="s">
        <v>288</v>
      </c>
      <c r="D21" s="87">
        <f t="shared" si="0"/>
        <v>3356</v>
      </c>
      <c r="E21" s="87">
        <f t="shared" si="1"/>
        <v>0</v>
      </c>
      <c r="F21" s="87">
        <v>0</v>
      </c>
      <c r="G21" s="87">
        <v>0</v>
      </c>
      <c r="H21" s="87">
        <f t="shared" si="2"/>
        <v>631</v>
      </c>
      <c r="I21" s="87">
        <v>631</v>
      </c>
      <c r="J21" s="87">
        <v>0</v>
      </c>
      <c r="K21" s="87">
        <f t="shared" si="3"/>
        <v>2725</v>
      </c>
      <c r="L21" s="87">
        <v>0</v>
      </c>
      <c r="M21" s="87">
        <v>2725</v>
      </c>
      <c r="N21" s="87">
        <f t="shared" si="4"/>
        <v>3356</v>
      </c>
      <c r="O21" s="87">
        <f t="shared" si="5"/>
        <v>631</v>
      </c>
      <c r="P21" s="87">
        <v>0</v>
      </c>
      <c r="Q21" s="87">
        <v>0</v>
      </c>
      <c r="R21" s="87">
        <v>0</v>
      </c>
      <c r="S21" s="87">
        <v>631</v>
      </c>
      <c r="T21" s="87">
        <v>0</v>
      </c>
      <c r="U21" s="87">
        <v>0</v>
      </c>
      <c r="V21" s="87">
        <f t="shared" si="7"/>
        <v>2725</v>
      </c>
      <c r="W21" s="87">
        <v>0</v>
      </c>
      <c r="X21" s="87">
        <v>0</v>
      </c>
      <c r="Y21" s="87">
        <v>0</v>
      </c>
      <c r="Z21" s="87">
        <v>2725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40</v>
      </c>
      <c r="B22" s="96" t="s">
        <v>289</v>
      </c>
      <c r="C22" s="85" t="s">
        <v>290</v>
      </c>
      <c r="D22" s="87">
        <f t="shared" si="0"/>
        <v>13161</v>
      </c>
      <c r="E22" s="87">
        <f t="shared" si="1"/>
        <v>0</v>
      </c>
      <c r="F22" s="87">
        <v>0</v>
      </c>
      <c r="G22" s="87">
        <v>0</v>
      </c>
      <c r="H22" s="87">
        <f t="shared" si="2"/>
        <v>1170</v>
      </c>
      <c r="I22" s="87">
        <v>1170</v>
      </c>
      <c r="J22" s="87">
        <v>0</v>
      </c>
      <c r="K22" s="87">
        <f t="shared" si="3"/>
        <v>11991</v>
      </c>
      <c r="L22" s="87">
        <v>0</v>
      </c>
      <c r="M22" s="87">
        <v>11991</v>
      </c>
      <c r="N22" s="87">
        <f t="shared" si="4"/>
        <v>13161</v>
      </c>
      <c r="O22" s="87">
        <f t="shared" si="5"/>
        <v>1170</v>
      </c>
      <c r="P22" s="87">
        <v>0</v>
      </c>
      <c r="Q22" s="87">
        <v>0</v>
      </c>
      <c r="R22" s="87">
        <v>0</v>
      </c>
      <c r="S22" s="87">
        <v>1170</v>
      </c>
      <c r="T22" s="87">
        <v>0</v>
      </c>
      <c r="U22" s="87">
        <v>0</v>
      </c>
      <c r="V22" s="87">
        <f t="shared" si="7"/>
        <v>11991</v>
      </c>
      <c r="W22" s="87">
        <v>0</v>
      </c>
      <c r="X22" s="87">
        <v>0</v>
      </c>
      <c r="Y22" s="87">
        <v>0</v>
      </c>
      <c r="Z22" s="87">
        <v>11991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40</v>
      </c>
      <c r="B23" s="96" t="s">
        <v>291</v>
      </c>
      <c r="C23" s="85" t="s">
        <v>292</v>
      </c>
      <c r="D23" s="87">
        <f t="shared" si="0"/>
        <v>3374</v>
      </c>
      <c r="E23" s="87">
        <f t="shared" si="1"/>
        <v>415</v>
      </c>
      <c r="F23" s="87">
        <v>415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2959</v>
      </c>
      <c r="L23" s="87">
        <v>0</v>
      </c>
      <c r="M23" s="87">
        <v>2959</v>
      </c>
      <c r="N23" s="87">
        <f t="shared" si="4"/>
        <v>3374</v>
      </c>
      <c r="O23" s="87">
        <f t="shared" si="5"/>
        <v>415</v>
      </c>
      <c r="P23" s="87">
        <v>415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2959</v>
      </c>
      <c r="W23" s="87">
        <v>2959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153</v>
      </c>
      <c r="AG23" s="87">
        <v>153</v>
      </c>
      <c r="AH23" s="87">
        <v>0</v>
      </c>
      <c r="AI23" s="87">
        <v>0</v>
      </c>
      <c r="AJ23" s="87">
        <f t="shared" si="11"/>
        <v>153</v>
      </c>
      <c r="AK23" s="87">
        <v>0</v>
      </c>
      <c r="AL23" s="87">
        <v>0</v>
      </c>
      <c r="AM23" s="87">
        <v>153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40</v>
      </c>
      <c r="B24" s="96" t="s">
        <v>293</v>
      </c>
      <c r="C24" s="85" t="s">
        <v>294</v>
      </c>
      <c r="D24" s="87">
        <f t="shared" si="0"/>
        <v>3298</v>
      </c>
      <c r="E24" s="87">
        <f t="shared" si="1"/>
        <v>280</v>
      </c>
      <c r="F24" s="87">
        <v>280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3018</v>
      </c>
      <c r="L24" s="87">
        <v>0</v>
      </c>
      <c r="M24" s="87">
        <v>3018</v>
      </c>
      <c r="N24" s="87">
        <f t="shared" si="4"/>
        <v>3298</v>
      </c>
      <c r="O24" s="87">
        <f t="shared" si="5"/>
        <v>280</v>
      </c>
      <c r="P24" s="87">
        <v>280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3018</v>
      </c>
      <c r="W24" s="87">
        <v>3018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150</v>
      </c>
      <c r="AG24" s="87">
        <v>150</v>
      </c>
      <c r="AH24" s="87">
        <v>0</v>
      </c>
      <c r="AI24" s="87">
        <v>0</v>
      </c>
      <c r="AJ24" s="87">
        <f t="shared" si="11"/>
        <v>150</v>
      </c>
      <c r="AK24" s="87">
        <v>0</v>
      </c>
      <c r="AL24" s="87">
        <v>0</v>
      </c>
      <c r="AM24" s="87">
        <v>150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1</v>
      </c>
      <c r="AU24" s="87">
        <v>0</v>
      </c>
      <c r="AV24" s="87">
        <v>0</v>
      </c>
      <c r="AW24" s="87">
        <v>1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40</v>
      </c>
      <c r="B25" s="96" t="s">
        <v>295</v>
      </c>
      <c r="C25" s="85" t="s">
        <v>296</v>
      </c>
      <c r="D25" s="87">
        <f t="shared" si="0"/>
        <v>11841</v>
      </c>
      <c r="E25" s="87">
        <f t="shared" si="1"/>
        <v>0</v>
      </c>
      <c r="F25" s="87">
        <v>0</v>
      </c>
      <c r="G25" s="87">
        <v>0</v>
      </c>
      <c r="H25" s="87">
        <f t="shared" si="2"/>
        <v>339</v>
      </c>
      <c r="I25" s="87">
        <v>339</v>
      </c>
      <c r="J25" s="87">
        <v>0</v>
      </c>
      <c r="K25" s="87">
        <f t="shared" si="3"/>
        <v>11502</v>
      </c>
      <c r="L25" s="87">
        <v>0</v>
      </c>
      <c r="M25" s="87">
        <v>11502</v>
      </c>
      <c r="N25" s="87">
        <f t="shared" si="4"/>
        <v>11841</v>
      </c>
      <c r="O25" s="87">
        <f t="shared" si="5"/>
        <v>339</v>
      </c>
      <c r="P25" s="87">
        <v>339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11502</v>
      </c>
      <c r="W25" s="87">
        <v>11502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23</v>
      </c>
      <c r="AG25" s="87">
        <v>23</v>
      </c>
      <c r="AH25" s="87">
        <v>0</v>
      </c>
      <c r="AI25" s="87">
        <v>0</v>
      </c>
      <c r="AJ25" s="87">
        <f t="shared" si="11"/>
        <v>280</v>
      </c>
      <c r="AK25" s="87">
        <v>0</v>
      </c>
      <c r="AL25" s="87">
        <v>257</v>
      </c>
      <c r="AM25" s="87">
        <v>23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2</v>
      </c>
      <c r="AU25" s="87">
        <v>0</v>
      </c>
      <c r="AV25" s="87">
        <v>0</v>
      </c>
      <c r="AW25" s="87">
        <v>2</v>
      </c>
      <c r="AX25" s="87">
        <v>0</v>
      </c>
      <c r="AY25" s="87">
        <v>0</v>
      </c>
      <c r="AZ25" s="87">
        <f t="shared" si="14"/>
        <v>195</v>
      </c>
      <c r="BA25" s="87">
        <v>195</v>
      </c>
      <c r="BB25" s="87">
        <v>0</v>
      </c>
      <c r="BC25" s="87">
        <v>0</v>
      </c>
    </row>
    <row r="26" spans="1:55" ht="13.5" customHeight="1" x14ac:dyDescent="0.15">
      <c r="A26" s="98" t="s">
        <v>40</v>
      </c>
      <c r="B26" s="96" t="s">
        <v>297</v>
      </c>
      <c r="C26" s="85" t="s">
        <v>298</v>
      </c>
      <c r="D26" s="87">
        <f t="shared" si="0"/>
        <v>4046</v>
      </c>
      <c r="E26" s="87">
        <f t="shared" si="1"/>
        <v>528</v>
      </c>
      <c r="F26" s="87">
        <v>528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3518</v>
      </c>
      <c r="L26" s="87">
        <v>0</v>
      </c>
      <c r="M26" s="87">
        <v>3518</v>
      </c>
      <c r="N26" s="87">
        <f t="shared" si="4"/>
        <v>4046</v>
      </c>
      <c r="O26" s="87">
        <f t="shared" si="5"/>
        <v>528</v>
      </c>
      <c r="P26" s="87">
        <v>528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3518</v>
      </c>
      <c r="W26" s="87">
        <v>3518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183</v>
      </c>
      <c r="AG26" s="87">
        <v>183</v>
      </c>
      <c r="AH26" s="87">
        <v>0</v>
      </c>
      <c r="AI26" s="87">
        <v>0</v>
      </c>
      <c r="AJ26" s="87">
        <f t="shared" si="11"/>
        <v>183</v>
      </c>
      <c r="AK26" s="87">
        <v>0</v>
      </c>
      <c r="AL26" s="87">
        <v>0</v>
      </c>
      <c r="AM26" s="87">
        <v>183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1</v>
      </c>
      <c r="AU26" s="87">
        <v>0</v>
      </c>
      <c r="AV26" s="87">
        <v>0</v>
      </c>
      <c r="AW26" s="87">
        <v>1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40</v>
      </c>
      <c r="B27" s="96" t="s">
        <v>299</v>
      </c>
      <c r="C27" s="85" t="s">
        <v>300</v>
      </c>
      <c r="D27" s="87">
        <f t="shared" si="0"/>
        <v>8177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8177</v>
      </c>
      <c r="L27" s="87">
        <v>78</v>
      </c>
      <c r="M27" s="87">
        <v>8099</v>
      </c>
      <c r="N27" s="87">
        <f t="shared" si="4"/>
        <v>8177</v>
      </c>
      <c r="O27" s="87">
        <f t="shared" si="5"/>
        <v>78</v>
      </c>
      <c r="P27" s="87">
        <v>0</v>
      </c>
      <c r="Q27" s="87">
        <v>0</v>
      </c>
      <c r="R27" s="87">
        <v>0</v>
      </c>
      <c r="S27" s="87">
        <v>78</v>
      </c>
      <c r="T27" s="87">
        <v>0</v>
      </c>
      <c r="U27" s="87">
        <v>0</v>
      </c>
      <c r="V27" s="87">
        <f t="shared" si="7"/>
        <v>8099</v>
      </c>
      <c r="W27" s="87">
        <v>0</v>
      </c>
      <c r="X27" s="87">
        <v>0</v>
      </c>
      <c r="Y27" s="87">
        <v>0</v>
      </c>
      <c r="Z27" s="87">
        <v>8099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40</v>
      </c>
      <c r="B28" s="96" t="s">
        <v>301</v>
      </c>
      <c r="C28" s="85" t="s">
        <v>302</v>
      </c>
      <c r="D28" s="87">
        <f t="shared" si="0"/>
        <v>2411</v>
      </c>
      <c r="E28" s="87">
        <f t="shared" si="1"/>
        <v>0</v>
      </c>
      <c r="F28" s="87">
        <v>0</v>
      </c>
      <c r="G28" s="87">
        <v>0</v>
      </c>
      <c r="H28" s="87">
        <f t="shared" si="2"/>
        <v>468</v>
      </c>
      <c r="I28" s="87">
        <v>468</v>
      </c>
      <c r="J28" s="87">
        <v>0</v>
      </c>
      <c r="K28" s="87">
        <f t="shared" si="3"/>
        <v>1943</v>
      </c>
      <c r="L28" s="87">
        <v>0</v>
      </c>
      <c r="M28" s="87">
        <v>1943</v>
      </c>
      <c r="N28" s="87">
        <f t="shared" si="4"/>
        <v>2411</v>
      </c>
      <c r="O28" s="87">
        <f t="shared" si="5"/>
        <v>468</v>
      </c>
      <c r="P28" s="87">
        <v>468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1943</v>
      </c>
      <c r="W28" s="87">
        <v>1943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47</v>
      </c>
      <c r="AG28" s="87">
        <v>47</v>
      </c>
      <c r="AH28" s="87">
        <v>0</v>
      </c>
      <c r="AI28" s="87">
        <v>0</v>
      </c>
      <c r="AJ28" s="87">
        <f t="shared" si="11"/>
        <v>47</v>
      </c>
      <c r="AK28" s="87">
        <v>0</v>
      </c>
      <c r="AL28" s="87">
        <v>0</v>
      </c>
      <c r="AM28" s="87">
        <v>5</v>
      </c>
      <c r="AN28" s="87">
        <v>42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1</v>
      </c>
      <c r="AU28" s="87">
        <v>0</v>
      </c>
      <c r="AV28" s="87">
        <v>0</v>
      </c>
      <c r="AW28" s="87">
        <v>1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40</v>
      </c>
      <c r="B29" s="96" t="s">
        <v>303</v>
      </c>
      <c r="C29" s="85" t="s">
        <v>304</v>
      </c>
      <c r="D29" s="87">
        <f t="shared" si="0"/>
        <v>6288</v>
      </c>
      <c r="E29" s="87">
        <f t="shared" si="1"/>
        <v>0</v>
      </c>
      <c r="F29" s="87">
        <v>0</v>
      </c>
      <c r="G29" s="87">
        <v>0</v>
      </c>
      <c r="H29" s="87">
        <f t="shared" si="2"/>
        <v>469</v>
      </c>
      <c r="I29" s="87">
        <v>469</v>
      </c>
      <c r="J29" s="87">
        <v>0</v>
      </c>
      <c r="K29" s="87">
        <f t="shared" si="3"/>
        <v>5819</v>
      </c>
      <c r="L29" s="87">
        <v>0</v>
      </c>
      <c r="M29" s="87">
        <v>5819</v>
      </c>
      <c r="N29" s="87">
        <f t="shared" si="4"/>
        <v>6288</v>
      </c>
      <c r="O29" s="87">
        <f t="shared" si="5"/>
        <v>469</v>
      </c>
      <c r="P29" s="87">
        <v>469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5819</v>
      </c>
      <c r="W29" s="87">
        <v>5819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172</v>
      </c>
      <c r="AG29" s="87">
        <v>172</v>
      </c>
      <c r="AH29" s="87">
        <v>0</v>
      </c>
      <c r="AI29" s="87">
        <v>0</v>
      </c>
      <c r="AJ29" s="87">
        <f t="shared" si="11"/>
        <v>172</v>
      </c>
      <c r="AK29" s="87">
        <v>0</v>
      </c>
      <c r="AL29" s="87">
        <v>0</v>
      </c>
      <c r="AM29" s="87">
        <v>172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40</v>
      </c>
      <c r="B30" s="96" t="s">
        <v>305</v>
      </c>
      <c r="C30" s="85" t="s">
        <v>306</v>
      </c>
      <c r="D30" s="87">
        <f t="shared" si="0"/>
        <v>2591</v>
      </c>
      <c r="E30" s="87">
        <f t="shared" si="1"/>
        <v>0</v>
      </c>
      <c r="F30" s="87">
        <v>0</v>
      </c>
      <c r="G30" s="87">
        <v>0</v>
      </c>
      <c r="H30" s="87">
        <f t="shared" si="2"/>
        <v>2591</v>
      </c>
      <c r="I30" s="87">
        <v>272</v>
      </c>
      <c r="J30" s="87">
        <v>2319</v>
      </c>
      <c r="K30" s="87">
        <f t="shared" si="3"/>
        <v>0</v>
      </c>
      <c r="L30" s="87">
        <v>0</v>
      </c>
      <c r="M30" s="87">
        <v>0</v>
      </c>
      <c r="N30" s="87">
        <f t="shared" si="4"/>
        <v>2591</v>
      </c>
      <c r="O30" s="87">
        <f t="shared" si="5"/>
        <v>272</v>
      </c>
      <c r="P30" s="87">
        <v>0</v>
      </c>
      <c r="Q30" s="87">
        <v>0</v>
      </c>
      <c r="R30" s="87">
        <v>0</v>
      </c>
      <c r="S30" s="87">
        <v>272</v>
      </c>
      <c r="T30" s="87">
        <v>0</v>
      </c>
      <c r="U30" s="87">
        <v>0</v>
      </c>
      <c r="V30" s="87">
        <f t="shared" si="7"/>
        <v>2319</v>
      </c>
      <c r="W30" s="87">
        <v>0</v>
      </c>
      <c r="X30" s="87">
        <v>0</v>
      </c>
      <c r="Y30" s="87">
        <v>0</v>
      </c>
      <c r="Z30" s="87">
        <v>2319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0</v>
      </c>
      <c r="AG30" s="87">
        <v>0</v>
      </c>
      <c r="AH30" s="87">
        <v>0</v>
      </c>
      <c r="AI30" s="87">
        <v>0</v>
      </c>
      <c r="AJ30" s="87">
        <f t="shared" si="11"/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40</v>
      </c>
      <c r="B31" s="96" t="s">
        <v>307</v>
      </c>
      <c r="C31" s="85" t="s">
        <v>308</v>
      </c>
      <c r="D31" s="87">
        <f t="shared" si="0"/>
        <v>2429</v>
      </c>
      <c r="E31" s="87">
        <f t="shared" si="1"/>
        <v>0</v>
      </c>
      <c r="F31" s="87">
        <v>0</v>
      </c>
      <c r="G31" s="87">
        <v>0</v>
      </c>
      <c r="H31" s="87">
        <f t="shared" si="2"/>
        <v>86</v>
      </c>
      <c r="I31" s="87">
        <v>86</v>
      </c>
      <c r="J31" s="87">
        <v>0</v>
      </c>
      <c r="K31" s="87">
        <f t="shared" si="3"/>
        <v>2343</v>
      </c>
      <c r="L31" s="87">
        <v>0</v>
      </c>
      <c r="M31" s="87">
        <v>2343</v>
      </c>
      <c r="N31" s="87">
        <f t="shared" si="4"/>
        <v>2429</v>
      </c>
      <c r="O31" s="87">
        <f t="shared" si="5"/>
        <v>86</v>
      </c>
      <c r="P31" s="87">
        <v>86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2343</v>
      </c>
      <c r="W31" s="87">
        <v>2343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4</v>
      </c>
      <c r="AG31" s="87">
        <v>4</v>
      </c>
      <c r="AH31" s="87">
        <v>0</v>
      </c>
      <c r="AI31" s="87">
        <v>0</v>
      </c>
      <c r="AJ31" s="87">
        <f t="shared" si="11"/>
        <v>57</v>
      </c>
      <c r="AK31" s="87">
        <v>0</v>
      </c>
      <c r="AL31" s="87">
        <v>53</v>
      </c>
      <c r="AM31" s="87">
        <v>4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40</v>
      </c>
      <c r="BA31" s="87">
        <v>40</v>
      </c>
      <c r="BB31" s="87">
        <v>0</v>
      </c>
      <c r="BC31" s="87">
        <v>0</v>
      </c>
    </row>
    <row r="32" spans="1:55" ht="13.5" customHeight="1" x14ac:dyDescent="0.15">
      <c r="A32" s="98" t="s">
        <v>40</v>
      </c>
      <c r="B32" s="96" t="s">
        <v>309</v>
      </c>
      <c r="C32" s="85" t="s">
        <v>310</v>
      </c>
      <c r="D32" s="87">
        <f t="shared" si="0"/>
        <v>1245</v>
      </c>
      <c r="E32" s="87">
        <f t="shared" si="1"/>
        <v>0</v>
      </c>
      <c r="F32" s="87">
        <v>0</v>
      </c>
      <c r="G32" s="87">
        <v>0</v>
      </c>
      <c r="H32" s="87">
        <f t="shared" si="2"/>
        <v>41</v>
      </c>
      <c r="I32" s="87">
        <v>41</v>
      </c>
      <c r="J32" s="87">
        <v>0</v>
      </c>
      <c r="K32" s="87">
        <f t="shared" si="3"/>
        <v>1204</v>
      </c>
      <c r="L32" s="87">
        <v>0</v>
      </c>
      <c r="M32" s="87">
        <v>1204</v>
      </c>
      <c r="N32" s="87">
        <f t="shared" si="4"/>
        <v>1245</v>
      </c>
      <c r="O32" s="87">
        <f t="shared" si="5"/>
        <v>41</v>
      </c>
      <c r="P32" s="87">
        <v>41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1204</v>
      </c>
      <c r="W32" s="87">
        <v>1204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3</v>
      </c>
      <c r="AG32" s="87">
        <v>3</v>
      </c>
      <c r="AH32" s="87">
        <v>0</v>
      </c>
      <c r="AI32" s="87">
        <v>0</v>
      </c>
      <c r="AJ32" s="87">
        <f t="shared" si="11"/>
        <v>30</v>
      </c>
      <c r="AK32" s="87">
        <v>0</v>
      </c>
      <c r="AL32" s="87">
        <v>27</v>
      </c>
      <c r="AM32" s="87">
        <v>3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21</v>
      </c>
      <c r="BA32" s="87">
        <v>21</v>
      </c>
      <c r="BB32" s="87">
        <v>0</v>
      </c>
      <c r="BC32" s="87">
        <v>0</v>
      </c>
    </row>
    <row r="33" spans="1:55" ht="13.5" customHeight="1" x14ac:dyDescent="0.15">
      <c r="A33" s="98" t="s">
        <v>40</v>
      </c>
      <c r="B33" s="96" t="s">
        <v>311</v>
      </c>
      <c r="C33" s="85" t="s">
        <v>312</v>
      </c>
      <c r="D33" s="87">
        <f t="shared" si="0"/>
        <v>1280</v>
      </c>
      <c r="E33" s="87">
        <f t="shared" si="1"/>
        <v>0</v>
      </c>
      <c r="F33" s="87">
        <v>0</v>
      </c>
      <c r="G33" s="87">
        <v>0</v>
      </c>
      <c r="H33" s="87">
        <f t="shared" si="2"/>
        <v>1280</v>
      </c>
      <c r="I33" s="87">
        <v>134</v>
      </c>
      <c r="J33" s="87">
        <v>1146</v>
      </c>
      <c r="K33" s="87">
        <f t="shared" si="3"/>
        <v>0</v>
      </c>
      <c r="L33" s="87">
        <v>0</v>
      </c>
      <c r="M33" s="87">
        <v>0</v>
      </c>
      <c r="N33" s="87">
        <f t="shared" si="4"/>
        <v>1280</v>
      </c>
      <c r="O33" s="87">
        <f t="shared" si="5"/>
        <v>134</v>
      </c>
      <c r="P33" s="87">
        <v>134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1146</v>
      </c>
      <c r="W33" s="87">
        <v>1146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3</v>
      </c>
      <c r="AG33" s="87">
        <v>3</v>
      </c>
      <c r="AH33" s="87">
        <v>0</v>
      </c>
      <c r="AI33" s="87">
        <v>0</v>
      </c>
      <c r="AJ33" s="87">
        <f t="shared" si="11"/>
        <v>31</v>
      </c>
      <c r="AK33" s="87">
        <v>0</v>
      </c>
      <c r="AL33" s="87">
        <v>28</v>
      </c>
      <c r="AM33" s="87">
        <v>3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21</v>
      </c>
      <c r="BA33" s="87">
        <v>21</v>
      </c>
      <c r="BB33" s="87">
        <v>0</v>
      </c>
      <c r="BC33" s="87">
        <v>0</v>
      </c>
    </row>
    <row r="34" spans="1:55" ht="13.5" customHeight="1" x14ac:dyDescent="0.15">
      <c r="A34" s="98" t="s">
        <v>40</v>
      </c>
      <c r="B34" s="96" t="s">
        <v>313</v>
      </c>
      <c r="C34" s="85" t="s">
        <v>314</v>
      </c>
      <c r="D34" s="87">
        <f t="shared" si="0"/>
        <v>3114</v>
      </c>
      <c r="E34" s="87">
        <f t="shared" si="1"/>
        <v>0</v>
      </c>
      <c r="F34" s="87">
        <v>0</v>
      </c>
      <c r="G34" s="87">
        <v>0</v>
      </c>
      <c r="H34" s="87">
        <f t="shared" si="2"/>
        <v>3114</v>
      </c>
      <c r="I34" s="87">
        <v>519</v>
      </c>
      <c r="J34" s="87">
        <v>2595</v>
      </c>
      <c r="K34" s="87">
        <f t="shared" si="3"/>
        <v>0</v>
      </c>
      <c r="L34" s="87">
        <v>0</v>
      </c>
      <c r="M34" s="87">
        <v>0</v>
      </c>
      <c r="N34" s="87">
        <f t="shared" si="4"/>
        <v>3114</v>
      </c>
      <c r="O34" s="87">
        <f t="shared" si="5"/>
        <v>519</v>
      </c>
      <c r="P34" s="87">
        <v>519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2595</v>
      </c>
      <c r="W34" s="87">
        <v>2595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6</v>
      </c>
      <c r="AG34" s="87">
        <v>6</v>
      </c>
      <c r="AH34" s="87">
        <v>0</v>
      </c>
      <c r="AI34" s="87">
        <v>0</v>
      </c>
      <c r="AJ34" s="87">
        <f t="shared" si="11"/>
        <v>74</v>
      </c>
      <c r="AK34" s="87">
        <v>0</v>
      </c>
      <c r="AL34" s="87">
        <v>68</v>
      </c>
      <c r="AM34" s="87">
        <v>6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1</v>
      </c>
      <c r="AU34" s="87">
        <v>0</v>
      </c>
      <c r="AV34" s="87">
        <v>0</v>
      </c>
      <c r="AW34" s="87">
        <v>1</v>
      </c>
      <c r="AX34" s="87">
        <v>0</v>
      </c>
      <c r="AY34" s="87">
        <v>0</v>
      </c>
      <c r="AZ34" s="87">
        <f t="shared" si="14"/>
        <v>51</v>
      </c>
      <c r="BA34" s="87">
        <v>51</v>
      </c>
      <c r="BB34" s="87">
        <v>0</v>
      </c>
      <c r="BC34" s="87">
        <v>0</v>
      </c>
    </row>
    <row r="35" spans="1:55" ht="13.5" customHeight="1" x14ac:dyDescent="0.15">
      <c r="A35" s="98" t="s">
        <v>40</v>
      </c>
      <c r="B35" s="96" t="s">
        <v>315</v>
      </c>
      <c r="C35" s="85" t="s">
        <v>316</v>
      </c>
      <c r="D35" s="87">
        <f t="shared" si="0"/>
        <v>2385</v>
      </c>
      <c r="E35" s="87">
        <f t="shared" si="1"/>
        <v>0</v>
      </c>
      <c r="F35" s="87">
        <v>0</v>
      </c>
      <c r="G35" s="87">
        <v>0</v>
      </c>
      <c r="H35" s="87">
        <f t="shared" si="2"/>
        <v>75</v>
      </c>
      <c r="I35" s="87">
        <v>75</v>
      </c>
      <c r="J35" s="87">
        <v>0</v>
      </c>
      <c r="K35" s="87">
        <f t="shared" si="3"/>
        <v>2310</v>
      </c>
      <c r="L35" s="87">
        <v>0</v>
      </c>
      <c r="M35" s="87">
        <v>2310</v>
      </c>
      <c r="N35" s="87">
        <f t="shared" si="4"/>
        <v>2385</v>
      </c>
      <c r="O35" s="87">
        <f t="shared" si="5"/>
        <v>75</v>
      </c>
      <c r="P35" s="87">
        <v>75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2310</v>
      </c>
      <c r="W35" s="87">
        <v>2310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4</v>
      </c>
      <c r="AG35" s="87">
        <v>4</v>
      </c>
      <c r="AH35" s="87">
        <v>0</v>
      </c>
      <c r="AI35" s="87">
        <v>0</v>
      </c>
      <c r="AJ35" s="87">
        <f t="shared" si="11"/>
        <v>56</v>
      </c>
      <c r="AK35" s="87">
        <v>0</v>
      </c>
      <c r="AL35" s="87">
        <v>52</v>
      </c>
      <c r="AM35" s="87">
        <v>4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39</v>
      </c>
      <c r="BA35" s="87">
        <v>39</v>
      </c>
      <c r="BB35" s="87">
        <v>0</v>
      </c>
      <c r="BC35" s="87">
        <v>0</v>
      </c>
    </row>
    <row r="36" spans="1:55" ht="13.5" customHeight="1" x14ac:dyDescent="0.15">
      <c r="A36" s="98" t="s">
        <v>40</v>
      </c>
      <c r="B36" s="96" t="s">
        <v>317</v>
      </c>
      <c r="C36" s="85" t="s">
        <v>318</v>
      </c>
      <c r="D36" s="87">
        <f t="shared" si="0"/>
        <v>8997</v>
      </c>
      <c r="E36" s="87">
        <f t="shared" si="1"/>
        <v>0</v>
      </c>
      <c r="F36" s="87">
        <v>0</v>
      </c>
      <c r="G36" s="87">
        <v>0</v>
      </c>
      <c r="H36" s="87">
        <f t="shared" si="2"/>
        <v>302</v>
      </c>
      <c r="I36" s="87">
        <v>302</v>
      </c>
      <c r="J36" s="87">
        <v>0</v>
      </c>
      <c r="K36" s="87">
        <f t="shared" si="3"/>
        <v>8695</v>
      </c>
      <c r="L36" s="87">
        <v>0</v>
      </c>
      <c r="M36" s="87">
        <v>8695</v>
      </c>
      <c r="N36" s="87">
        <f t="shared" si="4"/>
        <v>8997</v>
      </c>
      <c r="O36" s="87">
        <f t="shared" si="5"/>
        <v>302</v>
      </c>
      <c r="P36" s="87">
        <v>302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8695</v>
      </c>
      <c r="W36" s="87">
        <v>8695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409</v>
      </c>
      <c r="AG36" s="87">
        <v>409</v>
      </c>
      <c r="AH36" s="87">
        <v>0</v>
      </c>
      <c r="AI36" s="87">
        <v>0</v>
      </c>
      <c r="AJ36" s="87">
        <f t="shared" si="11"/>
        <v>409</v>
      </c>
      <c r="AK36" s="87">
        <v>0</v>
      </c>
      <c r="AL36" s="87">
        <v>0</v>
      </c>
      <c r="AM36" s="87">
        <v>409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74</v>
      </c>
      <c r="AU36" s="87">
        <v>0</v>
      </c>
      <c r="AV36" s="87">
        <v>0</v>
      </c>
      <c r="AW36" s="87">
        <v>74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40</v>
      </c>
      <c r="B37" s="96" t="s">
        <v>319</v>
      </c>
      <c r="C37" s="85" t="s">
        <v>320</v>
      </c>
      <c r="D37" s="87">
        <f t="shared" si="0"/>
        <v>3571</v>
      </c>
      <c r="E37" s="87">
        <f t="shared" si="1"/>
        <v>0</v>
      </c>
      <c r="F37" s="87">
        <v>0</v>
      </c>
      <c r="G37" s="87">
        <v>0</v>
      </c>
      <c r="H37" s="87">
        <f t="shared" si="2"/>
        <v>3571</v>
      </c>
      <c r="I37" s="87">
        <v>76</v>
      </c>
      <c r="J37" s="87">
        <v>3495</v>
      </c>
      <c r="K37" s="87">
        <f t="shared" si="3"/>
        <v>0</v>
      </c>
      <c r="L37" s="87">
        <v>0</v>
      </c>
      <c r="M37" s="87">
        <v>0</v>
      </c>
      <c r="N37" s="87">
        <f t="shared" si="4"/>
        <v>3571</v>
      </c>
      <c r="O37" s="87">
        <f t="shared" si="5"/>
        <v>76</v>
      </c>
      <c r="P37" s="87">
        <v>76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3495</v>
      </c>
      <c r="W37" s="87">
        <v>3495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3571</v>
      </c>
      <c r="AG37" s="87">
        <v>3571</v>
      </c>
      <c r="AH37" s="87">
        <v>0</v>
      </c>
      <c r="AI37" s="87">
        <v>0</v>
      </c>
      <c r="AJ37" s="87">
        <f t="shared" si="11"/>
        <v>3571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3571</v>
      </c>
      <c r="AQ37" s="87">
        <v>0</v>
      </c>
      <c r="AR37" s="87">
        <v>0</v>
      </c>
      <c r="AS37" s="87">
        <v>0</v>
      </c>
      <c r="AT37" s="87">
        <f t="shared" si="13"/>
        <v>1</v>
      </c>
      <c r="AU37" s="87">
        <v>0</v>
      </c>
      <c r="AV37" s="87">
        <v>0</v>
      </c>
      <c r="AW37" s="87">
        <v>1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40</v>
      </c>
      <c r="B38" s="96" t="s">
        <v>321</v>
      </c>
      <c r="C38" s="85" t="s">
        <v>322</v>
      </c>
      <c r="D38" s="87">
        <f t="shared" si="0"/>
        <v>3823</v>
      </c>
      <c r="E38" s="87">
        <f t="shared" si="1"/>
        <v>0</v>
      </c>
      <c r="F38" s="87">
        <v>0</v>
      </c>
      <c r="G38" s="87">
        <v>0</v>
      </c>
      <c r="H38" s="87">
        <f t="shared" si="2"/>
        <v>153</v>
      </c>
      <c r="I38" s="87">
        <v>153</v>
      </c>
      <c r="J38" s="87">
        <v>0</v>
      </c>
      <c r="K38" s="87">
        <f t="shared" si="3"/>
        <v>3670</v>
      </c>
      <c r="L38" s="87">
        <v>0</v>
      </c>
      <c r="M38" s="87">
        <v>3670</v>
      </c>
      <c r="N38" s="87">
        <f t="shared" si="4"/>
        <v>3823</v>
      </c>
      <c r="O38" s="87">
        <f t="shared" si="5"/>
        <v>153</v>
      </c>
      <c r="P38" s="87">
        <v>153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3670</v>
      </c>
      <c r="W38" s="87">
        <v>3670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3823</v>
      </c>
      <c r="AG38" s="87">
        <v>3823</v>
      </c>
      <c r="AH38" s="87">
        <v>0</v>
      </c>
      <c r="AI38" s="87">
        <v>0</v>
      </c>
      <c r="AJ38" s="87">
        <f t="shared" si="11"/>
        <v>3823</v>
      </c>
      <c r="AK38" s="87">
        <v>0</v>
      </c>
      <c r="AL38" s="87">
        <v>0</v>
      </c>
      <c r="AM38" s="87">
        <v>7</v>
      </c>
      <c r="AN38" s="87">
        <v>0</v>
      </c>
      <c r="AO38" s="87">
        <v>0</v>
      </c>
      <c r="AP38" s="87">
        <v>3816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40</v>
      </c>
      <c r="B39" s="96" t="s">
        <v>323</v>
      </c>
      <c r="C39" s="85" t="s">
        <v>324</v>
      </c>
      <c r="D39" s="87">
        <f t="shared" si="0"/>
        <v>3681</v>
      </c>
      <c r="E39" s="87">
        <f t="shared" si="1"/>
        <v>3681</v>
      </c>
      <c r="F39" s="87">
        <v>254</v>
      </c>
      <c r="G39" s="87">
        <v>3427</v>
      </c>
      <c r="H39" s="87">
        <f t="shared" si="2"/>
        <v>0</v>
      </c>
      <c r="I39" s="87">
        <v>0</v>
      </c>
      <c r="J39" s="87">
        <v>0</v>
      </c>
      <c r="K39" s="87">
        <f t="shared" si="3"/>
        <v>0</v>
      </c>
      <c r="L39" s="87">
        <v>0</v>
      </c>
      <c r="M39" s="87">
        <v>0</v>
      </c>
      <c r="N39" s="87">
        <f t="shared" si="4"/>
        <v>3681</v>
      </c>
      <c r="O39" s="87">
        <f t="shared" si="5"/>
        <v>254</v>
      </c>
      <c r="P39" s="87">
        <v>254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3427</v>
      </c>
      <c r="W39" s="87">
        <v>3427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26</v>
      </c>
      <c r="AG39" s="87">
        <v>26</v>
      </c>
      <c r="AH39" s="87">
        <v>0</v>
      </c>
      <c r="AI39" s="87">
        <v>0</v>
      </c>
      <c r="AJ39" s="87">
        <f t="shared" si="11"/>
        <v>70</v>
      </c>
      <c r="AK39" s="87">
        <v>52</v>
      </c>
      <c r="AL39" s="87">
        <v>0</v>
      </c>
      <c r="AM39" s="87">
        <v>18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si="13"/>
        <v>8</v>
      </c>
      <c r="AU39" s="87">
        <v>8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40</v>
      </c>
      <c r="B40" s="96" t="s">
        <v>325</v>
      </c>
      <c r="C40" s="85" t="s">
        <v>326</v>
      </c>
      <c r="D40" s="87">
        <f t="shared" si="0"/>
        <v>228</v>
      </c>
      <c r="E40" s="87">
        <f t="shared" si="1"/>
        <v>0</v>
      </c>
      <c r="F40" s="87">
        <v>0</v>
      </c>
      <c r="G40" s="87">
        <v>0</v>
      </c>
      <c r="H40" s="87">
        <f t="shared" si="2"/>
        <v>228</v>
      </c>
      <c r="I40" s="87">
        <v>42</v>
      </c>
      <c r="J40" s="87">
        <v>186</v>
      </c>
      <c r="K40" s="87">
        <f t="shared" si="3"/>
        <v>0</v>
      </c>
      <c r="L40" s="87">
        <v>0</v>
      </c>
      <c r="M40" s="87">
        <v>0</v>
      </c>
      <c r="N40" s="87">
        <f t="shared" si="4"/>
        <v>228</v>
      </c>
      <c r="O40" s="87">
        <f t="shared" si="5"/>
        <v>42</v>
      </c>
      <c r="P40" s="87">
        <v>42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186</v>
      </c>
      <c r="W40" s="87">
        <v>186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5</v>
      </c>
      <c r="AG40" s="87">
        <v>5</v>
      </c>
      <c r="AH40" s="87">
        <v>0</v>
      </c>
      <c r="AI40" s="87">
        <v>0</v>
      </c>
      <c r="AJ40" s="87">
        <f t="shared" si="11"/>
        <v>5</v>
      </c>
      <c r="AK40" s="87">
        <v>0</v>
      </c>
      <c r="AL40" s="87">
        <v>0</v>
      </c>
      <c r="AM40" s="87">
        <v>5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0">
    <sortCondition ref="A8:A40"/>
    <sortCondition ref="B8:B40"/>
    <sortCondition ref="C8:C4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14000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14100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14130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14150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14201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14203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14204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14205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14206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14207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14208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14210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14211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14212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14213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14214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14215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14216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14217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14218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14301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14321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14341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14342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14361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14362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14363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14364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14366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14382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14383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14384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14401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14402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2025-01-10T05:57:50Z</dcterms:modified>
</cp:coreProperties>
</file>