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2千葉県\環境省廃棄物実態調査集約結果（12千葉県）\"/>
    </mc:Choice>
  </mc:AlternateContent>
  <xr:revisionPtr revIDLastSave="0" documentId="13_ncr:1_{89A0C5BC-E9A4-4BAF-9AC1-9D5FE042A3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N15" i="2" s="1"/>
  <c r="AC16" i="2"/>
  <c r="AC17" i="2"/>
  <c r="N17" i="2" s="1"/>
  <c r="AC18" i="2"/>
  <c r="AC19" i="2"/>
  <c r="AC20" i="2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N31" i="2" s="1"/>
  <c r="AC32" i="2"/>
  <c r="AC33" i="2"/>
  <c r="N33" i="2" s="1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N49" i="2" s="1"/>
  <c r="AC50" i="2"/>
  <c r="AC51" i="2"/>
  <c r="AC52" i="2"/>
  <c r="AC53" i="2"/>
  <c r="AC54" i="2"/>
  <c r="AC55" i="2"/>
  <c r="AC56" i="2"/>
  <c r="AC57" i="2"/>
  <c r="AC58" i="2"/>
  <c r="AC59" i="2"/>
  <c r="AC60" i="2"/>
  <c r="N60" i="2" s="1"/>
  <c r="AC61" i="2"/>
  <c r="V8" i="2"/>
  <c r="V9" i="2"/>
  <c r="V10" i="2"/>
  <c r="V11" i="2"/>
  <c r="V12" i="2"/>
  <c r="V13" i="2"/>
  <c r="V14" i="2"/>
  <c r="V15" i="2"/>
  <c r="V16" i="2"/>
  <c r="V17" i="2"/>
  <c r="V18" i="2"/>
  <c r="N18" i="2" s="1"/>
  <c r="V19" i="2"/>
  <c r="N19" i="2" s="1"/>
  <c r="V20" i="2"/>
  <c r="N20" i="2" s="1"/>
  <c r="V21" i="2"/>
  <c r="N21" i="2" s="1"/>
  <c r="V22" i="2"/>
  <c r="V23" i="2"/>
  <c r="V24" i="2"/>
  <c r="V25" i="2"/>
  <c r="N25" i="2" s="1"/>
  <c r="V26" i="2"/>
  <c r="V27" i="2"/>
  <c r="N27" i="2" s="1"/>
  <c r="V28" i="2"/>
  <c r="V29" i="2"/>
  <c r="V30" i="2"/>
  <c r="V31" i="2"/>
  <c r="V32" i="2"/>
  <c r="V33" i="2"/>
  <c r="V34" i="2"/>
  <c r="N34" i="2" s="1"/>
  <c r="V35" i="2"/>
  <c r="N35" i="2" s="1"/>
  <c r="V36" i="2"/>
  <c r="N36" i="2" s="1"/>
  <c r="V37" i="2"/>
  <c r="N37" i="2" s="1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N50" i="2" s="1"/>
  <c r="V51" i="2"/>
  <c r="N51" i="2" s="1"/>
  <c r="V52" i="2"/>
  <c r="N52" i="2" s="1"/>
  <c r="V53" i="2"/>
  <c r="N53" i="2" s="1"/>
  <c r="V54" i="2"/>
  <c r="V55" i="2"/>
  <c r="V56" i="2"/>
  <c r="V57" i="2"/>
  <c r="N57" i="2" s="1"/>
  <c r="V58" i="2"/>
  <c r="V59" i="2"/>
  <c r="N59" i="2" s="1"/>
  <c r="V60" i="2"/>
  <c r="V61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N44" i="2" s="1"/>
  <c r="O45" i="2"/>
  <c r="O46" i="2"/>
  <c r="O47" i="2"/>
  <c r="N47" i="2" s="1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9" i="2"/>
  <c r="N11" i="2"/>
  <c r="N23" i="2"/>
  <c r="N39" i="2"/>
  <c r="N41" i="2"/>
  <c r="N43" i="2"/>
  <c r="N55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D19" i="2" s="1"/>
  <c r="K20" i="2"/>
  <c r="D20" i="2" s="1"/>
  <c r="K21" i="2"/>
  <c r="K22" i="2"/>
  <c r="K23" i="2"/>
  <c r="K24" i="2"/>
  <c r="K25" i="2"/>
  <c r="K26" i="2"/>
  <c r="K27" i="2"/>
  <c r="K28" i="2"/>
  <c r="K29" i="2"/>
  <c r="K30" i="2"/>
  <c r="D30" i="2" s="1"/>
  <c r="K31" i="2"/>
  <c r="D31" i="2" s="1"/>
  <c r="K32" i="2"/>
  <c r="K33" i="2"/>
  <c r="D33" i="2" s="1"/>
  <c r="K34" i="2"/>
  <c r="K35" i="2"/>
  <c r="D35" i="2" s="1"/>
  <c r="K36" i="2"/>
  <c r="D36" i="2" s="1"/>
  <c r="K37" i="2"/>
  <c r="K38" i="2"/>
  <c r="K39" i="2"/>
  <c r="K40" i="2"/>
  <c r="K41" i="2"/>
  <c r="K42" i="2"/>
  <c r="K43" i="2"/>
  <c r="K44" i="2"/>
  <c r="K45" i="2"/>
  <c r="K46" i="2"/>
  <c r="D46" i="2" s="1"/>
  <c r="K47" i="2"/>
  <c r="K48" i="2"/>
  <c r="K49" i="2"/>
  <c r="K50" i="2"/>
  <c r="K51" i="2"/>
  <c r="K52" i="2"/>
  <c r="D52" i="2" s="1"/>
  <c r="K53" i="2"/>
  <c r="K54" i="2"/>
  <c r="K55" i="2"/>
  <c r="K56" i="2"/>
  <c r="K57" i="2"/>
  <c r="K58" i="2"/>
  <c r="K59" i="2"/>
  <c r="K60" i="2"/>
  <c r="K61" i="2"/>
  <c r="H8" i="2"/>
  <c r="D8" i="2" s="1"/>
  <c r="H9" i="2"/>
  <c r="D9" i="2" s="1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D21" i="2" s="1"/>
  <c r="H22" i="2"/>
  <c r="H23" i="2"/>
  <c r="D23" i="2" s="1"/>
  <c r="H24" i="2"/>
  <c r="D24" i="2" s="1"/>
  <c r="H25" i="2"/>
  <c r="H26" i="2"/>
  <c r="D26" i="2" s="1"/>
  <c r="H27" i="2"/>
  <c r="H28" i="2"/>
  <c r="H29" i="2"/>
  <c r="H30" i="2"/>
  <c r="H31" i="2"/>
  <c r="H32" i="2"/>
  <c r="H33" i="2"/>
  <c r="H34" i="2"/>
  <c r="H35" i="2"/>
  <c r="H36" i="2"/>
  <c r="H37" i="2"/>
  <c r="D37" i="2" s="1"/>
  <c r="H38" i="2"/>
  <c r="H39" i="2"/>
  <c r="D39" i="2" s="1"/>
  <c r="H40" i="2"/>
  <c r="D40" i="2" s="1"/>
  <c r="H41" i="2"/>
  <c r="D41" i="2" s="1"/>
  <c r="H42" i="2"/>
  <c r="D42" i="2" s="1"/>
  <c r="H43" i="2"/>
  <c r="H44" i="2"/>
  <c r="H45" i="2"/>
  <c r="H46" i="2"/>
  <c r="H47" i="2"/>
  <c r="H48" i="2"/>
  <c r="H49" i="2"/>
  <c r="H50" i="2"/>
  <c r="H51" i="2"/>
  <c r="H52" i="2"/>
  <c r="H53" i="2"/>
  <c r="D53" i="2" s="1"/>
  <c r="H54" i="2"/>
  <c r="H55" i="2"/>
  <c r="D55" i="2" s="1"/>
  <c r="H56" i="2"/>
  <c r="D56" i="2" s="1"/>
  <c r="H57" i="2"/>
  <c r="H58" i="2"/>
  <c r="D58" i="2" s="1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49" i="2" s="1"/>
  <c r="E50" i="2"/>
  <c r="E51" i="2"/>
  <c r="E52" i="2"/>
  <c r="E53" i="2"/>
  <c r="E54" i="2"/>
  <c r="E55" i="2"/>
  <c r="E56" i="2"/>
  <c r="E57" i="2"/>
  <c r="E58" i="2"/>
  <c r="E59" i="2"/>
  <c r="E60" i="2"/>
  <c r="E61" i="2"/>
  <c r="D11" i="2"/>
  <c r="D12" i="2"/>
  <c r="D15" i="2"/>
  <c r="D17" i="2"/>
  <c r="D25" i="2"/>
  <c r="D27" i="2"/>
  <c r="D28" i="2"/>
  <c r="D43" i="2"/>
  <c r="D44" i="2"/>
  <c r="D47" i="2"/>
  <c r="D51" i="2"/>
  <c r="D57" i="2"/>
  <c r="D59" i="2"/>
  <c r="D60" i="2"/>
  <c r="P8" i="1"/>
  <c r="I8" i="1" s="1"/>
  <c r="D8" i="1" s="1"/>
  <c r="P9" i="1"/>
  <c r="P10" i="1"/>
  <c r="P11" i="1"/>
  <c r="P12" i="1"/>
  <c r="P13" i="1"/>
  <c r="P14" i="1"/>
  <c r="P15" i="1"/>
  <c r="I15" i="1" s="1"/>
  <c r="D15" i="1" s="1"/>
  <c r="P16" i="1"/>
  <c r="I16" i="1" s="1"/>
  <c r="D16" i="1" s="1"/>
  <c r="P17" i="1"/>
  <c r="I17" i="1" s="1"/>
  <c r="D17" i="1" s="1"/>
  <c r="T17" i="1" s="1"/>
  <c r="P18" i="1"/>
  <c r="I18" i="1" s="1"/>
  <c r="D18" i="1" s="1"/>
  <c r="P19" i="1"/>
  <c r="P20" i="1"/>
  <c r="P21" i="1"/>
  <c r="P22" i="1"/>
  <c r="I22" i="1" s="1"/>
  <c r="D22" i="1" s="1"/>
  <c r="N22" i="1" s="1"/>
  <c r="P23" i="1"/>
  <c r="I23" i="1" s="1"/>
  <c r="D23" i="1" s="1"/>
  <c r="P24" i="1"/>
  <c r="I24" i="1" s="1"/>
  <c r="D24" i="1" s="1"/>
  <c r="P25" i="1"/>
  <c r="P26" i="1"/>
  <c r="P27" i="1"/>
  <c r="P28" i="1"/>
  <c r="P29" i="1"/>
  <c r="P30" i="1"/>
  <c r="P31" i="1"/>
  <c r="I31" i="1" s="1"/>
  <c r="D31" i="1" s="1"/>
  <c r="P32" i="1"/>
  <c r="I32" i="1" s="1"/>
  <c r="D32" i="1" s="1"/>
  <c r="P33" i="1"/>
  <c r="I33" i="1" s="1"/>
  <c r="D33" i="1" s="1"/>
  <c r="T33" i="1" s="1"/>
  <c r="P34" i="1"/>
  <c r="I34" i="1" s="1"/>
  <c r="D34" i="1" s="1"/>
  <c r="P35" i="1"/>
  <c r="P36" i="1"/>
  <c r="P37" i="1"/>
  <c r="P38" i="1"/>
  <c r="I38" i="1" s="1"/>
  <c r="D38" i="1" s="1"/>
  <c r="L38" i="1" s="1"/>
  <c r="P39" i="1"/>
  <c r="I39" i="1" s="1"/>
  <c r="D39" i="1" s="1"/>
  <c r="P40" i="1"/>
  <c r="I40" i="1" s="1"/>
  <c r="D40" i="1" s="1"/>
  <c r="P41" i="1"/>
  <c r="P42" i="1"/>
  <c r="P43" i="1"/>
  <c r="P44" i="1"/>
  <c r="P45" i="1"/>
  <c r="P46" i="1"/>
  <c r="P47" i="1"/>
  <c r="I47" i="1" s="1"/>
  <c r="D47" i="1" s="1"/>
  <c r="P48" i="1"/>
  <c r="I48" i="1" s="1"/>
  <c r="D48" i="1" s="1"/>
  <c r="P49" i="1"/>
  <c r="I49" i="1" s="1"/>
  <c r="D49" i="1" s="1"/>
  <c r="T49" i="1" s="1"/>
  <c r="P50" i="1"/>
  <c r="I50" i="1" s="1"/>
  <c r="D50" i="1" s="1"/>
  <c r="P51" i="1"/>
  <c r="P52" i="1"/>
  <c r="P53" i="1"/>
  <c r="P54" i="1"/>
  <c r="I54" i="1" s="1"/>
  <c r="D54" i="1" s="1"/>
  <c r="L54" i="1" s="1"/>
  <c r="P55" i="1"/>
  <c r="I55" i="1" s="1"/>
  <c r="D55" i="1" s="1"/>
  <c r="P56" i="1"/>
  <c r="I56" i="1" s="1"/>
  <c r="D56" i="1" s="1"/>
  <c r="P57" i="1"/>
  <c r="P58" i="1"/>
  <c r="P59" i="1"/>
  <c r="P60" i="1"/>
  <c r="P61" i="1"/>
  <c r="I9" i="1"/>
  <c r="D9" i="1" s="1"/>
  <c r="T9" i="1" s="1"/>
  <c r="I10" i="1"/>
  <c r="D10" i="1" s="1"/>
  <c r="I11" i="1"/>
  <c r="D11" i="1" s="1"/>
  <c r="T11" i="1" s="1"/>
  <c r="I12" i="1"/>
  <c r="D12" i="1" s="1"/>
  <c r="I13" i="1"/>
  <c r="I14" i="1"/>
  <c r="I19" i="1"/>
  <c r="I20" i="1"/>
  <c r="D20" i="1" s="1"/>
  <c r="I21" i="1"/>
  <c r="D21" i="1" s="1"/>
  <c r="I25" i="1"/>
  <c r="D25" i="1" s="1"/>
  <c r="T25" i="1" s="1"/>
  <c r="I26" i="1"/>
  <c r="D26" i="1" s="1"/>
  <c r="I27" i="1"/>
  <c r="D27" i="1" s="1"/>
  <c r="T27" i="1" s="1"/>
  <c r="I28" i="1"/>
  <c r="D28" i="1" s="1"/>
  <c r="I29" i="1"/>
  <c r="I30" i="1"/>
  <c r="I35" i="1"/>
  <c r="I36" i="1"/>
  <c r="D36" i="1" s="1"/>
  <c r="I37" i="1"/>
  <c r="D37" i="1" s="1"/>
  <c r="I41" i="1"/>
  <c r="D41" i="1" s="1"/>
  <c r="T41" i="1" s="1"/>
  <c r="I42" i="1"/>
  <c r="D42" i="1" s="1"/>
  <c r="I43" i="1"/>
  <c r="D43" i="1" s="1"/>
  <c r="T43" i="1" s="1"/>
  <c r="I44" i="1"/>
  <c r="D44" i="1" s="1"/>
  <c r="I45" i="1"/>
  <c r="I46" i="1"/>
  <c r="I51" i="1"/>
  <c r="D51" i="1" s="1"/>
  <c r="T51" i="1" s="1"/>
  <c r="I52" i="1"/>
  <c r="D52" i="1" s="1"/>
  <c r="I53" i="1"/>
  <c r="D53" i="1" s="1"/>
  <c r="I57" i="1"/>
  <c r="D57" i="1" s="1"/>
  <c r="T57" i="1" s="1"/>
  <c r="I58" i="1"/>
  <c r="D58" i="1" s="1"/>
  <c r="I59" i="1"/>
  <c r="D59" i="1" s="1"/>
  <c r="T59" i="1" s="1"/>
  <c r="I60" i="1"/>
  <c r="D60" i="1" s="1"/>
  <c r="I61" i="1"/>
  <c r="F29" i="1"/>
  <c r="F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30" i="1" s="1"/>
  <c r="T30" i="1" s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13" i="1"/>
  <c r="N13" i="1" s="1"/>
  <c r="D14" i="1"/>
  <c r="L14" i="1" s="1"/>
  <c r="D19" i="1"/>
  <c r="T19" i="1" s="1"/>
  <c r="D29" i="1"/>
  <c r="N29" i="1" s="1"/>
  <c r="D35" i="1"/>
  <c r="T35" i="1" s="1"/>
  <c r="D45" i="1"/>
  <c r="N45" i="1" s="1"/>
  <c r="D46" i="1"/>
  <c r="J46" i="1" s="1"/>
  <c r="D61" i="1"/>
  <c r="N61" i="1" s="1"/>
  <c r="T42" i="1" l="1"/>
  <c r="N42" i="1"/>
  <c r="F42" i="1"/>
  <c r="T10" i="1"/>
  <c r="F10" i="1"/>
  <c r="N10" i="1"/>
  <c r="T18" i="1"/>
  <c r="N18" i="1"/>
  <c r="F18" i="1"/>
  <c r="N21" i="1"/>
  <c r="F21" i="1"/>
  <c r="T50" i="1"/>
  <c r="N50" i="1"/>
  <c r="F50" i="1"/>
  <c r="T58" i="1"/>
  <c r="N58" i="1"/>
  <c r="F58" i="1"/>
  <c r="T34" i="1"/>
  <c r="F34" i="1"/>
  <c r="N34" i="1"/>
  <c r="N37" i="1"/>
  <c r="F37" i="1"/>
  <c r="N53" i="1"/>
  <c r="F53" i="1"/>
  <c r="T26" i="1"/>
  <c r="F26" i="1"/>
  <c r="N26" i="1"/>
  <c r="N56" i="2"/>
  <c r="N40" i="2"/>
  <c r="N24" i="2"/>
  <c r="N8" i="2"/>
  <c r="N46" i="2"/>
  <c r="N30" i="2"/>
  <c r="N14" i="2"/>
  <c r="F45" i="1"/>
  <c r="N48" i="2"/>
  <c r="N32" i="2"/>
  <c r="N16" i="2"/>
  <c r="N54" i="2"/>
  <c r="N38" i="2"/>
  <c r="N22" i="2"/>
  <c r="D50" i="2"/>
  <c r="D34" i="2"/>
  <c r="D18" i="2"/>
  <c r="F13" i="1"/>
  <c r="D48" i="2"/>
  <c r="D32" i="2"/>
  <c r="D16" i="2"/>
  <c r="D54" i="2"/>
  <c r="D38" i="2"/>
  <c r="D22" i="2"/>
  <c r="N61" i="2"/>
  <c r="N45" i="2"/>
  <c r="N29" i="2"/>
  <c r="N13" i="2"/>
  <c r="D61" i="2"/>
  <c r="D45" i="2"/>
  <c r="D29" i="2"/>
  <c r="D13" i="2"/>
  <c r="N58" i="2"/>
  <c r="N42" i="2"/>
  <c r="N26" i="2"/>
  <c r="N10" i="2"/>
  <c r="T24" i="1"/>
  <c r="L24" i="1"/>
  <c r="N24" i="1"/>
  <c r="F24" i="1"/>
  <c r="J24" i="1"/>
  <c r="L39" i="1"/>
  <c r="N39" i="1"/>
  <c r="F39" i="1"/>
  <c r="T39" i="1"/>
  <c r="J39" i="1"/>
  <c r="T48" i="1"/>
  <c r="L48" i="1"/>
  <c r="N48" i="1"/>
  <c r="F48" i="1"/>
  <c r="J48" i="1"/>
  <c r="T8" i="1"/>
  <c r="L8" i="1"/>
  <c r="N8" i="1"/>
  <c r="F8" i="1"/>
  <c r="J8" i="1"/>
  <c r="L47" i="1"/>
  <c r="F47" i="1"/>
  <c r="N47" i="1"/>
  <c r="T47" i="1"/>
  <c r="J47" i="1"/>
  <c r="L31" i="1"/>
  <c r="N31" i="1"/>
  <c r="F31" i="1"/>
  <c r="T31" i="1"/>
  <c r="J31" i="1"/>
  <c r="T40" i="1"/>
  <c r="J40" i="1"/>
  <c r="L40" i="1"/>
  <c r="N40" i="1"/>
  <c r="F40" i="1"/>
  <c r="L23" i="1"/>
  <c r="N23" i="1"/>
  <c r="F23" i="1"/>
  <c r="T23" i="1"/>
  <c r="J23" i="1"/>
  <c r="F60" i="1"/>
  <c r="L60" i="1"/>
  <c r="T60" i="1"/>
  <c r="J60" i="1"/>
  <c r="N60" i="1"/>
  <c r="N52" i="1"/>
  <c r="T52" i="1"/>
  <c r="J52" i="1"/>
  <c r="L52" i="1"/>
  <c r="F52" i="1"/>
  <c r="F44" i="1"/>
  <c r="L44" i="1"/>
  <c r="T44" i="1"/>
  <c r="J44" i="1"/>
  <c r="N44" i="1"/>
  <c r="N28" i="1"/>
  <c r="F28" i="1"/>
  <c r="L28" i="1"/>
  <c r="T28" i="1"/>
  <c r="J28" i="1"/>
  <c r="L20" i="1"/>
  <c r="T20" i="1"/>
  <c r="J20" i="1"/>
  <c r="N20" i="1"/>
  <c r="F20" i="1"/>
  <c r="N12" i="1"/>
  <c r="F12" i="1"/>
  <c r="T12" i="1"/>
  <c r="J12" i="1"/>
  <c r="L12" i="1"/>
  <c r="T32" i="1"/>
  <c r="L32" i="1"/>
  <c r="N32" i="1"/>
  <c r="F32" i="1"/>
  <c r="J32" i="1"/>
  <c r="L36" i="1"/>
  <c r="T36" i="1"/>
  <c r="J36" i="1"/>
  <c r="N36" i="1"/>
  <c r="F36" i="1"/>
  <c r="T56" i="1"/>
  <c r="J56" i="1"/>
  <c r="L56" i="1"/>
  <c r="N56" i="1"/>
  <c r="F56" i="1"/>
  <c r="T16" i="1"/>
  <c r="J16" i="1"/>
  <c r="L16" i="1"/>
  <c r="N16" i="1"/>
  <c r="F16" i="1"/>
  <c r="L55" i="1"/>
  <c r="N55" i="1"/>
  <c r="F55" i="1"/>
  <c r="T55" i="1"/>
  <c r="J55" i="1"/>
  <c r="L15" i="1"/>
  <c r="N15" i="1"/>
  <c r="F15" i="1"/>
  <c r="T15" i="1"/>
  <c r="J15" i="1"/>
  <c r="J22" i="1"/>
  <c r="L46" i="1"/>
  <c r="L30" i="1"/>
  <c r="L22" i="1"/>
  <c r="F59" i="1"/>
  <c r="F51" i="1"/>
  <c r="F43" i="1"/>
  <c r="F35" i="1"/>
  <c r="F27" i="1"/>
  <c r="F19" i="1"/>
  <c r="F11" i="1"/>
  <c r="L61" i="1"/>
  <c r="L53" i="1"/>
  <c r="L45" i="1"/>
  <c r="L37" i="1"/>
  <c r="L29" i="1"/>
  <c r="L21" i="1"/>
  <c r="L13" i="1"/>
  <c r="N59" i="1"/>
  <c r="N51" i="1"/>
  <c r="N43" i="1"/>
  <c r="N35" i="1"/>
  <c r="N27" i="1"/>
  <c r="N19" i="1"/>
  <c r="N11" i="1"/>
  <c r="J54" i="1"/>
  <c r="T46" i="1"/>
  <c r="F57" i="1"/>
  <c r="F25" i="1"/>
  <c r="J61" i="1"/>
  <c r="J45" i="1"/>
  <c r="J29" i="1"/>
  <c r="J13" i="1"/>
  <c r="L43" i="1"/>
  <c r="L27" i="1"/>
  <c r="L11" i="1"/>
  <c r="N41" i="1"/>
  <c r="N25" i="1"/>
  <c r="N9" i="1"/>
  <c r="T61" i="1"/>
  <c r="T45" i="1"/>
  <c r="T29" i="1"/>
  <c r="T13" i="1"/>
  <c r="J14" i="1"/>
  <c r="T14" i="1"/>
  <c r="F49" i="1"/>
  <c r="F41" i="1"/>
  <c r="F33" i="1"/>
  <c r="F17" i="1"/>
  <c r="F9" i="1"/>
  <c r="J53" i="1"/>
  <c r="J37" i="1"/>
  <c r="J21" i="1"/>
  <c r="L59" i="1"/>
  <c r="L51" i="1"/>
  <c r="L35" i="1"/>
  <c r="L19" i="1"/>
  <c r="N57" i="1"/>
  <c r="N49" i="1"/>
  <c r="N33" i="1"/>
  <c r="N17" i="1"/>
  <c r="T53" i="1"/>
  <c r="T37" i="1"/>
  <c r="T21" i="1"/>
  <c r="L58" i="1"/>
  <c r="L50" i="1"/>
  <c r="L42" i="1"/>
  <c r="L34" i="1"/>
  <c r="L26" i="1"/>
  <c r="L18" i="1"/>
  <c r="L10" i="1"/>
  <c r="J30" i="1"/>
  <c r="T22" i="1"/>
  <c r="J59" i="1"/>
  <c r="J51" i="1"/>
  <c r="J43" i="1"/>
  <c r="J35" i="1"/>
  <c r="J27" i="1"/>
  <c r="J19" i="1"/>
  <c r="J11" i="1"/>
  <c r="L57" i="1"/>
  <c r="L49" i="1"/>
  <c r="L41" i="1"/>
  <c r="L33" i="1"/>
  <c r="L25" i="1"/>
  <c r="L17" i="1"/>
  <c r="L9" i="1"/>
  <c r="T38" i="1"/>
  <c r="F54" i="1"/>
  <c r="F46" i="1"/>
  <c r="F38" i="1"/>
  <c r="F30" i="1"/>
  <c r="F22" i="1"/>
  <c r="F14" i="1"/>
  <c r="J58" i="1"/>
  <c r="J50" i="1"/>
  <c r="J42" i="1"/>
  <c r="J34" i="1"/>
  <c r="J26" i="1"/>
  <c r="J18" i="1"/>
  <c r="J10" i="1"/>
  <c r="N54" i="1"/>
  <c r="N46" i="1"/>
  <c r="N38" i="1"/>
  <c r="N30" i="1"/>
  <c r="N14" i="1"/>
  <c r="J38" i="1"/>
  <c r="T54" i="1"/>
  <c r="J57" i="1"/>
  <c r="J49" i="1"/>
  <c r="J41" i="1"/>
  <c r="J33" i="1"/>
  <c r="J25" i="1"/>
  <c r="J17" i="1"/>
  <c r="J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I7" i="1" l="1"/>
  <c r="E7" i="1"/>
  <c r="AZ7" i="2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<sst xmlns="http://schemas.openxmlformats.org/spreadsheetml/2006/main" count="980" uniqueCount="370">
  <si>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</si>
  <si>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</si>
  <si>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</si>
  <si>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</si>
  <si>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</si>
  <si>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</si>
  <si>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</si>
  <si>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</si>
  <si>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</si>
  <si>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</si>
  <si>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</si>
  <si>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</si>
  <si>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</si>
  <si>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</si>
  <si>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</si>
  <si>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</si>
  <si>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</si>
  <si>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</si>
  <si>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</si>
  <si>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</si>
  <si>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</si>
  <si>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</si>
  <si>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</si>
  <si>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</si>
  <si>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</si>
  <si>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</si>
  <si>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</si>
  <si>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</si>
  <si>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</si>
  <si>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</si>
  <si>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</si>
  <si>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</si>
  <si>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</si>
  <si>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</si>
  <si>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</si>
  <si>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</si>
  <si>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</si>
  <si>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</si>
  <si>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</si>
  <si>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</si>
  <si>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</si>
  <si>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</si>
  <si>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</si>
  <si>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</si>
  <si>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</si>
  <si>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</si>
  <si>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</si>
  <si>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</si>
  <si>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</si>
  <si>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</si>
  <si>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</si>
  <si>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</si>
  <si>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</si>
  <si>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</si>
  <si>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</si>
  <si>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</si>
  <si>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</si>
  <si>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</si>
  <si>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</si>
  <si>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</si>
  <si>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</si>
  <si>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</si>
  <si>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</si>
  <si>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</si>
  <si>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</si>
  <si>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</si>
  <si>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</si>
  <si>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</si>
  <si>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</si>
  <si>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</si>
  <si>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</si>
  <si>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</si>
  <si>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</si>
  <si>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</si>
  <si>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</si>
  <si>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</si>
  <si>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</si>
  <si>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</si>
  <si>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</si>
  <si>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</si>
  <si>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</si>
  <si>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</si>
  <si>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</si>
  <si>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</si>
  <si>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</si>
  <si>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</si>
  <si>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</si>
  <si>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</si>
  <si>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</si>
  <si>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</si>
  <si>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</si>
  <si>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</si>
  <si>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</si>
  <si>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</si>
  <si>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</si>
  <si>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</si>
  <si>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</si>
  <si>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</si>
  <si>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</si>
  <si>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</si>
  <si>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</si>
  <si>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</si>
  <si>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</si>
  <si>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</si>
  <si>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</si>
  <si>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</si>
  <si>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</si>
  <si>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</si>
  <si>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</si>
  <si>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</si>
  <si>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</si>
  <si>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</si>
  <si>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</si>
  <si>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</si>
  <si>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</si>
  <si>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</si>
  <si>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</si>
  <si>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</si>
  <si>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</si>
  <si>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</si>
  <si>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</si>
  <si>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</si>
  <si>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</si>
  <si>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</si>
  <si>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</si>
  <si>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</si>
  <si>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</si>
  <si>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</si>
  <si>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</si>
  <si>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</si>
  <si>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</si>
  <si>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</si>
  <si>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</si>
  <si>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</si>
  <si>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</si>
  <si>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</si>
  <si>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</si>
  <si>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</si>
  <si>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</si>
  <si>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</si>
  <si>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</si>
  <si>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</si>
  <si>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</si>
  <si>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</si>
  <si>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</si>
  <si>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</si>
  <si>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</si>
  <si>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</si>
  <si>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</si>
  <si>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</si>
  <si>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</si>
  <si>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</si>
  <si>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</si>
  <si>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</si>
  <si>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</si>
  <si>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</si>
  <si>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</si>
  <si>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</si>
  <si>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</si>
  <si>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</si>
  <si>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</si>
  <si>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</si>
  <si>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</si>
  <si>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</si>
  <si>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</si>
  <si>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</si>
  <si>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</si>
  <si>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</si>
  <si>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</si>
  <si>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</si>
  <si>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</si>
  <si>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</si>
  <si>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</si>
  <si>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</si>
  <si>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</si>
  <si>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</si>
  <si>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</si>
  <si>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</si>
  <si>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</si>
  <si>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</si>
  <si>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</si>
  <si>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</si>
  <si>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</si>
  <si>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</si>
  <si>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</si>
  <si>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</si>
  <si>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</si>
  <si>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</si>
  <si>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</si>
  <si>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</si>
  <si>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</si>
  <si>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</si>
  <si>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</si>
  <si>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</si>
  <si>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</si>
  <si>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</si>
  <si>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</si>
  <si>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</si>
  <si>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</si>
  <si>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</si>
  <si>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</si>
  <si>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</si>
  <si>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</si>
  <si>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</si>
  <si>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</si>
  <si>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</si>
  <si>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</si>
  <si>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</si>
  <si>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</si>
  <si>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</si>
  <si>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</si>
  <si>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</si>
  <si>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</si>
  <si>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</si>
  <si>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</si>
  <si>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</si>
  <si>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</si>
  <si>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</si>
  <si>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</si>
  <si>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</si>
  <si>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</si>
  <si>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</si>
  <si>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</si>
  <si>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</si>
  <si>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</si>
  <si>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</si>
  <si>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</si>
  <si>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</si>
  <si>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</si>
  <si>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</si>
  <si>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</si>
  <si>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</si>
  <si>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</si>
  <si>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</si>
  <si>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</si>
  <si>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</si>
  <si>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</si>
  <si>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</si>
  <si>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</si>
  <si>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</si>
  <si>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</si>
  <si>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</si>
  <si>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</si>
  <si>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</si>
  <si>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</si>
  <si>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</si>
  <si>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</si>
  <si>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</si>
  <si>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</si>
  <si>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</si>
  <si>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</si>
  <si>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</si>
  <si>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</si>
  <si>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</si>
  <si>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</si>
  <si>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</si>
  <si>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12000</t>
  </si>
  <si>
    <t>水洗化人口等（令和5年度実績）</t>
    <phoneticPr fontId="3"/>
  </si>
  <si>
    <t>し尿処理の状況（令和5年度実績）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</si>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</sst>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369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42</v>
      </c>
      <c r="B7" s="108" t="s">
        <v>256</v>
      </c>
      <c r="C7" s="92" t="s">
        <v>198</v>
      </c>
      <c r="D7" s="93">
        <f t="shared" ref="D7:D38" si="0">+SUM(E7,+I7)</f>
        <v>6309586</v>
      </c>
      <c r="E7" s="93">
        <f t="shared" ref="E7:E38" si="1">+SUM(G7+H7)</f>
        <v>105849</v>
      </c>
      <c r="F7" s="94">
        <f t="shared" ref="F7:F38" si="2">IF(D7&gt;0,E7/D7*100,"-")</f>
        <v>1.6775902571103716</v>
      </c>
      <c r="G7" s="93">
        <f>SUM(G$8:G$207)</f>
        <v>105436</v>
      </c>
      <c r="H7" s="93">
        <f>SUM(H$8:H$207)</f>
        <v>413</v>
      </c>
      <c r="I7" s="93">
        <f t="shared" ref="I7:I38" si="3">+SUM(K7,+M7,O7+P7)</f>
        <v>6203737</v>
      </c>
      <c r="J7" s="94">
        <f t="shared" ref="J7:J38" si="4">IF(D7&gt;0,I7/D7*100,"-")</f>
        <v>98.322409742889633</v>
      </c>
      <c r="K7" s="93">
        <f>SUM(K$8:K$207)</f>
        <v>4684195</v>
      </c>
      <c r="L7" s="94">
        <f t="shared" ref="L7:L38" si="5">IF(D7&gt;0,K7/D7*100,"-")</f>
        <v>74.239339950354903</v>
      </c>
      <c r="M7" s="93">
        <f>SUM(M$8:M$207)</f>
        <v>7458</v>
      </c>
      <c r="N7" s="94">
        <f t="shared" ref="N7:N38" si="6">IF(D7&gt;0,M7/D7*100,"-")</f>
        <v>0.11820109908954406</v>
      </c>
      <c r="O7" s="91">
        <f>SUM(O$8:O$207)</f>
        <v>37257</v>
      </c>
      <c r="P7" s="93">
        <f t="shared" ref="P7:P38" si="7">SUM(Q7:S7)</f>
        <v>1474827</v>
      </c>
      <c r="Q7" s="93">
        <f>SUM(Q$8:Q$207)</f>
        <v>586646</v>
      </c>
      <c r="R7" s="93">
        <f>SUM(R$8:R$207)</f>
        <v>883036</v>
      </c>
      <c r="S7" s="93">
        <f>SUM(S$8:S$207)</f>
        <v>5145</v>
      </c>
      <c r="T7" s="94">
        <f t="shared" ref="T7:T38" si="8">IF(D7&gt;0,P7/D7*100,"-")</f>
        <v>23.374386211710245</v>
      </c>
      <c r="U7" s="93">
        <f>SUM(U$8:U$207)</f>
        <v>194245</v>
      </c>
      <c r="V7" s="95">
        <f t="shared" ref="V7:AC7" si="9">COUNTIF(V$8:V$207,"○")</f>
        <v>26</v>
      </c>
      <c r="W7" s="95">
        <f t="shared" si="9"/>
        <v>8</v>
      </c>
      <c r="X7" s="95">
        <f t="shared" si="9"/>
        <v>0</v>
      </c>
      <c r="Y7" s="95">
        <f t="shared" si="9"/>
        <v>20</v>
      </c>
      <c r="Z7" s="95">
        <f t="shared" si="9"/>
        <v>17</v>
      </c>
      <c r="AA7" s="95">
        <f t="shared" si="9"/>
        <v>3</v>
      </c>
      <c r="AB7" s="95">
        <f t="shared" si="9"/>
        <v>0</v>
      </c>
      <c r="AC7" s="95">
        <f t="shared" si="9"/>
        <v>34</v>
      </c>
    </row>
    <row r="8" spans="1:31" ht="13.5" customHeight="1" x14ac:dyDescent="0.15">
      <c r="A8" s="85" t="s">
        <v>42</v>
      </c>
      <c r="B8" s="86" t="s">
        <v>259</v>
      </c>
      <c r="C8" s="85" t="s">
        <v>260</v>
      </c>
      <c r="D8" s="87">
        <f t="shared" si="0"/>
        <v>978554</v>
      </c>
      <c r="E8" s="87">
        <f t="shared" si="1"/>
        <v>2697</v>
      </c>
      <c r="F8" s="106">
        <f t="shared" si="2"/>
        <v>0.27561074810383485</v>
      </c>
      <c r="G8" s="87">
        <v>2697</v>
      </c>
      <c r="H8" s="87">
        <v>0</v>
      </c>
      <c r="I8" s="87">
        <f t="shared" si="3"/>
        <v>975857</v>
      </c>
      <c r="J8" s="88">
        <f t="shared" si="4"/>
        <v>99.724389251896156</v>
      </c>
      <c r="K8" s="87">
        <v>949842</v>
      </c>
      <c r="L8" s="88">
        <f t="shared" si="5"/>
        <v>97.065874749886063</v>
      </c>
      <c r="M8" s="87">
        <v>0</v>
      </c>
      <c r="N8" s="88">
        <f t="shared" si="6"/>
        <v>0</v>
      </c>
      <c r="O8" s="87">
        <v>3701</v>
      </c>
      <c r="P8" s="87">
        <f t="shared" si="7"/>
        <v>22314</v>
      </c>
      <c r="Q8" s="87">
        <v>12109</v>
      </c>
      <c r="R8" s="87">
        <v>10205</v>
      </c>
      <c r="S8" s="87">
        <v>0</v>
      </c>
      <c r="T8" s="88">
        <f t="shared" si="8"/>
        <v>2.2803033864252762</v>
      </c>
      <c r="U8" s="87">
        <v>33494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42</v>
      </c>
      <c r="B9" s="86" t="s">
        <v>263</v>
      </c>
      <c r="C9" s="85" t="s">
        <v>264</v>
      </c>
      <c r="D9" s="87">
        <f t="shared" si="0"/>
        <v>55322</v>
      </c>
      <c r="E9" s="87">
        <f t="shared" si="1"/>
        <v>4242</v>
      </c>
      <c r="F9" s="106">
        <f t="shared" si="2"/>
        <v>7.6678355807816052</v>
      </c>
      <c r="G9" s="87">
        <v>4242</v>
      </c>
      <c r="H9" s="87">
        <v>0</v>
      </c>
      <c r="I9" s="87">
        <f t="shared" si="3"/>
        <v>51080</v>
      </c>
      <c r="J9" s="88">
        <f t="shared" si="4"/>
        <v>92.332164419218401</v>
      </c>
      <c r="K9" s="87">
        <v>21790</v>
      </c>
      <c r="L9" s="88">
        <f t="shared" si="5"/>
        <v>39.387585409059689</v>
      </c>
      <c r="M9" s="87">
        <v>2189</v>
      </c>
      <c r="N9" s="88">
        <f t="shared" si="6"/>
        <v>3.9568345323741005</v>
      </c>
      <c r="O9" s="87">
        <v>0</v>
      </c>
      <c r="P9" s="87">
        <f t="shared" si="7"/>
        <v>27101</v>
      </c>
      <c r="Q9" s="87">
        <v>22074</v>
      </c>
      <c r="R9" s="87">
        <v>5027</v>
      </c>
      <c r="S9" s="87">
        <v>0</v>
      </c>
      <c r="T9" s="88">
        <f t="shared" si="8"/>
        <v>48.987744477784609</v>
      </c>
      <c r="U9" s="87">
        <v>2576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42</v>
      </c>
      <c r="B10" s="86" t="s">
        <v>265</v>
      </c>
      <c r="C10" s="85" t="s">
        <v>266</v>
      </c>
      <c r="D10" s="87">
        <f t="shared" si="0"/>
        <v>492835</v>
      </c>
      <c r="E10" s="87">
        <f t="shared" si="1"/>
        <v>3466</v>
      </c>
      <c r="F10" s="106">
        <f t="shared" si="2"/>
        <v>0.7032779733582234</v>
      </c>
      <c r="G10" s="87">
        <v>3466</v>
      </c>
      <c r="H10" s="87">
        <v>0</v>
      </c>
      <c r="I10" s="87">
        <f t="shared" si="3"/>
        <v>489369</v>
      </c>
      <c r="J10" s="88">
        <f t="shared" si="4"/>
        <v>99.296722026641788</v>
      </c>
      <c r="K10" s="87">
        <v>354800</v>
      </c>
      <c r="L10" s="88">
        <f t="shared" si="5"/>
        <v>71.991640204125119</v>
      </c>
      <c r="M10" s="87">
        <v>0</v>
      </c>
      <c r="N10" s="88">
        <f t="shared" si="6"/>
        <v>0</v>
      </c>
      <c r="O10" s="87">
        <v>0</v>
      </c>
      <c r="P10" s="87">
        <f t="shared" si="7"/>
        <v>134569</v>
      </c>
      <c r="Q10" s="87">
        <v>75316</v>
      </c>
      <c r="R10" s="87">
        <v>59253</v>
      </c>
      <c r="S10" s="87">
        <v>0</v>
      </c>
      <c r="T10" s="88">
        <f t="shared" si="8"/>
        <v>27.305081822516662</v>
      </c>
      <c r="U10" s="87">
        <v>19030</v>
      </c>
      <c r="V10" s="85"/>
      <c r="W10" s="85" t="s">
        <v>262</v>
      </c>
      <c r="X10" s="85"/>
      <c r="Y10" s="85"/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42</v>
      </c>
      <c r="B11" s="86" t="s">
        <v>267</v>
      </c>
      <c r="C11" s="85" t="s">
        <v>268</v>
      </c>
      <c r="D11" s="87">
        <f t="shared" si="0"/>
        <v>648380</v>
      </c>
      <c r="E11" s="87">
        <f t="shared" si="1"/>
        <v>1301</v>
      </c>
      <c r="F11" s="106">
        <f t="shared" si="2"/>
        <v>0.20065393750578361</v>
      </c>
      <c r="G11" s="87">
        <v>1301</v>
      </c>
      <c r="H11" s="87">
        <v>0</v>
      </c>
      <c r="I11" s="87">
        <f t="shared" si="3"/>
        <v>647079</v>
      </c>
      <c r="J11" s="88">
        <f t="shared" si="4"/>
        <v>99.799346062494223</v>
      </c>
      <c r="K11" s="87">
        <v>564121</v>
      </c>
      <c r="L11" s="88">
        <f t="shared" si="5"/>
        <v>87.004688608532035</v>
      </c>
      <c r="M11" s="87">
        <v>0</v>
      </c>
      <c r="N11" s="88">
        <f t="shared" si="6"/>
        <v>0</v>
      </c>
      <c r="O11" s="87">
        <v>0</v>
      </c>
      <c r="P11" s="87">
        <f t="shared" si="7"/>
        <v>82958</v>
      </c>
      <c r="Q11" s="87">
        <v>21826</v>
      </c>
      <c r="R11" s="87">
        <v>61132</v>
      </c>
      <c r="S11" s="87">
        <v>0</v>
      </c>
      <c r="T11" s="88">
        <f t="shared" si="8"/>
        <v>12.794657453962182</v>
      </c>
      <c r="U11" s="87">
        <v>20645</v>
      </c>
      <c r="V11" s="85" t="s">
        <v>262</v>
      </c>
      <c r="W11" s="85"/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42</v>
      </c>
      <c r="B12" s="86" t="s">
        <v>269</v>
      </c>
      <c r="C12" s="85" t="s">
        <v>270</v>
      </c>
      <c r="D12" s="87">
        <f t="shared" si="0"/>
        <v>44328</v>
      </c>
      <c r="E12" s="87">
        <f t="shared" si="1"/>
        <v>4369</v>
      </c>
      <c r="F12" s="106">
        <f t="shared" si="2"/>
        <v>9.8560729110268905</v>
      </c>
      <c r="G12" s="87">
        <v>4369</v>
      </c>
      <c r="H12" s="87">
        <v>0</v>
      </c>
      <c r="I12" s="87">
        <f t="shared" si="3"/>
        <v>39959</v>
      </c>
      <c r="J12" s="88">
        <f t="shared" si="4"/>
        <v>90.143927088973115</v>
      </c>
      <c r="K12" s="87">
        <v>5500</v>
      </c>
      <c r="L12" s="88">
        <f t="shared" si="5"/>
        <v>12.407507670095651</v>
      </c>
      <c r="M12" s="87">
        <v>0</v>
      </c>
      <c r="N12" s="88">
        <f t="shared" si="6"/>
        <v>0</v>
      </c>
      <c r="O12" s="87">
        <v>0</v>
      </c>
      <c r="P12" s="87">
        <f t="shared" si="7"/>
        <v>34459</v>
      </c>
      <c r="Q12" s="87">
        <v>17758</v>
      </c>
      <c r="R12" s="87">
        <v>16701</v>
      </c>
      <c r="S12" s="87">
        <v>0</v>
      </c>
      <c r="T12" s="88">
        <f t="shared" si="8"/>
        <v>77.73641941887746</v>
      </c>
      <c r="U12" s="87">
        <v>563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42</v>
      </c>
      <c r="B13" s="86" t="s">
        <v>271</v>
      </c>
      <c r="C13" s="85" t="s">
        <v>272</v>
      </c>
      <c r="D13" s="87">
        <f t="shared" si="0"/>
        <v>136419</v>
      </c>
      <c r="E13" s="87">
        <f t="shared" si="1"/>
        <v>2728</v>
      </c>
      <c r="F13" s="106">
        <f t="shared" si="2"/>
        <v>1.9997214464260844</v>
      </c>
      <c r="G13" s="87">
        <v>2728</v>
      </c>
      <c r="H13" s="87">
        <v>0</v>
      </c>
      <c r="I13" s="87">
        <f t="shared" si="3"/>
        <v>133691</v>
      </c>
      <c r="J13" s="88">
        <f t="shared" si="4"/>
        <v>98.000278553573921</v>
      </c>
      <c r="K13" s="87">
        <v>68210</v>
      </c>
      <c r="L13" s="88">
        <f t="shared" si="5"/>
        <v>50.000366517860414</v>
      </c>
      <c r="M13" s="87">
        <v>0</v>
      </c>
      <c r="N13" s="88">
        <f t="shared" si="6"/>
        <v>0</v>
      </c>
      <c r="O13" s="87">
        <v>0</v>
      </c>
      <c r="P13" s="87">
        <f t="shared" si="7"/>
        <v>65481</v>
      </c>
      <c r="Q13" s="87">
        <v>17734</v>
      </c>
      <c r="R13" s="87">
        <v>47747</v>
      </c>
      <c r="S13" s="87">
        <v>0</v>
      </c>
      <c r="T13" s="88">
        <f t="shared" si="8"/>
        <v>47.9999120357135</v>
      </c>
      <c r="U13" s="87">
        <v>3054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42</v>
      </c>
      <c r="B14" s="86" t="s">
        <v>273</v>
      </c>
      <c r="C14" s="85" t="s">
        <v>274</v>
      </c>
      <c r="D14" s="87">
        <f t="shared" si="0"/>
        <v>497993</v>
      </c>
      <c r="E14" s="87">
        <f t="shared" si="1"/>
        <v>1348</v>
      </c>
      <c r="F14" s="106">
        <f t="shared" si="2"/>
        <v>0.27068653575451862</v>
      </c>
      <c r="G14" s="87">
        <v>1348</v>
      </c>
      <c r="H14" s="87">
        <v>0</v>
      </c>
      <c r="I14" s="87">
        <f t="shared" si="3"/>
        <v>496645</v>
      </c>
      <c r="J14" s="88">
        <f t="shared" si="4"/>
        <v>99.729313464245479</v>
      </c>
      <c r="K14" s="87">
        <v>427333</v>
      </c>
      <c r="L14" s="88">
        <f t="shared" si="5"/>
        <v>85.811045536784661</v>
      </c>
      <c r="M14" s="87">
        <v>0</v>
      </c>
      <c r="N14" s="88">
        <f t="shared" si="6"/>
        <v>0</v>
      </c>
      <c r="O14" s="87">
        <v>0</v>
      </c>
      <c r="P14" s="87">
        <f t="shared" si="7"/>
        <v>69312</v>
      </c>
      <c r="Q14" s="87">
        <v>14143</v>
      </c>
      <c r="R14" s="87">
        <v>55169</v>
      </c>
      <c r="S14" s="87">
        <v>0</v>
      </c>
      <c r="T14" s="88">
        <f t="shared" si="8"/>
        <v>13.918267927460828</v>
      </c>
      <c r="U14" s="87">
        <v>19506</v>
      </c>
      <c r="V14" s="85"/>
      <c r="W14" s="85" t="s">
        <v>262</v>
      </c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42</v>
      </c>
      <c r="B15" s="86" t="s">
        <v>275</v>
      </c>
      <c r="C15" s="85" t="s">
        <v>276</v>
      </c>
      <c r="D15" s="87">
        <f t="shared" si="0"/>
        <v>153614</v>
      </c>
      <c r="E15" s="87">
        <f t="shared" si="1"/>
        <v>4295</v>
      </c>
      <c r="F15" s="106">
        <f t="shared" si="2"/>
        <v>2.7959691173981538</v>
      </c>
      <c r="G15" s="87">
        <v>4295</v>
      </c>
      <c r="H15" s="87">
        <v>0</v>
      </c>
      <c r="I15" s="87">
        <f t="shared" si="3"/>
        <v>149319</v>
      </c>
      <c r="J15" s="88">
        <f t="shared" si="4"/>
        <v>97.204030882601842</v>
      </c>
      <c r="K15" s="87">
        <v>104261</v>
      </c>
      <c r="L15" s="88">
        <f t="shared" si="5"/>
        <v>67.872068952048636</v>
      </c>
      <c r="M15" s="87">
        <v>0</v>
      </c>
      <c r="N15" s="88">
        <f t="shared" si="6"/>
        <v>0</v>
      </c>
      <c r="O15" s="87">
        <v>0</v>
      </c>
      <c r="P15" s="87">
        <f t="shared" si="7"/>
        <v>45058</v>
      </c>
      <c r="Q15" s="87">
        <v>23115</v>
      </c>
      <c r="R15" s="87">
        <v>21943</v>
      </c>
      <c r="S15" s="87">
        <v>0</v>
      </c>
      <c r="T15" s="88">
        <f t="shared" si="8"/>
        <v>29.331961930553206</v>
      </c>
      <c r="U15" s="87">
        <v>4754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42</v>
      </c>
      <c r="B16" s="86" t="s">
        <v>277</v>
      </c>
      <c r="C16" s="85" t="s">
        <v>278</v>
      </c>
      <c r="D16" s="87">
        <f t="shared" si="0"/>
        <v>86800</v>
      </c>
      <c r="E16" s="87">
        <f t="shared" si="1"/>
        <v>3432</v>
      </c>
      <c r="F16" s="106">
        <f t="shared" si="2"/>
        <v>3.9539170506912442</v>
      </c>
      <c r="G16" s="87">
        <v>3432</v>
      </c>
      <c r="H16" s="87">
        <v>0</v>
      </c>
      <c r="I16" s="87">
        <f t="shared" si="3"/>
        <v>83368</v>
      </c>
      <c r="J16" s="88">
        <f t="shared" si="4"/>
        <v>96.046082949308754</v>
      </c>
      <c r="K16" s="87">
        <v>30617</v>
      </c>
      <c r="L16" s="88">
        <f t="shared" si="5"/>
        <v>35.273041474654377</v>
      </c>
      <c r="M16" s="87">
        <v>0</v>
      </c>
      <c r="N16" s="88">
        <f t="shared" si="6"/>
        <v>0</v>
      </c>
      <c r="O16" s="87">
        <v>6586</v>
      </c>
      <c r="P16" s="87">
        <f t="shared" si="7"/>
        <v>46165</v>
      </c>
      <c r="Q16" s="87">
        <v>20167</v>
      </c>
      <c r="R16" s="87">
        <v>25998</v>
      </c>
      <c r="S16" s="87">
        <v>0</v>
      </c>
      <c r="T16" s="88">
        <f t="shared" si="8"/>
        <v>53.185483870967744</v>
      </c>
      <c r="U16" s="87">
        <v>1611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42</v>
      </c>
      <c r="B17" s="86" t="s">
        <v>279</v>
      </c>
      <c r="C17" s="85" t="s">
        <v>280</v>
      </c>
      <c r="D17" s="87">
        <f t="shared" si="0"/>
        <v>131929</v>
      </c>
      <c r="E17" s="87">
        <f t="shared" si="1"/>
        <v>1380</v>
      </c>
      <c r="F17" s="106">
        <f t="shared" si="2"/>
        <v>1.0460171759052217</v>
      </c>
      <c r="G17" s="87">
        <v>1380</v>
      </c>
      <c r="H17" s="87">
        <v>0</v>
      </c>
      <c r="I17" s="87">
        <f t="shared" si="3"/>
        <v>130549</v>
      </c>
      <c r="J17" s="88">
        <f t="shared" si="4"/>
        <v>98.95398282409478</v>
      </c>
      <c r="K17" s="87">
        <v>100367</v>
      </c>
      <c r="L17" s="88">
        <f t="shared" si="5"/>
        <v>76.076526010202457</v>
      </c>
      <c r="M17" s="87">
        <v>0</v>
      </c>
      <c r="N17" s="88">
        <f t="shared" si="6"/>
        <v>0</v>
      </c>
      <c r="O17" s="87">
        <v>1612</v>
      </c>
      <c r="P17" s="87">
        <f t="shared" si="7"/>
        <v>28570</v>
      </c>
      <c r="Q17" s="87">
        <v>8267</v>
      </c>
      <c r="R17" s="87">
        <v>18264</v>
      </c>
      <c r="S17" s="87">
        <v>2039</v>
      </c>
      <c r="T17" s="88">
        <f t="shared" si="8"/>
        <v>21.655587475081294</v>
      </c>
      <c r="U17" s="87">
        <v>7881</v>
      </c>
      <c r="V17" s="85" t="s">
        <v>262</v>
      </c>
      <c r="W17" s="85"/>
      <c r="X17" s="85"/>
      <c r="Y17" s="85"/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42</v>
      </c>
      <c r="B18" s="86" t="s">
        <v>281</v>
      </c>
      <c r="C18" s="85" t="s">
        <v>282</v>
      </c>
      <c r="D18" s="87">
        <f t="shared" si="0"/>
        <v>170508</v>
      </c>
      <c r="E18" s="87">
        <f t="shared" si="1"/>
        <v>1076</v>
      </c>
      <c r="F18" s="106">
        <f t="shared" si="2"/>
        <v>0.63105543434912137</v>
      </c>
      <c r="G18" s="87">
        <v>1076</v>
      </c>
      <c r="H18" s="87">
        <v>0</v>
      </c>
      <c r="I18" s="87">
        <f t="shared" si="3"/>
        <v>169432</v>
      </c>
      <c r="J18" s="88">
        <f t="shared" si="4"/>
        <v>99.368944565650878</v>
      </c>
      <c r="K18" s="87">
        <v>155943</v>
      </c>
      <c r="L18" s="88">
        <f t="shared" si="5"/>
        <v>91.457878809205425</v>
      </c>
      <c r="M18" s="87">
        <v>0</v>
      </c>
      <c r="N18" s="88">
        <f t="shared" si="6"/>
        <v>0</v>
      </c>
      <c r="O18" s="87">
        <v>216</v>
      </c>
      <c r="P18" s="87">
        <f t="shared" si="7"/>
        <v>13273</v>
      </c>
      <c r="Q18" s="87">
        <v>5941</v>
      </c>
      <c r="R18" s="87">
        <v>7332</v>
      </c>
      <c r="S18" s="87">
        <v>0</v>
      </c>
      <c r="T18" s="88">
        <f t="shared" si="8"/>
        <v>7.7843854833790793</v>
      </c>
      <c r="U18" s="87">
        <v>4534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42</v>
      </c>
      <c r="B19" s="86" t="s">
        <v>283</v>
      </c>
      <c r="C19" s="85" t="s">
        <v>284</v>
      </c>
      <c r="D19" s="87">
        <f t="shared" si="0"/>
        <v>57151</v>
      </c>
      <c r="E19" s="87">
        <f t="shared" si="1"/>
        <v>2366</v>
      </c>
      <c r="F19" s="106">
        <f t="shared" si="2"/>
        <v>4.1399100628160488</v>
      </c>
      <c r="G19" s="87">
        <v>2366</v>
      </c>
      <c r="H19" s="87">
        <v>0</v>
      </c>
      <c r="I19" s="87">
        <f t="shared" si="3"/>
        <v>54785</v>
      </c>
      <c r="J19" s="88">
        <f t="shared" si="4"/>
        <v>95.860089937183957</v>
      </c>
      <c r="K19" s="87">
        <v>22198</v>
      </c>
      <c r="L19" s="88">
        <f t="shared" si="5"/>
        <v>38.84096516246435</v>
      </c>
      <c r="M19" s="87">
        <v>0</v>
      </c>
      <c r="N19" s="88">
        <f t="shared" si="6"/>
        <v>0</v>
      </c>
      <c r="O19" s="87">
        <v>3360</v>
      </c>
      <c r="P19" s="87">
        <f t="shared" si="7"/>
        <v>29227</v>
      </c>
      <c r="Q19" s="87">
        <v>10955</v>
      </c>
      <c r="R19" s="87">
        <v>18272</v>
      </c>
      <c r="S19" s="87">
        <v>0</v>
      </c>
      <c r="T19" s="88">
        <f t="shared" si="8"/>
        <v>51.139962555335863</v>
      </c>
      <c r="U19" s="87">
        <v>1933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42</v>
      </c>
      <c r="B20" s="86" t="s">
        <v>285</v>
      </c>
      <c r="C20" s="85" t="s">
        <v>286</v>
      </c>
      <c r="D20" s="87">
        <f t="shared" si="0"/>
        <v>62883</v>
      </c>
      <c r="E20" s="87">
        <f t="shared" si="1"/>
        <v>4490</v>
      </c>
      <c r="F20" s="106">
        <f t="shared" si="2"/>
        <v>7.1402445812063675</v>
      </c>
      <c r="G20" s="87">
        <v>4490</v>
      </c>
      <c r="H20" s="87">
        <v>0</v>
      </c>
      <c r="I20" s="87">
        <f t="shared" si="3"/>
        <v>58393</v>
      </c>
      <c r="J20" s="88">
        <f t="shared" si="4"/>
        <v>92.85975541879364</v>
      </c>
      <c r="K20" s="87">
        <v>4870</v>
      </c>
      <c r="L20" s="88">
        <f t="shared" si="5"/>
        <v>7.7445414499944336</v>
      </c>
      <c r="M20" s="87">
        <v>0</v>
      </c>
      <c r="N20" s="88">
        <f t="shared" si="6"/>
        <v>0</v>
      </c>
      <c r="O20" s="87">
        <v>1356</v>
      </c>
      <c r="P20" s="87">
        <f t="shared" si="7"/>
        <v>52167</v>
      </c>
      <c r="Q20" s="87">
        <v>20755</v>
      </c>
      <c r="R20" s="87">
        <v>31412</v>
      </c>
      <c r="S20" s="87">
        <v>0</v>
      </c>
      <c r="T20" s="88">
        <f t="shared" si="8"/>
        <v>82.958828300176521</v>
      </c>
      <c r="U20" s="87">
        <v>1781</v>
      </c>
      <c r="V20" s="85" t="s">
        <v>262</v>
      </c>
      <c r="W20" s="85"/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42</v>
      </c>
      <c r="B21" s="86" t="s">
        <v>287</v>
      </c>
      <c r="C21" s="85" t="s">
        <v>288</v>
      </c>
      <c r="D21" s="87">
        <f t="shared" si="0"/>
        <v>175027</v>
      </c>
      <c r="E21" s="87">
        <f t="shared" si="1"/>
        <v>182</v>
      </c>
      <c r="F21" s="106">
        <f t="shared" si="2"/>
        <v>0.10398395676095688</v>
      </c>
      <c r="G21" s="87">
        <v>182</v>
      </c>
      <c r="H21" s="87">
        <v>0</v>
      </c>
      <c r="I21" s="87">
        <f t="shared" si="3"/>
        <v>174845</v>
      </c>
      <c r="J21" s="88">
        <f t="shared" si="4"/>
        <v>99.896016043239044</v>
      </c>
      <c r="K21" s="87">
        <v>164037</v>
      </c>
      <c r="L21" s="88">
        <f t="shared" si="5"/>
        <v>93.720968764819148</v>
      </c>
      <c r="M21" s="87">
        <v>0</v>
      </c>
      <c r="N21" s="88">
        <f t="shared" si="6"/>
        <v>0</v>
      </c>
      <c r="O21" s="87">
        <v>0</v>
      </c>
      <c r="P21" s="87">
        <f t="shared" si="7"/>
        <v>10808</v>
      </c>
      <c r="Q21" s="87">
        <v>2342</v>
      </c>
      <c r="R21" s="87">
        <v>6822</v>
      </c>
      <c r="S21" s="87">
        <v>1644</v>
      </c>
      <c r="T21" s="88">
        <f t="shared" si="8"/>
        <v>6.1750472784199015</v>
      </c>
      <c r="U21" s="87">
        <v>5153</v>
      </c>
      <c r="V21" s="85"/>
      <c r="W21" s="85" t="s">
        <v>262</v>
      </c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42</v>
      </c>
      <c r="B22" s="86" t="s">
        <v>289</v>
      </c>
      <c r="C22" s="85" t="s">
        <v>290</v>
      </c>
      <c r="D22" s="87">
        <f t="shared" si="0"/>
        <v>435202</v>
      </c>
      <c r="E22" s="87">
        <f t="shared" si="1"/>
        <v>2980</v>
      </c>
      <c r="F22" s="106">
        <f t="shared" si="2"/>
        <v>0.68473950027803177</v>
      </c>
      <c r="G22" s="87">
        <v>2980</v>
      </c>
      <c r="H22" s="87">
        <v>0</v>
      </c>
      <c r="I22" s="87">
        <f t="shared" si="3"/>
        <v>432222</v>
      </c>
      <c r="J22" s="88">
        <f t="shared" si="4"/>
        <v>99.315260499721973</v>
      </c>
      <c r="K22" s="87">
        <v>361451</v>
      </c>
      <c r="L22" s="88">
        <f t="shared" si="5"/>
        <v>83.053616481541908</v>
      </c>
      <c r="M22" s="87">
        <v>0</v>
      </c>
      <c r="N22" s="88">
        <f t="shared" si="6"/>
        <v>0</v>
      </c>
      <c r="O22" s="87">
        <v>0</v>
      </c>
      <c r="P22" s="87">
        <f t="shared" si="7"/>
        <v>70771</v>
      </c>
      <c r="Q22" s="87">
        <v>32989</v>
      </c>
      <c r="R22" s="87">
        <v>37782</v>
      </c>
      <c r="S22" s="87">
        <v>0</v>
      </c>
      <c r="T22" s="88">
        <f t="shared" si="8"/>
        <v>16.261644018180064</v>
      </c>
      <c r="U22" s="87">
        <v>12044</v>
      </c>
      <c r="V22" s="85"/>
      <c r="W22" s="85" t="s">
        <v>262</v>
      </c>
      <c r="X22" s="85"/>
      <c r="Y22" s="85"/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42</v>
      </c>
      <c r="B23" s="86" t="s">
        <v>291</v>
      </c>
      <c r="C23" s="85" t="s">
        <v>292</v>
      </c>
      <c r="D23" s="87">
        <f t="shared" si="0"/>
        <v>15758</v>
      </c>
      <c r="E23" s="87">
        <f t="shared" si="1"/>
        <v>1302</v>
      </c>
      <c r="F23" s="106">
        <f t="shared" si="2"/>
        <v>8.2624698565807844</v>
      </c>
      <c r="G23" s="87">
        <v>995</v>
      </c>
      <c r="H23" s="87">
        <v>307</v>
      </c>
      <c r="I23" s="87">
        <f t="shared" si="3"/>
        <v>14456</v>
      </c>
      <c r="J23" s="88">
        <f t="shared" si="4"/>
        <v>91.737530143419207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0</v>
      </c>
      <c r="P23" s="87">
        <f t="shared" si="7"/>
        <v>14456</v>
      </c>
      <c r="Q23" s="87">
        <v>9430</v>
      </c>
      <c r="R23" s="87">
        <v>5026</v>
      </c>
      <c r="S23" s="87">
        <v>0</v>
      </c>
      <c r="T23" s="88">
        <f t="shared" si="8"/>
        <v>91.737530143419207</v>
      </c>
      <c r="U23" s="87">
        <v>207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42</v>
      </c>
      <c r="B24" s="86" t="s">
        <v>293</v>
      </c>
      <c r="C24" s="85" t="s">
        <v>294</v>
      </c>
      <c r="D24" s="87">
        <f t="shared" si="0"/>
        <v>268806</v>
      </c>
      <c r="E24" s="87">
        <f t="shared" si="1"/>
        <v>5169</v>
      </c>
      <c r="F24" s="106">
        <f t="shared" si="2"/>
        <v>1.9229481484788287</v>
      </c>
      <c r="G24" s="87">
        <v>5169</v>
      </c>
      <c r="H24" s="87">
        <v>0</v>
      </c>
      <c r="I24" s="87">
        <f t="shared" si="3"/>
        <v>263637</v>
      </c>
      <c r="J24" s="88">
        <f t="shared" si="4"/>
        <v>98.077051851521162</v>
      </c>
      <c r="K24" s="87">
        <v>169049</v>
      </c>
      <c r="L24" s="88">
        <f t="shared" si="5"/>
        <v>62.888849207234955</v>
      </c>
      <c r="M24" s="87">
        <v>0</v>
      </c>
      <c r="N24" s="88">
        <f t="shared" si="6"/>
        <v>0</v>
      </c>
      <c r="O24" s="87">
        <v>382</v>
      </c>
      <c r="P24" s="87">
        <f t="shared" si="7"/>
        <v>94206</v>
      </c>
      <c r="Q24" s="87">
        <v>48329</v>
      </c>
      <c r="R24" s="87">
        <v>45877</v>
      </c>
      <c r="S24" s="87">
        <v>0</v>
      </c>
      <c r="T24" s="88">
        <f t="shared" si="8"/>
        <v>35.046092721144618</v>
      </c>
      <c r="U24" s="87">
        <v>6706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42</v>
      </c>
      <c r="B25" s="86" t="s">
        <v>295</v>
      </c>
      <c r="C25" s="85" t="s">
        <v>296</v>
      </c>
      <c r="D25" s="87">
        <f t="shared" si="0"/>
        <v>210462</v>
      </c>
      <c r="E25" s="87">
        <f t="shared" si="1"/>
        <v>1022</v>
      </c>
      <c r="F25" s="106">
        <f t="shared" si="2"/>
        <v>0.48559835029601539</v>
      </c>
      <c r="G25" s="87">
        <v>1022</v>
      </c>
      <c r="H25" s="87">
        <v>0</v>
      </c>
      <c r="I25" s="87">
        <f t="shared" si="3"/>
        <v>209440</v>
      </c>
      <c r="J25" s="88">
        <f t="shared" si="4"/>
        <v>99.514401649703984</v>
      </c>
      <c r="K25" s="87">
        <v>184793</v>
      </c>
      <c r="L25" s="88">
        <f t="shared" si="5"/>
        <v>87.803498968935017</v>
      </c>
      <c r="M25" s="87">
        <v>0</v>
      </c>
      <c r="N25" s="88">
        <f t="shared" si="6"/>
        <v>0</v>
      </c>
      <c r="O25" s="87">
        <v>0</v>
      </c>
      <c r="P25" s="87">
        <f t="shared" si="7"/>
        <v>24647</v>
      </c>
      <c r="Q25" s="87">
        <v>2184</v>
      </c>
      <c r="R25" s="87">
        <v>22463</v>
      </c>
      <c r="S25" s="87">
        <v>0</v>
      </c>
      <c r="T25" s="88">
        <f t="shared" si="8"/>
        <v>11.710902680768974</v>
      </c>
      <c r="U25" s="87">
        <v>3597</v>
      </c>
      <c r="V25" s="85"/>
      <c r="W25" s="85" t="s">
        <v>262</v>
      </c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42</v>
      </c>
      <c r="B26" s="86" t="s">
        <v>297</v>
      </c>
      <c r="C26" s="85" t="s">
        <v>298</v>
      </c>
      <c r="D26" s="87">
        <f t="shared" si="0"/>
        <v>205400</v>
      </c>
      <c r="E26" s="87">
        <f t="shared" si="1"/>
        <v>432</v>
      </c>
      <c r="F26" s="106">
        <f t="shared" si="2"/>
        <v>0.21032132424537489</v>
      </c>
      <c r="G26" s="87">
        <v>432</v>
      </c>
      <c r="H26" s="87">
        <v>0</v>
      </c>
      <c r="I26" s="87">
        <f t="shared" si="3"/>
        <v>204968</v>
      </c>
      <c r="J26" s="88">
        <f t="shared" si="4"/>
        <v>99.789678675754629</v>
      </c>
      <c r="K26" s="87">
        <v>188811</v>
      </c>
      <c r="L26" s="88">
        <f t="shared" si="5"/>
        <v>91.923563777994161</v>
      </c>
      <c r="M26" s="87">
        <v>0</v>
      </c>
      <c r="N26" s="88">
        <f t="shared" si="6"/>
        <v>0</v>
      </c>
      <c r="O26" s="87">
        <v>0</v>
      </c>
      <c r="P26" s="87">
        <f t="shared" si="7"/>
        <v>16157</v>
      </c>
      <c r="Q26" s="87">
        <v>4561</v>
      </c>
      <c r="R26" s="87">
        <v>11596</v>
      </c>
      <c r="S26" s="87">
        <v>0</v>
      </c>
      <c r="T26" s="88">
        <f t="shared" si="8"/>
        <v>7.8661148977604682</v>
      </c>
      <c r="U26" s="87">
        <v>7183</v>
      </c>
      <c r="V26" s="85"/>
      <c r="W26" s="85" t="s">
        <v>262</v>
      </c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42</v>
      </c>
      <c r="B27" s="86" t="s">
        <v>299</v>
      </c>
      <c r="C27" s="85" t="s">
        <v>300</v>
      </c>
      <c r="D27" s="87">
        <f t="shared" si="0"/>
        <v>130950</v>
      </c>
      <c r="E27" s="87">
        <f t="shared" si="1"/>
        <v>1461</v>
      </c>
      <c r="F27" s="106">
        <f t="shared" si="2"/>
        <v>1.1156930126002291</v>
      </c>
      <c r="G27" s="87">
        <v>1461</v>
      </c>
      <c r="H27" s="87">
        <v>0</v>
      </c>
      <c r="I27" s="87">
        <f t="shared" si="3"/>
        <v>129489</v>
      </c>
      <c r="J27" s="88">
        <f t="shared" si="4"/>
        <v>98.884306987399768</v>
      </c>
      <c r="K27" s="87">
        <v>110084</v>
      </c>
      <c r="L27" s="88">
        <f t="shared" si="5"/>
        <v>84.065673921344015</v>
      </c>
      <c r="M27" s="87">
        <v>1586</v>
      </c>
      <c r="N27" s="88">
        <f t="shared" si="6"/>
        <v>1.2111492936235204</v>
      </c>
      <c r="O27" s="87">
        <v>0</v>
      </c>
      <c r="P27" s="87">
        <f t="shared" si="7"/>
        <v>17819</v>
      </c>
      <c r="Q27" s="87">
        <v>5544</v>
      </c>
      <c r="R27" s="87">
        <v>11920</v>
      </c>
      <c r="S27" s="87">
        <v>355</v>
      </c>
      <c r="T27" s="88">
        <f t="shared" si="8"/>
        <v>13.607483772432227</v>
      </c>
      <c r="U27" s="87">
        <v>2590</v>
      </c>
      <c r="V27" s="85"/>
      <c r="W27" s="85" t="s">
        <v>262</v>
      </c>
      <c r="X27" s="85"/>
      <c r="Y27" s="85"/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42</v>
      </c>
      <c r="B28" s="86" t="s">
        <v>301</v>
      </c>
      <c r="C28" s="85" t="s">
        <v>302</v>
      </c>
      <c r="D28" s="87">
        <f t="shared" si="0"/>
        <v>30971</v>
      </c>
      <c r="E28" s="87">
        <f t="shared" si="1"/>
        <v>3968</v>
      </c>
      <c r="F28" s="106">
        <f t="shared" si="2"/>
        <v>12.811985405702108</v>
      </c>
      <c r="G28" s="87">
        <v>3968</v>
      </c>
      <c r="H28" s="87">
        <v>0</v>
      </c>
      <c r="I28" s="87">
        <f t="shared" si="3"/>
        <v>27003</v>
      </c>
      <c r="J28" s="88">
        <f t="shared" si="4"/>
        <v>87.188014594297897</v>
      </c>
      <c r="K28" s="87">
        <v>0</v>
      </c>
      <c r="L28" s="88">
        <f t="shared" si="5"/>
        <v>0</v>
      </c>
      <c r="M28" s="87">
        <v>0</v>
      </c>
      <c r="N28" s="88">
        <f t="shared" si="6"/>
        <v>0</v>
      </c>
      <c r="O28" s="87">
        <v>0</v>
      </c>
      <c r="P28" s="87">
        <f t="shared" si="7"/>
        <v>27003</v>
      </c>
      <c r="Q28" s="87">
        <v>11504</v>
      </c>
      <c r="R28" s="87">
        <v>15499</v>
      </c>
      <c r="S28" s="87">
        <v>0</v>
      </c>
      <c r="T28" s="88">
        <f t="shared" si="8"/>
        <v>87.188014594297897</v>
      </c>
      <c r="U28" s="87">
        <v>713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42</v>
      </c>
      <c r="B29" s="86" t="s">
        <v>303</v>
      </c>
      <c r="C29" s="85" t="s">
        <v>304</v>
      </c>
      <c r="D29" s="87">
        <f t="shared" si="0"/>
        <v>109362</v>
      </c>
      <c r="E29" s="87">
        <f t="shared" si="1"/>
        <v>1685</v>
      </c>
      <c r="F29" s="106">
        <f t="shared" si="2"/>
        <v>1.5407545582560669</v>
      </c>
      <c r="G29" s="87">
        <v>1685</v>
      </c>
      <c r="H29" s="87">
        <v>0</v>
      </c>
      <c r="I29" s="87">
        <f t="shared" si="3"/>
        <v>107677</v>
      </c>
      <c r="J29" s="88">
        <f t="shared" si="4"/>
        <v>98.459245441743931</v>
      </c>
      <c r="K29" s="87">
        <v>71289</v>
      </c>
      <c r="L29" s="88">
        <f t="shared" si="5"/>
        <v>65.186262138585619</v>
      </c>
      <c r="M29" s="87">
        <v>0</v>
      </c>
      <c r="N29" s="88">
        <f t="shared" si="6"/>
        <v>0</v>
      </c>
      <c r="O29" s="87">
        <v>0</v>
      </c>
      <c r="P29" s="87">
        <f t="shared" si="7"/>
        <v>36388</v>
      </c>
      <c r="Q29" s="87">
        <v>15534</v>
      </c>
      <c r="R29" s="87">
        <v>20854</v>
      </c>
      <c r="S29" s="87">
        <v>0</v>
      </c>
      <c r="T29" s="88">
        <f t="shared" si="8"/>
        <v>33.272983303158313</v>
      </c>
      <c r="U29" s="87">
        <v>2113</v>
      </c>
      <c r="V29" s="85" t="s">
        <v>262</v>
      </c>
      <c r="W29" s="85"/>
      <c r="X29" s="85"/>
      <c r="Y29" s="85"/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42</v>
      </c>
      <c r="B30" s="86" t="s">
        <v>305</v>
      </c>
      <c r="C30" s="85" t="s">
        <v>306</v>
      </c>
      <c r="D30" s="87">
        <f t="shared" si="0"/>
        <v>80557</v>
      </c>
      <c r="E30" s="87">
        <f t="shared" si="1"/>
        <v>1348</v>
      </c>
      <c r="F30" s="106">
        <f t="shared" si="2"/>
        <v>1.6733493054607296</v>
      </c>
      <c r="G30" s="87">
        <v>1348</v>
      </c>
      <c r="H30" s="87">
        <v>0</v>
      </c>
      <c r="I30" s="87">
        <f t="shared" si="3"/>
        <v>79209</v>
      </c>
      <c r="J30" s="88">
        <f t="shared" si="4"/>
        <v>98.326650694539268</v>
      </c>
      <c r="K30" s="87">
        <v>46482</v>
      </c>
      <c r="L30" s="88">
        <f t="shared" si="5"/>
        <v>57.700758469158487</v>
      </c>
      <c r="M30" s="87">
        <v>0</v>
      </c>
      <c r="N30" s="88">
        <f t="shared" si="6"/>
        <v>0</v>
      </c>
      <c r="O30" s="87">
        <v>199</v>
      </c>
      <c r="P30" s="87">
        <f t="shared" si="7"/>
        <v>32528</v>
      </c>
      <c r="Q30" s="87">
        <v>20766</v>
      </c>
      <c r="R30" s="87">
        <v>11762</v>
      </c>
      <c r="S30" s="87">
        <v>0</v>
      </c>
      <c r="T30" s="88">
        <f t="shared" si="8"/>
        <v>40.378862172126567</v>
      </c>
      <c r="U30" s="87">
        <v>1186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42</v>
      </c>
      <c r="B31" s="86" t="s">
        <v>307</v>
      </c>
      <c r="C31" s="85" t="s">
        <v>308</v>
      </c>
      <c r="D31" s="87">
        <f t="shared" si="0"/>
        <v>41279</v>
      </c>
      <c r="E31" s="87">
        <f t="shared" si="1"/>
        <v>3205</v>
      </c>
      <c r="F31" s="106">
        <f t="shared" si="2"/>
        <v>7.764238474769253</v>
      </c>
      <c r="G31" s="87">
        <v>3139</v>
      </c>
      <c r="H31" s="87">
        <v>66</v>
      </c>
      <c r="I31" s="87">
        <f t="shared" si="3"/>
        <v>38074</v>
      </c>
      <c r="J31" s="88">
        <f t="shared" si="4"/>
        <v>92.235761525230743</v>
      </c>
      <c r="K31" s="87">
        <v>8229</v>
      </c>
      <c r="L31" s="88">
        <f t="shared" si="5"/>
        <v>19.935075946607235</v>
      </c>
      <c r="M31" s="87">
        <v>0</v>
      </c>
      <c r="N31" s="88">
        <f t="shared" si="6"/>
        <v>0</v>
      </c>
      <c r="O31" s="87">
        <v>0</v>
      </c>
      <c r="P31" s="87">
        <f t="shared" si="7"/>
        <v>29845</v>
      </c>
      <c r="Q31" s="87">
        <v>9066</v>
      </c>
      <c r="R31" s="87">
        <v>20779</v>
      </c>
      <c r="S31" s="87">
        <v>0</v>
      </c>
      <c r="T31" s="88">
        <f t="shared" si="8"/>
        <v>72.300685578623515</v>
      </c>
      <c r="U31" s="87">
        <v>670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42</v>
      </c>
      <c r="B32" s="86" t="s">
        <v>309</v>
      </c>
      <c r="C32" s="85" t="s">
        <v>310</v>
      </c>
      <c r="D32" s="87">
        <f t="shared" si="0"/>
        <v>170879</v>
      </c>
      <c r="E32" s="87">
        <f t="shared" si="1"/>
        <v>137</v>
      </c>
      <c r="F32" s="106">
        <f t="shared" si="2"/>
        <v>8.0173690155021973E-2</v>
      </c>
      <c r="G32" s="87">
        <v>137</v>
      </c>
      <c r="H32" s="87">
        <v>0</v>
      </c>
      <c r="I32" s="87">
        <f t="shared" si="3"/>
        <v>170742</v>
      </c>
      <c r="J32" s="88">
        <f t="shared" si="4"/>
        <v>99.919826309844979</v>
      </c>
      <c r="K32" s="87">
        <v>167350</v>
      </c>
      <c r="L32" s="88">
        <f t="shared" si="5"/>
        <v>97.934795966736701</v>
      </c>
      <c r="M32" s="87">
        <v>0</v>
      </c>
      <c r="N32" s="88">
        <f t="shared" si="6"/>
        <v>0</v>
      </c>
      <c r="O32" s="87">
        <v>0</v>
      </c>
      <c r="P32" s="87">
        <f t="shared" si="7"/>
        <v>3392</v>
      </c>
      <c r="Q32" s="87">
        <v>2859</v>
      </c>
      <c r="R32" s="87">
        <v>533</v>
      </c>
      <c r="S32" s="87">
        <v>0</v>
      </c>
      <c r="T32" s="88">
        <f t="shared" si="8"/>
        <v>1.9850303431082812</v>
      </c>
      <c r="U32" s="87">
        <v>4510</v>
      </c>
      <c r="V32" s="85"/>
      <c r="W32" s="85" t="s">
        <v>262</v>
      </c>
      <c r="X32" s="85"/>
      <c r="Y32" s="85"/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42</v>
      </c>
      <c r="B33" s="86" t="s">
        <v>311</v>
      </c>
      <c r="C33" s="85" t="s">
        <v>312</v>
      </c>
      <c r="D33" s="87">
        <f t="shared" si="0"/>
        <v>94817</v>
      </c>
      <c r="E33" s="87">
        <f t="shared" si="1"/>
        <v>2612</v>
      </c>
      <c r="F33" s="106">
        <f t="shared" si="2"/>
        <v>2.754780260923674</v>
      </c>
      <c r="G33" s="87">
        <v>2612</v>
      </c>
      <c r="H33" s="87">
        <v>0</v>
      </c>
      <c r="I33" s="87">
        <f t="shared" si="3"/>
        <v>92205</v>
      </c>
      <c r="J33" s="88">
        <f t="shared" si="4"/>
        <v>97.245219739076333</v>
      </c>
      <c r="K33" s="87">
        <v>79675</v>
      </c>
      <c r="L33" s="88">
        <f t="shared" si="5"/>
        <v>84.030289926911834</v>
      </c>
      <c r="M33" s="87">
        <v>0</v>
      </c>
      <c r="N33" s="88">
        <f t="shared" si="6"/>
        <v>0</v>
      </c>
      <c r="O33" s="87">
        <v>0</v>
      </c>
      <c r="P33" s="87">
        <f t="shared" si="7"/>
        <v>12530</v>
      </c>
      <c r="Q33" s="87">
        <v>1239</v>
      </c>
      <c r="R33" s="87">
        <v>11291</v>
      </c>
      <c r="S33" s="87">
        <v>0</v>
      </c>
      <c r="T33" s="88">
        <f t="shared" si="8"/>
        <v>13.214929812164486</v>
      </c>
      <c r="U33" s="87">
        <v>3114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42</v>
      </c>
      <c r="B34" s="86" t="s">
        <v>313</v>
      </c>
      <c r="C34" s="85" t="s">
        <v>314</v>
      </c>
      <c r="D34" s="87">
        <f t="shared" si="0"/>
        <v>65926</v>
      </c>
      <c r="E34" s="87">
        <f t="shared" si="1"/>
        <v>827</v>
      </c>
      <c r="F34" s="106">
        <f t="shared" si="2"/>
        <v>1.2544367927676485</v>
      </c>
      <c r="G34" s="87">
        <v>827</v>
      </c>
      <c r="H34" s="87">
        <v>0</v>
      </c>
      <c r="I34" s="87">
        <f t="shared" si="3"/>
        <v>65099</v>
      </c>
      <c r="J34" s="88">
        <f t="shared" si="4"/>
        <v>98.745563207232351</v>
      </c>
      <c r="K34" s="87">
        <v>44853</v>
      </c>
      <c r="L34" s="88">
        <f t="shared" si="5"/>
        <v>68.035372993962923</v>
      </c>
      <c r="M34" s="87">
        <v>0</v>
      </c>
      <c r="N34" s="88">
        <f t="shared" si="6"/>
        <v>0</v>
      </c>
      <c r="O34" s="87">
        <v>2707</v>
      </c>
      <c r="P34" s="87">
        <f t="shared" si="7"/>
        <v>17539</v>
      </c>
      <c r="Q34" s="87">
        <v>4754</v>
      </c>
      <c r="R34" s="87">
        <v>12785</v>
      </c>
      <c r="S34" s="87">
        <v>0</v>
      </c>
      <c r="T34" s="88">
        <f t="shared" si="8"/>
        <v>26.604071231380637</v>
      </c>
      <c r="U34" s="87">
        <v>1075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42</v>
      </c>
      <c r="B35" s="86" t="s">
        <v>315</v>
      </c>
      <c r="C35" s="85" t="s">
        <v>316</v>
      </c>
      <c r="D35" s="87">
        <f t="shared" si="0"/>
        <v>66750</v>
      </c>
      <c r="E35" s="87">
        <f t="shared" si="1"/>
        <v>4819</v>
      </c>
      <c r="F35" s="106">
        <f t="shared" si="2"/>
        <v>7.2194756554307116</v>
      </c>
      <c r="G35" s="87">
        <v>4819</v>
      </c>
      <c r="H35" s="87">
        <v>0</v>
      </c>
      <c r="I35" s="87">
        <f t="shared" si="3"/>
        <v>61931</v>
      </c>
      <c r="J35" s="88">
        <f t="shared" si="4"/>
        <v>92.780524344569287</v>
      </c>
      <c r="K35" s="87">
        <v>18292</v>
      </c>
      <c r="L35" s="88">
        <f t="shared" si="5"/>
        <v>27.403745318352058</v>
      </c>
      <c r="M35" s="87">
        <v>0</v>
      </c>
      <c r="N35" s="88">
        <f t="shared" si="6"/>
        <v>0</v>
      </c>
      <c r="O35" s="87">
        <v>0</v>
      </c>
      <c r="P35" s="87">
        <f t="shared" si="7"/>
        <v>43639</v>
      </c>
      <c r="Q35" s="87">
        <v>8563</v>
      </c>
      <c r="R35" s="87">
        <v>35076</v>
      </c>
      <c r="S35" s="87">
        <v>0</v>
      </c>
      <c r="T35" s="88">
        <f t="shared" si="8"/>
        <v>65.376779026217221</v>
      </c>
      <c r="U35" s="87">
        <v>3546</v>
      </c>
      <c r="V35" s="85"/>
      <c r="W35" s="85"/>
      <c r="X35" s="85"/>
      <c r="Y35" s="85" t="s">
        <v>262</v>
      </c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42</v>
      </c>
      <c r="B36" s="86" t="s">
        <v>317</v>
      </c>
      <c r="C36" s="85" t="s">
        <v>318</v>
      </c>
      <c r="D36" s="87">
        <f t="shared" si="0"/>
        <v>111021</v>
      </c>
      <c r="E36" s="87">
        <f t="shared" si="1"/>
        <v>456</v>
      </c>
      <c r="F36" s="106">
        <f t="shared" si="2"/>
        <v>0.41073310454778822</v>
      </c>
      <c r="G36" s="87">
        <v>456</v>
      </c>
      <c r="H36" s="87">
        <v>0</v>
      </c>
      <c r="I36" s="87">
        <f t="shared" si="3"/>
        <v>110565</v>
      </c>
      <c r="J36" s="88">
        <f t="shared" si="4"/>
        <v>99.589266895452212</v>
      </c>
      <c r="K36" s="87">
        <v>90368</v>
      </c>
      <c r="L36" s="88">
        <f t="shared" si="5"/>
        <v>81.397213139856433</v>
      </c>
      <c r="M36" s="87">
        <v>0</v>
      </c>
      <c r="N36" s="88">
        <f t="shared" si="6"/>
        <v>0</v>
      </c>
      <c r="O36" s="87">
        <v>0</v>
      </c>
      <c r="P36" s="87">
        <f t="shared" si="7"/>
        <v>20197</v>
      </c>
      <c r="Q36" s="87">
        <v>2403</v>
      </c>
      <c r="R36" s="87">
        <v>17794</v>
      </c>
      <c r="S36" s="87">
        <v>0</v>
      </c>
      <c r="T36" s="88">
        <f t="shared" si="8"/>
        <v>18.19205375559579</v>
      </c>
      <c r="U36" s="87">
        <v>3032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42</v>
      </c>
      <c r="B37" s="86" t="s">
        <v>319</v>
      </c>
      <c r="C37" s="85" t="s">
        <v>320</v>
      </c>
      <c r="D37" s="87">
        <f t="shared" si="0"/>
        <v>62784</v>
      </c>
      <c r="E37" s="87">
        <f t="shared" si="1"/>
        <v>622</v>
      </c>
      <c r="F37" s="106">
        <f t="shared" si="2"/>
        <v>0.99069826707441389</v>
      </c>
      <c r="G37" s="87">
        <v>622</v>
      </c>
      <c r="H37" s="87">
        <v>0</v>
      </c>
      <c r="I37" s="87">
        <f t="shared" si="3"/>
        <v>62162</v>
      </c>
      <c r="J37" s="88">
        <f t="shared" si="4"/>
        <v>99.009301732925579</v>
      </c>
      <c r="K37" s="87">
        <v>51070</v>
      </c>
      <c r="L37" s="88">
        <f t="shared" si="5"/>
        <v>81.342380224260964</v>
      </c>
      <c r="M37" s="87">
        <v>0</v>
      </c>
      <c r="N37" s="88">
        <f t="shared" si="6"/>
        <v>0</v>
      </c>
      <c r="O37" s="87">
        <v>0</v>
      </c>
      <c r="P37" s="87">
        <f t="shared" si="7"/>
        <v>11092</v>
      </c>
      <c r="Q37" s="87">
        <v>1580</v>
      </c>
      <c r="R37" s="87">
        <v>9512</v>
      </c>
      <c r="S37" s="87">
        <v>0</v>
      </c>
      <c r="T37" s="88">
        <f t="shared" si="8"/>
        <v>17.666921508664629</v>
      </c>
      <c r="U37" s="87">
        <v>1664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42</v>
      </c>
      <c r="B38" s="86" t="s">
        <v>321</v>
      </c>
      <c r="C38" s="85" t="s">
        <v>322</v>
      </c>
      <c r="D38" s="87">
        <f t="shared" si="0"/>
        <v>49659</v>
      </c>
      <c r="E38" s="87">
        <f t="shared" si="1"/>
        <v>692</v>
      </c>
      <c r="F38" s="106">
        <f t="shared" si="2"/>
        <v>1.3935036952012727</v>
      </c>
      <c r="G38" s="87">
        <v>692</v>
      </c>
      <c r="H38" s="87">
        <v>0</v>
      </c>
      <c r="I38" s="87">
        <f t="shared" si="3"/>
        <v>48967</v>
      </c>
      <c r="J38" s="88">
        <f t="shared" si="4"/>
        <v>98.606496304798725</v>
      </c>
      <c r="K38" s="87">
        <v>32136</v>
      </c>
      <c r="L38" s="88">
        <f t="shared" si="5"/>
        <v>64.713345012988583</v>
      </c>
      <c r="M38" s="87">
        <v>0</v>
      </c>
      <c r="N38" s="88">
        <f t="shared" si="6"/>
        <v>0</v>
      </c>
      <c r="O38" s="87">
        <v>0</v>
      </c>
      <c r="P38" s="87">
        <f t="shared" si="7"/>
        <v>16831</v>
      </c>
      <c r="Q38" s="87">
        <v>726</v>
      </c>
      <c r="R38" s="87">
        <v>16105</v>
      </c>
      <c r="S38" s="87">
        <v>0</v>
      </c>
      <c r="T38" s="88">
        <f t="shared" si="8"/>
        <v>33.893151291810149</v>
      </c>
      <c r="U38" s="87">
        <v>3453</v>
      </c>
      <c r="V38" s="85"/>
      <c r="W38" s="85"/>
      <c r="X38" s="85"/>
      <c r="Y38" s="85" t="s">
        <v>262</v>
      </c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42</v>
      </c>
      <c r="B39" s="86" t="s">
        <v>323</v>
      </c>
      <c r="C39" s="85" t="s">
        <v>324</v>
      </c>
      <c r="D39" s="87">
        <f t="shared" ref="D39:D70" si="10">+SUM(E39,+I39)</f>
        <v>34972</v>
      </c>
      <c r="E39" s="87">
        <f t="shared" ref="E39:E61" si="11">+SUM(G39+H39)</f>
        <v>3590</v>
      </c>
      <c r="F39" s="106">
        <f t="shared" ref="F39:F70" si="12">IF(D39&gt;0,E39/D39*100,"-")</f>
        <v>10.265355141255862</v>
      </c>
      <c r="G39" s="87">
        <v>3590</v>
      </c>
      <c r="H39" s="87">
        <v>0</v>
      </c>
      <c r="I39" s="87">
        <f t="shared" ref="I39:I61" si="13">+SUM(K39,+M39,O39+P39)</f>
        <v>31382</v>
      </c>
      <c r="J39" s="88">
        <f t="shared" ref="J39:J70" si="14">IF(D39&gt;0,I39/D39*100,"-")</f>
        <v>89.734644858744133</v>
      </c>
      <c r="K39" s="87">
        <v>0</v>
      </c>
      <c r="L39" s="88">
        <f t="shared" ref="L39:L70" si="15">IF(D39&gt;0,K39/D39*100,"-")</f>
        <v>0</v>
      </c>
      <c r="M39" s="87">
        <v>0</v>
      </c>
      <c r="N39" s="88">
        <f t="shared" ref="N39:N70" si="16">IF(D39&gt;0,M39/D39*100,"-")</f>
        <v>0</v>
      </c>
      <c r="O39" s="87">
        <v>0</v>
      </c>
      <c r="P39" s="87">
        <f t="shared" ref="P39:P70" si="17">SUM(Q39:S39)</f>
        <v>31382</v>
      </c>
      <c r="Q39" s="87">
        <v>13259</v>
      </c>
      <c r="R39" s="87">
        <v>18123</v>
      </c>
      <c r="S39" s="87">
        <v>0</v>
      </c>
      <c r="T39" s="88">
        <f t="shared" ref="T39:T61" si="18">IF(D39&gt;0,P39/D39*100,"-")</f>
        <v>89.734644858744133</v>
      </c>
      <c r="U39" s="87">
        <v>516</v>
      </c>
      <c r="V39" s="85" t="s">
        <v>262</v>
      </c>
      <c r="W39" s="85"/>
      <c r="X39" s="85"/>
      <c r="Y39" s="85"/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42</v>
      </c>
      <c r="B40" s="86" t="s">
        <v>325</v>
      </c>
      <c r="C40" s="85" t="s">
        <v>326</v>
      </c>
      <c r="D40" s="87">
        <f t="shared" si="10"/>
        <v>33920</v>
      </c>
      <c r="E40" s="87">
        <f t="shared" si="11"/>
        <v>3337</v>
      </c>
      <c r="F40" s="106">
        <f t="shared" si="12"/>
        <v>9.8378537735849054</v>
      </c>
      <c r="G40" s="87">
        <v>3337</v>
      </c>
      <c r="H40" s="87">
        <v>0</v>
      </c>
      <c r="I40" s="87">
        <f t="shared" si="13"/>
        <v>30583</v>
      </c>
      <c r="J40" s="88">
        <f t="shared" si="14"/>
        <v>90.162146226415103</v>
      </c>
      <c r="K40" s="87">
        <v>0</v>
      </c>
      <c r="L40" s="88">
        <f t="shared" si="15"/>
        <v>0</v>
      </c>
      <c r="M40" s="87">
        <v>0</v>
      </c>
      <c r="N40" s="88">
        <f t="shared" si="16"/>
        <v>0</v>
      </c>
      <c r="O40" s="87">
        <v>0</v>
      </c>
      <c r="P40" s="87">
        <f t="shared" si="17"/>
        <v>30583</v>
      </c>
      <c r="Q40" s="87">
        <v>12091</v>
      </c>
      <c r="R40" s="87">
        <v>18492</v>
      </c>
      <c r="S40" s="87">
        <v>0</v>
      </c>
      <c r="T40" s="88">
        <f t="shared" si="18"/>
        <v>90.162146226415103</v>
      </c>
      <c r="U40" s="87">
        <v>678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42</v>
      </c>
      <c r="B41" s="86" t="s">
        <v>327</v>
      </c>
      <c r="C41" s="85" t="s">
        <v>328</v>
      </c>
      <c r="D41" s="87">
        <f t="shared" si="10"/>
        <v>70917</v>
      </c>
      <c r="E41" s="87">
        <f t="shared" si="11"/>
        <v>6445</v>
      </c>
      <c r="F41" s="106">
        <f t="shared" si="12"/>
        <v>9.0880888926491536</v>
      </c>
      <c r="G41" s="87">
        <v>6445</v>
      </c>
      <c r="H41" s="87">
        <v>0</v>
      </c>
      <c r="I41" s="87">
        <f t="shared" si="13"/>
        <v>64472</v>
      </c>
      <c r="J41" s="88">
        <f t="shared" si="14"/>
        <v>90.911911107350846</v>
      </c>
      <c r="K41" s="87">
        <v>18008</v>
      </c>
      <c r="L41" s="88">
        <f t="shared" si="15"/>
        <v>25.393065132478814</v>
      </c>
      <c r="M41" s="87">
        <v>0</v>
      </c>
      <c r="N41" s="88">
        <f t="shared" si="16"/>
        <v>0</v>
      </c>
      <c r="O41" s="87">
        <v>2503</v>
      </c>
      <c r="P41" s="87">
        <f t="shared" si="17"/>
        <v>43961</v>
      </c>
      <c r="Q41" s="87">
        <v>23324</v>
      </c>
      <c r="R41" s="87">
        <v>20637</v>
      </c>
      <c r="S41" s="87">
        <v>0</v>
      </c>
      <c r="T41" s="88">
        <f t="shared" si="18"/>
        <v>61.989367852560036</v>
      </c>
      <c r="U41" s="87">
        <v>1434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42</v>
      </c>
      <c r="B42" s="86" t="s">
        <v>329</v>
      </c>
      <c r="C42" s="85" t="s">
        <v>330</v>
      </c>
      <c r="D42" s="87">
        <f t="shared" si="10"/>
        <v>48505</v>
      </c>
      <c r="E42" s="87">
        <f t="shared" si="11"/>
        <v>4194</v>
      </c>
      <c r="F42" s="106">
        <f t="shared" si="12"/>
        <v>8.6465312854344916</v>
      </c>
      <c r="G42" s="87">
        <v>4194</v>
      </c>
      <c r="H42" s="87">
        <v>0</v>
      </c>
      <c r="I42" s="87">
        <f t="shared" si="13"/>
        <v>44311</v>
      </c>
      <c r="J42" s="88">
        <f t="shared" si="14"/>
        <v>91.353468714565508</v>
      </c>
      <c r="K42" s="87">
        <v>0</v>
      </c>
      <c r="L42" s="88">
        <f t="shared" si="15"/>
        <v>0</v>
      </c>
      <c r="M42" s="87">
        <v>0</v>
      </c>
      <c r="N42" s="88">
        <f t="shared" si="16"/>
        <v>0</v>
      </c>
      <c r="O42" s="87">
        <v>2641</v>
      </c>
      <c r="P42" s="87">
        <f t="shared" si="17"/>
        <v>41670</v>
      </c>
      <c r="Q42" s="87">
        <v>13537</v>
      </c>
      <c r="R42" s="87">
        <v>28133</v>
      </c>
      <c r="S42" s="87">
        <v>0</v>
      </c>
      <c r="T42" s="88">
        <f t="shared" si="18"/>
        <v>85.908669209359857</v>
      </c>
      <c r="U42" s="87">
        <v>1739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42</v>
      </c>
      <c r="B43" s="86" t="s">
        <v>331</v>
      </c>
      <c r="C43" s="85" t="s">
        <v>332</v>
      </c>
      <c r="D43" s="87">
        <f t="shared" si="10"/>
        <v>35438</v>
      </c>
      <c r="E43" s="87">
        <f t="shared" si="11"/>
        <v>3162</v>
      </c>
      <c r="F43" s="106">
        <f t="shared" si="12"/>
        <v>8.9226254303290258</v>
      </c>
      <c r="G43" s="87">
        <v>3143</v>
      </c>
      <c r="H43" s="87">
        <v>19</v>
      </c>
      <c r="I43" s="87">
        <f t="shared" si="13"/>
        <v>32276</v>
      </c>
      <c r="J43" s="88">
        <f t="shared" si="14"/>
        <v>91.07737456967098</v>
      </c>
      <c r="K43" s="87">
        <v>0</v>
      </c>
      <c r="L43" s="88">
        <f t="shared" si="15"/>
        <v>0</v>
      </c>
      <c r="M43" s="87">
        <v>0</v>
      </c>
      <c r="N43" s="88">
        <f t="shared" si="16"/>
        <v>0</v>
      </c>
      <c r="O43" s="87">
        <v>0</v>
      </c>
      <c r="P43" s="87">
        <f t="shared" si="17"/>
        <v>32276</v>
      </c>
      <c r="Q43" s="87">
        <v>15452</v>
      </c>
      <c r="R43" s="87">
        <v>16824</v>
      </c>
      <c r="S43" s="87">
        <v>0</v>
      </c>
      <c r="T43" s="88">
        <f t="shared" si="18"/>
        <v>91.07737456967098</v>
      </c>
      <c r="U43" s="87">
        <v>577</v>
      </c>
      <c r="V43" s="85" t="s">
        <v>262</v>
      </c>
      <c r="W43" s="85"/>
      <c r="X43" s="85"/>
      <c r="Y43" s="85"/>
      <c r="Z43" s="85"/>
      <c r="AA43" s="85" t="s">
        <v>262</v>
      </c>
      <c r="AB43" s="85"/>
      <c r="AC43" s="85"/>
      <c r="AD43" s="115" t="s">
        <v>261</v>
      </c>
    </row>
    <row r="44" spans="1:30" ht="13.5" customHeight="1" x14ac:dyDescent="0.15">
      <c r="A44" s="85" t="s">
        <v>42</v>
      </c>
      <c r="B44" s="86" t="s">
        <v>333</v>
      </c>
      <c r="C44" s="85" t="s">
        <v>334</v>
      </c>
      <c r="D44" s="87">
        <f t="shared" si="10"/>
        <v>48268</v>
      </c>
      <c r="E44" s="87">
        <f t="shared" si="11"/>
        <v>2903</v>
      </c>
      <c r="F44" s="106">
        <f t="shared" si="12"/>
        <v>6.014336620535345</v>
      </c>
      <c r="G44" s="87">
        <v>2903</v>
      </c>
      <c r="H44" s="87">
        <v>0</v>
      </c>
      <c r="I44" s="87">
        <f t="shared" si="13"/>
        <v>45365</v>
      </c>
      <c r="J44" s="88">
        <f t="shared" si="14"/>
        <v>93.985663379464654</v>
      </c>
      <c r="K44" s="87">
        <v>24184</v>
      </c>
      <c r="L44" s="88">
        <f t="shared" si="15"/>
        <v>50.103588298665777</v>
      </c>
      <c r="M44" s="87">
        <v>1476</v>
      </c>
      <c r="N44" s="88">
        <f t="shared" si="16"/>
        <v>3.0579265766139057</v>
      </c>
      <c r="O44" s="87">
        <v>1537</v>
      </c>
      <c r="P44" s="87">
        <f t="shared" si="17"/>
        <v>18168</v>
      </c>
      <c r="Q44" s="87">
        <v>8799</v>
      </c>
      <c r="R44" s="87">
        <v>9369</v>
      </c>
      <c r="S44" s="87">
        <v>0</v>
      </c>
      <c r="T44" s="88">
        <f t="shared" si="18"/>
        <v>37.639844203198805</v>
      </c>
      <c r="U44" s="87">
        <v>800</v>
      </c>
      <c r="V44" s="85" t="s">
        <v>262</v>
      </c>
      <c r="W44" s="85"/>
      <c r="X44" s="85"/>
      <c r="Y44" s="85"/>
      <c r="Z44" s="85" t="s">
        <v>262</v>
      </c>
      <c r="AA44" s="85"/>
      <c r="AB44" s="85"/>
      <c r="AC44" s="85"/>
      <c r="AD44" s="115" t="s">
        <v>261</v>
      </c>
    </row>
    <row r="45" spans="1:30" ht="13.5" customHeight="1" x14ac:dyDescent="0.15">
      <c r="A45" s="85" t="s">
        <v>42</v>
      </c>
      <c r="B45" s="86" t="s">
        <v>335</v>
      </c>
      <c r="C45" s="85" t="s">
        <v>336</v>
      </c>
      <c r="D45" s="87">
        <f t="shared" si="10"/>
        <v>20303</v>
      </c>
      <c r="E45" s="87">
        <f t="shared" si="11"/>
        <v>205</v>
      </c>
      <c r="F45" s="106">
        <f t="shared" si="12"/>
        <v>1.0097029995567157</v>
      </c>
      <c r="G45" s="87">
        <v>205</v>
      </c>
      <c r="H45" s="87">
        <v>0</v>
      </c>
      <c r="I45" s="87">
        <f t="shared" si="13"/>
        <v>20098</v>
      </c>
      <c r="J45" s="88">
        <f t="shared" si="14"/>
        <v>98.990297000443277</v>
      </c>
      <c r="K45" s="87">
        <v>18909</v>
      </c>
      <c r="L45" s="88">
        <f t="shared" si="15"/>
        <v>93.134019603014323</v>
      </c>
      <c r="M45" s="87">
        <v>0</v>
      </c>
      <c r="N45" s="88">
        <f t="shared" si="16"/>
        <v>0</v>
      </c>
      <c r="O45" s="87">
        <v>0</v>
      </c>
      <c r="P45" s="87">
        <f t="shared" si="17"/>
        <v>1189</v>
      </c>
      <c r="Q45" s="87">
        <v>0</v>
      </c>
      <c r="R45" s="87">
        <v>989</v>
      </c>
      <c r="S45" s="87">
        <v>200</v>
      </c>
      <c r="T45" s="88">
        <f t="shared" si="18"/>
        <v>5.8562773974289515</v>
      </c>
      <c r="U45" s="87">
        <v>885</v>
      </c>
      <c r="V45" s="85"/>
      <c r="W45" s="85"/>
      <c r="X45" s="85"/>
      <c r="Y45" s="85" t="s">
        <v>262</v>
      </c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42</v>
      </c>
      <c r="B46" s="86" t="s">
        <v>337</v>
      </c>
      <c r="C46" s="85" t="s">
        <v>338</v>
      </c>
      <c r="D46" s="87">
        <f t="shared" si="10"/>
        <v>19905</v>
      </c>
      <c r="E46" s="87">
        <f t="shared" si="11"/>
        <v>388</v>
      </c>
      <c r="F46" s="106">
        <f t="shared" si="12"/>
        <v>1.9492589801557398</v>
      </c>
      <c r="G46" s="87">
        <v>388</v>
      </c>
      <c r="H46" s="87">
        <v>0</v>
      </c>
      <c r="I46" s="87">
        <f t="shared" si="13"/>
        <v>19517</v>
      </c>
      <c r="J46" s="88">
        <f t="shared" si="14"/>
        <v>98.050741019844253</v>
      </c>
      <c r="K46" s="87">
        <v>16868</v>
      </c>
      <c r="L46" s="88">
        <f t="shared" si="15"/>
        <v>84.742527003265508</v>
      </c>
      <c r="M46" s="87">
        <v>0</v>
      </c>
      <c r="N46" s="88">
        <f t="shared" si="16"/>
        <v>0</v>
      </c>
      <c r="O46" s="87">
        <v>0</v>
      </c>
      <c r="P46" s="87">
        <f t="shared" si="17"/>
        <v>2649</v>
      </c>
      <c r="Q46" s="87">
        <v>1153</v>
      </c>
      <c r="R46" s="87">
        <v>1496</v>
      </c>
      <c r="S46" s="87">
        <v>0</v>
      </c>
      <c r="T46" s="88">
        <f t="shared" si="18"/>
        <v>13.308214016578749</v>
      </c>
      <c r="U46" s="87">
        <v>410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42</v>
      </c>
      <c r="B47" s="86" t="s">
        <v>339</v>
      </c>
      <c r="C47" s="85" t="s">
        <v>340</v>
      </c>
      <c r="D47" s="87">
        <f t="shared" si="10"/>
        <v>5677</v>
      </c>
      <c r="E47" s="87">
        <f t="shared" si="11"/>
        <v>308</v>
      </c>
      <c r="F47" s="106">
        <f t="shared" si="12"/>
        <v>5.4254007398273734</v>
      </c>
      <c r="G47" s="87">
        <v>308</v>
      </c>
      <c r="H47" s="87">
        <v>0</v>
      </c>
      <c r="I47" s="87">
        <f t="shared" si="13"/>
        <v>5369</v>
      </c>
      <c r="J47" s="88">
        <f t="shared" si="14"/>
        <v>94.574599260172633</v>
      </c>
      <c r="K47" s="87">
        <v>0</v>
      </c>
      <c r="L47" s="88">
        <f t="shared" si="15"/>
        <v>0</v>
      </c>
      <c r="M47" s="87">
        <v>0</v>
      </c>
      <c r="N47" s="88">
        <f t="shared" si="16"/>
        <v>0</v>
      </c>
      <c r="O47" s="87">
        <v>0</v>
      </c>
      <c r="P47" s="87">
        <f t="shared" si="17"/>
        <v>5369</v>
      </c>
      <c r="Q47" s="87">
        <v>1100</v>
      </c>
      <c r="R47" s="87">
        <v>4269</v>
      </c>
      <c r="S47" s="87">
        <v>0</v>
      </c>
      <c r="T47" s="88">
        <f t="shared" si="18"/>
        <v>94.574599260172633</v>
      </c>
      <c r="U47" s="87">
        <v>188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42</v>
      </c>
      <c r="B48" s="86" t="s">
        <v>341</v>
      </c>
      <c r="C48" s="85" t="s">
        <v>342</v>
      </c>
      <c r="D48" s="87">
        <f t="shared" si="10"/>
        <v>13590</v>
      </c>
      <c r="E48" s="87">
        <f t="shared" si="11"/>
        <v>1327</v>
      </c>
      <c r="F48" s="106">
        <f t="shared" si="12"/>
        <v>9.7645327446651962</v>
      </c>
      <c r="G48" s="87">
        <v>1327</v>
      </c>
      <c r="H48" s="87">
        <v>0</v>
      </c>
      <c r="I48" s="87">
        <f t="shared" si="13"/>
        <v>12263</v>
      </c>
      <c r="J48" s="88">
        <f t="shared" si="14"/>
        <v>90.235467255334797</v>
      </c>
      <c r="K48" s="87">
        <v>0</v>
      </c>
      <c r="L48" s="88">
        <f t="shared" si="15"/>
        <v>0</v>
      </c>
      <c r="M48" s="87">
        <v>0</v>
      </c>
      <c r="N48" s="88">
        <f t="shared" si="16"/>
        <v>0</v>
      </c>
      <c r="O48" s="87">
        <v>1667</v>
      </c>
      <c r="P48" s="87">
        <f t="shared" si="17"/>
        <v>10596</v>
      </c>
      <c r="Q48" s="87">
        <v>4504</v>
      </c>
      <c r="R48" s="87">
        <v>6092</v>
      </c>
      <c r="S48" s="87">
        <v>0</v>
      </c>
      <c r="T48" s="88">
        <f t="shared" si="18"/>
        <v>77.969094922737298</v>
      </c>
      <c r="U48" s="87">
        <v>521</v>
      </c>
      <c r="V48" s="85" t="s">
        <v>262</v>
      </c>
      <c r="W48" s="85"/>
      <c r="X48" s="85"/>
      <c r="Y48" s="85"/>
      <c r="Z48" s="85" t="s">
        <v>262</v>
      </c>
      <c r="AA48" s="85"/>
      <c r="AB48" s="85"/>
      <c r="AC48" s="85"/>
      <c r="AD48" s="115" t="s">
        <v>261</v>
      </c>
    </row>
    <row r="49" spans="1:30" ht="13.5" customHeight="1" x14ac:dyDescent="0.15">
      <c r="A49" s="85" t="s">
        <v>42</v>
      </c>
      <c r="B49" s="86" t="s">
        <v>343</v>
      </c>
      <c r="C49" s="85" t="s">
        <v>344</v>
      </c>
      <c r="D49" s="87">
        <f t="shared" si="10"/>
        <v>12946</v>
      </c>
      <c r="E49" s="87">
        <f t="shared" si="11"/>
        <v>206</v>
      </c>
      <c r="F49" s="106">
        <f t="shared" si="12"/>
        <v>1.5912250888305268</v>
      </c>
      <c r="G49" s="87">
        <v>206</v>
      </c>
      <c r="H49" s="87">
        <v>0</v>
      </c>
      <c r="I49" s="87">
        <f t="shared" si="13"/>
        <v>12740</v>
      </c>
      <c r="J49" s="88">
        <f t="shared" si="14"/>
        <v>98.408774911169473</v>
      </c>
      <c r="K49" s="87">
        <v>0</v>
      </c>
      <c r="L49" s="88">
        <f t="shared" si="15"/>
        <v>0</v>
      </c>
      <c r="M49" s="87">
        <v>0</v>
      </c>
      <c r="N49" s="88">
        <f t="shared" si="16"/>
        <v>0</v>
      </c>
      <c r="O49" s="87">
        <v>0</v>
      </c>
      <c r="P49" s="87">
        <f t="shared" si="17"/>
        <v>12740</v>
      </c>
      <c r="Q49" s="87">
        <v>5192</v>
      </c>
      <c r="R49" s="87">
        <v>6641</v>
      </c>
      <c r="S49" s="87">
        <v>907</v>
      </c>
      <c r="T49" s="88">
        <f t="shared" si="18"/>
        <v>98.408774911169473</v>
      </c>
      <c r="U49" s="87">
        <v>375</v>
      </c>
      <c r="V49" s="85" t="s">
        <v>262</v>
      </c>
      <c r="W49" s="85"/>
      <c r="X49" s="85"/>
      <c r="Y49" s="85"/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42</v>
      </c>
      <c r="B50" s="86" t="s">
        <v>345</v>
      </c>
      <c r="C50" s="85" t="s">
        <v>346</v>
      </c>
      <c r="D50" s="87">
        <f t="shared" si="10"/>
        <v>14421</v>
      </c>
      <c r="E50" s="87">
        <f t="shared" si="11"/>
        <v>1854</v>
      </c>
      <c r="F50" s="106">
        <f t="shared" si="12"/>
        <v>12.856251300187227</v>
      </c>
      <c r="G50" s="87">
        <v>1854</v>
      </c>
      <c r="H50" s="87">
        <v>0</v>
      </c>
      <c r="I50" s="87">
        <f t="shared" si="13"/>
        <v>12567</v>
      </c>
      <c r="J50" s="88">
        <f t="shared" si="14"/>
        <v>87.143748699812775</v>
      </c>
      <c r="K50" s="87">
        <v>0</v>
      </c>
      <c r="L50" s="88">
        <f t="shared" si="15"/>
        <v>0</v>
      </c>
      <c r="M50" s="87">
        <v>0</v>
      </c>
      <c r="N50" s="88">
        <f t="shared" si="16"/>
        <v>0</v>
      </c>
      <c r="O50" s="87">
        <v>1895</v>
      </c>
      <c r="P50" s="87">
        <f t="shared" si="17"/>
        <v>10672</v>
      </c>
      <c r="Q50" s="87">
        <v>4262</v>
      </c>
      <c r="R50" s="87">
        <v>6410</v>
      </c>
      <c r="S50" s="87">
        <v>0</v>
      </c>
      <c r="T50" s="88">
        <f t="shared" si="18"/>
        <v>74.003189792663477</v>
      </c>
      <c r="U50" s="87">
        <v>386</v>
      </c>
      <c r="V50" s="85" t="s">
        <v>262</v>
      </c>
      <c r="W50" s="85"/>
      <c r="X50" s="85"/>
      <c r="Y50" s="85"/>
      <c r="Z50" s="85" t="s">
        <v>262</v>
      </c>
      <c r="AA50" s="85"/>
      <c r="AB50" s="85"/>
      <c r="AC50" s="85"/>
      <c r="AD50" s="115" t="s">
        <v>261</v>
      </c>
    </row>
    <row r="51" spans="1:30" ht="13.5" customHeight="1" x14ac:dyDescent="0.15">
      <c r="A51" s="85" t="s">
        <v>42</v>
      </c>
      <c r="B51" s="86" t="s">
        <v>347</v>
      </c>
      <c r="C51" s="85" t="s">
        <v>348</v>
      </c>
      <c r="D51" s="87">
        <f t="shared" si="10"/>
        <v>6829</v>
      </c>
      <c r="E51" s="87">
        <f t="shared" si="11"/>
        <v>437</v>
      </c>
      <c r="F51" s="106">
        <f t="shared" si="12"/>
        <v>6.3991799677844492</v>
      </c>
      <c r="G51" s="87">
        <v>437</v>
      </c>
      <c r="H51" s="87">
        <v>0</v>
      </c>
      <c r="I51" s="87">
        <f t="shared" si="13"/>
        <v>6392</v>
      </c>
      <c r="J51" s="88">
        <f t="shared" si="14"/>
        <v>93.600820032215552</v>
      </c>
      <c r="K51" s="87">
        <v>2258</v>
      </c>
      <c r="L51" s="88">
        <f t="shared" si="15"/>
        <v>33.064870405623076</v>
      </c>
      <c r="M51" s="87">
        <v>0</v>
      </c>
      <c r="N51" s="88">
        <f t="shared" si="16"/>
        <v>0</v>
      </c>
      <c r="O51" s="87">
        <v>853</v>
      </c>
      <c r="P51" s="87">
        <f t="shared" si="17"/>
        <v>3281</v>
      </c>
      <c r="Q51" s="87">
        <v>547</v>
      </c>
      <c r="R51" s="87">
        <v>2734</v>
      </c>
      <c r="S51" s="87">
        <v>0</v>
      </c>
      <c r="T51" s="88">
        <f t="shared" si="18"/>
        <v>48.045101771855329</v>
      </c>
      <c r="U51" s="87">
        <v>317</v>
      </c>
      <c r="V51" s="85" t="s">
        <v>262</v>
      </c>
      <c r="W51" s="85"/>
      <c r="X51" s="85"/>
      <c r="Y51" s="85"/>
      <c r="Z51" s="85" t="s">
        <v>262</v>
      </c>
      <c r="AA51" s="85"/>
      <c r="AB51" s="85"/>
      <c r="AC51" s="85"/>
      <c r="AD51" s="115" t="s">
        <v>261</v>
      </c>
    </row>
    <row r="52" spans="1:30" ht="13.5" customHeight="1" x14ac:dyDescent="0.15">
      <c r="A52" s="85" t="s">
        <v>42</v>
      </c>
      <c r="B52" s="86" t="s">
        <v>349</v>
      </c>
      <c r="C52" s="85" t="s">
        <v>350</v>
      </c>
      <c r="D52" s="87">
        <f t="shared" si="10"/>
        <v>22423</v>
      </c>
      <c r="E52" s="87">
        <f t="shared" si="11"/>
        <v>2068</v>
      </c>
      <c r="F52" s="106">
        <f t="shared" si="12"/>
        <v>9.2226731481068551</v>
      </c>
      <c r="G52" s="87">
        <v>2068</v>
      </c>
      <c r="H52" s="87">
        <v>0</v>
      </c>
      <c r="I52" s="87">
        <f t="shared" si="13"/>
        <v>20355</v>
      </c>
      <c r="J52" s="88">
        <f t="shared" si="14"/>
        <v>90.77732685189315</v>
      </c>
      <c r="K52" s="87">
        <v>0</v>
      </c>
      <c r="L52" s="88">
        <f t="shared" si="15"/>
        <v>0</v>
      </c>
      <c r="M52" s="87">
        <v>0</v>
      </c>
      <c r="N52" s="88">
        <f t="shared" si="16"/>
        <v>0</v>
      </c>
      <c r="O52" s="87">
        <v>549</v>
      </c>
      <c r="P52" s="87">
        <f t="shared" si="17"/>
        <v>19806</v>
      </c>
      <c r="Q52" s="87">
        <v>7878</v>
      </c>
      <c r="R52" s="87">
        <v>11928</v>
      </c>
      <c r="S52" s="87">
        <v>0</v>
      </c>
      <c r="T52" s="88">
        <f t="shared" si="18"/>
        <v>88.32894795522455</v>
      </c>
      <c r="U52" s="87">
        <v>511</v>
      </c>
      <c r="V52" s="85" t="s">
        <v>262</v>
      </c>
      <c r="W52" s="85"/>
      <c r="X52" s="85"/>
      <c r="Y52" s="85"/>
      <c r="Z52" s="85" t="s">
        <v>262</v>
      </c>
      <c r="AA52" s="85"/>
      <c r="AB52" s="85"/>
      <c r="AC52" s="85"/>
      <c r="AD52" s="115" t="s">
        <v>261</v>
      </c>
    </row>
    <row r="53" spans="1:30" ht="13.5" customHeight="1" x14ac:dyDescent="0.15">
      <c r="A53" s="85" t="s">
        <v>42</v>
      </c>
      <c r="B53" s="86" t="s">
        <v>351</v>
      </c>
      <c r="C53" s="85" t="s">
        <v>352</v>
      </c>
      <c r="D53" s="87">
        <f t="shared" si="10"/>
        <v>12379</v>
      </c>
      <c r="E53" s="87">
        <f t="shared" si="11"/>
        <v>855</v>
      </c>
      <c r="F53" s="106">
        <f t="shared" si="12"/>
        <v>6.906858389207529</v>
      </c>
      <c r="G53" s="87">
        <v>855</v>
      </c>
      <c r="H53" s="87">
        <v>0</v>
      </c>
      <c r="I53" s="87">
        <f t="shared" si="13"/>
        <v>11524</v>
      </c>
      <c r="J53" s="88">
        <f t="shared" si="14"/>
        <v>93.093141610792472</v>
      </c>
      <c r="K53" s="87">
        <v>0</v>
      </c>
      <c r="L53" s="88">
        <f t="shared" si="15"/>
        <v>0</v>
      </c>
      <c r="M53" s="87">
        <v>0</v>
      </c>
      <c r="N53" s="88">
        <f t="shared" si="16"/>
        <v>0</v>
      </c>
      <c r="O53" s="87">
        <v>2130</v>
      </c>
      <c r="P53" s="87">
        <f t="shared" si="17"/>
        <v>9394</v>
      </c>
      <c r="Q53" s="87">
        <v>1335</v>
      </c>
      <c r="R53" s="87">
        <v>8059</v>
      </c>
      <c r="S53" s="87">
        <v>0</v>
      </c>
      <c r="T53" s="88">
        <f t="shared" si="18"/>
        <v>75.886582114871956</v>
      </c>
      <c r="U53" s="87">
        <v>232</v>
      </c>
      <c r="V53" s="85"/>
      <c r="W53" s="85"/>
      <c r="X53" s="85"/>
      <c r="Y53" s="85" t="s">
        <v>262</v>
      </c>
      <c r="Z53" s="85"/>
      <c r="AA53" s="85"/>
      <c r="AB53" s="85"/>
      <c r="AC53" s="85" t="s">
        <v>262</v>
      </c>
      <c r="AD53" s="115" t="s">
        <v>261</v>
      </c>
    </row>
    <row r="54" spans="1:30" ht="13.5" customHeight="1" x14ac:dyDescent="0.15">
      <c r="A54" s="85" t="s">
        <v>42</v>
      </c>
      <c r="B54" s="86" t="s">
        <v>353</v>
      </c>
      <c r="C54" s="85" t="s">
        <v>354</v>
      </c>
      <c r="D54" s="87">
        <f t="shared" si="10"/>
        <v>6642</v>
      </c>
      <c r="E54" s="87">
        <f t="shared" si="11"/>
        <v>240</v>
      </c>
      <c r="F54" s="106">
        <f t="shared" si="12"/>
        <v>3.6133694670280034</v>
      </c>
      <c r="G54" s="87">
        <v>240</v>
      </c>
      <c r="H54" s="87">
        <v>0</v>
      </c>
      <c r="I54" s="87">
        <f t="shared" si="13"/>
        <v>6402</v>
      </c>
      <c r="J54" s="88">
        <f t="shared" si="14"/>
        <v>96.386630532971992</v>
      </c>
      <c r="K54" s="87">
        <v>0</v>
      </c>
      <c r="L54" s="88">
        <f t="shared" si="15"/>
        <v>0</v>
      </c>
      <c r="M54" s="87">
        <v>0</v>
      </c>
      <c r="N54" s="88">
        <f t="shared" si="16"/>
        <v>0</v>
      </c>
      <c r="O54" s="87">
        <v>402</v>
      </c>
      <c r="P54" s="87">
        <f t="shared" si="17"/>
        <v>6000</v>
      </c>
      <c r="Q54" s="87">
        <v>1783</v>
      </c>
      <c r="R54" s="87">
        <v>4217</v>
      </c>
      <c r="S54" s="87">
        <v>0</v>
      </c>
      <c r="T54" s="88">
        <f t="shared" si="18"/>
        <v>90.334236675700083</v>
      </c>
      <c r="U54" s="87">
        <v>61</v>
      </c>
      <c r="V54" s="85" t="s">
        <v>262</v>
      </c>
      <c r="W54" s="85"/>
      <c r="X54" s="85"/>
      <c r="Y54" s="85"/>
      <c r="Z54" s="85" t="s">
        <v>262</v>
      </c>
      <c r="AA54" s="85"/>
      <c r="AB54" s="85"/>
      <c r="AC54" s="85"/>
      <c r="AD54" s="115" t="s">
        <v>261</v>
      </c>
    </row>
    <row r="55" spans="1:30" ht="13.5" customHeight="1" x14ac:dyDescent="0.15">
      <c r="A55" s="85" t="s">
        <v>42</v>
      </c>
      <c r="B55" s="86" t="s">
        <v>355</v>
      </c>
      <c r="C55" s="85" t="s">
        <v>356</v>
      </c>
      <c r="D55" s="87">
        <f t="shared" si="10"/>
        <v>13536</v>
      </c>
      <c r="E55" s="87">
        <f t="shared" si="11"/>
        <v>718</v>
      </c>
      <c r="F55" s="106">
        <f t="shared" si="12"/>
        <v>5.3043735224586293</v>
      </c>
      <c r="G55" s="87">
        <v>718</v>
      </c>
      <c r="H55" s="87">
        <v>0</v>
      </c>
      <c r="I55" s="87">
        <f t="shared" si="13"/>
        <v>12818</v>
      </c>
      <c r="J55" s="88">
        <f t="shared" si="14"/>
        <v>94.695626477541367</v>
      </c>
      <c r="K55" s="87">
        <v>6147</v>
      </c>
      <c r="L55" s="88">
        <f t="shared" si="15"/>
        <v>45.412234042553187</v>
      </c>
      <c r="M55" s="87">
        <v>0</v>
      </c>
      <c r="N55" s="88">
        <f t="shared" si="16"/>
        <v>0</v>
      </c>
      <c r="O55" s="87">
        <v>0</v>
      </c>
      <c r="P55" s="87">
        <f t="shared" si="17"/>
        <v>6671</v>
      </c>
      <c r="Q55" s="87">
        <v>1766</v>
      </c>
      <c r="R55" s="87">
        <v>4905</v>
      </c>
      <c r="S55" s="87">
        <v>0</v>
      </c>
      <c r="T55" s="88">
        <f t="shared" si="18"/>
        <v>49.28339243498818</v>
      </c>
      <c r="U55" s="87">
        <v>144</v>
      </c>
      <c r="V55" s="85"/>
      <c r="W55" s="85"/>
      <c r="X55" s="85"/>
      <c r="Y55" s="85" t="s">
        <v>262</v>
      </c>
      <c r="Z55" s="85"/>
      <c r="AA55" s="85"/>
      <c r="AB55" s="85"/>
      <c r="AC55" s="85" t="s">
        <v>262</v>
      </c>
      <c r="AD55" s="115" t="s">
        <v>261</v>
      </c>
    </row>
    <row r="56" spans="1:30" ht="13.5" customHeight="1" x14ac:dyDescent="0.15">
      <c r="A56" s="85" t="s">
        <v>42</v>
      </c>
      <c r="B56" s="86" t="s">
        <v>357</v>
      </c>
      <c r="C56" s="85" t="s">
        <v>358</v>
      </c>
      <c r="D56" s="87">
        <f t="shared" si="10"/>
        <v>10603</v>
      </c>
      <c r="E56" s="87">
        <f t="shared" si="11"/>
        <v>770</v>
      </c>
      <c r="F56" s="106">
        <f t="shared" si="12"/>
        <v>7.2620956333113273</v>
      </c>
      <c r="G56" s="87">
        <v>770</v>
      </c>
      <c r="H56" s="87">
        <v>0</v>
      </c>
      <c r="I56" s="87">
        <f t="shared" si="13"/>
        <v>9833</v>
      </c>
      <c r="J56" s="88">
        <f t="shared" si="14"/>
        <v>92.737904366688667</v>
      </c>
      <c r="K56" s="87">
        <v>0</v>
      </c>
      <c r="L56" s="88">
        <f t="shared" si="15"/>
        <v>0</v>
      </c>
      <c r="M56" s="87">
        <v>2040</v>
      </c>
      <c r="N56" s="88">
        <f t="shared" si="16"/>
        <v>19.239837781759881</v>
      </c>
      <c r="O56" s="87">
        <v>0</v>
      </c>
      <c r="P56" s="87">
        <f t="shared" si="17"/>
        <v>7793</v>
      </c>
      <c r="Q56" s="87">
        <v>3245</v>
      </c>
      <c r="R56" s="87">
        <v>4548</v>
      </c>
      <c r="S56" s="87">
        <v>0</v>
      </c>
      <c r="T56" s="88">
        <f t="shared" si="18"/>
        <v>73.498066584928793</v>
      </c>
      <c r="U56" s="87">
        <v>187</v>
      </c>
      <c r="V56" s="85"/>
      <c r="W56" s="85"/>
      <c r="X56" s="85"/>
      <c r="Y56" s="85" t="s">
        <v>262</v>
      </c>
      <c r="Z56" s="85"/>
      <c r="AA56" s="85"/>
      <c r="AB56" s="85"/>
      <c r="AC56" s="85" t="s">
        <v>262</v>
      </c>
      <c r="AD56" s="115" t="s">
        <v>261</v>
      </c>
    </row>
    <row r="57" spans="1:30" ht="13.5" customHeight="1" x14ac:dyDescent="0.15">
      <c r="A57" s="85" t="s">
        <v>42</v>
      </c>
      <c r="B57" s="86" t="s">
        <v>359</v>
      </c>
      <c r="C57" s="85" t="s">
        <v>360</v>
      </c>
      <c r="D57" s="87">
        <f t="shared" si="10"/>
        <v>6352</v>
      </c>
      <c r="E57" s="87">
        <f t="shared" si="11"/>
        <v>596</v>
      </c>
      <c r="F57" s="106">
        <f t="shared" si="12"/>
        <v>9.382871536523929</v>
      </c>
      <c r="G57" s="87">
        <v>596</v>
      </c>
      <c r="H57" s="87">
        <v>0</v>
      </c>
      <c r="I57" s="87">
        <f t="shared" si="13"/>
        <v>5756</v>
      </c>
      <c r="J57" s="88">
        <f t="shared" si="14"/>
        <v>90.617128463476064</v>
      </c>
      <c r="K57" s="87">
        <v>0</v>
      </c>
      <c r="L57" s="88">
        <f t="shared" si="15"/>
        <v>0</v>
      </c>
      <c r="M57" s="87">
        <v>0</v>
      </c>
      <c r="N57" s="88">
        <f t="shared" si="16"/>
        <v>0</v>
      </c>
      <c r="O57" s="87">
        <v>631</v>
      </c>
      <c r="P57" s="87">
        <f t="shared" si="17"/>
        <v>5125</v>
      </c>
      <c r="Q57" s="87">
        <v>831</v>
      </c>
      <c r="R57" s="87">
        <v>4294</v>
      </c>
      <c r="S57" s="87">
        <v>0</v>
      </c>
      <c r="T57" s="88">
        <f t="shared" si="18"/>
        <v>80.683249370277082</v>
      </c>
      <c r="U57" s="87">
        <v>113</v>
      </c>
      <c r="V57" s="85"/>
      <c r="W57" s="85"/>
      <c r="X57" s="85"/>
      <c r="Y57" s="85" t="s">
        <v>262</v>
      </c>
      <c r="Z57" s="85" t="s">
        <v>262</v>
      </c>
      <c r="AA57" s="85"/>
      <c r="AB57" s="85"/>
      <c r="AC57" s="85"/>
      <c r="AD57" s="115" t="s">
        <v>261</v>
      </c>
    </row>
    <row r="58" spans="1:30" ht="13.5" customHeight="1" x14ac:dyDescent="0.15">
      <c r="A58" s="85" t="s">
        <v>42</v>
      </c>
      <c r="B58" s="86" t="s">
        <v>361</v>
      </c>
      <c r="C58" s="85" t="s">
        <v>362</v>
      </c>
      <c r="D58" s="87">
        <f t="shared" si="10"/>
        <v>7292</v>
      </c>
      <c r="E58" s="87">
        <f t="shared" si="11"/>
        <v>246</v>
      </c>
      <c r="F58" s="106">
        <f t="shared" si="12"/>
        <v>3.3735600658255622</v>
      </c>
      <c r="G58" s="87">
        <v>246</v>
      </c>
      <c r="H58" s="87">
        <v>0</v>
      </c>
      <c r="I58" s="87">
        <f t="shared" si="13"/>
        <v>7046</v>
      </c>
      <c r="J58" s="88">
        <f t="shared" si="14"/>
        <v>96.626439934174442</v>
      </c>
      <c r="K58" s="87">
        <v>0</v>
      </c>
      <c r="L58" s="88">
        <f t="shared" si="15"/>
        <v>0</v>
      </c>
      <c r="M58" s="87">
        <v>0</v>
      </c>
      <c r="N58" s="88">
        <f t="shared" si="16"/>
        <v>0</v>
      </c>
      <c r="O58" s="87">
        <v>2330</v>
      </c>
      <c r="P58" s="87">
        <f t="shared" si="17"/>
        <v>4716</v>
      </c>
      <c r="Q58" s="87">
        <v>1868</v>
      </c>
      <c r="R58" s="87">
        <v>2848</v>
      </c>
      <c r="S58" s="87">
        <v>0</v>
      </c>
      <c r="T58" s="88">
        <f t="shared" si="18"/>
        <v>64.673614920460778</v>
      </c>
      <c r="U58" s="87">
        <v>76</v>
      </c>
      <c r="V58" s="85"/>
      <c r="W58" s="85"/>
      <c r="X58" s="85"/>
      <c r="Y58" s="85" t="s">
        <v>262</v>
      </c>
      <c r="Z58" s="85"/>
      <c r="AA58" s="85"/>
      <c r="AB58" s="85"/>
      <c r="AC58" s="85" t="s">
        <v>262</v>
      </c>
      <c r="AD58" s="115" t="s">
        <v>261</v>
      </c>
    </row>
    <row r="59" spans="1:30" ht="13.5" customHeight="1" x14ac:dyDescent="0.15">
      <c r="A59" s="85" t="s">
        <v>42</v>
      </c>
      <c r="B59" s="86" t="s">
        <v>363</v>
      </c>
      <c r="C59" s="85" t="s">
        <v>364</v>
      </c>
      <c r="D59" s="87">
        <f t="shared" si="10"/>
        <v>8421</v>
      </c>
      <c r="E59" s="87">
        <f t="shared" si="11"/>
        <v>863</v>
      </c>
      <c r="F59" s="106">
        <f t="shared" si="12"/>
        <v>10.248189051181569</v>
      </c>
      <c r="G59" s="87">
        <v>850</v>
      </c>
      <c r="H59" s="87">
        <v>13</v>
      </c>
      <c r="I59" s="87">
        <f t="shared" si="13"/>
        <v>7558</v>
      </c>
      <c r="J59" s="88">
        <f t="shared" si="14"/>
        <v>89.751810948818431</v>
      </c>
      <c r="K59" s="87">
        <v>0</v>
      </c>
      <c r="L59" s="88">
        <f t="shared" si="15"/>
        <v>0</v>
      </c>
      <c r="M59" s="87">
        <v>167</v>
      </c>
      <c r="N59" s="88">
        <f t="shared" si="16"/>
        <v>1.9831373946087163</v>
      </c>
      <c r="O59" s="87">
        <v>0</v>
      </c>
      <c r="P59" s="87">
        <f t="shared" si="17"/>
        <v>7391</v>
      </c>
      <c r="Q59" s="87">
        <v>3469</v>
      </c>
      <c r="R59" s="87">
        <v>3922</v>
      </c>
      <c r="S59" s="87">
        <v>0</v>
      </c>
      <c r="T59" s="88">
        <f t="shared" si="18"/>
        <v>87.768673554209713</v>
      </c>
      <c r="U59" s="87">
        <v>102</v>
      </c>
      <c r="V59" s="85" t="s">
        <v>262</v>
      </c>
      <c r="W59" s="85"/>
      <c r="X59" s="85"/>
      <c r="Y59" s="85"/>
      <c r="Z59" s="85"/>
      <c r="AA59" s="85" t="s">
        <v>262</v>
      </c>
      <c r="AB59" s="85"/>
      <c r="AC59" s="85"/>
      <c r="AD59" s="115" t="s">
        <v>261</v>
      </c>
    </row>
    <row r="60" spans="1:30" ht="13.5" customHeight="1" x14ac:dyDescent="0.15">
      <c r="A60" s="85" t="s">
        <v>42</v>
      </c>
      <c r="B60" s="86" t="s">
        <v>365</v>
      </c>
      <c r="C60" s="85" t="s">
        <v>366</v>
      </c>
      <c r="D60" s="87">
        <f t="shared" si="10"/>
        <v>7040</v>
      </c>
      <c r="E60" s="87">
        <f t="shared" si="11"/>
        <v>670</v>
      </c>
      <c r="F60" s="106">
        <f t="shared" si="12"/>
        <v>9.517045454545455</v>
      </c>
      <c r="G60" s="87">
        <v>662</v>
      </c>
      <c r="H60" s="87">
        <v>8</v>
      </c>
      <c r="I60" s="87">
        <f t="shared" si="13"/>
        <v>6370</v>
      </c>
      <c r="J60" s="88">
        <f t="shared" si="14"/>
        <v>90.482954545454547</v>
      </c>
      <c r="K60" s="87">
        <v>0</v>
      </c>
      <c r="L60" s="88">
        <f t="shared" si="15"/>
        <v>0</v>
      </c>
      <c r="M60" s="87">
        <v>0</v>
      </c>
      <c r="N60" s="88">
        <f t="shared" si="16"/>
        <v>0</v>
      </c>
      <c r="O60" s="87">
        <v>0</v>
      </c>
      <c r="P60" s="87">
        <f t="shared" si="17"/>
        <v>6370</v>
      </c>
      <c r="Q60" s="87">
        <v>2976</v>
      </c>
      <c r="R60" s="87">
        <v>3394</v>
      </c>
      <c r="S60" s="87">
        <v>0</v>
      </c>
      <c r="T60" s="88">
        <f t="shared" si="18"/>
        <v>90.482954545454547</v>
      </c>
      <c r="U60" s="87">
        <v>75</v>
      </c>
      <c r="V60" s="85" t="s">
        <v>262</v>
      </c>
      <c r="W60" s="85"/>
      <c r="X60" s="85"/>
      <c r="Y60" s="85"/>
      <c r="Z60" s="85"/>
      <c r="AA60" s="85" t="s">
        <v>262</v>
      </c>
      <c r="AB60" s="85"/>
      <c r="AC60" s="85"/>
      <c r="AD60" s="115" t="s">
        <v>261</v>
      </c>
    </row>
    <row r="61" spans="1:30" ht="13.5" customHeight="1" x14ac:dyDescent="0.15">
      <c r="A61" s="85" t="s">
        <v>42</v>
      </c>
      <c r="B61" s="86" t="s">
        <v>367</v>
      </c>
      <c r="C61" s="85" t="s">
        <v>368</v>
      </c>
      <c r="D61" s="87">
        <f t="shared" si="10"/>
        <v>6881</v>
      </c>
      <c r="E61" s="87">
        <f t="shared" si="11"/>
        <v>358</v>
      </c>
      <c r="F61" s="106">
        <f t="shared" si="12"/>
        <v>5.202732161023107</v>
      </c>
      <c r="G61" s="87">
        <v>358</v>
      </c>
      <c r="H61" s="87">
        <v>0</v>
      </c>
      <c r="I61" s="87">
        <f t="shared" si="13"/>
        <v>6523</v>
      </c>
      <c r="J61" s="88">
        <f t="shared" si="14"/>
        <v>94.797267838976893</v>
      </c>
      <c r="K61" s="87">
        <v>0</v>
      </c>
      <c r="L61" s="88">
        <f t="shared" si="15"/>
        <v>0</v>
      </c>
      <c r="M61" s="87">
        <v>0</v>
      </c>
      <c r="N61" s="88">
        <f t="shared" si="16"/>
        <v>0</v>
      </c>
      <c r="O61" s="87">
        <v>0</v>
      </c>
      <c r="P61" s="87">
        <f t="shared" si="17"/>
        <v>6523</v>
      </c>
      <c r="Q61" s="87">
        <v>3742</v>
      </c>
      <c r="R61" s="87">
        <v>2781</v>
      </c>
      <c r="S61" s="87">
        <v>0</v>
      </c>
      <c r="T61" s="88">
        <f t="shared" si="18"/>
        <v>94.797267838976893</v>
      </c>
      <c r="U61" s="87">
        <v>0</v>
      </c>
      <c r="V61" s="85" t="s">
        <v>262</v>
      </c>
      <c r="W61" s="85"/>
      <c r="X61" s="85"/>
      <c r="Y61" s="85"/>
      <c r="Z61" s="85" t="s">
        <v>262</v>
      </c>
      <c r="AA61" s="85"/>
      <c r="AB61" s="85"/>
      <c r="AC61" s="85"/>
      <c r="AD61" s="115" t="s">
        <v>261</v>
      </c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61">
    <sortCondition ref="A8:A61"/>
    <sortCondition ref="B8:B61"/>
    <sortCondition ref="C8:C6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千葉県</v>
      </c>
      <c r="B7" s="90" t="str">
        <f>水洗化人口等!B7</f>
        <v>12000</v>
      </c>
      <c r="C7" s="89" t="s">
        <v>198</v>
      </c>
      <c r="D7" s="91">
        <f t="shared" ref="D7:D38" si="0">SUM(E7,+H7,+K7)</f>
        <v>720441</v>
      </c>
      <c r="E7" s="91">
        <f t="shared" ref="E7:E38" si="1">SUM(F7:G7)</f>
        <v>14077</v>
      </c>
      <c r="F7" s="91">
        <f>SUM(F$8:F$207)</f>
        <v>13129</v>
      </c>
      <c r="G7" s="91">
        <f>SUM(G$8:G$207)</f>
        <v>948</v>
      </c>
      <c r="H7" s="91">
        <f t="shared" ref="H7:H38" si="2">SUM(I7:J7)</f>
        <v>76995</v>
      </c>
      <c r="I7" s="91">
        <f>SUM(I$8:I$207)</f>
        <v>38065</v>
      </c>
      <c r="J7" s="91">
        <f>SUM(J$8:J$207)</f>
        <v>38930</v>
      </c>
      <c r="K7" s="91">
        <f t="shared" ref="K7:K38" si="3">SUM(L7:M7)</f>
        <v>629369</v>
      </c>
      <c r="L7" s="91">
        <f>SUM(L$8:L$207)</f>
        <v>41785</v>
      </c>
      <c r="M7" s="91">
        <f>SUM(M$8:M$207)</f>
        <v>587584</v>
      </c>
      <c r="N7" s="91">
        <f t="shared" ref="N7:N38" si="4">SUM(O7,+V7,+AC7)</f>
        <v>720653</v>
      </c>
      <c r="O7" s="91">
        <f t="shared" ref="O7:O38" si="5">SUM(P7:U7)</f>
        <v>92979</v>
      </c>
      <c r="P7" s="91">
        <f t="shared" ref="P7:U7" si="6">SUM(P$8:P$207)</f>
        <v>91566</v>
      </c>
      <c r="Q7" s="91">
        <f t="shared" si="6"/>
        <v>0</v>
      </c>
      <c r="R7" s="91">
        <f t="shared" si="6"/>
        <v>0</v>
      </c>
      <c r="S7" s="91">
        <f t="shared" si="6"/>
        <v>1413</v>
      </c>
      <c r="T7" s="91">
        <f t="shared" si="6"/>
        <v>0</v>
      </c>
      <c r="U7" s="91">
        <f t="shared" si="6"/>
        <v>0</v>
      </c>
      <c r="V7" s="91">
        <f t="shared" ref="V7:V38" si="7">SUM(W7:AB7)</f>
        <v>627462</v>
      </c>
      <c r="W7" s="91">
        <f t="shared" ref="W7:AB7" si="8">SUM(W$8:W$207)</f>
        <v>616824</v>
      </c>
      <c r="X7" s="91">
        <f t="shared" si="8"/>
        <v>0</v>
      </c>
      <c r="Y7" s="91">
        <f t="shared" si="8"/>
        <v>0</v>
      </c>
      <c r="Z7" s="91">
        <f t="shared" si="8"/>
        <v>10638</v>
      </c>
      <c r="AA7" s="91">
        <f t="shared" si="8"/>
        <v>0</v>
      </c>
      <c r="AB7" s="91">
        <f t="shared" si="8"/>
        <v>0</v>
      </c>
      <c r="AC7" s="91">
        <f t="shared" ref="AC7:AC38" si="9">SUM(AD7:AE7)</f>
        <v>212</v>
      </c>
      <c r="AD7" s="91">
        <f>SUM(AD$8:AD$207)</f>
        <v>212</v>
      </c>
      <c r="AE7" s="91">
        <f>SUM(AE$8:AE$207)</f>
        <v>0</v>
      </c>
      <c r="AF7" s="91">
        <f t="shared" ref="AF7:AF38" si="10">SUM(AG7:AI7)</f>
        <v>14207</v>
      </c>
      <c r="AG7" s="91">
        <f>SUM(AG$8:AG$207)</f>
        <v>14207</v>
      </c>
      <c r="AH7" s="91">
        <f>SUM(AH$8:AH$207)</f>
        <v>0</v>
      </c>
      <c r="AI7" s="91">
        <f>SUM(AI$8:AI$207)</f>
        <v>0</v>
      </c>
      <c r="AJ7" s="91">
        <f t="shared" ref="AJ7:AJ38" si="11">SUM(AK7:AS7)</f>
        <v>56502</v>
      </c>
      <c r="AK7" s="91">
        <f t="shared" ref="AK7:AS7" si="12">SUM(AK$8:AK$207)</f>
        <v>42440</v>
      </c>
      <c r="AL7" s="91">
        <f t="shared" si="12"/>
        <v>0</v>
      </c>
      <c r="AM7" s="91">
        <f t="shared" si="12"/>
        <v>9445</v>
      </c>
      <c r="AN7" s="91">
        <f t="shared" si="12"/>
        <v>2243</v>
      </c>
      <c r="AO7" s="91">
        <f t="shared" si="12"/>
        <v>0</v>
      </c>
      <c r="AP7" s="91">
        <f t="shared" si="12"/>
        <v>0</v>
      </c>
      <c r="AQ7" s="91">
        <f t="shared" si="12"/>
        <v>256</v>
      </c>
      <c r="AR7" s="91">
        <f t="shared" si="12"/>
        <v>5</v>
      </c>
      <c r="AS7" s="91">
        <f t="shared" si="12"/>
        <v>2113</v>
      </c>
      <c r="AT7" s="91">
        <f t="shared" ref="AT7:AT38" si="13">SUM(AU7:AY7)</f>
        <v>437</v>
      </c>
      <c r="AU7" s="91">
        <f>SUM(AU$8:AU$207)</f>
        <v>145</v>
      </c>
      <c r="AV7" s="91">
        <f>SUM(AV$8:AV$207)</f>
        <v>0</v>
      </c>
      <c r="AW7" s="91">
        <f>SUM(AW$8:AW$207)</f>
        <v>292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3687</v>
      </c>
      <c r="BA7" s="91">
        <f>SUM(BA$8:BA$207)</f>
        <v>3687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42</v>
      </c>
      <c r="B8" s="96" t="s">
        <v>259</v>
      </c>
      <c r="C8" s="85" t="s">
        <v>260</v>
      </c>
      <c r="D8" s="87">
        <f t="shared" si="0"/>
        <v>25027</v>
      </c>
      <c r="E8" s="87">
        <f t="shared" si="1"/>
        <v>0</v>
      </c>
      <c r="F8" s="87">
        <v>0</v>
      </c>
      <c r="G8" s="87">
        <v>0</v>
      </c>
      <c r="H8" s="87">
        <f t="shared" si="2"/>
        <v>39</v>
      </c>
      <c r="I8" s="87">
        <v>39</v>
      </c>
      <c r="J8" s="87">
        <v>0</v>
      </c>
      <c r="K8" s="87">
        <f t="shared" si="3"/>
        <v>24988</v>
      </c>
      <c r="L8" s="87">
        <v>4538</v>
      </c>
      <c r="M8" s="87">
        <v>20450</v>
      </c>
      <c r="N8" s="87">
        <f t="shared" si="4"/>
        <v>25027</v>
      </c>
      <c r="O8" s="87">
        <f t="shared" si="5"/>
        <v>4577</v>
      </c>
      <c r="P8" s="87">
        <v>4577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20450</v>
      </c>
      <c r="W8" s="87">
        <v>20450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68</v>
      </c>
      <c r="AG8" s="87">
        <v>68</v>
      </c>
      <c r="AH8" s="87">
        <v>0</v>
      </c>
      <c r="AI8" s="87">
        <v>0</v>
      </c>
      <c r="AJ8" s="87">
        <f t="shared" si="11"/>
        <v>68</v>
      </c>
      <c r="AK8" s="87">
        <v>0</v>
      </c>
      <c r="AL8" s="87">
        <v>0</v>
      </c>
      <c r="AM8" s="87">
        <v>68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42</v>
      </c>
      <c r="B9" s="96" t="s">
        <v>263</v>
      </c>
      <c r="C9" s="85" t="s">
        <v>264</v>
      </c>
      <c r="D9" s="87">
        <f t="shared" si="0"/>
        <v>14395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14395</v>
      </c>
      <c r="L9" s="87">
        <v>2677</v>
      </c>
      <c r="M9" s="87">
        <v>11718</v>
      </c>
      <c r="N9" s="87">
        <f t="shared" si="4"/>
        <v>14395</v>
      </c>
      <c r="O9" s="87">
        <f t="shared" si="5"/>
        <v>2677</v>
      </c>
      <c r="P9" s="87">
        <v>2677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11718</v>
      </c>
      <c r="W9" s="87">
        <v>11718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42</v>
      </c>
      <c r="B10" s="96" t="s">
        <v>265</v>
      </c>
      <c r="C10" s="85" t="s">
        <v>266</v>
      </c>
      <c r="D10" s="87">
        <f t="shared" si="0"/>
        <v>62199</v>
      </c>
      <c r="E10" s="87">
        <f t="shared" si="1"/>
        <v>0</v>
      </c>
      <c r="F10" s="87">
        <v>0</v>
      </c>
      <c r="G10" s="87">
        <v>0</v>
      </c>
      <c r="H10" s="87">
        <f t="shared" si="2"/>
        <v>1702</v>
      </c>
      <c r="I10" s="87">
        <v>1702</v>
      </c>
      <c r="J10" s="87">
        <v>0</v>
      </c>
      <c r="K10" s="87">
        <f t="shared" si="3"/>
        <v>60497</v>
      </c>
      <c r="L10" s="87">
        <v>814</v>
      </c>
      <c r="M10" s="87">
        <v>59683</v>
      </c>
      <c r="N10" s="87">
        <f t="shared" si="4"/>
        <v>62199</v>
      </c>
      <c r="O10" s="87">
        <f t="shared" si="5"/>
        <v>2516</v>
      </c>
      <c r="P10" s="87">
        <v>2516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59683</v>
      </c>
      <c r="W10" s="87">
        <v>59683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2143</v>
      </c>
      <c r="AG10" s="87">
        <v>2143</v>
      </c>
      <c r="AH10" s="87">
        <v>0</v>
      </c>
      <c r="AI10" s="87">
        <v>0</v>
      </c>
      <c r="AJ10" s="87">
        <f t="shared" si="11"/>
        <v>2143</v>
      </c>
      <c r="AK10" s="87">
        <v>0</v>
      </c>
      <c r="AL10" s="87">
        <v>0</v>
      </c>
      <c r="AM10" s="87">
        <v>2143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225</v>
      </c>
      <c r="AU10" s="87">
        <v>0</v>
      </c>
      <c r="AV10" s="87">
        <v>0</v>
      </c>
      <c r="AW10" s="87">
        <v>225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42</v>
      </c>
      <c r="B11" s="96" t="s">
        <v>267</v>
      </c>
      <c r="C11" s="85" t="s">
        <v>268</v>
      </c>
      <c r="D11" s="87">
        <f t="shared" si="0"/>
        <v>41391</v>
      </c>
      <c r="E11" s="87">
        <f t="shared" si="1"/>
        <v>2461</v>
      </c>
      <c r="F11" s="87">
        <v>2461</v>
      </c>
      <c r="G11" s="87">
        <v>0</v>
      </c>
      <c r="H11" s="87">
        <f t="shared" si="2"/>
        <v>38930</v>
      </c>
      <c r="I11" s="87">
        <v>0</v>
      </c>
      <c r="J11" s="87">
        <v>38930</v>
      </c>
      <c r="K11" s="87">
        <f t="shared" si="3"/>
        <v>0</v>
      </c>
      <c r="L11" s="87">
        <v>0</v>
      </c>
      <c r="M11" s="87">
        <v>0</v>
      </c>
      <c r="N11" s="87">
        <f t="shared" si="4"/>
        <v>41391</v>
      </c>
      <c r="O11" s="87">
        <f t="shared" si="5"/>
        <v>2461</v>
      </c>
      <c r="P11" s="87">
        <v>2461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38930</v>
      </c>
      <c r="W11" s="87">
        <v>38930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1699</v>
      </c>
      <c r="AG11" s="87">
        <v>1699</v>
      </c>
      <c r="AH11" s="87">
        <v>0</v>
      </c>
      <c r="AI11" s="87">
        <v>0</v>
      </c>
      <c r="AJ11" s="87">
        <f t="shared" si="11"/>
        <v>1699</v>
      </c>
      <c r="AK11" s="87">
        <v>0</v>
      </c>
      <c r="AL11" s="87">
        <v>0</v>
      </c>
      <c r="AM11" s="87">
        <v>692</v>
      </c>
      <c r="AN11" s="87">
        <v>1007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42</v>
      </c>
      <c r="B12" s="96" t="s">
        <v>269</v>
      </c>
      <c r="C12" s="85" t="s">
        <v>270</v>
      </c>
      <c r="D12" s="87">
        <f t="shared" si="0"/>
        <v>24090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24090</v>
      </c>
      <c r="L12" s="87">
        <v>4356</v>
      </c>
      <c r="M12" s="87">
        <v>19734</v>
      </c>
      <c r="N12" s="87">
        <f t="shared" si="4"/>
        <v>24090</v>
      </c>
      <c r="O12" s="87">
        <f t="shared" si="5"/>
        <v>4356</v>
      </c>
      <c r="P12" s="87">
        <v>4356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19734</v>
      </c>
      <c r="W12" s="87">
        <v>19734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5</v>
      </c>
      <c r="AG12" s="87">
        <v>5</v>
      </c>
      <c r="AH12" s="87">
        <v>0</v>
      </c>
      <c r="AI12" s="87">
        <v>0</v>
      </c>
      <c r="AJ12" s="87">
        <f t="shared" si="11"/>
        <v>5</v>
      </c>
      <c r="AK12" s="87">
        <v>0</v>
      </c>
      <c r="AL12" s="87">
        <v>0</v>
      </c>
      <c r="AM12" s="87">
        <v>5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1203</v>
      </c>
      <c r="BA12" s="87">
        <v>1203</v>
      </c>
      <c r="BB12" s="87">
        <v>0</v>
      </c>
      <c r="BC12" s="87">
        <v>0</v>
      </c>
    </row>
    <row r="13" spans="1:55" ht="13.5" customHeight="1" x14ac:dyDescent="0.15">
      <c r="A13" s="98" t="s">
        <v>42</v>
      </c>
      <c r="B13" s="96" t="s">
        <v>271</v>
      </c>
      <c r="C13" s="85" t="s">
        <v>272</v>
      </c>
      <c r="D13" s="87">
        <f t="shared" si="0"/>
        <v>32727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32727</v>
      </c>
      <c r="L13" s="87">
        <v>2634</v>
      </c>
      <c r="M13" s="87">
        <v>30093</v>
      </c>
      <c r="N13" s="87">
        <f t="shared" si="4"/>
        <v>32727</v>
      </c>
      <c r="O13" s="87">
        <f t="shared" si="5"/>
        <v>2634</v>
      </c>
      <c r="P13" s="87">
        <v>2634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30093</v>
      </c>
      <c r="W13" s="87">
        <v>30093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1461</v>
      </c>
      <c r="AG13" s="87">
        <v>1461</v>
      </c>
      <c r="AH13" s="87">
        <v>0</v>
      </c>
      <c r="AI13" s="87">
        <v>0</v>
      </c>
      <c r="AJ13" s="87">
        <f t="shared" si="11"/>
        <v>1461</v>
      </c>
      <c r="AK13" s="87">
        <v>0</v>
      </c>
      <c r="AL13" s="87">
        <v>0</v>
      </c>
      <c r="AM13" s="87">
        <v>1461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35</v>
      </c>
      <c r="AU13" s="87">
        <v>0</v>
      </c>
      <c r="AV13" s="87">
        <v>0</v>
      </c>
      <c r="AW13" s="87">
        <v>35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42</v>
      </c>
      <c r="B14" s="96" t="s">
        <v>273</v>
      </c>
      <c r="C14" s="85" t="s">
        <v>274</v>
      </c>
      <c r="D14" s="87">
        <f t="shared" si="0"/>
        <v>24132</v>
      </c>
      <c r="E14" s="87">
        <f t="shared" si="1"/>
        <v>0</v>
      </c>
      <c r="F14" s="87">
        <v>0</v>
      </c>
      <c r="G14" s="87">
        <v>0</v>
      </c>
      <c r="H14" s="87">
        <f t="shared" si="2"/>
        <v>1465</v>
      </c>
      <c r="I14" s="87">
        <v>1465</v>
      </c>
      <c r="J14" s="87">
        <v>0</v>
      </c>
      <c r="K14" s="87">
        <f t="shared" si="3"/>
        <v>22667</v>
      </c>
      <c r="L14" s="87">
        <v>1120</v>
      </c>
      <c r="M14" s="87">
        <v>21547</v>
      </c>
      <c r="N14" s="87">
        <f t="shared" si="4"/>
        <v>24132</v>
      </c>
      <c r="O14" s="87">
        <f t="shared" si="5"/>
        <v>2585</v>
      </c>
      <c r="P14" s="87">
        <v>2585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21547</v>
      </c>
      <c r="W14" s="87">
        <v>21547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857</v>
      </c>
      <c r="AG14" s="87">
        <v>857</v>
      </c>
      <c r="AH14" s="87">
        <v>0</v>
      </c>
      <c r="AI14" s="87">
        <v>0</v>
      </c>
      <c r="AJ14" s="87">
        <f t="shared" si="11"/>
        <v>857</v>
      </c>
      <c r="AK14" s="87">
        <v>0</v>
      </c>
      <c r="AL14" s="87">
        <v>0</v>
      </c>
      <c r="AM14" s="87">
        <v>314</v>
      </c>
      <c r="AN14" s="87">
        <v>543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42</v>
      </c>
      <c r="B15" s="96" t="s">
        <v>275</v>
      </c>
      <c r="C15" s="85" t="s">
        <v>276</v>
      </c>
      <c r="D15" s="87">
        <f t="shared" si="0"/>
        <v>39785</v>
      </c>
      <c r="E15" s="87">
        <f t="shared" si="1"/>
        <v>0</v>
      </c>
      <c r="F15" s="87">
        <v>0</v>
      </c>
      <c r="G15" s="87">
        <v>0</v>
      </c>
      <c r="H15" s="87">
        <f t="shared" si="2"/>
        <v>4102</v>
      </c>
      <c r="I15" s="87">
        <v>4102</v>
      </c>
      <c r="J15" s="87">
        <v>0</v>
      </c>
      <c r="K15" s="87">
        <f t="shared" si="3"/>
        <v>35683</v>
      </c>
      <c r="L15" s="87">
        <v>0</v>
      </c>
      <c r="M15" s="87">
        <v>35683</v>
      </c>
      <c r="N15" s="87">
        <f t="shared" si="4"/>
        <v>39785</v>
      </c>
      <c r="O15" s="87">
        <f t="shared" si="5"/>
        <v>4102</v>
      </c>
      <c r="P15" s="87">
        <v>4102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35683</v>
      </c>
      <c r="W15" s="87">
        <v>35683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53</v>
      </c>
      <c r="AG15" s="87">
        <v>53</v>
      </c>
      <c r="AH15" s="87">
        <v>0</v>
      </c>
      <c r="AI15" s="87">
        <v>0</v>
      </c>
      <c r="AJ15" s="87">
        <f t="shared" si="11"/>
        <v>39785</v>
      </c>
      <c r="AK15" s="87">
        <v>39785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53</v>
      </c>
      <c r="AU15" s="87">
        <v>53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42</v>
      </c>
      <c r="B16" s="96" t="s">
        <v>277</v>
      </c>
      <c r="C16" s="85" t="s">
        <v>278</v>
      </c>
      <c r="D16" s="87">
        <f t="shared" si="0"/>
        <v>16289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16289</v>
      </c>
      <c r="L16" s="87">
        <v>1754</v>
      </c>
      <c r="M16" s="87">
        <v>14535</v>
      </c>
      <c r="N16" s="87">
        <f t="shared" si="4"/>
        <v>16289</v>
      </c>
      <c r="O16" s="87">
        <f t="shared" si="5"/>
        <v>1754</v>
      </c>
      <c r="P16" s="87">
        <v>1754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14535</v>
      </c>
      <c r="W16" s="87">
        <v>14535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807</v>
      </c>
      <c r="BA16" s="87">
        <v>807</v>
      </c>
      <c r="BB16" s="87">
        <v>0</v>
      </c>
      <c r="BC16" s="87">
        <v>0</v>
      </c>
    </row>
    <row r="17" spans="1:55" ht="13.5" customHeight="1" x14ac:dyDescent="0.15">
      <c r="A17" s="98" t="s">
        <v>42</v>
      </c>
      <c r="B17" s="96" t="s">
        <v>279</v>
      </c>
      <c r="C17" s="85" t="s">
        <v>280</v>
      </c>
      <c r="D17" s="87">
        <f t="shared" si="0"/>
        <v>25079</v>
      </c>
      <c r="E17" s="87">
        <f t="shared" si="1"/>
        <v>0</v>
      </c>
      <c r="F17" s="87">
        <v>0</v>
      </c>
      <c r="G17" s="87">
        <v>0</v>
      </c>
      <c r="H17" s="87">
        <f t="shared" si="2"/>
        <v>2413</v>
      </c>
      <c r="I17" s="87">
        <v>2413</v>
      </c>
      <c r="J17" s="87">
        <v>0</v>
      </c>
      <c r="K17" s="87">
        <f t="shared" si="3"/>
        <v>22666</v>
      </c>
      <c r="L17" s="87">
        <v>0</v>
      </c>
      <c r="M17" s="87">
        <v>22666</v>
      </c>
      <c r="N17" s="87">
        <f t="shared" si="4"/>
        <v>25079</v>
      </c>
      <c r="O17" s="87">
        <f t="shared" si="5"/>
        <v>2413</v>
      </c>
      <c r="P17" s="87">
        <v>2413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22666</v>
      </c>
      <c r="W17" s="87">
        <v>22666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88</v>
      </c>
      <c r="AG17" s="87">
        <v>88</v>
      </c>
      <c r="AH17" s="87">
        <v>0</v>
      </c>
      <c r="AI17" s="87">
        <v>0</v>
      </c>
      <c r="AJ17" s="87">
        <f t="shared" si="11"/>
        <v>88</v>
      </c>
      <c r="AK17" s="87">
        <v>0</v>
      </c>
      <c r="AL17" s="87">
        <v>0</v>
      </c>
      <c r="AM17" s="87">
        <v>88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42</v>
      </c>
      <c r="B18" s="96" t="s">
        <v>281</v>
      </c>
      <c r="C18" s="85" t="s">
        <v>282</v>
      </c>
      <c r="D18" s="87">
        <f t="shared" si="0"/>
        <v>9101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9101</v>
      </c>
      <c r="L18" s="87">
        <v>1317</v>
      </c>
      <c r="M18" s="87">
        <v>7784</v>
      </c>
      <c r="N18" s="87">
        <f t="shared" si="4"/>
        <v>9101</v>
      </c>
      <c r="O18" s="87">
        <f t="shared" si="5"/>
        <v>1317</v>
      </c>
      <c r="P18" s="87">
        <v>1317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7784</v>
      </c>
      <c r="W18" s="87">
        <v>7784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91</v>
      </c>
      <c r="BA18" s="87">
        <v>91</v>
      </c>
      <c r="BB18" s="87">
        <v>0</v>
      </c>
      <c r="BC18" s="87">
        <v>0</v>
      </c>
    </row>
    <row r="19" spans="1:55" ht="13.5" customHeight="1" x14ac:dyDescent="0.15">
      <c r="A19" s="98" t="s">
        <v>42</v>
      </c>
      <c r="B19" s="96" t="s">
        <v>283</v>
      </c>
      <c r="C19" s="85" t="s">
        <v>284</v>
      </c>
      <c r="D19" s="87">
        <f t="shared" si="0"/>
        <v>8716</v>
      </c>
      <c r="E19" s="87">
        <f t="shared" si="1"/>
        <v>303</v>
      </c>
      <c r="F19" s="87">
        <v>0</v>
      </c>
      <c r="G19" s="87">
        <v>303</v>
      </c>
      <c r="H19" s="87">
        <f t="shared" si="2"/>
        <v>1437</v>
      </c>
      <c r="I19" s="87">
        <v>1437</v>
      </c>
      <c r="J19" s="87">
        <v>0</v>
      </c>
      <c r="K19" s="87">
        <f t="shared" si="3"/>
        <v>6976</v>
      </c>
      <c r="L19" s="87">
        <v>0</v>
      </c>
      <c r="M19" s="87">
        <v>6976</v>
      </c>
      <c r="N19" s="87">
        <f t="shared" si="4"/>
        <v>8716</v>
      </c>
      <c r="O19" s="87">
        <f t="shared" si="5"/>
        <v>1437</v>
      </c>
      <c r="P19" s="87">
        <v>1437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7279</v>
      </c>
      <c r="W19" s="87">
        <v>7279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32</v>
      </c>
      <c r="AG19" s="87">
        <v>32</v>
      </c>
      <c r="AH19" s="87">
        <v>0</v>
      </c>
      <c r="AI19" s="87">
        <v>0</v>
      </c>
      <c r="AJ19" s="87">
        <f t="shared" si="11"/>
        <v>32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1</v>
      </c>
      <c r="AS19" s="87">
        <v>31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42</v>
      </c>
      <c r="B20" s="96" t="s">
        <v>285</v>
      </c>
      <c r="C20" s="85" t="s">
        <v>286</v>
      </c>
      <c r="D20" s="87">
        <f t="shared" si="0"/>
        <v>15492</v>
      </c>
      <c r="E20" s="87">
        <f t="shared" si="1"/>
        <v>0</v>
      </c>
      <c r="F20" s="87">
        <v>0</v>
      </c>
      <c r="G20" s="87">
        <v>0</v>
      </c>
      <c r="H20" s="87">
        <f t="shared" si="2"/>
        <v>1901</v>
      </c>
      <c r="I20" s="87">
        <v>1901</v>
      </c>
      <c r="J20" s="87">
        <v>0</v>
      </c>
      <c r="K20" s="87">
        <f t="shared" si="3"/>
        <v>13591</v>
      </c>
      <c r="L20" s="87">
        <v>0</v>
      </c>
      <c r="M20" s="87">
        <v>13591</v>
      </c>
      <c r="N20" s="87">
        <f t="shared" si="4"/>
        <v>15492</v>
      </c>
      <c r="O20" s="87">
        <f t="shared" si="5"/>
        <v>1901</v>
      </c>
      <c r="P20" s="87">
        <v>1901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13591</v>
      </c>
      <c r="W20" s="87">
        <v>13591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42</v>
      </c>
      <c r="B21" s="96" t="s">
        <v>287</v>
      </c>
      <c r="C21" s="85" t="s">
        <v>288</v>
      </c>
      <c r="D21" s="87">
        <f t="shared" si="0"/>
        <v>3559</v>
      </c>
      <c r="E21" s="87">
        <f t="shared" si="1"/>
        <v>0</v>
      </c>
      <c r="F21" s="87">
        <v>0</v>
      </c>
      <c r="G21" s="87">
        <v>0</v>
      </c>
      <c r="H21" s="87">
        <f t="shared" si="2"/>
        <v>367</v>
      </c>
      <c r="I21" s="87">
        <v>367</v>
      </c>
      <c r="J21" s="87">
        <v>0</v>
      </c>
      <c r="K21" s="87">
        <f t="shared" si="3"/>
        <v>3192</v>
      </c>
      <c r="L21" s="87">
        <v>0</v>
      </c>
      <c r="M21" s="87">
        <v>3192</v>
      </c>
      <c r="N21" s="87">
        <f t="shared" si="4"/>
        <v>3559</v>
      </c>
      <c r="O21" s="87">
        <f t="shared" si="5"/>
        <v>367</v>
      </c>
      <c r="P21" s="87">
        <v>367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3192</v>
      </c>
      <c r="W21" s="87">
        <v>3192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154</v>
      </c>
      <c r="AG21" s="87">
        <v>154</v>
      </c>
      <c r="AH21" s="87">
        <v>0</v>
      </c>
      <c r="AI21" s="87">
        <v>0</v>
      </c>
      <c r="AJ21" s="87">
        <f t="shared" si="11"/>
        <v>154</v>
      </c>
      <c r="AK21" s="87">
        <v>0</v>
      </c>
      <c r="AL21" s="87">
        <v>0</v>
      </c>
      <c r="AM21" s="87">
        <v>69</v>
      </c>
      <c r="AN21" s="87">
        <v>85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42</v>
      </c>
      <c r="B22" s="96" t="s">
        <v>289</v>
      </c>
      <c r="C22" s="85" t="s">
        <v>290</v>
      </c>
      <c r="D22" s="87">
        <f t="shared" si="0"/>
        <v>20954</v>
      </c>
      <c r="E22" s="87">
        <f t="shared" si="1"/>
        <v>0</v>
      </c>
      <c r="F22" s="87">
        <v>0</v>
      </c>
      <c r="G22" s="87">
        <v>0</v>
      </c>
      <c r="H22" s="87">
        <f t="shared" si="2"/>
        <v>2773</v>
      </c>
      <c r="I22" s="87">
        <v>2773</v>
      </c>
      <c r="J22" s="87">
        <v>0</v>
      </c>
      <c r="K22" s="87">
        <f t="shared" si="3"/>
        <v>18181</v>
      </c>
      <c r="L22" s="87">
        <v>618</v>
      </c>
      <c r="M22" s="87">
        <v>17563</v>
      </c>
      <c r="N22" s="87">
        <f t="shared" si="4"/>
        <v>20954</v>
      </c>
      <c r="O22" s="87">
        <f t="shared" si="5"/>
        <v>3391</v>
      </c>
      <c r="P22" s="87">
        <v>3391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17563</v>
      </c>
      <c r="W22" s="87">
        <v>17563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588</v>
      </c>
      <c r="AG22" s="87">
        <v>588</v>
      </c>
      <c r="AH22" s="87">
        <v>0</v>
      </c>
      <c r="AI22" s="87">
        <v>0</v>
      </c>
      <c r="AJ22" s="87">
        <f t="shared" si="11"/>
        <v>1129</v>
      </c>
      <c r="AK22" s="87">
        <v>541</v>
      </c>
      <c r="AL22" s="87">
        <v>0</v>
      </c>
      <c r="AM22" s="87">
        <v>566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22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42</v>
      </c>
      <c r="B23" s="96" t="s">
        <v>291</v>
      </c>
      <c r="C23" s="85" t="s">
        <v>292</v>
      </c>
      <c r="D23" s="87">
        <f t="shared" si="0"/>
        <v>7399</v>
      </c>
      <c r="E23" s="87">
        <f t="shared" si="1"/>
        <v>0</v>
      </c>
      <c r="F23" s="87">
        <v>0</v>
      </c>
      <c r="G23" s="87">
        <v>0</v>
      </c>
      <c r="H23" s="87">
        <f t="shared" si="2"/>
        <v>1442</v>
      </c>
      <c r="I23" s="87">
        <v>1442</v>
      </c>
      <c r="J23" s="87">
        <v>0</v>
      </c>
      <c r="K23" s="87">
        <f t="shared" si="3"/>
        <v>5957</v>
      </c>
      <c r="L23" s="87">
        <v>0</v>
      </c>
      <c r="M23" s="87">
        <v>5957</v>
      </c>
      <c r="N23" s="87">
        <f t="shared" si="4"/>
        <v>7556</v>
      </c>
      <c r="O23" s="87">
        <f t="shared" si="5"/>
        <v>1442</v>
      </c>
      <c r="P23" s="87">
        <v>1442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5957</v>
      </c>
      <c r="W23" s="87">
        <v>5957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157</v>
      </c>
      <c r="AD23" s="87">
        <v>157</v>
      </c>
      <c r="AE23" s="87">
        <v>0</v>
      </c>
      <c r="AF23" s="87">
        <f t="shared" si="10"/>
        <v>368</v>
      </c>
      <c r="AG23" s="87">
        <v>368</v>
      </c>
      <c r="AH23" s="87">
        <v>0</v>
      </c>
      <c r="AI23" s="87">
        <v>0</v>
      </c>
      <c r="AJ23" s="87">
        <f t="shared" si="11"/>
        <v>368</v>
      </c>
      <c r="AK23" s="87">
        <v>0</v>
      </c>
      <c r="AL23" s="87">
        <v>0</v>
      </c>
      <c r="AM23" s="87">
        <v>300</v>
      </c>
      <c r="AN23" s="87">
        <v>68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42</v>
      </c>
      <c r="B24" s="96" t="s">
        <v>293</v>
      </c>
      <c r="C24" s="85" t="s">
        <v>294</v>
      </c>
      <c r="D24" s="87">
        <f t="shared" si="0"/>
        <v>60792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60792</v>
      </c>
      <c r="L24" s="87">
        <v>6620</v>
      </c>
      <c r="M24" s="87">
        <v>54172</v>
      </c>
      <c r="N24" s="87">
        <f t="shared" si="4"/>
        <v>60792</v>
      </c>
      <c r="O24" s="87">
        <f t="shared" si="5"/>
        <v>6620</v>
      </c>
      <c r="P24" s="87">
        <v>6620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54172</v>
      </c>
      <c r="W24" s="87">
        <v>54172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1647</v>
      </c>
      <c r="AG24" s="87">
        <v>1647</v>
      </c>
      <c r="AH24" s="87">
        <v>0</v>
      </c>
      <c r="AI24" s="87">
        <v>0</v>
      </c>
      <c r="AJ24" s="87">
        <f t="shared" si="11"/>
        <v>1647</v>
      </c>
      <c r="AK24" s="87">
        <v>0</v>
      </c>
      <c r="AL24" s="87">
        <v>0</v>
      </c>
      <c r="AM24" s="87">
        <v>1647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42</v>
      </c>
      <c r="B25" s="96" t="s">
        <v>295</v>
      </c>
      <c r="C25" s="85" t="s">
        <v>296</v>
      </c>
      <c r="D25" s="87">
        <f t="shared" si="0"/>
        <v>7886</v>
      </c>
      <c r="E25" s="87">
        <f t="shared" si="1"/>
        <v>0</v>
      </c>
      <c r="F25" s="87">
        <v>0</v>
      </c>
      <c r="G25" s="87">
        <v>0</v>
      </c>
      <c r="H25" s="87">
        <f t="shared" si="2"/>
        <v>748</v>
      </c>
      <c r="I25" s="87">
        <v>748</v>
      </c>
      <c r="J25" s="87">
        <v>0</v>
      </c>
      <c r="K25" s="87">
        <f t="shared" si="3"/>
        <v>7138</v>
      </c>
      <c r="L25" s="87">
        <v>0</v>
      </c>
      <c r="M25" s="87">
        <v>7138</v>
      </c>
      <c r="N25" s="87">
        <f t="shared" si="4"/>
        <v>7886</v>
      </c>
      <c r="O25" s="87">
        <f t="shared" si="5"/>
        <v>748</v>
      </c>
      <c r="P25" s="87">
        <v>748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7138</v>
      </c>
      <c r="W25" s="87">
        <v>7138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288</v>
      </c>
      <c r="AG25" s="87">
        <v>288</v>
      </c>
      <c r="AH25" s="87">
        <v>0</v>
      </c>
      <c r="AI25" s="87">
        <v>0</v>
      </c>
      <c r="AJ25" s="87">
        <f t="shared" si="11"/>
        <v>288</v>
      </c>
      <c r="AK25" s="87">
        <v>0</v>
      </c>
      <c r="AL25" s="87">
        <v>0</v>
      </c>
      <c r="AM25" s="87">
        <v>126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162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42</v>
      </c>
      <c r="B26" s="96" t="s">
        <v>297</v>
      </c>
      <c r="C26" s="85" t="s">
        <v>298</v>
      </c>
      <c r="D26" s="87">
        <f t="shared" si="0"/>
        <v>11367</v>
      </c>
      <c r="E26" s="87">
        <f t="shared" si="1"/>
        <v>0</v>
      </c>
      <c r="F26" s="87">
        <v>0</v>
      </c>
      <c r="G26" s="87">
        <v>0</v>
      </c>
      <c r="H26" s="87">
        <f t="shared" si="2"/>
        <v>1153</v>
      </c>
      <c r="I26" s="87">
        <v>1153</v>
      </c>
      <c r="J26" s="87">
        <v>0</v>
      </c>
      <c r="K26" s="87">
        <f t="shared" si="3"/>
        <v>10214</v>
      </c>
      <c r="L26" s="87">
        <v>0</v>
      </c>
      <c r="M26" s="87">
        <v>10214</v>
      </c>
      <c r="N26" s="87">
        <f t="shared" si="4"/>
        <v>11367</v>
      </c>
      <c r="O26" s="87">
        <f t="shared" si="5"/>
        <v>1153</v>
      </c>
      <c r="P26" s="87">
        <v>1153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10214</v>
      </c>
      <c r="W26" s="87">
        <v>10214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29</v>
      </c>
      <c r="AG26" s="87">
        <v>29</v>
      </c>
      <c r="AH26" s="87">
        <v>0</v>
      </c>
      <c r="AI26" s="87">
        <v>0</v>
      </c>
      <c r="AJ26" s="87">
        <f t="shared" si="11"/>
        <v>581</v>
      </c>
      <c r="AK26" s="87">
        <v>552</v>
      </c>
      <c r="AL26" s="87">
        <v>0</v>
      </c>
      <c r="AM26" s="87">
        <v>29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42</v>
      </c>
      <c r="B27" s="96" t="s">
        <v>299</v>
      </c>
      <c r="C27" s="85" t="s">
        <v>300</v>
      </c>
      <c r="D27" s="87">
        <f t="shared" si="0"/>
        <v>9838</v>
      </c>
      <c r="E27" s="87">
        <f t="shared" si="1"/>
        <v>0</v>
      </c>
      <c r="F27" s="87">
        <v>0</v>
      </c>
      <c r="G27" s="87">
        <v>0</v>
      </c>
      <c r="H27" s="87">
        <f t="shared" si="2"/>
        <v>1029</v>
      </c>
      <c r="I27" s="87">
        <v>1029</v>
      </c>
      <c r="J27" s="87">
        <v>0</v>
      </c>
      <c r="K27" s="87">
        <f t="shared" si="3"/>
        <v>8809</v>
      </c>
      <c r="L27" s="87">
        <v>0</v>
      </c>
      <c r="M27" s="87">
        <v>8809</v>
      </c>
      <c r="N27" s="87">
        <f t="shared" si="4"/>
        <v>9838</v>
      </c>
      <c r="O27" s="87">
        <f t="shared" si="5"/>
        <v>1029</v>
      </c>
      <c r="P27" s="87">
        <v>1029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8809</v>
      </c>
      <c r="W27" s="87">
        <v>8809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472</v>
      </c>
      <c r="AG27" s="87">
        <v>472</v>
      </c>
      <c r="AH27" s="87">
        <v>0</v>
      </c>
      <c r="AI27" s="87">
        <v>0</v>
      </c>
      <c r="AJ27" s="87">
        <f t="shared" si="11"/>
        <v>472</v>
      </c>
      <c r="AK27" s="87">
        <v>0</v>
      </c>
      <c r="AL27" s="87">
        <v>0</v>
      </c>
      <c r="AM27" s="87">
        <v>472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42</v>
      </c>
      <c r="B28" s="96" t="s">
        <v>301</v>
      </c>
      <c r="C28" s="85" t="s">
        <v>302</v>
      </c>
      <c r="D28" s="87">
        <f t="shared" si="0"/>
        <v>13359</v>
      </c>
      <c r="E28" s="87">
        <f t="shared" si="1"/>
        <v>2091</v>
      </c>
      <c r="F28" s="87">
        <v>1940</v>
      </c>
      <c r="G28" s="87">
        <v>151</v>
      </c>
      <c r="H28" s="87">
        <f t="shared" si="2"/>
        <v>2139</v>
      </c>
      <c r="I28" s="87">
        <v>2139</v>
      </c>
      <c r="J28" s="87">
        <v>0</v>
      </c>
      <c r="K28" s="87">
        <f t="shared" si="3"/>
        <v>9129</v>
      </c>
      <c r="L28" s="87">
        <v>0</v>
      </c>
      <c r="M28" s="87">
        <v>9129</v>
      </c>
      <c r="N28" s="87">
        <f t="shared" si="4"/>
        <v>13359</v>
      </c>
      <c r="O28" s="87">
        <f t="shared" si="5"/>
        <v>4079</v>
      </c>
      <c r="P28" s="87">
        <v>4079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9280</v>
      </c>
      <c r="W28" s="87">
        <v>9280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619</v>
      </c>
      <c r="AG28" s="87">
        <v>619</v>
      </c>
      <c r="AH28" s="87">
        <v>0</v>
      </c>
      <c r="AI28" s="87">
        <v>0</v>
      </c>
      <c r="AJ28" s="87">
        <f t="shared" si="11"/>
        <v>619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619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42</v>
      </c>
      <c r="B29" s="96" t="s">
        <v>303</v>
      </c>
      <c r="C29" s="85" t="s">
        <v>304</v>
      </c>
      <c r="D29" s="87">
        <f t="shared" si="0"/>
        <v>17721</v>
      </c>
      <c r="E29" s="87">
        <f t="shared" si="1"/>
        <v>0</v>
      </c>
      <c r="F29" s="87">
        <v>0</v>
      </c>
      <c r="G29" s="87">
        <v>0</v>
      </c>
      <c r="H29" s="87">
        <f t="shared" si="2"/>
        <v>1978</v>
      </c>
      <c r="I29" s="87">
        <v>1978</v>
      </c>
      <c r="J29" s="87">
        <v>0</v>
      </c>
      <c r="K29" s="87">
        <f t="shared" si="3"/>
        <v>15743</v>
      </c>
      <c r="L29" s="87">
        <v>0</v>
      </c>
      <c r="M29" s="87">
        <v>15743</v>
      </c>
      <c r="N29" s="87">
        <f t="shared" si="4"/>
        <v>17721</v>
      </c>
      <c r="O29" s="87">
        <f t="shared" si="5"/>
        <v>1978</v>
      </c>
      <c r="P29" s="87">
        <v>1978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15743</v>
      </c>
      <c r="W29" s="87">
        <v>15743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56</v>
      </c>
      <c r="AG29" s="87">
        <v>56</v>
      </c>
      <c r="AH29" s="87">
        <v>0</v>
      </c>
      <c r="AI29" s="87">
        <v>0</v>
      </c>
      <c r="AJ29" s="87">
        <f t="shared" si="11"/>
        <v>1104</v>
      </c>
      <c r="AK29" s="87">
        <v>1048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56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42</v>
      </c>
      <c r="B30" s="96" t="s">
        <v>305</v>
      </c>
      <c r="C30" s="85" t="s">
        <v>306</v>
      </c>
      <c r="D30" s="87">
        <f t="shared" si="0"/>
        <v>20057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20057</v>
      </c>
      <c r="L30" s="87">
        <v>1722</v>
      </c>
      <c r="M30" s="87">
        <v>18335</v>
      </c>
      <c r="N30" s="87">
        <f t="shared" si="4"/>
        <v>20057</v>
      </c>
      <c r="O30" s="87">
        <f t="shared" si="5"/>
        <v>1722</v>
      </c>
      <c r="P30" s="87">
        <v>1722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18335</v>
      </c>
      <c r="W30" s="87">
        <v>18335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36</v>
      </c>
      <c r="AG30" s="87">
        <v>36</v>
      </c>
      <c r="AH30" s="87">
        <v>0</v>
      </c>
      <c r="AI30" s="87">
        <v>0</v>
      </c>
      <c r="AJ30" s="87">
        <f t="shared" si="11"/>
        <v>36</v>
      </c>
      <c r="AK30" s="87">
        <v>0</v>
      </c>
      <c r="AL30" s="87">
        <v>0</v>
      </c>
      <c r="AM30" s="87">
        <v>36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561</v>
      </c>
      <c r="BA30" s="87">
        <v>561</v>
      </c>
      <c r="BB30" s="87">
        <v>0</v>
      </c>
      <c r="BC30" s="87">
        <v>0</v>
      </c>
    </row>
    <row r="31" spans="1:55" ht="13.5" customHeight="1" x14ac:dyDescent="0.15">
      <c r="A31" s="98" t="s">
        <v>42</v>
      </c>
      <c r="B31" s="96" t="s">
        <v>307</v>
      </c>
      <c r="C31" s="85" t="s">
        <v>308</v>
      </c>
      <c r="D31" s="87">
        <f t="shared" si="0"/>
        <v>17325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17325</v>
      </c>
      <c r="L31" s="87">
        <v>3612</v>
      </c>
      <c r="M31" s="87">
        <v>13713</v>
      </c>
      <c r="N31" s="87">
        <f t="shared" si="4"/>
        <v>17359</v>
      </c>
      <c r="O31" s="87">
        <f t="shared" si="5"/>
        <v>3612</v>
      </c>
      <c r="P31" s="87">
        <v>3612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13713</v>
      </c>
      <c r="W31" s="87">
        <v>13713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34</v>
      </c>
      <c r="AD31" s="87">
        <v>34</v>
      </c>
      <c r="AE31" s="87">
        <v>0</v>
      </c>
      <c r="AF31" s="87">
        <f t="shared" si="10"/>
        <v>676</v>
      </c>
      <c r="AG31" s="87">
        <v>676</v>
      </c>
      <c r="AH31" s="87">
        <v>0</v>
      </c>
      <c r="AI31" s="87">
        <v>0</v>
      </c>
      <c r="AJ31" s="87">
        <f t="shared" si="11"/>
        <v>676</v>
      </c>
      <c r="AK31" s="87">
        <v>0</v>
      </c>
      <c r="AL31" s="87">
        <v>0</v>
      </c>
      <c r="AM31" s="87">
        <v>676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42</v>
      </c>
      <c r="B32" s="96" t="s">
        <v>309</v>
      </c>
      <c r="C32" s="85" t="s">
        <v>310</v>
      </c>
      <c r="D32" s="87">
        <f t="shared" si="0"/>
        <v>2320</v>
      </c>
      <c r="E32" s="87">
        <f t="shared" si="1"/>
        <v>0</v>
      </c>
      <c r="F32" s="87">
        <v>0</v>
      </c>
      <c r="G32" s="87">
        <v>0</v>
      </c>
      <c r="H32" s="87">
        <f t="shared" si="2"/>
        <v>115</v>
      </c>
      <c r="I32" s="87">
        <v>115</v>
      </c>
      <c r="J32" s="87">
        <v>0</v>
      </c>
      <c r="K32" s="87">
        <f t="shared" si="3"/>
        <v>2205</v>
      </c>
      <c r="L32" s="87">
        <v>185</v>
      </c>
      <c r="M32" s="87">
        <v>2020</v>
      </c>
      <c r="N32" s="87">
        <f t="shared" si="4"/>
        <v>2320</v>
      </c>
      <c r="O32" s="87">
        <f t="shared" si="5"/>
        <v>300</v>
      </c>
      <c r="P32" s="87">
        <v>300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2020</v>
      </c>
      <c r="W32" s="87">
        <v>2020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</v>
      </c>
      <c r="AG32" s="87">
        <v>1</v>
      </c>
      <c r="AH32" s="87">
        <v>0</v>
      </c>
      <c r="AI32" s="87">
        <v>0</v>
      </c>
      <c r="AJ32" s="87">
        <f t="shared" si="11"/>
        <v>1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42</v>
      </c>
      <c r="B33" s="96" t="s">
        <v>311</v>
      </c>
      <c r="C33" s="85" t="s">
        <v>312</v>
      </c>
      <c r="D33" s="87">
        <f t="shared" si="0"/>
        <v>6253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6253</v>
      </c>
      <c r="L33" s="87">
        <v>613</v>
      </c>
      <c r="M33" s="87">
        <v>5640</v>
      </c>
      <c r="N33" s="87">
        <f t="shared" si="4"/>
        <v>6253</v>
      </c>
      <c r="O33" s="87">
        <f t="shared" si="5"/>
        <v>613</v>
      </c>
      <c r="P33" s="87">
        <v>613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5640</v>
      </c>
      <c r="W33" s="87">
        <v>5640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0</v>
      </c>
      <c r="AG33" s="87">
        <v>0</v>
      </c>
      <c r="AH33" s="87">
        <v>0</v>
      </c>
      <c r="AI33" s="87">
        <v>0</v>
      </c>
      <c r="AJ33" s="87">
        <f t="shared" si="11"/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63</v>
      </c>
      <c r="BA33" s="87">
        <v>63</v>
      </c>
      <c r="BB33" s="87">
        <v>0</v>
      </c>
      <c r="BC33" s="87">
        <v>0</v>
      </c>
    </row>
    <row r="34" spans="1:55" ht="13.5" customHeight="1" x14ac:dyDescent="0.15">
      <c r="A34" s="98" t="s">
        <v>42</v>
      </c>
      <c r="B34" s="96" t="s">
        <v>313</v>
      </c>
      <c r="C34" s="85" t="s">
        <v>314</v>
      </c>
      <c r="D34" s="87">
        <f t="shared" si="0"/>
        <v>12051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12051</v>
      </c>
      <c r="L34" s="87">
        <v>1413</v>
      </c>
      <c r="M34" s="87">
        <v>10638</v>
      </c>
      <c r="N34" s="87">
        <f t="shared" si="4"/>
        <v>12051</v>
      </c>
      <c r="O34" s="87">
        <f t="shared" si="5"/>
        <v>1413</v>
      </c>
      <c r="P34" s="87">
        <v>0</v>
      </c>
      <c r="Q34" s="87">
        <v>0</v>
      </c>
      <c r="R34" s="87">
        <v>0</v>
      </c>
      <c r="S34" s="87">
        <v>1413</v>
      </c>
      <c r="T34" s="87">
        <v>0</v>
      </c>
      <c r="U34" s="87">
        <v>0</v>
      </c>
      <c r="V34" s="87">
        <f t="shared" si="7"/>
        <v>10638</v>
      </c>
      <c r="W34" s="87">
        <v>0</v>
      </c>
      <c r="X34" s="87">
        <v>0</v>
      </c>
      <c r="Y34" s="87">
        <v>0</v>
      </c>
      <c r="Z34" s="87">
        <v>10638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42</v>
      </c>
      <c r="B35" s="96" t="s">
        <v>315</v>
      </c>
      <c r="C35" s="85" t="s">
        <v>316</v>
      </c>
      <c r="D35" s="87">
        <f t="shared" si="0"/>
        <v>16588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16588</v>
      </c>
      <c r="L35" s="87">
        <v>2439</v>
      </c>
      <c r="M35" s="87">
        <v>14149</v>
      </c>
      <c r="N35" s="87">
        <f t="shared" si="4"/>
        <v>16588</v>
      </c>
      <c r="O35" s="87">
        <f t="shared" si="5"/>
        <v>2439</v>
      </c>
      <c r="P35" s="87">
        <v>2439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14149</v>
      </c>
      <c r="W35" s="87">
        <v>14149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166</v>
      </c>
      <c r="AG35" s="87">
        <v>166</v>
      </c>
      <c r="AH35" s="87">
        <v>0</v>
      </c>
      <c r="AI35" s="87">
        <v>0</v>
      </c>
      <c r="AJ35" s="87">
        <f t="shared" si="11"/>
        <v>166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166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42</v>
      </c>
      <c r="B36" s="96" t="s">
        <v>317</v>
      </c>
      <c r="C36" s="85" t="s">
        <v>318</v>
      </c>
      <c r="D36" s="87">
        <f t="shared" si="0"/>
        <v>8876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8876</v>
      </c>
      <c r="L36" s="87">
        <v>369</v>
      </c>
      <c r="M36" s="87">
        <v>8507</v>
      </c>
      <c r="N36" s="87">
        <f t="shared" si="4"/>
        <v>8876</v>
      </c>
      <c r="O36" s="87">
        <f t="shared" si="5"/>
        <v>369</v>
      </c>
      <c r="P36" s="87">
        <v>369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8507</v>
      </c>
      <c r="W36" s="87">
        <v>8507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473</v>
      </c>
      <c r="AG36" s="87">
        <v>473</v>
      </c>
      <c r="AH36" s="87">
        <v>0</v>
      </c>
      <c r="AI36" s="87">
        <v>0</v>
      </c>
      <c r="AJ36" s="87">
        <f t="shared" si="11"/>
        <v>473</v>
      </c>
      <c r="AK36" s="87">
        <v>0</v>
      </c>
      <c r="AL36" s="87">
        <v>0</v>
      </c>
      <c r="AM36" s="87">
        <v>3</v>
      </c>
      <c r="AN36" s="87">
        <v>470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42</v>
      </c>
      <c r="B37" s="96" t="s">
        <v>319</v>
      </c>
      <c r="C37" s="85" t="s">
        <v>320</v>
      </c>
      <c r="D37" s="87">
        <f t="shared" si="0"/>
        <v>4503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4503</v>
      </c>
      <c r="L37" s="87">
        <v>421</v>
      </c>
      <c r="M37" s="87">
        <v>4082</v>
      </c>
      <c r="N37" s="87">
        <f t="shared" si="4"/>
        <v>4503</v>
      </c>
      <c r="O37" s="87">
        <f t="shared" si="5"/>
        <v>421</v>
      </c>
      <c r="P37" s="87">
        <v>421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4082</v>
      </c>
      <c r="W37" s="87">
        <v>4082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14</v>
      </c>
      <c r="AG37" s="87">
        <v>14</v>
      </c>
      <c r="AH37" s="87">
        <v>0</v>
      </c>
      <c r="AI37" s="87">
        <v>0</v>
      </c>
      <c r="AJ37" s="87">
        <f t="shared" si="11"/>
        <v>262</v>
      </c>
      <c r="AK37" s="87">
        <v>248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14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42</v>
      </c>
      <c r="B38" s="96" t="s">
        <v>321</v>
      </c>
      <c r="C38" s="85" t="s">
        <v>322</v>
      </c>
      <c r="D38" s="87">
        <f t="shared" si="0"/>
        <v>7847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7847</v>
      </c>
      <c r="L38" s="87">
        <v>1399</v>
      </c>
      <c r="M38" s="87">
        <v>6448</v>
      </c>
      <c r="N38" s="87">
        <f t="shared" si="4"/>
        <v>7847</v>
      </c>
      <c r="O38" s="87">
        <f t="shared" si="5"/>
        <v>1399</v>
      </c>
      <c r="P38" s="87">
        <v>1399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6448</v>
      </c>
      <c r="W38" s="87">
        <v>6448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79</v>
      </c>
      <c r="AG38" s="87">
        <v>79</v>
      </c>
      <c r="AH38" s="87">
        <v>0</v>
      </c>
      <c r="AI38" s="87">
        <v>0</v>
      </c>
      <c r="AJ38" s="87">
        <f t="shared" si="11"/>
        <v>79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79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42</v>
      </c>
      <c r="B39" s="96" t="s">
        <v>323</v>
      </c>
      <c r="C39" s="85" t="s">
        <v>324</v>
      </c>
      <c r="D39" s="87">
        <f t="shared" ref="D39:D70" si="15">SUM(E39,+H39,+K39)</f>
        <v>16957</v>
      </c>
      <c r="E39" s="87">
        <f t="shared" ref="E39:E70" si="16">SUM(F39:G39)</f>
        <v>3477</v>
      </c>
      <c r="F39" s="87">
        <v>3422</v>
      </c>
      <c r="G39" s="87">
        <v>55</v>
      </c>
      <c r="H39" s="87">
        <f t="shared" ref="H39:H70" si="17">SUM(I39:J39)</f>
        <v>1737</v>
      </c>
      <c r="I39" s="87">
        <v>1737</v>
      </c>
      <c r="J39" s="87">
        <v>0</v>
      </c>
      <c r="K39" s="87">
        <f t="shared" ref="K39:K70" si="18">SUM(L39:M39)</f>
        <v>11743</v>
      </c>
      <c r="L39" s="87">
        <v>0</v>
      </c>
      <c r="M39" s="87">
        <v>11743</v>
      </c>
      <c r="N39" s="87">
        <f t="shared" ref="N39:N70" si="19">SUM(O39,+V39,+AC39)</f>
        <v>16957</v>
      </c>
      <c r="O39" s="87">
        <f t="shared" ref="O39:O70" si="20">SUM(P39:U39)</f>
        <v>5159</v>
      </c>
      <c r="P39" s="87">
        <v>5159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ref="V39:V70" si="21">SUM(W39:AB39)</f>
        <v>11798</v>
      </c>
      <c r="W39" s="87">
        <v>11798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200</v>
      </c>
      <c r="AG39" s="87">
        <v>200</v>
      </c>
      <c r="AH39" s="87">
        <v>0</v>
      </c>
      <c r="AI39" s="87">
        <v>0</v>
      </c>
      <c r="AJ39" s="87">
        <f t="shared" ref="AJ39:AJ70" si="24">SUM(AK39:AS39)</f>
        <v>374</v>
      </c>
      <c r="AK39" s="87">
        <v>206</v>
      </c>
      <c r="AL39" s="87">
        <v>0</v>
      </c>
      <c r="AM39" s="87">
        <v>1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167</v>
      </c>
      <c r="AT39" s="87">
        <f t="shared" ref="AT39:AT70" si="25">SUM(AU39:AY39)</f>
        <v>64</v>
      </c>
      <c r="AU39" s="87">
        <v>32</v>
      </c>
      <c r="AV39" s="87">
        <v>0</v>
      </c>
      <c r="AW39" s="87">
        <v>32</v>
      </c>
      <c r="AX39" s="87">
        <v>0</v>
      </c>
      <c r="AY39" s="87">
        <v>0</v>
      </c>
      <c r="AZ39" s="87">
        <f t="shared" ref="AZ39:AZ70" si="26">SUM(BA39:BC39)</f>
        <v>187</v>
      </c>
      <c r="BA39" s="87">
        <v>187</v>
      </c>
      <c r="BB39" s="87">
        <v>0</v>
      </c>
      <c r="BC39" s="87">
        <v>0</v>
      </c>
    </row>
    <row r="40" spans="1:55" ht="13.5" customHeight="1" x14ac:dyDescent="0.15">
      <c r="A40" s="98" t="s">
        <v>42</v>
      </c>
      <c r="B40" s="96" t="s">
        <v>325</v>
      </c>
      <c r="C40" s="85" t="s">
        <v>326</v>
      </c>
      <c r="D40" s="87">
        <f t="shared" si="15"/>
        <v>9210</v>
      </c>
      <c r="E40" s="87">
        <f t="shared" si="16"/>
        <v>0</v>
      </c>
      <c r="F40" s="87">
        <v>0</v>
      </c>
      <c r="G40" s="87">
        <v>0</v>
      </c>
      <c r="H40" s="87">
        <f t="shared" si="17"/>
        <v>1413</v>
      </c>
      <c r="I40" s="87">
        <v>1413</v>
      </c>
      <c r="J40" s="87">
        <v>0</v>
      </c>
      <c r="K40" s="87">
        <f t="shared" si="18"/>
        <v>7797</v>
      </c>
      <c r="L40" s="87">
        <v>0</v>
      </c>
      <c r="M40" s="87">
        <v>7797</v>
      </c>
      <c r="N40" s="87">
        <f t="shared" si="19"/>
        <v>9210</v>
      </c>
      <c r="O40" s="87">
        <f t="shared" si="20"/>
        <v>1413</v>
      </c>
      <c r="P40" s="87">
        <v>1413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7797</v>
      </c>
      <c r="W40" s="87">
        <v>7797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40</v>
      </c>
      <c r="AG40" s="87">
        <v>40</v>
      </c>
      <c r="AH40" s="87">
        <v>0</v>
      </c>
      <c r="AI40" s="87">
        <v>0</v>
      </c>
      <c r="AJ40" s="87">
        <f t="shared" si="24"/>
        <v>40</v>
      </c>
      <c r="AK40" s="87">
        <v>40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25"/>
        <v>40</v>
      </c>
      <c r="AU40" s="87">
        <v>40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26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42</v>
      </c>
      <c r="B41" s="96" t="s">
        <v>327</v>
      </c>
      <c r="C41" s="85" t="s">
        <v>328</v>
      </c>
      <c r="D41" s="87">
        <f t="shared" si="15"/>
        <v>22855</v>
      </c>
      <c r="E41" s="87">
        <f t="shared" si="16"/>
        <v>0</v>
      </c>
      <c r="F41" s="87">
        <v>0</v>
      </c>
      <c r="G41" s="87">
        <v>0</v>
      </c>
      <c r="H41" s="87">
        <f t="shared" si="17"/>
        <v>3115</v>
      </c>
      <c r="I41" s="87">
        <v>3115</v>
      </c>
      <c r="J41" s="87">
        <v>0</v>
      </c>
      <c r="K41" s="87">
        <f t="shared" si="18"/>
        <v>19740</v>
      </c>
      <c r="L41" s="87">
        <v>0</v>
      </c>
      <c r="M41" s="87">
        <v>19740</v>
      </c>
      <c r="N41" s="87">
        <f t="shared" si="19"/>
        <v>22855</v>
      </c>
      <c r="O41" s="87">
        <f t="shared" si="20"/>
        <v>3115</v>
      </c>
      <c r="P41" s="87">
        <v>3115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19740</v>
      </c>
      <c r="W41" s="87">
        <v>19740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747</v>
      </c>
      <c r="AG41" s="87">
        <v>747</v>
      </c>
      <c r="AH41" s="87">
        <v>0</v>
      </c>
      <c r="AI41" s="87">
        <v>0</v>
      </c>
      <c r="AJ41" s="87">
        <f t="shared" si="24"/>
        <v>747</v>
      </c>
      <c r="AK41" s="87">
        <v>0</v>
      </c>
      <c r="AL41" s="87">
        <v>0</v>
      </c>
      <c r="AM41" s="87">
        <v>747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26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42</v>
      </c>
      <c r="B42" s="96" t="s">
        <v>329</v>
      </c>
      <c r="C42" s="85" t="s">
        <v>330</v>
      </c>
      <c r="D42" s="87">
        <f t="shared" si="15"/>
        <v>13669</v>
      </c>
      <c r="E42" s="87">
        <f t="shared" si="16"/>
        <v>182</v>
      </c>
      <c r="F42" s="87">
        <v>0</v>
      </c>
      <c r="G42" s="87">
        <v>182</v>
      </c>
      <c r="H42" s="87">
        <f t="shared" si="17"/>
        <v>2397</v>
      </c>
      <c r="I42" s="87">
        <v>2397</v>
      </c>
      <c r="J42" s="87">
        <v>0</v>
      </c>
      <c r="K42" s="87">
        <f t="shared" si="18"/>
        <v>11090</v>
      </c>
      <c r="L42" s="87">
        <v>0</v>
      </c>
      <c r="M42" s="87">
        <v>11090</v>
      </c>
      <c r="N42" s="87">
        <f t="shared" si="19"/>
        <v>13669</v>
      </c>
      <c r="O42" s="87">
        <f t="shared" si="20"/>
        <v>2397</v>
      </c>
      <c r="P42" s="87">
        <v>2397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11272</v>
      </c>
      <c r="W42" s="87">
        <v>11272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50</v>
      </c>
      <c r="AG42" s="87">
        <v>50</v>
      </c>
      <c r="AH42" s="87">
        <v>0</v>
      </c>
      <c r="AI42" s="87">
        <v>0</v>
      </c>
      <c r="AJ42" s="87">
        <f t="shared" si="24"/>
        <v>50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2</v>
      </c>
      <c r="AS42" s="87">
        <v>48</v>
      </c>
      <c r="AT42" s="87">
        <f t="shared" si="25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42</v>
      </c>
      <c r="B43" s="96" t="s">
        <v>331</v>
      </c>
      <c r="C43" s="85" t="s">
        <v>332</v>
      </c>
      <c r="D43" s="87">
        <f t="shared" si="15"/>
        <v>14178</v>
      </c>
      <c r="E43" s="87">
        <f t="shared" si="16"/>
        <v>2532</v>
      </c>
      <c r="F43" s="87">
        <v>2532</v>
      </c>
      <c r="G43" s="87">
        <v>0</v>
      </c>
      <c r="H43" s="87">
        <f t="shared" si="17"/>
        <v>0</v>
      </c>
      <c r="I43" s="87">
        <v>0</v>
      </c>
      <c r="J43" s="87">
        <v>0</v>
      </c>
      <c r="K43" s="87">
        <f t="shared" si="18"/>
        <v>11646</v>
      </c>
      <c r="L43" s="87">
        <v>0</v>
      </c>
      <c r="M43" s="87">
        <v>11646</v>
      </c>
      <c r="N43" s="87">
        <f t="shared" si="19"/>
        <v>14188</v>
      </c>
      <c r="O43" s="87">
        <f t="shared" si="20"/>
        <v>2532</v>
      </c>
      <c r="P43" s="87">
        <v>2532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11646</v>
      </c>
      <c r="W43" s="87">
        <v>11646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10</v>
      </c>
      <c r="AD43" s="87">
        <v>10</v>
      </c>
      <c r="AE43" s="87">
        <v>0</v>
      </c>
      <c r="AF43" s="87">
        <f t="shared" si="23"/>
        <v>624</v>
      </c>
      <c r="AG43" s="87">
        <v>624</v>
      </c>
      <c r="AH43" s="87">
        <v>0</v>
      </c>
      <c r="AI43" s="87">
        <v>0</v>
      </c>
      <c r="AJ43" s="87">
        <f t="shared" si="24"/>
        <v>624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624</v>
      </c>
      <c r="AT43" s="87">
        <f t="shared" si="25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42</v>
      </c>
      <c r="B44" s="96" t="s">
        <v>333</v>
      </c>
      <c r="C44" s="85" t="s">
        <v>334</v>
      </c>
      <c r="D44" s="87">
        <f t="shared" si="15"/>
        <v>5514</v>
      </c>
      <c r="E44" s="87">
        <f t="shared" si="16"/>
        <v>70</v>
      </c>
      <c r="F44" s="87">
        <v>0</v>
      </c>
      <c r="G44" s="87">
        <v>70</v>
      </c>
      <c r="H44" s="87">
        <f t="shared" si="17"/>
        <v>1835</v>
      </c>
      <c r="I44" s="87">
        <v>1835</v>
      </c>
      <c r="J44" s="87">
        <v>0</v>
      </c>
      <c r="K44" s="87">
        <f t="shared" si="18"/>
        <v>3609</v>
      </c>
      <c r="L44" s="87">
        <v>0</v>
      </c>
      <c r="M44" s="87">
        <v>3609</v>
      </c>
      <c r="N44" s="87">
        <f t="shared" si="19"/>
        <v>5514</v>
      </c>
      <c r="O44" s="87">
        <f t="shared" si="20"/>
        <v>1835</v>
      </c>
      <c r="P44" s="87">
        <v>1835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21"/>
        <v>3679</v>
      </c>
      <c r="W44" s="87">
        <v>3679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20</v>
      </c>
      <c r="AG44" s="87">
        <v>20</v>
      </c>
      <c r="AH44" s="87">
        <v>0</v>
      </c>
      <c r="AI44" s="87">
        <v>0</v>
      </c>
      <c r="AJ44" s="87">
        <f t="shared" si="24"/>
        <v>20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1</v>
      </c>
      <c r="AS44" s="87">
        <v>19</v>
      </c>
      <c r="AT44" s="87">
        <f t="shared" si="25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26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42</v>
      </c>
      <c r="B45" s="96" t="s">
        <v>335</v>
      </c>
      <c r="C45" s="85" t="s">
        <v>336</v>
      </c>
      <c r="D45" s="87">
        <f t="shared" si="15"/>
        <v>1182</v>
      </c>
      <c r="E45" s="87">
        <f t="shared" si="16"/>
        <v>0</v>
      </c>
      <c r="F45" s="87">
        <v>0</v>
      </c>
      <c r="G45" s="87">
        <v>0</v>
      </c>
      <c r="H45" s="87">
        <f t="shared" si="17"/>
        <v>0</v>
      </c>
      <c r="I45" s="87">
        <v>0</v>
      </c>
      <c r="J45" s="87">
        <v>0</v>
      </c>
      <c r="K45" s="87">
        <f t="shared" si="18"/>
        <v>1182</v>
      </c>
      <c r="L45" s="87">
        <v>640</v>
      </c>
      <c r="M45" s="87">
        <v>542</v>
      </c>
      <c r="N45" s="87">
        <f t="shared" si="19"/>
        <v>1182</v>
      </c>
      <c r="O45" s="87">
        <f t="shared" si="20"/>
        <v>640</v>
      </c>
      <c r="P45" s="87">
        <v>640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21"/>
        <v>542</v>
      </c>
      <c r="W45" s="87">
        <v>542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11</v>
      </c>
      <c r="AG45" s="87">
        <v>11</v>
      </c>
      <c r="AH45" s="87">
        <v>0</v>
      </c>
      <c r="AI45" s="87">
        <v>0</v>
      </c>
      <c r="AJ45" s="87">
        <f t="shared" si="24"/>
        <v>11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11</v>
      </c>
      <c r="AR45" s="87">
        <v>0</v>
      </c>
      <c r="AS45" s="87">
        <v>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11</v>
      </c>
      <c r="BA45" s="87">
        <v>11</v>
      </c>
      <c r="BB45" s="87">
        <v>0</v>
      </c>
      <c r="BC45" s="87">
        <v>0</v>
      </c>
    </row>
    <row r="46" spans="1:55" ht="13.5" customHeight="1" x14ac:dyDescent="0.15">
      <c r="A46" s="98" t="s">
        <v>42</v>
      </c>
      <c r="B46" s="96" t="s">
        <v>337</v>
      </c>
      <c r="C46" s="85" t="s">
        <v>338</v>
      </c>
      <c r="D46" s="87">
        <f t="shared" si="15"/>
        <v>1312</v>
      </c>
      <c r="E46" s="87">
        <f t="shared" si="16"/>
        <v>0</v>
      </c>
      <c r="F46" s="87">
        <v>0</v>
      </c>
      <c r="G46" s="87">
        <v>0</v>
      </c>
      <c r="H46" s="87">
        <f t="shared" si="17"/>
        <v>0</v>
      </c>
      <c r="I46" s="87">
        <v>0</v>
      </c>
      <c r="J46" s="87">
        <v>0</v>
      </c>
      <c r="K46" s="87">
        <f t="shared" si="18"/>
        <v>1312</v>
      </c>
      <c r="L46" s="87">
        <v>34</v>
      </c>
      <c r="M46" s="87">
        <v>1278</v>
      </c>
      <c r="N46" s="87">
        <f t="shared" si="19"/>
        <v>1312</v>
      </c>
      <c r="O46" s="87">
        <f t="shared" si="20"/>
        <v>34</v>
      </c>
      <c r="P46" s="87">
        <v>34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21"/>
        <v>1278</v>
      </c>
      <c r="W46" s="87">
        <v>1278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70</v>
      </c>
      <c r="AG46" s="87">
        <v>70</v>
      </c>
      <c r="AH46" s="87">
        <v>0</v>
      </c>
      <c r="AI46" s="87">
        <v>0</v>
      </c>
      <c r="AJ46" s="87">
        <f t="shared" si="24"/>
        <v>70</v>
      </c>
      <c r="AK46" s="87">
        <v>0</v>
      </c>
      <c r="AL46" s="87">
        <v>0</v>
      </c>
      <c r="AM46" s="87">
        <v>0</v>
      </c>
      <c r="AN46" s="87">
        <v>70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42</v>
      </c>
      <c r="B47" s="96" t="s">
        <v>339</v>
      </c>
      <c r="C47" s="85" t="s">
        <v>340</v>
      </c>
      <c r="D47" s="87">
        <f t="shared" si="15"/>
        <v>2248</v>
      </c>
      <c r="E47" s="87">
        <f t="shared" si="16"/>
        <v>0</v>
      </c>
      <c r="F47" s="87">
        <v>0</v>
      </c>
      <c r="G47" s="87">
        <v>0</v>
      </c>
      <c r="H47" s="87">
        <f t="shared" si="17"/>
        <v>0</v>
      </c>
      <c r="I47" s="87">
        <v>0</v>
      </c>
      <c r="J47" s="87">
        <v>0</v>
      </c>
      <c r="K47" s="87">
        <f t="shared" si="18"/>
        <v>2248</v>
      </c>
      <c r="L47" s="87">
        <v>145</v>
      </c>
      <c r="M47" s="87">
        <v>2103</v>
      </c>
      <c r="N47" s="87">
        <f t="shared" si="19"/>
        <v>2248</v>
      </c>
      <c r="O47" s="87">
        <f t="shared" si="20"/>
        <v>145</v>
      </c>
      <c r="P47" s="87">
        <v>145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2103</v>
      </c>
      <c r="W47" s="87">
        <v>2103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0</v>
      </c>
      <c r="AG47" s="87">
        <v>0</v>
      </c>
      <c r="AH47" s="87">
        <v>0</v>
      </c>
      <c r="AI47" s="87">
        <v>0</v>
      </c>
      <c r="AJ47" s="87">
        <f t="shared" si="24"/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25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26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42</v>
      </c>
      <c r="B48" s="96" t="s">
        <v>341</v>
      </c>
      <c r="C48" s="85" t="s">
        <v>342</v>
      </c>
      <c r="D48" s="87">
        <f t="shared" si="15"/>
        <v>4510</v>
      </c>
      <c r="E48" s="87">
        <f t="shared" si="16"/>
        <v>0</v>
      </c>
      <c r="F48" s="87">
        <v>0</v>
      </c>
      <c r="G48" s="87">
        <v>0</v>
      </c>
      <c r="H48" s="87">
        <f t="shared" si="17"/>
        <v>562</v>
      </c>
      <c r="I48" s="87">
        <v>562</v>
      </c>
      <c r="J48" s="87">
        <v>0</v>
      </c>
      <c r="K48" s="87">
        <f t="shared" si="18"/>
        <v>3948</v>
      </c>
      <c r="L48" s="87">
        <v>0</v>
      </c>
      <c r="M48" s="87">
        <v>3948</v>
      </c>
      <c r="N48" s="87">
        <f t="shared" si="19"/>
        <v>4510</v>
      </c>
      <c r="O48" s="87">
        <f t="shared" si="20"/>
        <v>562</v>
      </c>
      <c r="P48" s="87">
        <v>562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3948</v>
      </c>
      <c r="W48" s="87">
        <v>3948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20</v>
      </c>
      <c r="AG48" s="87">
        <v>20</v>
      </c>
      <c r="AH48" s="87">
        <v>0</v>
      </c>
      <c r="AI48" s="87">
        <v>0</v>
      </c>
      <c r="AJ48" s="87">
        <f t="shared" si="24"/>
        <v>20</v>
      </c>
      <c r="AK48" s="87">
        <v>20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25"/>
        <v>20</v>
      </c>
      <c r="AU48" s="87">
        <v>20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42</v>
      </c>
      <c r="B49" s="96" t="s">
        <v>343</v>
      </c>
      <c r="C49" s="85" t="s">
        <v>344</v>
      </c>
      <c r="D49" s="87">
        <f t="shared" si="15"/>
        <v>5057</v>
      </c>
      <c r="E49" s="87">
        <f t="shared" si="16"/>
        <v>0</v>
      </c>
      <c r="F49" s="87">
        <v>0</v>
      </c>
      <c r="G49" s="87">
        <v>0</v>
      </c>
      <c r="H49" s="87">
        <f t="shared" si="17"/>
        <v>0</v>
      </c>
      <c r="I49" s="87">
        <v>0</v>
      </c>
      <c r="J49" s="87">
        <v>0</v>
      </c>
      <c r="K49" s="87">
        <f t="shared" si="18"/>
        <v>5057</v>
      </c>
      <c r="L49" s="87">
        <v>595</v>
      </c>
      <c r="M49" s="87">
        <v>4462</v>
      </c>
      <c r="N49" s="87">
        <f t="shared" si="19"/>
        <v>5057</v>
      </c>
      <c r="O49" s="87">
        <f t="shared" si="20"/>
        <v>595</v>
      </c>
      <c r="P49" s="87">
        <v>595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21"/>
        <v>4462</v>
      </c>
      <c r="W49" s="87">
        <v>4462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22"/>
        <v>0</v>
      </c>
      <c r="AD49" s="87">
        <v>0</v>
      </c>
      <c r="AE49" s="87">
        <v>0</v>
      </c>
      <c r="AF49" s="87">
        <f t="shared" si="23"/>
        <v>0</v>
      </c>
      <c r="AG49" s="87">
        <v>0</v>
      </c>
      <c r="AH49" s="87">
        <v>0</v>
      </c>
      <c r="AI49" s="87">
        <v>0</v>
      </c>
      <c r="AJ49" s="87">
        <f t="shared" si="24"/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42</v>
      </c>
      <c r="B50" s="96" t="s">
        <v>345</v>
      </c>
      <c r="C50" s="85" t="s">
        <v>346</v>
      </c>
      <c r="D50" s="87">
        <f t="shared" si="15"/>
        <v>3758</v>
      </c>
      <c r="E50" s="87">
        <f t="shared" si="16"/>
        <v>179</v>
      </c>
      <c r="F50" s="87">
        <v>0</v>
      </c>
      <c r="G50" s="87">
        <v>179</v>
      </c>
      <c r="H50" s="87">
        <f t="shared" si="17"/>
        <v>917</v>
      </c>
      <c r="I50" s="87">
        <v>917</v>
      </c>
      <c r="J50" s="87">
        <v>0</v>
      </c>
      <c r="K50" s="87">
        <f t="shared" si="18"/>
        <v>2662</v>
      </c>
      <c r="L50" s="87">
        <v>0</v>
      </c>
      <c r="M50" s="87">
        <v>2662</v>
      </c>
      <c r="N50" s="87">
        <f t="shared" si="19"/>
        <v>3758</v>
      </c>
      <c r="O50" s="87">
        <f t="shared" si="20"/>
        <v>917</v>
      </c>
      <c r="P50" s="87">
        <v>917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2841</v>
      </c>
      <c r="W50" s="87">
        <v>2841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14</v>
      </c>
      <c r="AG50" s="87">
        <v>14</v>
      </c>
      <c r="AH50" s="87">
        <v>0</v>
      </c>
      <c r="AI50" s="87">
        <v>0</v>
      </c>
      <c r="AJ50" s="87">
        <f t="shared" si="24"/>
        <v>14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1</v>
      </c>
      <c r="AS50" s="87">
        <v>13</v>
      </c>
      <c r="AT50" s="87">
        <f t="shared" si="25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42</v>
      </c>
      <c r="B51" s="96" t="s">
        <v>347</v>
      </c>
      <c r="C51" s="85" t="s">
        <v>348</v>
      </c>
      <c r="D51" s="87">
        <f t="shared" si="15"/>
        <v>2384</v>
      </c>
      <c r="E51" s="87">
        <f t="shared" si="16"/>
        <v>4</v>
      </c>
      <c r="F51" s="87">
        <v>0</v>
      </c>
      <c r="G51" s="87">
        <v>4</v>
      </c>
      <c r="H51" s="87">
        <f t="shared" si="17"/>
        <v>274</v>
      </c>
      <c r="I51" s="87">
        <v>274</v>
      </c>
      <c r="J51" s="87">
        <v>0</v>
      </c>
      <c r="K51" s="87">
        <f t="shared" si="18"/>
        <v>2106</v>
      </c>
      <c r="L51" s="87">
        <v>0</v>
      </c>
      <c r="M51" s="87">
        <v>2106</v>
      </c>
      <c r="N51" s="87">
        <f t="shared" si="19"/>
        <v>2384</v>
      </c>
      <c r="O51" s="87">
        <f t="shared" si="20"/>
        <v>274</v>
      </c>
      <c r="P51" s="87">
        <v>274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2110</v>
      </c>
      <c r="W51" s="87">
        <v>2110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9</v>
      </c>
      <c r="AG51" s="87">
        <v>9</v>
      </c>
      <c r="AH51" s="87">
        <v>0</v>
      </c>
      <c r="AI51" s="87">
        <v>0</v>
      </c>
      <c r="AJ51" s="87">
        <f t="shared" si="24"/>
        <v>9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9</v>
      </c>
      <c r="AT51" s="87">
        <f t="shared" si="25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42</v>
      </c>
      <c r="B52" s="96" t="s">
        <v>349</v>
      </c>
      <c r="C52" s="85" t="s">
        <v>350</v>
      </c>
      <c r="D52" s="87">
        <f t="shared" si="15"/>
        <v>5428</v>
      </c>
      <c r="E52" s="87">
        <f t="shared" si="16"/>
        <v>4</v>
      </c>
      <c r="F52" s="87">
        <v>0</v>
      </c>
      <c r="G52" s="87">
        <v>4</v>
      </c>
      <c r="H52" s="87">
        <f t="shared" si="17"/>
        <v>1012</v>
      </c>
      <c r="I52" s="87">
        <v>1012</v>
      </c>
      <c r="J52" s="87">
        <v>0</v>
      </c>
      <c r="K52" s="87">
        <f t="shared" si="18"/>
        <v>4412</v>
      </c>
      <c r="L52" s="87">
        <v>0</v>
      </c>
      <c r="M52" s="87">
        <v>4412</v>
      </c>
      <c r="N52" s="87">
        <f t="shared" si="19"/>
        <v>5428</v>
      </c>
      <c r="O52" s="87">
        <f t="shared" si="20"/>
        <v>1012</v>
      </c>
      <c r="P52" s="87">
        <v>1012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 t="shared" si="21"/>
        <v>4416</v>
      </c>
      <c r="W52" s="87">
        <v>4416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23</v>
      </c>
      <c r="AG52" s="87">
        <v>23</v>
      </c>
      <c r="AH52" s="87">
        <v>0</v>
      </c>
      <c r="AI52" s="87">
        <v>0</v>
      </c>
      <c r="AJ52" s="87">
        <f t="shared" si="24"/>
        <v>23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23</v>
      </c>
      <c r="AT52" s="87">
        <f t="shared" si="25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 t="s">
        <v>42</v>
      </c>
      <c r="B53" s="96" t="s">
        <v>351</v>
      </c>
      <c r="C53" s="85" t="s">
        <v>352</v>
      </c>
      <c r="D53" s="87">
        <f t="shared" si="15"/>
        <v>3257</v>
      </c>
      <c r="E53" s="87">
        <f t="shared" si="16"/>
        <v>0</v>
      </c>
      <c r="F53" s="87">
        <v>0</v>
      </c>
      <c r="G53" s="87">
        <v>0</v>
      </c>
      <c r="H53" s="87">
        <f t="shared" si="17"/>
        <v>0</v>
      </c>
      <c r="I53" s="87">
        <v>0</v>
      </c>
      <c r="J53" s="87">
        <v>0</v>
      </c>
      <c r="K53" s="87">
        <f t="shared" si="18"/>
        <v>3257</v>
      </c>
      <c r="L53" s="87">
        <v>345</v>
      </c>
      <c r="M53" s="87">
        <v>2912</v>
      </c>
      <c r="N53" s="87">
        <f t="shared" si="19"/>
        <v>3257</v>
      </c>
      <c r="O53" s="87">
        <f t="shared" si="20"/>
        <v>345</v>
      </c>
      <c r="P53" s="87">
        <v>345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2912</v>
      </c>
      <c r="W53" s="87">
        <v>2912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0</v>
      </c>
      <c r="AG53" s="87">
        <v>0</v>
      </c>
      <c r="AH53" s="87">
        <v>0</v>
      </c>
      <c r="AI53" s="87">
        <v>0</v>
      </c>
      <c r="AJ53" s="87">
        <f t="shared" si="24"/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 t="shared" si="25"/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 t="shared" si="26"/>
        <v>162</v>
      </c>
      <c r="BA53" s="87">
        <v>162</v>
      </c>
      <c r="BB53" s="87">
        <v>0</v>
      </c>
      <c r="BC53" s="87">
        <v>0</v>
      </c>
    </row>
    <row r="54" spans="1:55" ht="13.5" customHeight="1" x14ac:dyDescent="0.15">
      <c r="A54" s="98" t="s">
        <v>42</v>
      </c>
      <c r="B54" s="96" t="s">
        <v>353</v>
      </c>
      <c r="C54" s="85" t="s">
        <v>354</v>
      </c>
      <c r="D54" s="87">
        <f t="shared" si="15"/>
        <v>1871</v>
      </c>
      <c r="E54" s="87">
        <f t="shared" si="16"/>
        <v>0</v>
      </c>
      <c r="F54" s="87">
        <v>0</v>
      </c>
      <c r="G54" s="87">
        <v>0</v>
      </c>
      <c r="H54" s="87">
        <f t="shared" si="17"/>
        <v>0</v>
      </c>
      <c r="I54" s="87">
        <v>0</v>
      </c>
      <c r="J54" s="87">
        <v>0</v>
      </c>
      <c r="K54" s="87">
        <f t="shared" si="18"/>
        <v>1871</v>
      </c>
      <c r="L54" s="87">
        <v>128</v>
      </c>
      <c r="M54" s="87">
        <v>1743</v>
      </c>
      <c r="N54" s="87">
        <f t="shared" si="19"/>
        <v>1871</v>
      </c>
      <c r="O54" s="87">
        <f t="shared" si="20"/>
        <v>128</v>
      </c>
      <c r="P54" s="87">
        <v>128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1743</v>
      </c>
      <c r="W54" s="87">
        <v>1743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0</v>
      </c>
      <c r="AG54" s="87">
        <v>0</v>
      </c>
      <c r="AH54" s="87">
        <v>0</v>
      </c>
      <c r="AI54" s="87">
        <v>0</v>
      </c>
      <c r="AJ54" s="87">
        <f t="shared" si="24"/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 t="shared" si="25"/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 t="shared" si="26"/>
        <v>93</v>
      </c>
      <c r="BA54" s="87">
        <v>93</v>
      </c>
      <c r="BB54" s="87">
        <v>0</v>
      </c>
      <c r="BC54" s="87">
        <v>0</v>
      </c>
    </row>
    <row r="55" spans="1:55" ht="13.5" customHeight="1" x14ac:dyDescent="0.15">
      <c r="A55" s="98" t="s">
        <v>42</v>
      </c>
      <c r="B55" s="96" t="s">
        <v>355</v>
      </c>
      <c r="C55" s="85" t="s">
        <v>356</v>
      </c>
      <c r="D55" s="87">
        <f t="shared" si="15"/>
        <v>2959</v>
      </c>
      <c r="E55" s="87">
        <f t="shared" si="16"/>
        <v>0</v>
      </c>
      <c r="F55" s="87">
        <v>0</v>
      </c>
      <c r="G55" s="87">
        <v>0</v>
      </c>
      <c r="H55" s="87">
        <f t="shared" si="17"/>
        <v>0</v>
      </c>
      <c r="I55" s="87">
        <v>0</v>
      </c>
      <c r="J55" s="87">
        <v>0</v>
      </c>
      <c r="K55" s="87">
        <f t="shared" si="18"/>
        <v>2959</v>
      </c>
      <c r="L55" s="87">
        <v>367</v>
      </c>
      <c r="M55" s="87">
        <v>2592</v>
      </c>
      <c r="N55" s="87">
        <f t="shared" si="19"/>
        <v>2959</v>
      </c>
      <c r="O55" s="87">
        <f t="shared" si="20"/>
        <v>367</v>
      </c>
      <c r="P55" s="87">
        <v>367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2592</v>
      </c>
      <c r="W55" s="87">
        <v>2592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0</v>
      </c>
      <c r="AD55" s="87">
        <v>0</v>
      </c>
      <c r="AE55" s="87">
        <v>0</v>
      </c>
      <c r="AF55" s="87">
        <f t="shared" si="23"/>
        <v>0</v>
      </c>
      <c r="AG55" s="87">
        <v>0</v>
      </c>
      <c r="AH55" s="87">
        <v>0</v>
      </c>
      <c r="AI55" s="87">
        <v>0</v>
      </c>
      <c r="AJ55" s="87">
        <f t="shared" si="24"/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 t="shared" si="25"/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147</v>
      </c>
      <c r="BA55" s="87">
        <v>147</v>
      </c>
      <c r="BB55" s="87">
        <v>0</v>
      </c>
      <c r="BC55" s="87">
        <v>0</v>
      </c>
    </row>
    <row r="56" spans="1:55" ht="13.5" customHeight="1" x14ac:dyDescent="0.15">
      <c r="A56" s="98" t="s">
        <v>42</v>
      </c>
      <c r="B56" s="96" t="s">
        <v>357</v>
      </c>
      <c r="C56" s="85" t="s">
        <v>358</v>
      </c>
      <c r="D56" s="87">
        <f t="shared" si="15"/>
        <v>2151</v>
      </c>
      <c r="E56" s="87">
        <f t="shared" si="16"/>
        <v>0</v>
      </c>
      <c r="F56" s="87">
        <v>0</v>
      </c>
      <c r="G56" s="87">
        <v>0</v>
      </c>
      <c r="H56" s="87">
        <f t="shared" si="17"/>
        <v>0</v>
      </c>
      <c r="I56" s="87">
        <v>0</v>
      </c>
      <c r="J56" s="87">
        <v>0</v>
      </c>
      <c r="K56" s="87">
        <f t="shared" si="18"/>
        <v>2151</v>
      </c>
      <c r="L56" s="87">
        <v>378</v>
      </c>
      <c r="M56" s="87">
        <v>1773</v>
      </c>
      <c r="N56" s="87">
        <f t="shared" si="19"/>
        <v>2151</v>
      </c>
      <c r="O56" s="87">
        <f t="shared" si="20"/>
        <v>378</v>
      </c>
      <c r="P56" s="87">
        <v>378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1773</v>
      </c>
      <c r="W56" s="87">
        <v>1773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0</v>
      </c>
      <c r="AD56" s="87">
        <v>0</v>
      </c>
      <c r="AE56" s="87">
        <v>0</v>
      </c>
      <c r="AF56" s="87">
        <f t="shared" si="23"/>
        <v>0</v>
      </c>
      <c r="AG56" s="87">
        <v>0</v>
      </c>
      <c r="AH56" s="87">
        <v>0</v>
      </c>
      <c r="AI56" s="87">
        <v>0</v>
      </c>
      <c r="AJ56" s="87">
        <f t="shared" si="24"/>
        <v>0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 t="shared" si="25"/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107</v>
      </c>
      <c r="BA56" s="87">
        <v>107</v>
      </c>
      <c r="BB56" s="87">
        <v>0</v>
      </c>
      <c r="BC56" s="87">
        <v>0</v>
      </c>
    </row>
    <row r="57" spans="1:55" ht="13.5" customHeight="1" x14ac:dyDescent="0.15">
      <c r="A57" s="98" t="s">
        <v>42</v>
      </c>
      <c r="B57" s="96" t="s">
        <v>359</v>
      </c>
      <c r="C57" s="85" t="s">
        <v>360</v>
      </c>
      <c r="D57" s="87">
        <f t="shared" si="15"/>
        <v>3018</v>
      </c>
      <c r="E57" s="87">
        <f t="shared" si="16"/>
        <v>0</v>
      </c>
      <c r="F57" s="87">
        <v>0</v>
      </c>
      <c r="G57" s="87">
        <v>0</v>
      </c>
      <c r="H57" s="87">
        <f t="shared" si="17"/>
        <v>0</v>
      </c>
      <c r="I57" s="87">
        <v>0</v>
      </c>
      <c r="J57" s="87">
        <v>0</v>
      </c>
      <c r="K57" s="87">
        <f t="shared" si="18"/>
        <v>3018</v>
      </c>
      <c r="L57" s="87">
        <v>243</v>
      </c>
      <c r="M57" s="87">
        <v>2775</v>
      </c>
      <c r="N57" s="87">
        <f t="shared" si="19"/>
        <v>3018</v>
      </c>
      <c r="O57" s="87">
        <f t="shared" si="20"/>
        <v>243</v>
      </c>
      <c r="P57" s="87">
        <v>243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2775</v>
      </c>
      <c r="W57" s="87">
        <v>2775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0</v>
      </c>
      <c r="AG57" s="87">
        <v>0</v>
      </c>
      <c r="AH57" s="87">
        <v>0</v>
      </c>
      <c r="AI57" s="87">
        <v>0</v>
      </c>
      <c r="AJ57" s="87">
        <f t="shared" si="24"/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150</v>
      </c>
      <c r="BA57" s="87">
        <v>150</v>
      </c>
      <c r="BB57" s="87">
        <v>0</v>
      </c>
      <c r="BC57" s="87">
        <v>0</v>
      </c>
    </row>
    <row r="58" spans="1:55" ht="13.5" customHeight="1" x14ac:dyDescent="0.15">
      <c r="A58" s="98" t="s">
        <v>42</v>
      </c>
      <c r="B58" s="96" t="s">
        <v>361</v>
      </c>
      <c r="C58" s="85" t="s">
        <v>362</v>
      </c>
      <c r="D58" s="87">
        <f t="shared" si="15"/>
        <v>1859</v>
      </c>
      <c r="E58" s="87">
        <f t="shared" si="16"/>
        <v>0</v>
      </c>
      <c r="F58" s="87">
        <v>0</v>
      </c>
      <c r="G58" s="87">
        <v>0</v>
      </c>
      <c r="H58" s="87">
        <f t="shared" si="17"/>
        <v>0</v>
      </c>
      <c r="I58" s="87">
        <v>0</v>
      </c>
      <c r="J58" s="87">
        <v>0</v>
      </c>
      <c r="K58" s="87">
        <f t="shared" si="18"/>
        <v>1859</v>
      </c>
      <c r="L58" s="87">
        <v>289</v>
      </c>
      <c r="M58" s="87">
        <v>1570</v>
      </c>
      <c r="N58" s="87">
        <f t="shared" si="19"/>
        <v>1859</v>
      </c>
      <c r="O58" s="87">
        <f t="shared" si="20"/>
        <v>289</v>
      </c>
      <c r="P58" s="87">
        <v>289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1570</v>
      </c>
      <c r="W58" s="87">
        <v>1570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0</v>
      </c>
      <c r="AD58" s="87">
        <v>0</v>
      </c>
      <c r="AE58" s="87">
        <v>0</v>
      </c>
      <c r="AF58" s="87">
        <f t="shared" si="23"/>
        <v>0</v>
      </c>
      <c r="AG58" s="87">
        <v>0</v>
      </c>
      <c r="AH58" s="87">
        <v>0</v>
      </c>
      <c r="AI58" s="87">
        <v>0</v>
      </c>
      <c r="AJ58" s="87">
        <f t="shared" si="24"/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 t="shared" si="25"/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 t="shared" si="26"/>
        <v>92</v>
      </c>
      <c r="BA58" s="87">
        <v>92</v>
      </c>
      <c r="BB58" s="87">
        <v>0</v>
      </c>
      <c r="BC58" s="87">
        <v>0</v>
      </c>
    </row>
    <row r="59" spans="1:55" ht="13.5" customHeight="1" x14ac:dyDescent="0.15">
      <c r="A59" s="98" t="s">
        <v>42</v>
      </c>
      <c r="B59" s="96" t="s">
        <v>363</v>
      </c>
      <c r="C59" s="85" t="s">
        <v>364</v>
      </c>
      <c r="D59" s="87">
        <f t="shared" si="15"/>
        <v>3871</v>
      </c>
      <c r="E59" s="87">
        <f t="shared" si="16"/>
        <v>655</v>
      </c>
      <c r="F59" s="87">
        <v>655</v>
      </c>
      <c r="G59" s="87">
        <v>0</v>
      </c>
      <c r="H59" s="87">
        <f t="shared" si="17"/>
        <v>0</v>
      </c>
      <c r="I59" s="87">
        <v>0</v>
      </c>
      <c r="J59" s="87">
        <v>0</v>
      </c>
      <c r="K59" s="87">
        <f t="shared" si="18"/>
        <v>3216</v>
      </c>
      <c r="L59" s="87">
        <v>0</v>
      </c>
      <c r="M59" s="87">
        <v>3216</v>
      </c>
      <c r="N59" s="87">
        <f t="shared" si="19"/>
        <v>3878</v>
      </c>
      <c r="O59" s="87">
        <f t="shared" si="20"/>
        <v>655</v>
      </c>
      <c r="P59" s="87">
        <v>655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3216</v>
      </c>
      <c r="W59" s="87">
        <v>3216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7</v>
      </c>
      <c r="AD59" s="87">
        <v>7</v>
      </c>
      <c r="AE59" s="87">
        <v>0</v>
      </c>
      <c r="AF59" s="87">
        <f t="shared" si="23"/>
        <v>174</v>
      </c>
      <c r="AG59" s="87">
        <v>174</v>
      </c>
      <c r="AH59" s="87">
        <v>0</v>
      </c>
      <c r="AI59" s="87">
        <v>0</v>
      </c>
      <c r="AJ59" s="87">
        <f t="shared" si="24"/>
        <v>174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174</v>
      </c>
      <c r="AT59" s="87">
        <f t="shared" si="25"/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0</v>
      </c>
      <c r="BA59" s="87">
        <v>0</v>
      </c>
      <c r="BB59" s="87">
        <v>0</v>
      </c>
      <c r="BC59" s="87">
        <v>0</v>
      </c>
    </row>
    <row r="60" spans="1:55" ht="13.5" customHeight="1" x14ac:dyDescent="0.15">
      <c r="A60" s="98" t="s">
        <v>42</v>
      </c>
      <c r="B60" s="96" t="s">
        <v>365</v>
      </c>
      <c r="C60" s="85" t="s">
        <v>366</v>
      </c>
      <c r="D60" s="87">
        <f t="shared" si="15"/>
        <v>2836</v>
      </c>
      <c r="E60" s="87">
        <f t="shared" si="16"/>
        <v>675</v>
      </c>
      <c r="F60" s="87">
        <v>675</v>
      </c>
      <c r="G60" s="87">
        <v>0</v>
      </c>
      <c r="H60" s="87">
        <f t="shared" si="17"/>
        <v>0</v>
      </c>
      <c r="I60" s="87">
        <v>0</v>
      </c>
      <c r="J60" s="87">
        <v>0</v>
      </c>
      <c r="K60" s="87">
        <f t="shared" si="18"/>
        <v>2161</v>
      </c>
      <c r="L60" s="87">
        <v>0</v>
      </c>
      <c r="M60" s="87">
        <v>2161</v>
      </c>
      <c r="N60" s="87">
        <f t="shared" si="19"/>
        <v>2840</v>
      </c>
      <c r="O60" s="87">
        <f t="shared" si="20"/>
        <v>675</v>
      </c>
      <c r="P60" s="87">
        <v>675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2161</v>
      </c>
      <c r="W60" s="87">
        <v>2161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4</v>
      </c>
      <c r="AD60" s="87">
        <v>4</v>
      </c>
      <c r="AE60" s="87">
        <v>0</v>
      </c>
      <c r="AF60" s="87">
        <f t="shared" si="23"/>
        <v>119</v>
      </c>
      <c r="AG60" s="87">
        <v>119</v>
      </c>
      <c r="AH60" s="87">
        <v>0</v>
      </c>
      <c r="AI60" s="87">
        <v>0</v>
      </c>
      <c r="AJ60" s="87">
        <f t="shared" si="24"/>
        <v>119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119</v>
      </c>
      <c r="AT60" s="87">
        <f t="shared" si="25"/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0</v>
      </c>
      <c r="BA60" s="87">
        <v>0</v>
      </c>
      <c r="BB60" s="87">
        <v>0</v>
      </c>
      <c r="BC60" s="87">
        <v>0</v>
      </c>
    </row>
    <row r="61" spans="1:55" ht="13.5" customHeight="1" x14ac:dyDescent="0.15">
      <c r="A61" s="98" t="s">
        <v>42</v>
      </c>
      <c r="B61" s="96" t="s">
        <v>367</v>
      </c>
      <c r="C61" s="85" t="s">
        <v>368</v>
      </c>
      <c r="D61" s="87">
        <f t="shared" si="15"/>
        <v>3239</v>
      </c>
      <c r="E61" s="87">
        <f t="shared" si="16"/>
        <v>1444</v>
      </c>
      <c r="F61" s="87">
        <v>1444</v>
      </c>
      <c r="G61" s="87">
        <v>0</v>
      </c>
      <c r="H61" s="87">
        <f t="shared" si="17"/>
        <v>0</v>
      </c>
      <c r="I61" s="87">
        <v>0</v>
      </c>
      <c r="J61" s="87">
        <v>0</v>
      </c>
      <c r="K61" s="87">
        <f t="shared" si="18"/>
        <v>1795</v>
      </c>
      <c r="L61" s="87">
        <v>0</v>
      </c>
      <c r="M61" s="87">
        <v>1795</v>
      </c>
      <c r="N61" s="87">
        <f t="shared" si="19"/>
        <v>3239</v>
      </c>
      <c r="O61" s="87">
        <f t="shared" si="20"/>
        <v>1444</v>
      </c>
      <c r="P61" s="87">
        <v>1444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1795</v>
      </c>
      <c r="W61" s="87">
        <v>1795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0</v>
      </c>
      <c r="AD61" s="87">
        <v>0</v>
      </c>
      <c r="AE61" s="87">
        <v>0</v>
      </c>
      <c r="AF61" s="87">
        <f t="shared" si="23"/>
        <v>14</v>
      </c>
      <c r="AG61" s="87">
        <v>14</v>
      </c>
      <c r="AH61" s="87">
        <v>0</v>
      </c>
      <c r="AI61" s="87">
        <v>0</v>
      </c>
      <c r="AJ61" s="87">
        <f t="shared" si="24"/>
        <v>14</v>
      </c>
      <c r="AK61" s="87">
        <v>0</v>
      </c>
      <c r="AL61" s="87">
        <v>0</v>
      </c>
      <c r="AM61" s="87">
        <v>1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13</v>
      </c>
      <c r="AT61" s="87">
        <f t="shared" si="25"/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13</v>
      </c>
      <c r="BA61" s="87">
        <v>13</v>
      </c>
      <c r="BB61" s="87">
        <v>0</v>
      </c>
      <c r="BC61" s="87">
        <v>0</v>
      </c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12000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12100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12202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12203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12204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12205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12206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12207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12208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12210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12211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12212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12213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12215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12216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12217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12218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12219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12220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12221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12222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12223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12224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12225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12226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12227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12228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12229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12230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12231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12232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12233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12234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12235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12236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12237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12238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12239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12322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12329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12342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12347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12349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12403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12409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12410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12421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12422</v>
      </c>
      <c r="AG54" s="2">
        <v>54</v>
      </c>
    </row>
    <row r="55" spans="27:36" x14ac:dyDescent="0.15">
      <c r="AD55" s="2"/>
      <c r="AF55" s="2" t="str">
        <f>+水洗化人口等!B55</f>
        <v>12423</v>
      </c>
      <c r="AG55" s="2">
        <v>55</v>
      </c>
    </row>
    <row r="56" spans="27:36" x14ac:dyDescent="0.15">
      <c r="AF56" s="2" t="str">
        <f>+水洗化人口等!B56</f>
        <v>12424</v>
      </c>
      <c r="AG56" s="2">
        <v>56</v>
      </c>
    </row>
    <row r="57" spans="27:36" x14ac:dyDescent="0.15">
      <c r="AF57" s="2" t="str">
        <f>+水洗化人口等!B57</f>
        <v>12426</v>
      </c>
      <c r="AG57" s="2">
        <v>57</v>
      </c>
    </row>
    <row r="58" spans="27:36" x14ac:dyDescent="0.15">
      <c r="AF58" s="2" t="str">
        <f>+水洗化人口等!B58</f>
        <v>12427</v>
      </c>
      <c r="AG58" s="2">
        <v>58</v>
      </c>
    </row>
    <row r="59" spans="27:36" x14ac:dyDescent="0.15">
      <c r="AF59" s="2" t="str">
        <f>+水洗化人口等!B59</f>
        <v>12441</v>
      </c>
      <c r="AG59" s="2">
        <v>59</v>
      </c>
    </row>
    <row r="60" spans="27:36" x14ac:dyDescent="0.15">
      <c r="AF60" s="2" t="str">
        <f>+水洗化人口等!B60</f>
        <v>12443</v>
      </c>
      <c r="AG60" s="2">
        <v>60</v>
      </c>
    </row>
    <row r="61" spans="27:36" x14ac:dyDescent="0.15">
      <c r="AF61" s="2" t="str">
        <f>+水洗化人口等!B61</f>
        <v>12463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2025-01-10T05:54:18Z</dcterms:modified>
</cp:coreProperties>
</file>