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11埼玉県\環境省廃棄物実態調査集約結果（11埼玉県）\"/>
    </mc:Choice>
  </mc:AlternateContent>
  <xr:revisionPtr revIDLastSave="0" documentId="13_ncr:1_{69AFC203-9675-4388-A501-0AA5791925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水洗化人口等!$A$6:$AD$69</definedName>
    <definedName name="_xlnm.Print_Area" localSheetId="2">し尿集計結果!$A$1:$M$37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N50" i="2" s="1"/>
  <c r="AC51" i="2"/>
  <c r="AC52" i="2"/>
  <c r="AC53" i="2"/>
  <c r="AC54" i="2"/>
  <c r="N54" i="2" s="1"/>
  <c r="AC55" i="2"/>
  <c r="AC56" i="2"/>
  <c r="AC57" i="2"/>
  <c r="AC58" i="2"/>
  <c r="AC59" i="2"/>
  <c r="AC60" i="2"/>
  <c r="AC61" i="2"/>
  <c r="AC62" i="2"/>
  <c r="AC63" i="2"/>
  <c r="AC64" i="2"/>
  <c r="AC65" i="2"/>
  <c r="AC66" i="2"/>
  <c r="N66" i="2" s="1"/>
  <c r="AC67" i="2"/>
  <c r="AC68" i="2"/>
  <c r="AC69" i="2"/>
  <c r="AC70" i="2"/>
  <c r="V8" i="2"/>
  <c r="N8" i="2" s="1"/>
  <c r="V9" i="2"/>
  <c r="N9" i="2" s="1"/>
  <c r="V10" i="2"/>
  <c r="V11" i="2"/>
  <c r="N11" i="2" s="1"/>
  <c r="V12" i="2"/>
  <c r="V13" i="2"/>
  <c r="V14" i="2"/>
  <c r="V15" i="2"/>
  <c r="V16" i="2"/>
  <c r="V17" i="2"/>
  <c r="V18" i="2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N27" i="2" s="1"/>
  <c r="V28" i="2"/>
  <c r="V29" i="2"/>
  <c r="N29" i="2" s="1"/>
  <c r="V30" i="2"/>
  <c r="N30" i="2" s="1"/>
  <c r="V31" i="2"/>
  <c r="N31" i="2" s="1"/>
  <c r="V32" i="2"/>
  <c r="N32" i="2" s="1"/>
  <c r="V33" i="2"/>
  <c r="V34" i="2"/>
  <c r="V35" i="2"/>
  <c r="N35" i="2" s="1"/>
  <c r="V36" i="2"/>
  <c r="V37" i="2"/>
  <c r="V38" i="2"/>
  <c r="V39" i="2"/>
  <c r="V40" i="2"/>
  <c r="V41" i="2"/>
  <c r="V42" i="2"/>
  <c r="V43" i="2"/>
  <c r="N43" i="2" s="1"/>
  <c r="V44" i="2"/>
  <c r="V45" i="2"/>
  <c r="V46" i="2"/>
  <c r="N46" i="2" s="1"/>
  <c r="V47" i="2"/>
  <c r="V48" i="2"/>
  <c r="V49" i="2"/>
  <c r="V50" i="2"/>
  <c r="V51" i="2"/>
  <c r="N51" i="2" s="1"/>
  <c r="V52" i="2"/>
  <c r="V53" i="2"/>
  <c r="V54" i="2"/>
  <c r="V55" i="2"/>
  <c r="N55" i="2" s="1"/>
  <c r="V56" i="2"/>
  <c r="N56" i="2" s="1"/>
  <c r="V57" i="2"/>
  <c r="N57" i="2" s="1"/>
  <c r="V58" i="2"/>
  <c r="V59" i="2"/>
  <c r="N59" i="2" s="1"/>
  <c r="V60" i="2"/>
  <c r="V61" i="2"/>
  <c r="N61" i="2" s="1"/>
  <c r="V62" i="2"/>
  <c r="N62" i="2" s="1"/>
  <c r="V63" i="2"/>
  <c r="V64" i="2"/>
  <c r="V65" i="2"/>
  <c r="V66" i="2"/>
  <c r="V67" i="2"/>
  <c r="N67" i="2" s="1"/>
  <c r="V68" i="2"/>
  <c r="V69" i="2"/>
  <c r="V70" i="2"/>
  <c r="O8" i="2"/>
  <c r="O9" i="2"/>
  <c r="O10" i="2"/>
  <c r="O11" i="2"/>
  <c r="O12" i="2"/>
  <c r="N12" i="2" s="1"/>
  <c r="O13" i="2"/>
  <c r="O14" i="2"/>
  <c r="O15" i="2"/>
  <c r="O16" i="2"/>
  <c r="O17" i="2"/>
  <c r="O18" i="2"/>
  <c r="O19" i="2"/>
  <c r="O20" i="2"/>
  <c r="N20" i="2" s="1"/>
  <c r="O21" i="2"/>
  <c r="O22" i="2"/>
  <c r="O23" i="2"/>
  <c r="O24" i="2"/>
  <c r="O25" i="2"/>
  <c r="O26" i="2"/>
  <c r="O27" i="2"/>
  <c r="O28" i="2"/>
  <c r="N28" i="2" s="1"/>
  <c r="O29" i="2"/>
  <c r="O30" i="2"/>
  <c r="O31" i="2"/>
  <c r="O32" i="2"/>
  <c r="O33" i="2"/>
  <c r="N33" i="2" s="1"/>
  <c r="O34" i="2"/>
  <c r="O35" i="2"/>
  <c r="O36" i="2"/>
  <c r="N36" i="2" s="1"/>
  <c r="O37" i="2"/>
  <c r="O38" i="2"/>
  <c r="O39" i="2"/>
  <c r="O40" i="2"/>
  <c r="O41" i="2"/>
  <c r="O42" i="2"/>
  <c r="O43" i="2"/>
  <c r="O44" i="2"/>
  <c r="N44" i="2" s="1"/>
  <c r="O45" i="2"/>
  <c r="O46" i="2"/>
  <c r="O47" i="2"/>
  <c r="O48" i="2"/>
  <c r="O49" i="2"/>
  <c r="O50" i="2"/>
  <c r="O51" i="2"/>
  <c r="O52" i="2"/>
  <c r="N52" i="2" s="1"/>
  <c r="O53" i="2"/>
  <c r="O54" i="2"/>
  <c r="O55" i="2"/>
  <c r="O56" i="2"/>
  <c r="O57" i="2"/>
  <c r="O58" i="2"/>
  <c r="O59" i="2"/>
  <c r="O60" i="2"/>
  <c r="N60" i="2" s="1"/>
  <c r="O61" i="2"/>
  <c r="O62" i="2"/>
  <c r="O63" i="2"/>
  <c r="O64" i="2"/>
  <c r="O65" i="2"/>
  <c r="O66" i="2"/>
  <c r="O67" i="2"/>
  <c r="O68" i="2"/>
  <c r="N68" i="2" s="1"/>
  <c r="O69" i="2"/>
  <c r="O70" i="2"/>
  <c r="N13" i="2"/>
  <c r="N14" i="2"/>
  <c r="N15" i="2"/>
  <c r="N16" i="2"/>
  <c r="N17" i="2"/>
  <c r="N21" i="2"/>
  <c r="N22" i="2"/>
  <c r="N37" i="2"/>
  <c r="N38" i="2"/>
  <c r="N39" i="2"/>
  <c r="N40" i="2"/>
  <c r="N41" i="2"/>
  <c r="N45" i="2"/>
  <c r="N47" i="2"/>
  <c r="N48" i="2"/>
  <c r="N49" i="2"/>
  <c r="N53" i="2"/>
  <c r="N63" i="2"/>
  <c r="N64" i="2"/>
  <c r="N65" i="2"/>
  <c r="N69" i="2"/>
  <c r="N7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D22" i="2" s="1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D38" i="2" s="1"/>
  <c r="K39" i="2"/>
  <c r="K40" i="2"/>
  <c r="K41" i="2"/>
  <c r="K42" i="2"/>
  <c r="K43" i="2"/>
  <c r="K44" i="2"/>
  <c r="K45" i="2"/>
  <c r="K46" i="2"/>
  <c r="K47" i="2"/>
  <c r="K48" i="2"/>
  <c r="K49" i="2"/>
  <c r="K50" i="2"/>
  <c r="D50" i="2" s="1"/>
  <c r="K51" i="2"/>
  <c r="K52" i="2"/>
  <c r="K53" i="2"/>
  <c r="K54" i="2"/>
  <c r="D54" i="2" s="1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D70" i="2" s="1"/>
  <c r="H8" i="2"/>
  <c r="H9" i="2"/>
  <c r="H10" i="2"/>
  <c r="H11" i="2"/>
  <c r="H12" i="2"/>
  <c r="H13" i="2"/>
  <c r="H14" i="2"/>
  <c r="H15" i="2"/>
  <c r="D15" i="2" s="1"/>
  <c r="H16" i="2"/>
  <c r="H17" i="2"/>
  <c r="H18" i="2"/>
  <c r="H19" i="2"/>
  <c r="D19" i="2" s="1"/>
  <c r="H20" i="2"/>
  <c r="D20" i="2" s="1"/>
  <c r="H21" i="2"/>
  <c r="D21" i="2" s="1"/>
  <c r="H22" i="2"/>
  <c r="H23" i="2"/>
  <c r="D23" i="2" s="1"/>
  <c r="H24" i="2"/>
  <c r="H25" i="2"/>
  <c r="D25" i="2" s="1"/>
  <c r="H26" i="2"/>
  <c r="D26" i="2" s="1"/>
  <c r="H27" i="2"/>
  <c r="D27" i="2" s="1"/>
  <c r="H28" i="2"/>
  <c r="D28" i="2" s="1"/>
  <c r="H29" i="2"/>
  <c r="H30" i="2"/>
  <c r="H31" i="2"/>
  <c r="D31" i="2" s="1"/>
  <c r="H32" i="2"/>
  <c r="H33" i="2"/>
  <c r="H34" i="2"/>
  <c r="H35" i="2"/>
  <c r="H36" i="2"/>
  <c r="H37" i="2"/>
  <c r="D37" i="2" s="1"/>
  <c r="H38" i="2"/>
  <c r="H39" i="2"/>
  <c r="D39" i="2" s="1"/>
  <c r="H40" i="2"/>
  <c r="H41" i="2"/>
  <c r="H42" i="2"/>
  <c r="H43" i="2"/>
  <c r="D43" i="2" s="1"/>
  <c r="H44" i="2"/>
  <c r="D44" i="2" s="1"/>
  <c r="H45" i="2"/>
  <c r="D45" i="2" s="1"/>
  <c r="H46" i="2"/>
  <c r="H47" i="2"/>
  <c r="D47" i="2" s="1"/>
  <c r="H48" i="2"/>
  <c r="H49" i="2"/>
  <c r="H50" i="2"/>
  <c r="H51" i="2"/>
  <c r="D51" i="2" s="1"/>
  <c r="H52" i="2"/>
  <c r="D52" i="2" s="1"/>
  <c r="H53" i="2"/>
  <c r="D53" i="2" s="1"/>
  <c r="H54" i="2"/>
  <c r="H55" i="2"/>
  <c r="D55" i="2" s="1"/>
  <c r="H56" i="2"/>
  <c r="H57" i="2"/>
  <c r="H58" i="2"/>
  <c r="H59" i="2"/>
  <c r="H60" i="2"/>
  <c r="H61" i="2"/>
  <c r="H62" i="2"/>
  <c r="H63" i="2"/>
  <c r="D63" i="2" s="1"/>
  <c r="H64" i="2"/>
  <c r="H65" i="2"/>
  <c r="H66" i="2"/>
  <c r="H67" i="2"/>
  <c r="H68" i="2"/>
  <c r="D68" i="2" s="1"/>
  <c r="H69" i="2"/>
  <c r="D69" i="2" s="1"/>
  <c r="H70" i="2"/>
  <c r="E8" i="2"/>
  <c r="D8" i="2" s="1"/>
  <c r="E9" i="2"/>
  <c r="E10" i="2"/>
  <c r="E11" i="2"/>
  <c r="E12" i="2"/>
  <c r="D12" i="2" s="1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D24" i="2" s="1"/>
  <c r="E25" i="2"/>
  <c r="E26" i="2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E39" i="2"/>
  <c r="E40" i="2"/>
  <c r="D40" i="2" s="1"/>
  <c r="E41" i="2"/>
  <c r="D41" i="2" s="1"/>
  <c r="E42" i="2"/>
  <c r="E43" i="2"/>
  <c r="E44" i="2"/>
  <c r="E45" i="2"/>
  <c r="E46" i="2"/>
  <c r="E47" i="2"/>
  <c r="E48" i="2"/>
  <c r="D48" i="2" s="1"/>
  <c r="E49" i="2"/>
  <c r="E50" i="2"/>
  <c r="E51" i="2"/>
  <c r="E52" i="2"/>
  <c r="E53" i="2"/>
  <c r="E54" i="2"/>
  <c r="E55" i="2"/>
  <c r="E56" i="2"/>
  <c r="D56" i="2" s="1"/>
  <c r="E57" i="2"/>
  <c r="D57" i="2" s="1"/>
  <c r="E58" i="2"/>
  <c r="E59" i="2"/>
  <c r="E60" i="2"/>
  <c r="E61" i="2"/>
  <c r="E62" i="2"/>
  <c r="E63" i="2"/>
  <c r="E64" i="2"/>
  <c r="D64" i="2" s="1"/>
  <c r="E65" i="2"/>
  <c r="E66" i="2"/>
  <c r="E67" i="2"/>
  <c r="E68" i="2"/>
  <c r="E69" i="2"/>
  <c r="E70" i="2"/>
  <c r="D9" i="2"/>
  <c r="D10" i="2"/>
  <c r="D11" i="2"/>
  <c r="D13" i="2"/>
  <c r="D17" i="2"/>
  <c r="D18" i="2"/>
  <c r="D29" i="2"/>
  <c r="D33" i="2"/>
  <c r="D34" i="2"/>
  <c r="D35" i="2"/>
  <c r="D36" i="2"/>
  <c r="D42" i="2"/>
  <c r="D49" i="2"/>
  <c r="D58" i="2"/>
  <c r="D59" i="2"/>
  <c r="D60" i="2"/>
  <c r="D61" i="2"/>
  <c r="D65" i="2"/>
  <c r="D66" i="2"/>
  <c r="D67" i="2"/>
  <c r="P8" i="1"/>
  <c r="P9" i="1"/>
  <c r="P10" i="1"/>
  <c r="P11" i="1"/>
  <c r="I11" i="1" s="1"/>
  <c r="P12" i="1"/>
  <c r="P13" i="1"/>
  <c r="P14" i="1"/>
  <c r="P15" i="1"/>
  <c r="I15" i="1" s="1"/>
  <c r="D15" i="1" s="1"/>
  <c r="P16" i="1"/>
  <c r="I16" i="1" s="1"/>
  <c r="D16" i="1" s="1"/>
  <c r="P17" i="1"/>
  <c r="I17" i="1" s="1"/>
  <c r="P18" i="1"/>
  <c r="I18" i="1" s="1"/>
  <c r="D18" i="1" s="1"/>
  <c r="F18" i="1" s="1"/>
  <c r="P19" i="1"/>
  <c r="I19" i="1" s="1"/>
  <c r="D19" i="1" s="1"/>
  <c r="P20" i="1"/>
  <c r="I20" i="1" s="1"/>
  <c r="D20" i="1" s="1"/>
  <c r="P21" i="1"/>
  <c r="I21" i="1" s="1"/>
  <c r="D21" i="1" s="1"/>
  <c r="P22" i="1"/>
  <c r="I22" i="1" s="1"/>
  <c r="D22" i="1" s="1"/>
  <c r="P23" i="1"/>
  <c r="I23" i="1" s="1"/>
  <c r="D23" i="1" s="1"/>
  <c r="P24" i="1"/>
  <c r="P25" i="1"/>
  <c r="P26" i="1"/>
  <c r="P27" i="1"/>
  <c r="I27" i="1" s="1"/>
  <c r="P28" i="1"/>
  <c r="P29" i="1"/>
  <c r="P30" i="1"/>
  <c r="P31" i="1"/>
  <c r="I31" i="1" s="1"/>
  <c r="D31" i="1" s="1"/>
  <c r="P32" i="1"/>
  <c r="I32" i="1" s="1"/>
  <c r="D32" i="1" s="1"/>
  <c r="P33" i="1"/>
  <c r="I33" i="1" s="1"/>
  <c r="P34" i="1"/>
  <c r="I34" i="1" s="1"/>
  <c r="D34" i="1" s="1"/>
  <c r="F34" i="1" s="1"/>
  <c r="P35" i="1"/>
  <c r="I35" i="1" s="1"/>
  <c r="D35" i="1" s="1"/>
  <c r="P36" i="1"/>
  <c r="I36" i="1" s="1"/>
  <c r="D36" i="1" s="1"/>
  <c r="P37" i="1"/>
  <c r="I37" i="1" s="1"/>
  <c r="D37" i="1" s="1"/>
  <c r="P38" i="1"/>
  <c r="I38" i="1" s="1"/>
  <c r="D38" i="1" s="1"/>
  <c r="P39" i="1"/>
  <c r="I39" i="1" s="1"/>
  <c r="D39" i="1" s="1"/>
  <c r="P40" i="1"/>
  <c r="P41" i="1"/>
  <c r="I41" i="1" s="1"/>
  <c r="P42" i="1"/>
  <c r="P43" i="1"/>
  <c r="I43" i="1" s="1"/>
  <c r="P44" i="1"/>
  <c r="P45" i="1"/>
  <c r="P46" i="1"/>
  <c r="P47" i="1"/>
  <c r="P48" i="1"/>
  <c r="P49" i="1"/>
  <c r="I49" i="1" s="1"/>
  <c r="P50" i="1"/>
  <c r="I50" i="1" s="1"/>
  <c r="D50" i="1" s="1"/>
  <c r="F50" i="1" s="1"/>
  <c r="P51" i="1"/>
  <c r="I51" i="1" s="1"/>
  <c r="D51" i="1" s="1"/>
  <c r="P52" i="1"/>
  <c r="P53" i="1"/>
  <c r="I53" i="1" s="1"/>
  <c r="D53" i="1" s="1"/>
  <c r="P54" i="1"/>
  <c r="I54" i="1" s="1"/>
  <c r="D54" i="1" s="1"/>
  <c r="P55" i="1"/>
  <c r="I55" i="1" s="1"/>
  <c r="D55" i="1" s="1"/>
  <c r="P56" i="1"/>
  <c r="P57" i="1"/>
  <c r="P58" i="1"/>
  <c r="I58" i="1" s="1"/>
  <c r="D58" i="1" s="1"/>
  <c r="F58" i="1" s="1"/>
  <c r="P59" i="1"/>
  <c r="I59" i="1" s="1"/>
  <c r="P60" i="1"/>
  <c r="P61" i="1"/>
  <c r="P62" i="1"/>
  <c r="P63" i="1"/>
  <c r="I63" i="1" s="1"/>
  <c r="D63" i="1" s="1"/>
  <c r="P64" i="1"/>
  <c r="P65" i="1"/>
  <c r="P66" i="1"/>
  <c r="P67" i="1"/>
  <c r="I67" i="1" s="1"/>
  <c r="D67" i="1" s="1"/>
  <c r="P68" i="1"/>
  <c r="P69" i="1"/>
  <c r="P70" i="1"/>
  <c r="I8" i="1"/>
  <c r="D8" i="1" s="1"/>
  <c r="I9" i="1"/>
  <c r="I10" i="1"/>
  <c r="D10" i="1" s="1"/>
  <c r="F10" i="1" s="1"/>
  <c r="I12" i="1"/>
  <c r="D12" i="1" s="1"/>
  <c r="I13" i="1"/>
  <c r="I14" i="1"/>
  <c r="I24" i="1"/>
  <c r="D24" i="1" s="1"/>
  <c r="I25" i="1"/>
  <c r="I26" i="1"/>
  <c r="D26" i="1" s="1"/>
  <c r="F26" i="1" s="1"/>
  <c r="I28" i="1"/>
  <c r="D28" i="1" s="1"/>
  <c r="I29" i="1"/>
  <c r="D29" i="1" s="1"/>
  <c r="I30" i="1"/>
  <c r="D30" i="1" s="1"/>
  <c r="I40" i="1"/>
  <c r="I42" i="1"/>
  <c r="I44" i="1"/>
  <c r="I45" i="1"/>
  <c r="I46" i="1"/>
  <c r="D46" i="1" s="1"/>
  <c r="I47" i="1"/>
  <c r="D47" i="1" s="1"/>
  <c r="I48" i="1"/>
  <c r="D48" i="1" s="1"/>
  <c r="I52" i="1"/>
  <c r="D52" i="1" s="1"/>
  <c r="I56" i="1"/>
  <c r="D56" i="1" s="1"/>
  <c r="I57" i="1"/>
  <c r="I60" i="1"/>
  <c r="I61" i="1"/>
  <c r="I62" i="1"/>
  <c r="I64" i="1"/>
  <c r="D64" i="1" s="1"/>
  <c r="I65" i="1"/>
  <c r="I66" i="1"/>
  <c r="D66" i="1" s="1"/>
  <c r="F66" i="1" s="1"/>
  <c r="I68" i="1"/>
  <c r="I69" i="1"/>
  <c r="I70" i="1"/>
  <c r="E8" i="1"/>
  <c r="E9" i="1"/>
  <c r="D9" i="1" s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25" i="1" s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D44" i="1" s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D57" i="1" s="1"/>
  <c r="E58" i="1"/>
  <c r="E59" i="1"/>
  <c r="E60" i="1"/>
  <c r="D60" i="1" s="1"/>
  <c r="E61" i="1"/>
  <c r="D61" i="1" s="1"/>
  <c r="E62" i="1"/>
  <c r="E63" i="1"/>
  <c r="E64" i="1"/>
  <c r="E65" i="1"/>
  <c r="E66" i="1"/>
  <c r="E67" i="1"/>
  <c r="E68" i="1"/>
  <c r="E69" i="1"/>
  <c r="E70" i="1"/>
  <c r="D13" i="1"/>
  <c r="T13" i="1" s="1"/>
  <c r="D14" i="1"/>
  <c r="N14" i="1" s="1"/>
  <c r="D40" i="1"/>
  <c r="J40" i="1" s="1"/>
  <c r="D42" i="1"/>
  <c r="F42" i="1" s="1"/>
  <c r="D45" i="1"/>
  <c r="T45" i="1" s="1"/>
  <c r="D62" i="1"/>
  <c r="N62" i="1" s="1"/>
  <c r="D68" i="1"/>
  <c r="T68" i="1" s="1"/>
  <c r="D69" i="1"/>
  <c r="T69" i="1" s="1"/>
  <c r="D70" i="1"/>
  <c r="N70" i="1" s="1"/>
  <c r="J64" i="1" l="1"/>
  <c r="F64" i="1"/>
  <c r="J32" i="1"/>
  <c r="F32" i="1"/>
  <c r="J56" i="1"/>
  <c r="F56" i="1"/>
  <c r="T53" i="1"/>
  <c r="L53" i="1"/>
  <c r="T37" i="1"/>
  <c r="L37" i="1"/>
  <c r="T21" i="1"/>
  <c r="L21" i="1"/>
  <c r="T28" i="1"/>
  <c r="N28" i="1"/>
  <c r="N54" i="1"/>
  <c r="J54" i="1"/>
  <c r="T36" i="1"/>
  <c r="N36" i="1"/>
  <c r="T20" i="1"/>
  <c r="N20" i="1"/>
  <c r="N46" i="1"/>
  <c r="J46" i="1"/>
  <c r="J8" i="1"/>
  <c r="F8" i="1"/>
  <c r="N38" i="1"/>
  <c r="J38" i="1"/>
  <c r="N30" i="1"/>
  <c r="J30" i="1"/>
  <c r="J16" i="1"/>
  <c r="F16" i="1"/>
  <c r="N22" i="1"/>
  <c r="J22" i="1"/>
  <c r="T29" i="1"/>
  <c r="L29" i="1"/>
  <c r="J24" i="1"/>
  <c r="F24" i="1"/>
  <c r="T61" i="1"/>
  <c r="L61" i="1"/>
  <c r="T60" i="1"/>
  <c r="N60" i="1"/>
  <c r="T44" i="1"/>
  <c r="N44" i="1"/>
  <c r="T52" i="1"/>
  <c r="N52" i="1"/>
  <c r="T12" i="1"/>
  <c r="N12" i="1"/>
  <c r="J48" i="1"/>
  <c r="F48" i="1"/>
  <c r="N58" i="2"/>
  <c r="N42" i="2"/>
  <c r="N26" i="2"/>
  <c r="N10" i="2"/>
  <c r="D59" i="1"/>
  <c r="F59" i="1" s="1"/>
  <c r="D43" i="1"/>
  <c r="D27" i="1"/>
  <c r="L27" i="1" s="1"/>
  <c r="D11" i="1"/>
  <c r="J11" i="1" s="1"/>
  <c r="J70" i="1"/>
  <c r="D41" i="1"/>
  <c r="T41" i="1" s="1"/>
  <c r="D62" i="2"/>
  <c r="D46" i="2"/>
  <c r="D30" i="2"/>
  <c r="D14" i="2"/>
  <c r="N18" i="2"/>
  <c r="J62" i="1"/>
  <c r="F40" i="1"/>
  <c r="L13" i="1"/>
  <c r="N68" i="1"/>
  <c r="D65" i="1"/>
  <c r="D49" i="1"/>
  <c r="L49" i="1" s="1"/>
  <c r="D33" i="1"/>
  <c r="D17" i="1"/>
  <c r="J17" i="1" s="1"/>
  <c r="J14" i="1"/>
  <c r="L69" i="1"/>
  <c r="L45" i="1"/>
  <c r="L47" i="1"/>
  <c r="N47" i="1"/>
  <c r="T47" i="1"/>
  <c r="F47" i="1"/>
  <c r="J47" i="1"/>
  <c r="L55" i="1"/>
  <c r="N55" i="1"/>
  <c r="T55" i="1"/>
  <c r="F55" i="1"/>
  <c r="J55" i="1"/>
  <c r="J49" i="1"/>
  <c r="F49" i="1"/>
  <c r="L39" i="1"/>
  <c r="N39" i="1"/>
  <c r="T39" i="1"/>
  <c r="F39" i="1"/>
  <c r="J39" i="1"/>
  <c r="J65" i="1"/>
  <c r="L65" i="1"/>
  <c r="N65" i="1"/>
  <c r="T65" i="1"/>
  <c r="F65" i="1"/>
  <c r="J57" i="1"/>
  <c r="L57" i="1"/>
  <c r="N57" i="1"/>
  <c r="T57" i="1"/>
  <c r="F57" i="1"/>
  <c r="J41" i="1"/>
  <c r="L41" i="1"/>
  <c r="N41" i="1"/>
  <c r="F41" i="1"/>
  <c r="J33" i="1"/>
  <c r="L33" i="1"/>
  <c r="N33" i="1"/>
  <c r="T33" i="1"/>
  <c r="F33" i="1"/>
  <c r="J25" i="1"/>
  <c r="L25" i="1"/>
  <c r="N25" i="1"/>
  <c r="T25" i="1"/>
  <c r="F25" i="1"/>
  <c r="J9" i="1"/>
  <c r="L9" i="1"/>
  <c r="N9" i="1"/>
  <c r="T9" i="1"/>
  <c r="F9" i="1"/>
  <c r="L63" i="1"/>
  <c r="N63" i="1"/>
  <c r="T63" i="1"/>
  <c r="F63" i="1"/>
  <c r="J63" i="1"/>
  <c r="L15" i="1"/>
  <c r="N15" i="1"/>
  <c r="T15" i="1"/>
  <c r="F15" i="1"/>
  <c r="J15" i="1"/>
  <c r="L23" i="1"/>
  <c r="N23" i="1"/>
  <c r="T23" i="1"/>
  <c r="F23" i="1"/>
  <c r="J23" i="1"/>
  <c r="L31" i="1"/>
  <c r="N31" i="1"/>
  <c r="T31" i="1"/>
  <c r="F31" i="1"/>
  <c r="J31" i="1"/>
  <c r="F67" i="1"/>
  <c r="J67" i="1"/>
  <c r="L67" i="1"/>
  <c r="N67" i="1"/>
  <c r="T67" i="1"/>
  <c r="F51" i="1"/>
  <c r="J51" i="1"/>
  <c r="L51" i="1"/>
  <c r="N51" i="1"/>
  <c r="T51" i="1"/>
  <c r="F43" i="1"/>
  <c r="J43" i="1"/>
  <c r="L43" i="1"/>
  <c r="N43" i="1"/>
  <c r="T43" i="1"/>
  <c r="F35" i="1"/>
  <c r="J35" i="1"/>
  <c r="L35" i="1"/>
  <c r="N35" i="1"/>
  <c r="T35" i="1"/>
  <c r="F27" i="1"/>
  <c r="J27" i="1"/>
  <c r="N27" i="1"/>
  <c r="T27" i="1"/>
  <c r="F19" i="1"/>
  <c r="J19" i="1"/>
  <c r="L19" i="1"/>
  <c r="N19" i="1"/>
  <c r="T19" i="1"/>
  <c r="F11" i="1"/>
  <c r="T50" i="1"/>
  <c r="T10" i="1"/>
  <c r="L70" i="1"/>
  <c r="L62" i="1"/>
  <c r="L54" i="1"/>
  <c r="L46" i="1"/>
  <c r="L38" i="1"/>
  <c r="L30" i="1"/>
  <c r="L22" i="1"/>
  <c r="L14" i="1"/>
  <c r="N69" i="1"/>
  <c r="N61" i="1"/>
  <c r="N53" i="1"/>
  <c r="N45" i="1"/>
  <c r="N37" i="1"/>
  <c r="N29" i="1"/>
  <c r="N21" i="1"/>
  <c r="N13" i="1"/>
  <c r="T42" i="1"/>
  <c r="J69" i="1"/>
  <c r="J61" i="1"/>
  <c r="J53" i="1"/>
  <c r="J45" i="1"/>
  <c r="J37" i="1"/>
  <c r="J29" i="1"/>
  <c r="J21" i="1"/>
  <c r="J13" i="1"/>
  <c r="L68" i="1"/>
  <c r="L60" i="1"/>
  <c r="L52" i="1"/>
  <c r="L44" i="1"/>
  <c r="L36" i="1"/>
  <c r="L28" i="1"/>
  <c r="L20" i="1"/>
  <c r="L12" i="1"/>
  <c r="T34" i="1"/>
  <c r="F70" i="1"/>
  <c r="F62" i="1"/>
  <c r="F54" i="1"/>
  <c r="F46" i="1"/>
  <c r="F38" i="1"/>
  <c r="F30" i="1"/>
  <c r="F22" i="1"/>
  <c r="F14" i="1"/>
  <c r="J68" i="1"/>
  <c r="J60" i="1"/>
  <c r="J52" i="1"/>
  <c r="J44" i="1"/>
  <c r="J36" i="1"/>
  <c r="J28" i="1"/>
  <c r="J20" i="1"/>
  <c r="J12" i="1"/>
  <c r="N66" i="1"/>
  <c r="N58" i="1"/>
  <c r="N50" i="1"/>
  <c r="N42" i="1"/>
  <c r="N34" i="1"/>
  <c r="N26" i="1"/>
  <c r="N18" i="1"/>
  <c r="N10" i="1"/>
  <c r="T64" i="1"/>
  <c r="T56" i="1"/>
  <c r="T48" i="1"/>
  <c r="T40" i="1"/>
  <c r="T32" i="1"/>
  <c r="T24" i="1"/>
  <c r="T16" i="1"/>
  <c r="T8" i="1"/>
  <c r="T58" i="1"/>
  <c r="F69" i="1"/>
  <c r="F61" i="1"/>
  <c r="F53" i="1"/>
  <c r="F45" i="1"/>
  <c r="F37" i="1"/>
  <c r="F29" i="1"/>
  <c r="F21" i="1"/>
  <c r="F13" i="1"/>
  <c r="L66" i="1"/>
  <c r="L58" i="1"/>
  <c r="L50" i="1"/>
  <c r="L42" i="1"/>
  <c r="L34" i="1"/>
  <c r="L26" i="1"/>
  <c r="L18" i="1"/>
  <c r="L10" i="1"/>
  <c r="F68" i="1"/>
  <c r="F60" i="1"/>
  <c r="F52" i="1"/>
  <c r="F44" i="1"/>
  <c r="F36" i="1"/>
  <c r="F28" i="1"/>
  <c r="F20" i="1"/>
  <c r="F12" i="1"/>
  <c r="J66" i="1"/>
  <c r="J58" i="1"/>
  <c r="J50" i="1"/>
  <c r="J42" i="1"/>
  <c r="J34" i="1"/>
  <c r="J26" i="1"/>
  <c r="J18" i="1"/>
  <c r="J10" i="1"/>
  <c r="N64" i="1"/>
  <c r="N56" i="1"/>
  <c r="N48" i="1"/>
  <c r="N40" i="1"/>
  <c r="N32" i="1"/>
  <c r="N24" i="1"/>
  <c r="N16" i="1"/>
  <c r="N8" i="1"/>
  <c r="T70" i="1"/>
  <c r="T62" i="1"/>
  <c r="T54" i="1"/>
  <c r="T46" i="1"/>
  <c r="T38" i="1"/>
  <c r="T30" i="1"/>
  <c r="T22" i="1"/>
  <c r="T14" i="1"/>
  <c r="T26" i="1"/>
  <c r="L64" i="1"/>
  <c r="L56" i="1"/>
  <c r="L48" i="1"/>
  <c r="L40" i="1"/>
  <c r="L32" i="1"/>
  <c r="L24" i="1"/>
  <c r="L16" i="1"/>
  <c r="L8" i="1"/>
  <c r="T66" i="1"/>
  <c r="T1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59" i="1" l="1"/>
  <c r="N59" i="1"/>
  <c r="F17" i="1"/>
  <c r="T11" i="1"/>
  <c r="L59" i="1"/>
  <c r="T17" i="1"/>
  <c r="N11" i="1"/>
  <c r="J59" i="1"/>
  <c r="N17" i="1"/>
  <c r="L11" i="1"/>
  <c r="L17" i="1"/>
  <c r="T49" i="1"/>
  <c r="N49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E7" i="1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<sst xmlns="http://schemas.openxmlformats.org/spreadsheetml/2006/main" count="1061" uniqueCount="388">
  <si>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</si>
  <si>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</si>
  <si>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</si>
  <si>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</si>
  <si>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</si>
  <si>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</si>
  <si>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</si>
  <si>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</si>
  <si>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</si>
  <si>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</si>
  <si>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</si>
  <si>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</si>
  <si>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</si>
  <si>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</si>
  <si>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</si>
  <si>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</si>
  <si>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</si>
  <si>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</si>
  <si>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</si>
  <si>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</si>
  <si>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</si>
  <si>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</si>
  <si>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</si>
  <si>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</si>
  <si>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</si>
  <si>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</si>
  <si>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</si>
  <si>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</si>
  <si>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</si>
  <si>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</si>
  <si>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</si>
  <si>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</si>
  <si>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</si>
  <si>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</si>
  <si>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</si>
  <si>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</si>
  <si>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</si>
  <si>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</si>
  <si>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</si>
  <si>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</si>
  <si>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</si>
  <si>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</si>
  <si>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</si>
  <si>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</si>
  <si>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</si>
  <si>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</si>
  <si>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</si>
  <si>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</si>
  <si>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</si>
  <si>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</si>
  <si>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</si>
  <si>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</si>
  <si>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</si>
  <si>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</si>
  <si>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</si>
  <si>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</si>
  <si>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</si>
  <si>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</si>
  <si>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</si>
  <si>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</si>
  <si>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</si>
  <si>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</si>
  <si>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</si>
  <si>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</si>
  <si>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</si>
  <si>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</si>
  <si>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</si>
  <si>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</si>
  <si>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</si>
  <si>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</si>
  <si>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</si>
  <si>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</si>
  <si>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</si>
  <si>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</si>
  <si>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</si>
  <si>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</si>
  <si>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</si>
  <si>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</si>
  <si>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</si>
  <si>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</si>
  <si>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</si>
  <si>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</si>
  <si>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</si>
  <si>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</si>
  <si>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</si>
  <si>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</si>
  <si>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</si>
  <si>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</si>
  <si>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</si>
  <si>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</si>
  <si>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</si>
  <si>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</si>
  <si>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</si>
  <si>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</si>
  <si>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</si>
  <si>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</si>
  <si>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</si>
  <si>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</si>
  <si>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</si>
  <si>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</si>
  <si>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</si>
  <si>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</si>
  <si>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</si>
  <si>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</si>
  <si>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</si>
  <si>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</si>
  <si>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</si>
  <si>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</si>
  <si>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</si>
  <si>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</si>
  <si>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</si>
  <si>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</si>
  <si>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</si>
  <si>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</si>
  <si>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</si>
  <si>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</si>
  <si>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</si>
  <si>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</si>
  <si>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</si>
  <si>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</si>
  <si>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</si>
  <si>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</si>
  <si>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</si>
  <si>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</si>
  <si>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</si>
  <si>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</si>
  <si>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</si>
  <si>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</si>
  <si>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</si>
  <si>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</si>
  <si>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</si>
  <si>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</si>
  <si>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</si>
  <si>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</si>
  <si>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</si>
  <si>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</si>
  <si>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</si>
  <si>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</si>
  <si>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</si>
  <si>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</si>
  <si>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</si>
  <si>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</si>
  <si>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</si>
  <si>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</si>
  <si>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</si>
  <si>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</si>
  <si>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</si>
  <si>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</si>
  <si>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</si>
  <si>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</si>
  <si>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</si>
  <si>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</si>
  <si>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</si>
  <si>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</si>
  <si>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</si>
  <si>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</si>
  <si>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</si>
  <si>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</si>
  <si>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</si>
  <si>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</si>
  <si>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</si>
  <si>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</si>
  <si>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</si>
  <si>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</si>
  <si>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</si>
  <si>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</si>
  <si>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</si>
  <si>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</si>
  <si>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</si>
  <si>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</si>
  <si>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</si>
  <si>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</si>
  <si>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</si>
  <si>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</si>
  <si>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</si>
  <si>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</si>
  <si>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</si>
  <si>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</si>
  <si>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</si>
  <si>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</si>
  <si>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</si>
  <si>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</si>
  <si>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</si>
  <si>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</si>
  <si>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</si>
  <si>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</si>
  <si>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</si>
  <si>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</si>
  <si>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</si>
  <si>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</si>
  <si>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</si>
  <si>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</si>
  <si>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</si>
  <si>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</si>
  <si>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</si>
  <si>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</si>
  <si>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</si>
  <si>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</si>
  <si>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</si>
  <si>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</si>
  <si>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</si>
  <si>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</si>
  <si>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</si>
  <si>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</si>
  <si>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</si>
  <si>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</si>
  <si>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</si>
  <si>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</si>
  <si>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</si>
  <si>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</si>
  <si>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</si>
  <si>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</si>
  <si>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</si>
  <si>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</si>
  <si>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</si>
  <si>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</si>
  <si>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</si>
  <si>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</si>
  <si>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</si>
  <si>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</si>
  <si>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</si>
  <si>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</si>
  <si>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</si>
  <si>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</si>
  <si>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</si>
  <si>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</si>
  <si>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</si>
  <si>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</si>
  <si>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</si>
  <si>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</si>
  <si>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</si>
  <si>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</si>
  <si>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</si>
  <si>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</si>
  <si>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</si>
  <si>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</si>
  <si>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</si>
  <si>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</si>
  <si>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</si>
  <si>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</si>
  <si>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</si>
  <si>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</si>
  <si>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</si>
  <si>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</si>
  <si>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</si>
  <si>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</si>
  <si>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</si>
  <si>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</si>
  <si>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</si>
  <si>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</si>
  <si>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</si>
  <si>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</si>
  <si>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</si>
  <si>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</si>
  <si>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</si>
  <si>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</si>
  <si>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11000</t>
  </si>
  <si>
    <t>水洗化人口等（令和5年度実績）</t>
    <phoneticPr fontId="3"/>
  </si>
  <si>
    <t>し尿処理の状況（令和5年度実績）</t>
    <phoneticPr fontId="3"/>
  </si>
  <si>
    <t>11100</t>
  </si>
  <si>
    <t>さいたま市</t>
  </si>
  <si>
    <t/>
  </si>
  <si>
    <t>○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</si>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</sst>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387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43</v>
      </c>
      <c r="B7" s="108" t="s">
        <v>256</v>
      </c>
      <c r="C7" s="92" t="s">
        <v>198</v>
      </c>
      <c r="D7" s="93">
        <f t="shared" ref="D7:D38" si="0">+SUM(E7,+I7)</f>
        <v>7379422</v>
      </c>
      <c r="E7" s="93">
        <f t="shared" ref="E7:E38" si="1">+SUM(G7+H7)</f>
        <v>63043</v>
      </c>
      <c r="F7" s="94">
        <f t="shared" ref="F7:F38" si="2">IF(D7&gt;0,E7/D7*100,"-")</f>
        <v>0.85430810163722848</v>
      </c>
      <c r="G7" s="93">
        <f>SUM(G$8:G$207)</f>
        <v>62850</v>
      </c>
      <c r="H7" s="93">
        <f>SUM(H$8:H$207)</f>
        <v>193</v>
      </c>
      <c r="I7" s="93">
        <f t="shared" ref="I7:I38" si="3">+SUM(K7,+M7,O7+P7)</f>
        <v>7316379</v>
      </c>
      <c r="J7" s="94">
        <f t="shared" ref="J7:J38" si="4">IF(D7&gt;0,I7/D7*100,"-")</f>
        <v>99.14569189836277</v>
      </c>
      <c r="K7" s="93">
        <f>SUM(K$8:K$207)</f>
        <v>5952220</v>
      </c>
      <c r="L7" s="94">
        <f t="shared" ref="L7:L38" si="5">IF(D7&gt;0,K7/D7*100,"-")</f>
        <v>80.659704784466854</v>
      </c>
      <c r="M7" s="93">
        <f>SUM(M$8:M$207)</f>
        <v>854</v>
      </c>
      <c r="N7" s="94">
        <f t="shared" ref="N7:N38" si="6">IF(D7&gt;0,M7/D7*100,"-")</f>
        <v>1.1572722091242377E-2</v>
      </c>
      <c r="O7" s="91">
        <f>SUM(O$8:O$207)</f>
        <v>73464</v>
      </c>
      <c r="P7" s="93">
        <f t="shared" ref="P7:P38" si="7">SUM(Q7:S7)</f>
        <v>1289841</v>
      </c>
      <c r="Q7" s="93">
        <f>SUM(Q$8:Q$207)</f>
        <v>507250</v>
      </c>
      <c r="R7" s="93">
        <f>SUM(R$8:R$207)</f>
        <v>773683</v>
      </c>
      <c r="S7" s="93">
        <f>SUM(S$8:S$207)</f>
        <v>8908</v>
      </c>
      <c r="T7" s="94">
        <f t="shared" ref="T7:T38" si="8">IF(D7&gt;0,P7/D7*100,"-")</f>
        <v>17.478889268021263</v>
      </c>
      <c r="U7" s="93">
        <f>SUM(U$8:U$207)</f>
        <v>223653</v>
      </c>
      <c r="V7" s="95">
        <f t="shared" ref="V7:AC7" si="9">COUNTIF(V$8:V$207,"○")</f>
        <v>16</v>
      </c>
      <c r="W7" s="95">
        <f t="shared" si="9"/>
        <v>26</v>
      </c>
      <c r="X7" s="95">
        <f t="shared" si="9"/>
        <v>0</v>
      </c>
      <c r="Y7" s="95">
        <f t="shared" si="9"/>
        <v>21</v>
      </c>
      <c r="Z7" s="95">
        <f t="shared" si="9"/>
        <v>11</v>
      </c>
      <c r="AA7" s="95">
        <f t="shared" si="9"/>
        <v>0</v>
      </c>
      <c r="AB7" s="95">
        <f t="shared" si="9"/>
        <v>0</v>
      </c>
      <c r="AC7" s="95">
        <f t="shared" si="9"/>
        <v>52</v>
      </c>
    </row>
    <row r="8" spans="1:31" ht="13.5" customHeight="1" x14ac:dyDescent="0.15">
      <c r="A8" s="85" t="s">
        <v>43</v>
      </c>
      <c r="B8" s="86" t="s">
        <v>259</v>
      </c>
      <c r="C8" s="85" t="s">
        <v>260</v>
      </c>
      <c r="D8" s="87">
        <f t="shared" si="0"/>
        <v>1343826</v>
      </c>
      <c r="E8" s="87">
        <f t="shared" si="1"/>
        <v>2475</v>
      </c>
      <c r="F8" s="106">
        <f t="shared" si="2"/>
        <v>0.1841756298806542</v>
      </c>
      <c r="G8" s="87">
        <v>2475</v>
      </c>
      <c r="H8" s="87">
        <v>0</v>
      </c>
      <c r="I8" s="87">
        <f t="shared" si="3"/>
        <v>1341351</v>
      </c>
      <c r="J8" s="88">
        <f t="shared" si="4"/>
        <v>99.815824370119344</v>
      </c>
      <c r="K8" s="87">
        <v>1253275</v>
      </c>
      <c r="L8" s="88">
        <f t="shared" si="5"/>
        <v>93.261702035829046</v>
      </c>
      <c r="M8" s="87">
        <v>854</v>
      </c>
      <c r="N8" s="88">
        <f t="shared" si="6"/>
        <v>6.3549894108314617E-2</v>
      </c>
      <c r="O8" s="87">
        <v>0</v>
      </c>
      <c r="P8" s="87">
        <f t="shared" si="7"/>
        <v>87222</v>
      </c>
      <c r="Q8" s="87">
        <v>40568</v>
      </c>
      <c r="R8" s="87">
        <v>46654</v>
      </c>
      <c r="S8" s="87">
        <v>0</v>
      </c>
      <c r="T8" s="88">
        <f t="shared" si="8"/>
        <v>6.490572440181988</v>
      </c>
      <c r="U8" s="87">
        <v>30774</v>
      </c>
      <c r="V8" s="85"/>
      <c r="W8" s="85" t="s">
        <v>262</v>
      </c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43</v>
      </c>
      <c r="B9" s="86" t="s">
        <v>263</v>
      </c>
      <c r="C9" s="85" t="s">
        <v>264</v>
      </c>
      <c r="D9" s="87">
        <f t="shared" si="0"/>
        <v>352836</v>
      </c>
      <c r="E9" s="87">
        <f t="shared" si="1"/>
        <v>1358</v>
      </c>
      <c r="F9" s="106">
        <f t="shared" si="2"/>
        <v>0.38488136131233774</v>
      </c>
      <c r="G9" s="87">
        <v>1352</v>
      </c>
      <c r="H9" s="87">
        <v>6</v>
      </c>
      <c r="I9" s="87">
        <f t="shared" si="3"/>
        <v>351478</v>
      </c>
      <c r="J9" s="88">
        <f t="shared" si="4"/>
        <v>99.615118638687662</v>
      </c>
      <c r="K9" s="87">
        <v>302072</v>
      </c>
      <c r="L9" s="88">
        <f t="shared" si="5"/>
        <v>85.612579215272817</v>
      </c>
      <c r="M9" s="87">
        <v>0</v>
      </c>
      <c r="N9" s="88">
        <f t="shared" si="6"/>
        <v>0</v>
      </c>
      <c r="O9" s="87">
        <v>2297</v>
      </c>
      <c r="P9" s="87">
        <f t="shared" si="7"/>
        <v>47109</v>
      </c>
      <c r="Q9" s="87">
        <v>14174</v>
      </c>
      <c r="R9" s="87">
        <v>32935</v>
      </c>
      <c r="S9" s="87">
        <v>0</v>
      </c>
      <c r="T9" s="88">
        <f t="shared" si="8"/>
        <v>13.351528755569159</v>
      </c>
      <c r="U9" s="87">
        <v>9784</v>
      </c>
      <c r="V9" s="85"/>
      <c r="W9" s="85" t="s">
        <v>262</v>
      </c>
      <c r="X9" s="85"/>
      <c r="Y9" s="85"/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43</v>
      </c>
      <c r="B10" s="86" t="s">
        <v>265</v>
      </c>
      <c r="C10" s="85" t="s">
        <v>266</v>
      </c>
      <c r="D10" s="87">
        <f t="shared" si="0"/>
        <v>192553</v>
      </c>
      <c r="E10" s="87">
        <f t="shared" si="1"/>
        <v>7309</v>
      </c>
      <c r="F10" s="106">
        <f t="shared" si="2"/>
        <v>3.795838029010195</v>
      </c>
      <c r="G10" s="87">
        <v>7309</v>
      </c>
      <c r="H10" s="87">
        <v>0</v>
      </c>
      <c r="I10" s="87">
        <f t="shared" si="3"/>
        <v>185244</v>
      </c>
      <c r="J10" s="88">
        <f t="shared" si="4"/>
        <v>96.204161970989816</v>
      </c>
      <c r="K10" s="87">
        <v>82380</v>
      </c>
      <c r="L10" s="88">
        <f t="shared" si="5"/>
        <v>42.783025972070028</v>
      </c>
      <c r="M10" s="87">
        <v>0</v>
      </c>
      <c r="N10" s="88">
        <f t="shared" si="6"/>
        <v>0</v>
      </c>
      <c r="O10" s="87">
        <v>7640</v>
      </c>
      <c r="P10" s="87">
        <f t="shared" si="7"/>
        <v>95224</v>
      </c>
      <c r="Q10" s="87">
        <v>38861</v>
      </c>
      <c r="R10" s="87">
        <v>56363</v>
      </c>
      <c r="S10" s="87">
        <v>0</v>
      </c>
      <c r="T10" s="88">
        <f t="shared" si="8"/>
        <v>49.453397246472406</v>
      </c>
      <c r="U10" s="87">
        <v>4568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43</v>
      </c>
      <c r="B11" s="86" t="s">
        <v>267</v>
      </c>
      <c r="C11" s="85" t="s">
        <v>268</v>
      </c>
      <c r="D11" s="87">
        <f t="shared" si="0"/>
        <v>605780</v>
      </c>
      <c r="E11" s="87">
        <f t="shared" si="1"/>
        <v>1596</v>
      </c>
      <c r="F11" s="106">
        <f t="shared" si="2"/>
        <v>0.26346198289808181</v>
      </c>
      <c r="G11" s="87">
        <v>1596</v>
      </c>
      <c r="H11" s="87">
        <v>0</v>
      </c>
      <c r="I11" s="87">
        <f t="shared" si="3"/>
        <v>604184</v>
      </c>
      <c r="J11" s="88">
        <f t="shared" si="4"/>
        <v>99.736538017101921</v>
      </c>
      <c r="K11" s="87">
        <v>506807</v>
      </c>
      <c r="L11" s="88">
        <f t="shared" si="5"/>
        <v>83.661890455280798</v>
      </c>
      <c r="M11" s="87">
        <v>0</v>
      </c>
      <c r="N11" s="88">
        <f t="shared" si="6"/>
        <v>0</v>
      </c>
      <c r="O11" s="87">
        <v>0</v>
      </c>
      <c r="P11" s="87">
        <f t="shared" si="7"/>
        <v>97377</v>
      </c>
      <c r="Q11" s="87">
        <v>50861</v>
      </c>
      <c r="R11" s="87">
        <v>46516</v>
      </c>
      <c r="S11" s="87">
        <v>0</v>
      </c>
      <c r="T11" s="88">
        <f t="shared" si="8"/>
        <v>16.074647561821124</v>
      </c>
      <c r="U11" s="87">
        <v>42036</v>
      </c>
      <c r="V11" s="85"/>
      <c r="W11" s="85" t="s">
        <v>262</v>
      </c>
      <c r="X11" s="85"/>
      <c r="Y11" s="85"/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43</v>
      </c>
      <c r="B12" s="86" t="s">
        <v>269</v>
      </c>
      <c r="C12" s="85" t="s">
        <v>270</v>
      </c>
      <c r="D12" s="87">
        <f t="shared" si="0"/>
        <v>78425</v>
      </c>
      <c r="E12" s="87">
        <f t="shared" si="1"/>
        <v>3334</v>
      </c>
      <c r="F12" s="106">
        <f t="shared" si="2"/>
        <v>4.2511954096270319</v>
      </c>
      <c r="G12" s="87">
        <v>3334</v>
      </c>
      <c r="H12" s="87">
        <v>0</v>
      </c>
      <c r="I12" s="87">
        <f t="shared" si="3"/>
        <v>75091</v>
      </c>
      <c r="J12" s="88">
        <f t="shared" si="4"/>
        <v>95.74880459037297</v>
      </c>
      <c r="K12" s="87">
        <v>45123</v>
      </c>
      <c r="L12" s="88">
        <f t="shared" si="5"/>
        <v>57.536499840612052</v>
      </c>
      <c r="M12" s="87">
        <v>0</v>
      </c>
      <c r="N12" s="88">
        <f t="shared" si="6"/>
        <v>0</v>
      </c>
      <c r="O12" s="87">
        <v>0</v>
      </c>
      <c r="P12" s="87">
        <f t="shared" si="7"/>
        <v>29968</v>
      </c>
      <c r="Q12" s="87">
        <v>6906</v>
      </c>
      <c r="R12" s="87">
        <v>23062</v>
      </c>
      <c r="S12" s="87">
        <v>0</v>
      </c>
      <c r="T12" s="88">
        <f t="shared" si="8"/>
        <v>38.212304749760918</v>
      </c>
      <c r="U12" s="87">
        <v>2022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43</v>
      </c>
      <c r="B13" s="86" t="s">
        <v>271</v>
      </c>
      <c r="C13" s="85" t="s">
        <v>272</v>
      </c>
      <c r="D13" s="87">
        <f t="shared" si="0"/>
        <v>58474</v>
      </c>
      <c r="E13" s="87">
        <f t="shared" si="1"/>
        <v>1361</v>
      </c>
      <c r="F13" s="106">
        <f t="shared" si="2"/>
        <v>2.3275301843554401</v>
      </c>
      <c r="G13" s="87">
        <v>1361</v>
      </c>
      <c r="H13" s="87">
        <v>0</v>
      </c>
      <c r="I13" s="87">
        <f t="shared" si="3"/>
        <v>57113</v>
      </c>
      <c r="J13" s="88">
        <f t="shared" si="4"/>
        <v>97.672469815644561</v>
      </c>
      <c r="K13" s="87">
        <v>32764</v>
      </c>
      <c r="L13" s="88">
        <f t="shared" si="5"/>
        <v>56.031740602661003</v>
      </c>
      <c r="M13" s="87">
        <v>0</v>
      </c>
      <c r="N13" s="88">
        <f t="shared" si="6"/>
        <v>0</v>
      </c>
      <c r="O13" s="87">
        <v>2239</v>
      </c>
      <c r="P13" s="87">
        <f t="shared" si="7"/>
        <v>22110</v>
      </c>
      <c r="Q13" s="87">
        <v>6046</v>
      </c>
      <c r="R13" s="87">
        <v>16064</v>
      </c>
      <c r="S13" s="87">
        <v>0</v>
      </c>
      <c r="T13" s="88">
        <f t="shared" si="8"/>
        <v>37.811676984642745</v>
      </c>
      <c r="U13" s="87">
        <v>710</v>
      </c>
      <c r="V13" s="85" t="s">
        <v>262</v>
      </c>
      <c r="W13" s="85"/>
      <c r="X13" s="85"/>
      <c r="Y13" s="85"/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43</v>
      </c>
      <c r="B14" s="86" t="s">
        <v>273</v>
      </c>
      <c r="C14" s="85" t="s">
        <v>274</v>
      </c>
      <c r="D14" s="87">
        <f t="shared" si="0"/>
        <v>343726</v>
      </c>
      <c r="E14" s="87">
        <f t="shared" si="1"/>
        <v>310</v>
      </c>
      <c r="F14" s="106">
        <f t="shared" si="2"/>
        <v>9.0188114952025736E-2</v>
      </c>
      <c r="G14" s="87">
        <v>310</v>
      </c>
      <c r="H14" s="87">
        <v>0</v>
      </c>
      <c r="I14" s="87">
        <f t="shared" si="3"/>
        <v>343416</v>
      </c>
      <c r="J14" s="88">
        <f t="shared" si="4"/>
        <v>99.909811885047972</v>
      </c>
      <c r="K14" s="87">
        <v>326413</v>
      </c>
      <c r="L14" s="88">
        <f t="shared" si="5"/>
        <v>94.963139244630895</v>
      </c>
      <c r="M14" s="87">
        <v>0</v>
      </c>
      <c r="N14" s="88">
        <f t="shared" si="6"/>
        <v>0</v>
      </c>
      <c r="O14" s="87">
        <v>0</v>
      </c>
      <c r="P14" s="87">
        <f t="shared" si="7"/>
        <v>17003</v>
      </c>
      <c r="Q14" s="87">
        <v>10467</v>
      </c>
      <c r="R14" s="87">
        <v>6536</v>
      </c>
      <c r="S14" s="87">
        <v>0</v>
      </c>
      <c r="T14" s="88">
        <f t="shared" si="8"/>
        <v>4.9466726404170762</v>
      </c>
      <c r="U14" s="87">
        <v>6921</v>
      </c>
      <c r="V14" s="85"/>
      <c r="W14" s="85" t="s">
        <v>262</v>
      </c>
      <c r="X14" s="85"/>
      <c r="Y14" s="85"/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43</v>
      </c>
      <c r="B15" s="86" t="s">
        <v>275</v>
      </c>
      <c r="C15" s="85" t="s">
        <v>276</v>
      </c>
      <c r="D15" s="87">
        <f t="shared" si="0"/>
        <v>78446</v>
      </c>
      <c r="E15" s="87">
        <f t="shared" si="1"/>
        <v>1677</v>
      </c>
      <c r="F15" s="106">
        <f t="shared" si="2"/>
        <v>2.13777630471917</v>
      </c>
      <c r="G15" s="87">
        <v>1677</v>
      </c>
      <c r="H15" s="87">
        <v>0</v>
      </c>
      <c r="I15" s="87">
        <f t="shared" si="3"/>
        <v>76769</v>
      </c>
      <c r="J15" s="88">
        <f t="shared" si="4"/>
        <v>97.862223695280832</v>
      </c>
      <c r="K15" s="87">
        <v>54460</v>
      </c>
      <c r="L15" s="88">
        <f t="shared" si="5"/>
        <v>69.423552507457359</v>
      </c>
      <c r="M15" s="87">
        <v>0</v>
      </c>
      <c r="N15" s="88">
        <f t="shared" si="6"/>
        <v>0</v>
      </c>
      <c r="O15" s="87">
        <v>0</v>
      </c>
      <c r="P15" s="87">
        <f t="shared" si="7"/>
        <v>22309</v>
      </c>
      <c r="Q15" s="87">
        <v>7045</v>
      </c>
      <c r="R15" s="87">
        <v>15264</v>
      </c>
      <c r="S15" s="87">
        <v>0</v>
      </c>
      <c r="T15" s="88">
        <f t="shared" si="8"/>
        <v>28.438671187823473</v>
      </c>
      <c r="U15" s="87">
        <v>1364</v>
      </c>
      <c r="V15" s="85"/>
      <c r="W15" s="85" t="s">
        <v>262</v>
      </c>
      <c r="X15" s="85"/>
      <c r="Y15" s="85"/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43</v>
      </c>
      <c r="B16" s="86" t="s">
        <v>277</v>
      </c>
      <c r="C16" s="85" t="s">
        <v>278</v>
      </c>
      <c r="D16" s="87">
        <f t="shared" si="0"/>
        <v>112074</v>
      </c>
      <c r="E16" s="87">
        <f t="shared" si="1"/>
        <v>5201</v>
      </c>
      <c r="F16" s="106">
        <f t="shared" si="2"/>
        <v>4.6406838338954621</v>
      </c>
      <c r="G16" s="87">
        <v>5201</v>
      </c>
      <c r="H16" s="87">
        <v>0</v>
      </c>
      <c r="I16" s="87">
        <f t="shared" si="3"/>
        <v>106873</v>
      </c>
      <c r="J16" s="88">
        <f t="shared" si="4"/>
        <v>95.359316166104534</v>
      </c>
      <c r="K16" s="87">
        <v>49550</v>
      </c>
      <c r="L16" s="88">
        <f t="shared" si="5"/>
        <v>44.211860021057511</v>
      </c>
      <c r="M16" s="87">
        <v>0</v>
      </c>
      <c r="N16" s="88">
        <f t="shared" si="6"/>
        <v>0</v>
      </c>
      <c r="O16" s="87">
        <v>12214</v>
      </c>
      <c r="P16" s="87">
        <f t="shared" si="7"/>
        <v>45109</v>
      </c>
      <c r="Q16" s="87">
        <v>21742</v>
      </c>
      <c r="R16" s="87">
        <v>23367</v>
      </c>
      <c r="S16" s="87">
        <v>0</v>
      </c>
      <c r="T16" s="88">
        <f t="shared" si="8"/>
        <v>40.249299569927011</v>
      </c>
      <c r="U16" s="87">
        <v>3237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43</v>
      </c>
      <c r="B17" s="86" t="s">
        <v>279</v>
      </c>
      <c r="C17" s="85" t="s">
        <v>280</v>
      </c>
      <c r="D17" s="87">
        <f t="shared" si="0"/>
        <v>77361</v>
      </c>
      <c r="E17" s="87">
        <f t="shared" si="1"/>
        <v>3071</v>
      </c>
      <c r="F17" s="106">
        <f t="shared" si="2"/>
        <v>3.9697004950815011</v>
      </c>
      <c r="G17" s="87">
        <v>3071</v>
      </c>
      <c r="H17" s="87">
        <v>0</v>
      </c>
      <c r="I17" s="87">
        <f t="shared" si="3"/>
        <v>74290</v>
      </c>
      <c r="J17" s="88">
        <f t="shared" si="4"/>
        <v>96.030299504918503</v>
      </c>
      <c r="K17" s="87">
        <v>42680</v>
      </c>
      <c r="L17" s="88">
        <f t="shared" si="5"/>
        <v>55.169917658768632</v>
      </c>
      <c r="M17" s="87">
        <v>0</v>
      </c>
      <c r="N17" s="88">
        <f t="shared" si="6"/>
        <v>0</v>
      </c>
      <c r="O17" s="87">
        <v>1911</v>
      </c>
      <c r="P17" s="87">
        <f t="shared" si="7"/>
        <v>29699</v>
      </c>
      <c r="Q17" s="87">
        <v>7368</v>
      </c>
      <c r="R17" s="87">
        <v>22331</v>
      </c>
      <c r="S17" s="87">
        <v>0</v>
      </c>
      <c r="T17" s="88">
        <f t="shared" si="8"/>
        <v>38.390144905055514</v>
      </c>
      <c r="U17" s="87">
        <v>3002</v>
      </c>
      <c r="V17" s="85"/>
      <c r="W17" s="85"/>
      <c r="X17" s="85"/>
      <c r="Y17" s="85" t="s">
        <v>262</v>
      </c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43</v>
      </c>
      <c r="B18" s="86" t="s">
        <v>281</v>
      </c>
      <c r="C18" s="85" t="s">
        <v>282</v>
      </c>
      <c r="D18" s="87">
        <f t="shared" si="0"/>
        <v>91018</v>
      </c>
      <c r="E18" s="87">
        <f t="shared" si="1"/>
        <v>730</v>
      </c>
      <c r="F18" s="106">
        <f t="shared" si="2"/>
        <v>0.80203915708980644</v>
      </c>
      <c r="G18" s="87">
        <v>730</v>
      </c>
      <c r="H18" s="87">
        <v>0</v>
      </c>
      <c r="I18" s="87">
        <f t="shared" si="3"/>
        <v>90288</v>
      </c>
      <c r="J18" s="88">
        <f t="shared" si="4"/>
        <v>99.197960842910192</v>
      </c>
      <c r="K18" s="87">
        <v>48061</v>
      </c>
      <c r="L18" s="88">
        <f t="shared" si="5"/>
        <v>52.803840998483821</v>
      </c>
      <c r="M18" s="87">
        <v>0</v>
      </c>
      <c r="N18" s="88">
        <f t="shared" si="6"/>
        <v>0</v>
      </c>
      <c r="O18" s="87">
        <v>0</v>
      </c>
      <c r="P18" s="87">
        <f t="shared" si="7"/>
        <v>42227</v>
      </c>
      <c r="Q18" s="87">
        <v>1163</v>
      </c>
      <c r="R18" s="87">
        <v>41064</v>
      </c>
      <c r="S18" s="87">
        <v>0</v>
      </c>
      <c r="T18" s="88">
        <f t="shared" si="8"/>
        <v>46.394119844426378</v>
      </c>
      <c r="U18" s="87">
        <v>3447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43</v>
      </c>
      <c r="B19" s="86" t="s">
        <v>283</v>
      </c>
      <c r="C19" s="85" t="s">
        <v>284</v>
      </c>
      <c r="D19" s="87">
        <f t="shared" si="0"/>
        <v>230844</v>
      </c>
      <c r="E19" s="87">
        <f t="shared" si="1"/>
        <v>1050</v>
      </c>
      <c r="F19" s="106">
        <f t="shared" si="2"/>
        <v>0.45485262774860946</v>
      </c>
      <c r="G19" s="87">
        <v>1050</v>
      </c>
      <c r="H19" s="87">
        <v>0</v>
      </c>
      <c r="I19" s="87">
        <f t="shared" si="3"/>
        <v>229794</v>
      </c>
      <c r="J19" s="88">
        <f t="shared" si="4"/>
        <v>99.545147372251392</v>
      </c>
      <c r="K19" s="87">
        <v>202148</v>
      </c>
      <c r="L19" s="88">
        <f t="shared" si="5"/>
        <v>87.569094280119913</v>
      </c>
      <c r="M19" s="87">
        <v>0</v>
      </c>
      <c r="N19" s="88">
        <f t="shared" si="6"/>
        <v>0</v>
      </c>
      <c r="O19" s="87">
        <v>0</v>
      </c>
      <c r="P19" s="87">
        <f t="shared" si="7"/>
        <v>27646</v>
      </c>
      <c r="Q19" s="87">
        <v>13866</v>
      </c>
      <c r="R19" s="87">
        <v>13780</v>
      </c>
      <c r="S19" s="87">
        <v>0</v>
      </c>
      <c r="T19" s="88">
        <f t="shared" si="8"/>
        <v>11.976053092131483</v>
      </c>
      <c r="U19" s="87">
        <v>5346</v>
      </c>
      <c r="V19" s="85"/>
      <c r="W19" s="85" t="s">
        <v>262</v>
      </c>
      <c r="X19" s="85"/>
      <c r="Y19" s="85"/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43</v>
      </c>
      <c r="B20" s="86" t="s">
        <v>285</v>
      </c>
      <c r="C20" s="85" t="s">
        <v>286</v>
      </c>
      <c r="D20" s="87">
        <f t="shared" si="0"/>
        <v>148982</v>
      </c>
      <c r="E20" s="87">
        <f t="shared" si="1"/>
        <v>254</v>
      </c>
      <c r="F20" s="106">
        <f t="shared" si="2"/>
        <v>0.17049039481279618</v>
      </c>
      <c r="G20" s="87">
        <v>254</v>
      </c>
      <c r="H20" s="87">
        <v>0</v>
      </c>
      <c r="I20" s="87">
        <f t="shared" si="3"/>
        <v>148728</v>
      </c>
      <c r="J20" s="88">
        <f t="shared" si="4"/>
        <v>99.829509605187212</v>
      </c>
      <c r="K20" s="87">
        <v>142750</v>
      </c>
      <c r="L20" s="88">
        <f t="shared" si="5"/>
        <v>95.816944328845096</v>
      </c>
      <c r="M20" s="87">
        <v>0</v>
      </c>
      <c r="N20" s="88">
        <f t="shared" si="6"/>
        <v>0</v>
      </c>
      <c r="O20" s="87">
        <v>0</v>
      </c>
      <c r="P20" s="87">
        <f t="shared" si="7"/>
        <v>5978</v>
      </c>
      <c r="Q20" s="87">
        <v>3856</v>
      </c>
      <c r="R20" s="87">
        <v>2122</v>
      </c>
      <c r="S20" s="87">
        <v>0</v>
      </c>
      <c r="T20" s="88">
        <f t="shared" si="8"/>
        <v>4.0125652763421078</v>
      </c>
      <c r="U20" s="87">
        <v>3171</v>
      </c>
      <c r="V20" s="85"/>
      <c r="W20" s="85" t="s">
        <v>262</v>
      </c>
      <c r="X20" s="85"/>
      <c r="Y20" s="85"/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43</v>
      </c>
      <c r="B21" s="86" t="s">
        <v>287</v>
      </c>
      <c r="C21" s="85" t="s">
        <v>288</v>
      </c>
      <c r="D21" s="87">
        <f t="shared" si="0"/>
        <v>53879</v>
      </c>
      <c r="E21" s="87">
        <f t="shared" si="1"/>
        <v>1145</v>
      </c>
      <c r="F21" s="106">
        <f t="shared" si="2"/>
        <v>2.1251322407617068</v>
      </c>
      <c r="G21" s="87">
        <v>1145</v>
      </c>
      <c r="H21" s="87">
        <v>0</v>
      </c>
      <c r="I21" s="87">
        <f t="shared" si="3"/>
        <v>52734</v>
      </c>
      <c r="J21" s="88">
        <f t="shared" si="4"/>
        <v>97.874867759238299</v>
      </c>
      <c r="K21" s="87">
        <v>18040</v>
      </c>
      <c r="L21" s="88">
        <f t="shared" si="5"/>
        <v>33.482432858813269</v>
      </c>
      <c r="M21" s="87">
        <v>0</v>
      </c>
      <c r="N21" s="88">
        <f t="shared" si="6"/>
        <v>0</v>
      </c>
      <c r="O21" s="87">
        <v>0</v>
      </c>
      <c r="P21" s="87">
        <f t="shared" si="7"/>
        <v>34694</v>
      </c>
      <c r="Q21" s="87">
        <v>4094</v>
      </c>
      <c r="R21" s="87">
        <v>30600</v>
      </c>
      <c r="S21" s="87">
        <v>0</v>
      </c>
      <c r="T21" s="88">
        <f t="shared" si="8"/>
        <v>64.392434900425016</v>
      </c>
      <c r="U21" s="87">
        <v>2269</v>
      </c>
      <c r="V21" s="85"/>
      <c r="W21" s="85"/>
      <c r="X21" s="85"/>
      <c r="Y21" s="85" t="s">
        <v>262</v>
      </c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43</v>
      </c>
      <c r="B22" s="86" t="s">
        <v>289</v>
      </c>
      <c r="C22" s="85" t="s">
        <v>290</v>
      </c>
      <c r="D22" s="87">
        <f t="shared" si="0"/>
        <v>117658</v>
      </c>
      <c r="E22" s="87">
        <f t="shared" si="1"/>
        <v>807</v>
      </c>
      <c r="F22" s="106">
        <f t="shared" si="2"/>
        <v>0.68588621258222982</v>
      </c>
      <c r="G22" s="87">
        <v>807</v>
      </c>
      <c r="H22" s="87">
        <v>0</v>
      </c>
      <c r="I22" s="87">
        <f t="shared" si="3"/>
        <v>116851</v>
      </c>
      <c r="J22" s="88">
        <f t="shared" si="4"/>
        <v>99.314113787417767</v>
      </c>
      <c r="K22" s="87">
        <v>87539</v>
      </c>
      <c r="L22" s="88">
        <f t="shared" si="5"/>
        <v>74.401230685546253</v>
      </c>
      <c r="M22" s="87">
        <v>0</v>
      </c>
      <c r="N22" s="88">
        <f t="shared" si="6"/>
        <v>0</v>
      </c>
      <c r="O22" s="87">
        <v>2417</v>
      </c>
      <c r="P22" s="87">
        <f t="shared" si="7"/>
        <v>26895</v>
      </c>
      <c r="Q22" s="87">
        <v>13618</v>
      </c>
      <c r="R22" s="87">
        <v>13277</v>
      </c>
      <c r="S22" s="87">
        <v>0</v>
      </c>
      <c r="T22" s="88">
        <f t="shared" si="8"/>
        <v>22.858624147954242</v>
      </c>
      <c r="U22" s="87">
        <v>2272</v>
      </c>
      <c r="V22" s="85"/>
      <c r="W22" s="85" t="s">
        <v>262</v>
      </c>
      <c r="X22" s="85"/>
      <c r="Y22" s="85"/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43</v>
      </c>
      <c r="B23" s="86" t="s">
        <v>291</v>
      </c>
      <c r="C23" s="85" t="s">
        <v>292</v>
      </c>
      <c r="D23" s="87">
        <f t="shared" si="0"/>
        <v>141448</v>
      </c>
      <c r="E23" s="87">
        <f t="shared" si="1"/>
        <v>4430</v>
      </c>
      <c r="F23" s="106">
        <f t="shared" si="2"/>
        <v>3.1318929924778014</v>
      </c>
      <c r="G23" s="87">
        <v>4430</v>
      </c>
      <c r="H23" s="87">
        <v>0</v>
      </c>
      <c r="I23" s="87">
        <f t="shared" si="3"/>
        <v>137018</v>
      </c>
      <c r="J23" s="88">
        <f t="shared" si="4"/>
        <v>96.868107007522198</v>
      </c>
      <c r="K23" s="87">
        <v>79232</v>
      </c>
      <c r="L23" s="88">
        <f t="shared" si="5"/>
        <v>56.014931282167304</v>
      </c>
      <c r="M23" s="87">
        <v>0</v>
      </c>
      <c r="N23" s="88">
        <f t="shared" si="6"/>
        <v>0</v>
      </c>
      <c r="O23" s="87">
        <v>13359</v>
      </c>
      <c r="P23" s="87">
        <f t="shared" si="7"/>
        <v>44427</v>
      </c>
      <c r="Q23" s="87">
        <v>8498</v>
      </c>
      <c r="R23" s="87">
        <v>35929</v>
      </c>
      <c r="S23" s="87">
        <v>0</v>
      </c>
      <c r="T23" s="88">
        <f t="shared" si="8"/>
        <v>31.408715570386292</v>
      </c>
      <c r="U23" s="87">
        <v>3636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43</v>
      </c>
      <c r="B24" s="86" t="s">
        <v>293</v>
      </c>
      <c r="C24" s="85" t="s">
        <v>294</v>
      </c>
      <c r="D24" s="87">
        <f t="shared" si="0"/>
        <v>230164</v>
      </c>
      <c r="E24" s="87">
        <f t="shared" si="1"/>
        <v>547</v>
      </c>
      <c r="F24" s="106">
        <f t="shared" si="2"/>
        <v>0.23765662744825428</v>
      </c>
      <c r="G24" s="87">
        <v>547</v>
      </c>
      <c r="H24" s="87">
        <v>0</v>
      </c>
      <c r="I24" s="87">
        <f t="shared" si="3"/>
        <v>229617</v>
      </c>
      <c r="J24" s="88">
        <f t="shared" si="4"/>
        <v>99.76234337255174</v>
      </c>
      <c r="K24" s="87">
        <v>195812</v>
      </c>
      <c r="L24" s="88">
        <f t="shared" si="5"/>
        <v>85.074990007125351</v>
      </c>
      <c r="M24" s="87">
        <v>0</v>
      </c>
      <c r="N24" s="88">
        <f t="shared" si="6"/>
        <v>0</v>
      </c>
      <c r="O24" s="87">
        <v>0</v>
      </c>
      <c r="P24" s="87">
        <f t="shared" si="7"/>
        <v>33805</v>
      </c>
      <c r="Q24" s="87">
        <v>20891</v>
      </c>
      <c r="R24" s="87">
        <v>12914</v>
      </c>
      <c r="S24" s="87">
        <v>0</v>
      </c>
      <c r="T24" s="88">
        <f t="shared" si="8"/>
        <v>14.687353365426393</v>
      </c>
      <c r="U24" s="87">
        <v>4762</v>
      </c>
      <c r="V24" s="85"/>
      <c r="W24" s="85" t="s">
        <v>262</v>
      </c>
      <c r="X24" s="85"/>
      <c r="Y24" s="85"/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43</v>
      </c>
      <c r="B25" s="86" t="s">
        <v>295</v>
      </c>
      <c r="C25" s="85" t="s">
        <v>296</v>
      </c>
      <c r="D25" s="87">
        <f t="shared" si="0"/>
        <v>251215</v>
      </c>
      <c r="E25" s="87">
        <f t="shared" si="1"/>
        <v>709</v>
      </c>
      <c r="F25" s="106">
        <f t="shared" si="2"/>
        <v>0.28222837012121094</v>
      </c>
      <c r="G25" s="87">
        <v>709</v>
      </c>
      <c r="H25" s="87">
        <v>0</v>
      </c>
      <c r="I25" s="87">
        <f t="shared" si="3"/>
        <v>250506</v>
      </c>
      <c r="J25" s="88">
        <f t="shared" si="4"/>
        <v>99.717771629878797</v>
      </c>
      <c r="K25" s="87">
        <v>233957</v>
      </c>
      <c r="L25" s="88">
        <f t="shared" si="5"/>
        <v>93.130187289771698</v>
      </c>
      <c r="M25" s="87">
        <v>0</v>
      </c>
      <c r="N25" s="88">
        <f t="shared" si="6"/>
        <v>0</v>
      </c>
      <c r="O25" s="87">
        <v>0</v>
      </c>
      <c r="P25" s="87">
        <f t="shared" si="7"/>
        <v>16549</v>
      </c>
      <c r="Q25" s="87">
        <v>13585</v>
      </c>
      <c r="R25" s="87">
        <v>2964</v>
      </c>
      <c r="S25" s="87">
        <v>0</v>
      </c>
      <c r="T25" s="88">
        <f t="shared" si="8"/>
        <v>6.5875843401070791</v>
      </c>
      <c r="U25" s="87">
        <v>9650</v>
      </c>
      <c r="V25" s="85"/>
      <c r="W25" s="85" t="s">
        <v>262</v>
      </c>
      <c r="X25" s="85"/>
      <c r="Y25" s="85"/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43</v>
      </c>
      <c r="B26" s="86" t="s">
        <v>297</v>
      </c>
      <c r="C26" s="85" t="s">
        <v>298</v>
      </c>
      <c r="D26" s="87">
        <f t="shared" si="0"/>
        <v>343548</v>
      </c>
      <c r="E26" s="87">
        <f t="shared" si="1"/>
        <v>1681</v>
      </c>
      <c r="F26" s="106">
        <f t="shared" si="2"/>
        <v>0.48930571564963266</v>
      </c>
      <c r="G26" s="87">
        <v>1681</v>
      </c>
      <c r="H26" s="87">
        <v>0</v>
      </c>
      <c r="I26" s="87">
        <f t="shared" si="3"/>
        <v>341867</v>
      </c>
      <c r="J26" s="88">
        <f t="shared" si="4"/>
        <v>99.510694284350365</v>
      </c>
      <c r="K26" s="87">
        <v>280251</v>
      </c>
      <c r="L26" s="88">
        <f t="shared" si="5"/>
        <v>81.575500366760977</v>
      </c>
      <c r="M26" s="87">
        <v>0</v>
      </c>
      <c r="N26" s="88">
        <f t="shared" si="6"/>
        <v>0</v>
      </c>
      <c r="O26" s="87">
        <v>0</v>
      </c>
      <c r="P26" s="87">
        <f t="shared" si="7"/>
        <v>61616</v>
      </c>
      <c r="Q26" s="87">
        <v>35460</v>
      </c>
      <c r="R26" s="87">
        <v>26156</v>
      </c>
      <c r="S26" s="87">
        <v>0</v>
      </c>
      <c r="T26" s="88">
        <f t="shared" si="8"/>
        <v>17.935193917589391</v>
      </c>
      <c r="U26" s="87">
        <v>8059</v>
      </c>
      <c r="V26" s="85"/>
      <c r="W26" s="85" t="s">
        <v>262</v>
      </c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43</v>
      </c>
      <c r="B27" s="86" t="s">
        <v>299</v>
      </c>
      <c r="C27" s="85" t="s">
        <v>300</v>
      </c>
      <c r="D27" s="87">
        <f t="shared" si="0"/>
        <v>75523</v>
      </c>
      <c r="E27" s="87">
        <f t="shared" si="1"/>
        <v>146</v>
      </c>
      <c r="F27" s="106">
        <f t="shared" si="2"/>
        <v>0.19331859168730056</v>
      </c>
      <c r="G27" s="87">
        <v>146</v>
      </c>
      <c r="H27" s="87">
        <v>0</v>
      </c>
      <c r="I27" s="87">
        <f t="shared" si="3"/>
        <v>75377</v>
      </c>
      <c r="J27" s="88">
        <f t="shared" si="4"/>
        <v>99.806681408312699</v>
      </c>
      <c r="K27" s="87">
        <v>72858</v>
      </c>
      <c r="L27" s="88">
        <f t="shared" si="5"/>
        <v>96.471273651735231</v>
      </c>
      <c r="M27" s="87">
        <v>0</v>
      </c>
      <c r="N27" s="88">
        <f t="shared" si="6"/>
        <v>0</v>
      </c>
      <c r="O27" s="87">
        <v>0</v>
      </c>
      <c r="P27" s="87">
        <f t="shared" si="7"/>
        <v>2519</v>
      </c>
      <c r="Q27" s="87">
        <v>1913</v>
      </c>
      <c r="R27" s="87">
        <v>606</v>
      </c>
      <c r="S27" s="87">
        <v>0</v>
      </c>
      <c r="T27" s="88">
        <f t="shared" si="8"/>
        <v>3.3354077565774665</v>
      </c>
      <c r="U27" s="87">
        <v>8232</v>
      </c>
      <c r="V27" s="85"/>
      <c r="W27" s="85" t="s">
        <v>262</v>
      </c>
      <c r="X27" s="85"/>
      <c r="Y27" s="85"/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43</v>
      </c>
      <c r="B28" s="86" t="s">
        <v>301</v>
      </c>
      <c r="C28" s="85" t="s">
        <v>302</v>
      </c>
      <c r="D28" s="87">
        <f t="shared" si="0"/>
        <v>142114</v>
      </c>
      <c r="E28" s="87">
        <f t="shared" si="1"/>
        <v>156</v>
      </c>
      <c r="F28" s="106">
        <f t="shared" si="2"/>
        <v>0.10977102889229773</v>
      </c>
      <c r="G28" s="87">
        <v>156</v>
      </c>
      <c r="H28" s="87">
        <v>0</v>
      </c>
      <c r="I28" s="87">
        <f t="shared" si="3"/>
        <v>141958</v>
      </c>
      <c r="J28" s="88">
        <f t="shared" si="4"/>
        <v>99.890228971107703</v>
      </c>
      <c r="K28" s="87">
        <v>134049</v>
      </c>
      <c r="L28" s="88">
        <f t="shared" si="5"/>
        <v>94.324978538356532</v>
      </c>
      <c r="M28" s="87">
        <v>0</v>
      </c>
      <c r="N28" s="88">
        <f t="shared" si="6"/>
        <v>0</v>
      </c>
      <c r="O28" s="87">
        <v>0</v>
      </c>
      <c r="P28" s="87">
        <f t="shared" si="7"/>
        <v>7909</v>
      </c>
      <c r="Q28" s="87">
        <v>1200</v>
      </c>
      <c r="R28" s="87">
        <v>6709</v>
      </c>
      <c r="S28" s="87">
        <v>0</v>
      </c>
      <c r="T28" s="88">
        <f t="shared" si="8"/>
        <v>5.5652504327511716</v>
      </c>
      <c r="U28" s="87">
        <v>7902</v>
      </c>
      <c r="V28" s="85"/>
      <c r="W28" s="85" t="s">
        <v>262</v>
      </c>
      <c r="X28" s="85"/>
      <c r="Y28" s="85"/>
      <c r="Z28" s="85"/>
      <c r="AA28" s="85"/>
      <c r="AB28" s="85"/>
      <c r="AC28" s="85" t="s">
        <v>262</v>
      </c>
      <c r="AD28" s="115" t="s">
        <v>261</v>
      </c>
    </row>
    <row r="29" spans="1:30" ht="13.5" customHeight="1" x14ac:dyDescent="0.15">
      <c r="A29" s="85" t="s">
        <v>43</v>
      </c>
      <c r="B29" s="86" t="s">
        <v>303</v>
      </c>
      <c r="C29" s="85" t="s">
        <v>304</v>
      </c>
      <c r="D29" s="87">
        <f t="shared" si="0"/>
        <v>144945</v>
      </c>
      <c r="E29" s="87">
        <f t="shared" si="1"/>
        <v>397</v>
      </c>
      <c r="F29" s="106">
        <f t="shared" si="2"/>
        <v>0.27389699541205287</v>
      </c>
      <c r="G29" s="87">
        <v>397</v>
      </c>
      <c r="H29" s="87">
        <v>0</v>
      </c>
      <c r="I29" s="87">
        <f t="shared" si="3"/>
        <v>144548</v>
      </c>
      <c r="J29" s="88">
        <f t="shared" si="4"/>
        <v>99.726103004587955</v>
      </c>
      <c r="K29" s="87">
        <v>127553</v>
      </c>
      <c r="L29" s="88">
        <f t="shared" si="5"/>
        <v>88.00096588361103</v>
      </c>
      <c r="M29" s="87">
        <v>0</v>
      </c>
      <c r="N29" s="88">
        <f t="shared" si="6"/>
        <v>0</v>
      </c>
      <c r="O29" s="87">
        <v>0</v>
      </c>
      <c r="P29" s="87">
        <f t="shared" si="7"/>
        <v>16995</v>
      </c>
      <c r="Q29" s="87">
        <v>4777</v>
      </c>
      <c r="R29" s="87">
        <v>12218</v>
      </c>
      <c r="S29" s="87">
        <v>0</v>
      </c>
      <c r="T29" s="88">
        <f t="shared" si="8"/>
        <v>11.725137120976923</v>
      </c>
      <c r="U29" s="87">
        <v>2827</v>
      </c>
      <c r="V29" s="85"/>
      <c r="W29" s="85"/>
      <c r="X29" s="85"/>
      <c r="Y29" s="85" t="s">
        <v>262</v>
      </c>
      <c r="Z29" s="85"/>
      <c r="AA29" s="85"/>
      <c r="AB29" s="85"/>
      <c r="AC29" s="85" t="s">
        <v>262</v>
      </c>
      <c r="AD29" s="115" t="s">
        <v>261</v>
      </c>
    </row>
    <row r="30" spans="1:30" ht="13.5" customHeight="1" x14ac:dyDescent="0.15">
      <c r="A30" s="85" t="s">
        <v>43</v>
      </c>
      <c r="B30" s="86" t="s">
        <v>305</v>
      </c>
      <c r="C30" s="85" t="s">
        <v>306</v>
      </c>
      <c r="D30" s="87">
        <f t="shared" si="0"/>
        <v>144871</v>
      </c>
      <c r="E30" s="87">
        <f t="shared" si="1"/>
        <v>148</v>
      </c>
      <c r="F30" s="106">
        <f t="shared" si="2"/>
        <v>0.10215985255848307</v>
      </c>
      <c r="G30" s="87">
        <v>148</v>
      </c>
      <c r="H30" s="87">
        <v>0</v>
      </c>
      <c r="I30" s="87">
        <f t="shared" si="3"/>
        <v>144723</v>
      </c>
      <c r="J30" s="88">
        <f t="shared" si="4"/>
        <v>99.897840147441514</v>
      </c>
      <c r="K30" s="87">
        <v>140769</v>
      </c>
      <c r="L30" s="88">
        <f t="shared" si="5"/>
        <v>97.168515437872315</v>
      </c>
      <c r="M30" s="87">
        <v>0</v>
      </c>
      <c r="N30" s="88">
        <f t="shared" si="6"/>
        <v>0</v>
      </c>
      <c r="O30" s="87">
        <v>0</v>
      </c>
      <c r="P30" s="87">
        <f t="shared" si="7"/>
        <v>3954</v>
      </c>
      <c r="Q30" s="87">
        <v>2643</v>
      </c>
      <c r="R30" s="87">
        <v>1311</v>
      </c>
      <c r="S30" s="87">
        <v>0</v>
      </c>
      <c r="T30" s="88">
        <f t="shared" si="8"/>
        <v>2.729324709569203</v>
      </c>
      <c r="U30" s="87">
        <v>4426</v>
      </c>
      <c r="V30" s="85"/>
      <c r="W30" s="85"/>
      <c r="X30" s="85"/>
      <c r="Y30" s="85" t="s">
        <v>262</v>
      </c>
      <c r="Z30" s="85"/>
      <c r="AA30" s="85"/>
      <c r="AB30" s="85"/>
      <c r="AC30" s="85" t="s">
        <v>262</v>
      </c>
      <c r="AD30" s="115" t="s">
        <v>261</v>
      </c>
    </row>
    <row r="31" spans="1:30" ht="13.5" customHeight="1" x14ac:dyDescent="0.15">
      <c r="A31" s="85" t="s">
        <v>43</v>
      </c>
      <c r="B31" s="86" t="s">
        <v>307</v>
      </c>
      <c r="C31" s="85" t="s">
        <v>308</v>
      </c>
      <c r="D31" s="87">
        <f t="shared" si="0"/>
        <v>76454</v>
      </c>
      <c r="E31" s="87">
        <f t="shared" si="1"/>
        <v>118</v>
      </c>
      <c r="F31" s="106">
        <f t="shared" si="2"/>
        <v>0.15434117246972034</v>
      </c>
      <c r="G31" s="87">
        <v>118</v>
      </c>
      <c r="H31" s="87">
        <v>0</v>
      </c>
      <c r="I31" s="87">
        <f t="shared" si="3"/>
        <v>76336</v>
      </c>
      <c r="J31" s="88">
        <f t="shared" si="4"/>
        <v>99.845658827530286</v>
      </c>
      <c r="K31" s="87">
        <v>75637</v>
      </c>
      <c r="L31" s="88">
        <f t="shared" si="5"/>
        <v>98.93138357705287</v>
      </c>
      <c r="M31" s="87">
        <v>0</v>
      </c>
      <c r="N31" s="88">
        <f t="shared" si="6"/>
        <v>0</v>
      </c>
      <c r="O31" s="87">
        <v>0</v>
      </c>
      <c r="P31" s="87">
        <f t="shared" si="7"/>
        <v>699</v>
      </c>
      <c r="Q31" s="87">
        <v>612</v>
      </c>
      <c r="R31" s="87">
        <v>87</v>
      </c>
      <c r="S31" s="87">
        <v>0</v>
      </c>
      <c r="T31" s="88">
        <f t="shared" si="8"/>
        <v>0.91427525047741121</v>
      </c>
      <c r="U31" s="87">
        <v>2183</v>
      </c>
      <c r="V31" s="85"/>
      <c r="W31" s="85"/>
      <c r="X31" s="85"/>
      <c r="Y31" s="85" t="s">
        <v>262</v>
      </c>
      <c r="Z31" s="85"/>
      <c r="AA31" s="85"/>
      <c r="AB31" s="85"/>
      <c r="AC31" s="85" t="s">
        <v>262</v>
      </c>
      <c r="AD31" s="115" t="s">
        <v>261</v>
      </c>
    </row>
    <row r="32" spans="1:30" ht="13.5" customHeight="1" x14ac:dyDescent="0.15">
      <c r="A32" s="85" t="s">
        <v>43</v>
      </c>
      <c r="B32" s="86" t="s">
        <v>309</v>
      </c>
      <c r="C32" s="85" t="s">
        <v>310</v>
      </c>
      <c r="D32" s="87">
        <f t="shared" si="0"/>
        <v>84864</v>
      </c>
      <c r="E32" s="87">
        <f t="shared" si="1"/>
        <v>56</v>
      </c>
      <c r="F32" s="106">
        <f t="shared" si="2"/>
        <v>6.598793363499246E-2</v>
      </c>
      <c r="G32" s="87">
        <v>56</v>
      </c>
      <c r="H32" s="87">
        <v>0</v>
      </c>
      <c r="I32" s="87">
        <f t="shared" si="3"/>
        <v>84808</v>
      </c>
      <c r="J32" s="88">
        <f t="shared" si="4"/>
        <v>99.934012066365014</v>
      </c>
      <c r="K32" s="87">
        <v>82627</v>
      </c>
      <c r="L32" s="88">
        <f t="shared" si="5"/>
        <v>97.364017722473605</v>
      </c>
      <c r="M32" s="87">
        <v>0</v>
      </c>
      <c r="N32" s="88">
        <f t="shared" si="6"/>
        <v>0</v>
      </c>
      <c r="O32" s="87">
        <v>0</v>
      </c>
      <c r="P32" s="87">
        <f t="shared" si="7"/>
        <v>2181</v>
      </c>
      <c r="Q32" s="87">
        <v>616</v>
      </c>
      <c r="R32" s="87">
        <v>1565</v>
      </c>
      <c r="S32" s="87">
        <v>0</v>
      </c>
      <c r="T32" s="88">
        <f t="shared" si="8"/>
        <v>2.5699943438914028</v>
      </c>
      <c r="U32" s="87">
        <v>2677</v>
      </c>
      <c r="V32" s="85"/>
      <c r="W32" s="85"/>
      <c r="X32" s="85"/>
      <c r="Y32" s="85" t="s">
        <v>262</v>
      </c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43</v>
      </c>
      <c r="B33" s="86" t="s">
        <v>311</v>
      </c>
      <c r="C33" s="85" t="s">
        <v>312</v>
      </c>
      <c r="D33" s="87">
        <f t="shared" si="0"/>
        <v>165876</v>
      </c>
      <c r="E33" s="87">
        <f t="shared" si="1"/>
        <v>77</v>
      </c>
      <c r="F33" s="106">
        <f t="shared" si="2"/>
        <v>4.642021751187634E-2</v>
      </c>
      <c r="G33" s="87">
        <v>77</v>
      </c>
      <c r="H33" s="87">
        <v>0</v>
      </c>
      <c r="I33" s="87">
        <f t="shared" si="3"/>
        <v>165799</v>
      </c>
      <c r="J33" s="88">
        <f t="shared" si="4"/>
        <v>99.95357978248812</v>
      </c>
      <c r="K33" s="87">
        <v>159231</v>
      </c>
      <c r="L33" s="88">
        <f t="shared" si="5"/>
        <v>95.993995514721846</v>
      </c>
      <c r="M33" s="87">
        <v>0</v>
      </c>
      <c r="N33" s="88">
        <f t="shared" si="6"/>
        <v>0</v>
      </c>
      <c r="O33" s="87">
        <v>0</v>
      </c>
      <c r="P33" s="87">
        <f t="shared" si="7"/>
        <v>6568</v>
      </c>
      <c r="Q33" s="87">
        <v>4744</v>
      </c>
      <c r="R33" s="87">
        <v>1824</v>
      </c>
      <c r="S33" s="87">
        <v>0</v>
      </c>
      <c r="T33" s="88">
        <f t="shared" si="8"/>
        <v>3.9595842677662834</v>
      </c>
      <c r="U33" s="87">
        <v>4352</v>
      </c>
      <c r="V33" s="85"/>
      <c r="W33" s="85"/>
      <c r="X33" s="85"/>
      <c r="Y33" s="85" t="s">
        <v>262</v>
      </c>
      <c r="Z33" s="85"/>
      <c r="AA33" s="85"/>
      <c r="AB33" s="85"/>
      <c r="AC33" s="85" t="s">
        <v>262</v>
      </c>
      <c r="AD33" s="115" t="s">
        <v>261</v>
      </c>
    </row>
    <row r="34" spans="1:30" ht="13.5" customHeight="1" x14ac:dyDescent="0.15">
      <c r="A34" s="85" t="s">
        <v>43</v>
      </c>
      <c r="B34" s="86" t="s">
        <v>313</v>
      </c>
      <c r="C34" s="85" t="s">
        <v>314</v>
      </c>
      <c r="D34" s="87">
        <f t="shared" si="0"/>
        <v>74571</v>
      </c>
      <c r="E34" s="87">
        <f t="shared" si="1"/>
        <v>385</v>
      </c>
      <c r="F34" s="106">
        <f t="shared" si="2"/>
        <v>0.51628649206796207</v>
      </c>
      <c r="G34" s="87">
        <v>385</v>
      </c>
      <c r="H34" s="87">
        <v>0</v>
      </c>
      <c r="I34" s="87">
        <f t="shared" si="3"/>
        <v>74186</v>
      </c>
      <c r="J34" s="88">
        <f t="shared" si="4"/>
        <v>99.483713507932038</v>
      </c>
      <c r="K34" s="87">
        <v>59323</v>
      </c>
      <c r="L34" s="88">
        <f t="shared" si="5"/>
        <v>79.552372906357704</v>
      </c>
      <c r="M34" s="87">
        <v>0</v>
      </c>
      <c r="N34" s="88">
        <f t="shared" si="6"/>
        <v>0</v>
      </c>
      <c r="O34" s="87">
        <v>0</v>
      </c>
      <c r="P34" s="87">
        <f t="shared" si="7"/>
        <v>14863</v>
      </c>
      <c r="Q34" s="87">
        <v>1029</v>
      </c>
      <c r="R34" s="87">
        <v>13834</v>
      </c>
      <c r="S34" s="87">
        <v>0</v>
      </c>
      <c r="T34" s="88">
        <f t="shared" si="8"/>
        <v>19.931340601574338</v>
      </c>
      <c r="U34" s="87">
        <v>1142</v>
      </c>
      <c r="V34" s="85"/>
      <c r="W34" s="85" t="s">
        <v>262</v>
      </c>
      <c r="X34" s="85"/>
      <c r="Y34" s="85"/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 t="s">
        <v>43</v>
      </c>
      <c r="B35" s="86" t="s">
        <v>315</v>
      </c>
      <c r="C35" s="85" t="s">
        <v>316</v>
      </c>
      <c r="D35" s="87">
        <f t="shared" si="0"/>
        <v>150824</v>
      </c>
      <c r="E35" s="87">
        <f t="shared" si="1"/>
        <v>603</v>
      </c>
      <c r="F35" s="106">
        <f t="shared" si="2"/>
        <v>0.39980374476210678</v>
      </c>
      <c r="G35" s="87">
        <v>603</v>
      </c>
      <c r="H35" s="87">
        <v>0</v>
      </c>
      <c r="I35" s="87">
        <f t="shared" si="3"/>
        <v>150221</v>
      </c>
      <c r="J35" s="88">
        <f t="shared" si="4"/>
        <v>99.60019625523789</v>
      </c>
      <c r="K35" s="87">
        <v>98488</v>
      </c>
      <c r="L35" s="88">
        <f t="shared" si="5"/>
        <v>65.29995226223943</v>
      </c>
      <c r="M35" s="87">
        <v>0</v>
      </c>
      <c r="N35" s="88">
        <f t="shared" si="6"/>
        <v>0</v>
      </c>
      <c r="O35" s="87">
        <v>9804</v>
      </c>
      <c r="P35" s="87">
        <f t="shared" si="7"/>
        <v>41929</v>
      </c>
      <c r="Q35" s="87">
        <v>17646</v>
      </c>
      <c r="R35" s="87">
        <v>24283</v>
      </c>
      <c r="S35" s="87">
        <v>0</v>
      </c>
      <c r="T35" s="88">
        <f t="shared" si="8"/>
        <v>27.79995226223943</v>
      </c>
      <c r="U35" s="87">
        <v>3746</v>
      </c>
      <c r="V35" s="85"/>
      <c r="W35" s="85" t="s">
        <v>262</v>
      </c>
      <c r="X35" s="85"/>
      <c r="Y35" s="85"/>
      <c r="Z35" s="85"/>
      <c r="AA35" s="85"/>
      <c r="AB35" s="85"/>
      <c r="AC35" s="85" t="s">
        <v>262</v>
      </c>
      <c r="AD35" s="115" t="s">
        <v>261</v>
      </c>
    </row>
    <row r="36" spans="1:30" ht="13.5" customHeight="1" x14ac:dyDescent="0.15">
      <c r="A36" s="85" t="s">
        <v>43</v>
      </c>
      <c r="B36" s="86" t="s">
        <v>317</v>
      </c>
      <c r="C36" s="85" t="s">
        <v>318</v>
      </c>
      <c r="D36" s="87">
        <f t="shared" si="0"/>
        <v>65462</v>
      </c>
      <c r="E36" s="87">
        <f t="shared" si="1"/>
        <v>178</v>
      </c>
      <c r="F36" s="106">
        <f t="shared" si="2"/>
        <v>0.27191347652072956</v>
      </c>
      <c r="G36" s="87">
        <v>178</v>
      </c>
      <c r="H36" s="87">
        <v>0</v>
      </c>
      <c r="I36" s="87">
        <f t="shared" si="3"/>
        <v>65284</v>
      </c>
      <c r="J36" s="88">
        <f t="shared" si="4"/>
        <v>99.728086523479277</v>
      </c>
      <c r="K36" s="87">
        <v>52926</v>
      </c>
      <c r="L36" s="88">
        <f t="shared" si="5"/>
        <v>80.849958754697383</v>
      </c>
      <c r="M36" s="87">
        <v>0</v>
      </c>
      <c r="N36" s="88">
        <f t="shared" si="6"/>
        <v>0</v>
      </c>
      <c r="O36" s="87">
        <v>0</v>
      </c>
      <c r="P36" s="87">
        <f t="shared" si="7"/>
        <v>12358</v>
      </c>
      <c r="Q36" s="87">
        <v>7346</v>
      </c>
      <c r="R36" s="87">
        <v>5012</v>
      </c>
      <c r="S36" s="87">
        <v>0</v>
      </c>
      <c r="T36" s="88">
        <f t="shared" si="8"/>
        <v>18.878127768781887</v>
      </c>
      <c r="U36" s="87">
        <v>876</v>
      </c>
      <c r="V36" s="85"/>
      <c r="W36" s="85" t="s">
        <v>262</v>
      </c>
      <c r="X36" s="85"/>
      <c r="Y36" s="85"/>
      <c r="Z36" s="85"/>
      <c r="AA36" s="85"/>
      <c r="AB36" s="85"/>
      <c r="AC36" s="85" t="s">
        <v>262</v>
      </c>
      <c r="AD36" s="115" t="s">
        <v>261</v>
      </c>
    </row>
    <row r="37" spans="1:30" ht="13.5" customHeight="1" x14ac:dyDescent="0.15">
      <c r="A37" s="85" t="s">
        <v>43</v>
      </c>
      <c r="B37" s="86" t="s">
        <v>319</v>
      </c>
      <c r="C37" s="85" t="s">
        <v>320</v>
      </c>
      <c r="D37" s="87">
        <f t="shared" si="0"/>
        <v>92846</v>
      </c>
      <c r="E37" s="87">
        <f t="shared" si="1"/>
        <v>601</v>
      </c>
      <c r="F37" s="106">
        <f t="shared" si="2"/>
        <v>0.6473084462443186</v>
      </c>
      <c r="G37" s="87">
        <v>601</v>
      </c>
      <c r="H37" s="87">
        <v>0</v>
      </c>
      <c r="I37" s="87">
        <f t="shared" si="3"/>
        <v>92245</v>
      </c>
      <c r="J37" s="88">
        <f t="shared" si="4"/>
        <v>99.352691553755676</v>
      </c>
      <c r="K37" s="87">
        <v>68973</v>
      </c>
      <c r="L37" s="88">
        <f t="shared" si="5"/>
        <v>74.287529888201959</v>
      </c>
      <c r="M37" s="87">
        <v>0</v>
      </c>
      <c r="N37" s="88">
        <f t="shared" si="6"/>
        <v>0</v>
      </c>
      <c r="O37" s="87">
        <v>0</v>
      </c>
      <c r="P37" s="87">
        <f t="shared" si="7"/>
        <v>23272</v>
      </c>
      <c r="Q37" s="87">
        <v>8247</v>
      </c>
      <c r="R37" s="87">
        <v>15025</v>
      </c>
      <c r="S37" s="87">
        <v>0</v>
      </c>
      <c r="T37" s="88">
        <f t="shared" si="8"/>
        <v>25.065161665553713</v>
      </c>
      <c r="U37" s="87">
        <v>4292</v>
      </c>
      <c r="V37" s="85"/>
      <c r="W37" s="85" t="s">
        <v>262</v>
      </c>
      <c r="X37" s="85"/>
      <c r="Y37" s="85"/>
      <c r="Z37" s="85"/>
      <c r="AA37" s="85"/>
      <c r="AB37" s="85"/>
      <c r="AC37" s="85" t="s">
        <v>262</v>
      </c>
      <c r="AD37" s="115" t="s">
        <v>261</v>
      </c>
    </row>
    <row r="38" spans="1:30" ht="13.5" customHeight="1" x14ac:dyDescent="0.15">
      <c r="A38" s="85" t="s">
        <v>43</v>
      </c>
      <c r="B38" s="86" t="s">
        <v>321</v>
      </c>
      <c r="C38" s="85" t="s">
        <v>322</v>
      </c>
      <c r="D38" s="87">
        <f t="shared" si="0"/>
        <v>113165</v>
      </c>
      <c r="E38" s="87">
        <f t="shared" si="1"/>
        <v>203</v>
      </c>
      <c r="F38" s="106">
        <f t="shared" si="2"/>
        <v>0.17938408518534882</v>
      </c>
      <c r="G38" s="87">
        <v>203</v>
      </c>
      <c r="H38" s="87">
        <v>0</v>
      </c>
      <c r="I38" s="87">
        <f t="shared" si="3"/>
        <v>112962</v>
      </c>
      <c r="J38" s="88">
        <f t="shared" si="4"/>
        <v>99.820615914814653</v>
      </c>
      <c r="K38" s="87">
        <v>112621</v>
      </c>
      <c r="L38" s="88">
        <f t="shared" si="5"/>
        <v>99.519285998321038</v>
      </c>
      <c r="M38" s="87">
        <v>0</v>
      </c>
      <c r="N38" s="88">
        <f t="shared" si="6"/>
        <v>0</v>
      </c>
      <c r="O38" s="87">
        <v>0</v>
      </c>
      <c r="P38" s="87">
        <f t="shared" si="7"/>
        <v>341</v>
      </c>
      <c r="Q38" s="87">
        <v>246</v>
      </c>
      <c r="R38" s="87">
        <v>95</v>
      </c>
      <c r="S38" s="87">
        <v>0</v>
      </c>
      <c r="T38" s="88">
        <f t="shared" si="8"/>
        <v>0.30132991649361551</v>
      </c>
      <c r="U38" s="87">
        <v>3138</v>
      </c>
      <c r="V38" s="85"/>
      <c r="W38" s="85"/>
      <c r="X38" s="85"/>
      <c r="Y38" s="85" t="s">
        <v>262</v>
      </c>
      <c r="Z38" s="85"/>
      <c r="AA38" s="85"/>
      <c r="AB38" s="85"/>
      <c r="AC38" s="85" t="s">
        <v>262</v>
      </c>
      <c r="AD38" s="115" t="s">
        <v>261</v>
      </c>
    </row>
    <row r="39" spans="1:30" ht="13.5" customHeight="1" x14ac:dyDescent="0.15">
      <c r="A39" s="85" t="s">
        <v>43</v>
      </c>
      <c r="B39" s="86" t="s">
        <v>323</v>
      </c>
      <c r="C39" s="85" t="s">
        <v>324</v>
      </c>
      <c r="D39" s="87">
        <f t="shared" ref="D39:D70" si="10">+SUM(E39,+I39)</f>
        <v>141990</v>
      </c>
      <c r="E39" s="87">
        <f t="shared" ref="E39:E70" si="11">+SUM(G39+H39)</f>
        <v>1904</v>
      </c>
      <c r="F39" s="106">
        <f t="shared" ref="F39:F70" si="12">IF(D39&gt;0,E39/D39*100,"-")</f>
        <v>1.340939502781886</v>
      </c>
      <c r="G39" s="87">
        <v>1904</v>
      </c>
      <c r="H39" s="87">
        <v>0</v>
      </c>
      <c r="I39" s="87">
        <f t="shared" ref="I39:I70" si="13">+SUM(K39,+M39,O39+P39)</f>
        <v>140086</v>
      </c>
      <c r="J39" s="88">
        <f t="shared" ref="J39:J70" si="14">IF(D39&gt;0,I39/D39*100,"-")</f>
        <v>98.659060497218107</v>
      </c>
      <c r="K39" s="87">
        <v>113328</v>
      </c>
      <c r="L39" s="88">
        <f t="shared" ref="L39:L70" si="15">IF(D39&gt;0,K39/D39*100,"-")</f>
        <v>79.814071413479823</v>
      </c>
      <c r="M39" s="87">
        <v>0</v>
      </c>
      <c r="N39" s="88">
        <f t="shared" ref="N39:N70" si="16">IF(D39&gt;0,M39/D39*100,"-")</f>
        <v>0</v>
      </c>
      <c r="O39" s="87">
        <v>0</v>
      </c>
      <c r="P39" s="87">
        <f t="shared" ref="P39:P70" si="17">SUM(Q39:S39)</f>
        <v>26758</v>
      </c>
      <c r="Q39" s="87">
        <v>18091</v>
      </c>
      <c r="R39" s="87">
        <v>8667</v>
      </c>
      <c r="S39" s="87">
        <v>0</v>
      </c>
      <c r="T39" s="88">
        <f t="shared" ref="T39:T70" si="18">IF(D39&gt;0,P39/D39*100,"-")</f>
        <v>18.844989083738291</v>
      </c>
      <c r="U39" s="87">
        <v>6025</v>
      </c>
      <c r="V39" s="85"/>
      <c r="W39" s="85" t="s">
        <v>262</v>
      </c>
      <c r="X39" s="85"/>
      <c r="Y39" s="85"/>
      <c r="Z39" s="85"/>
      <c r="AA39" s="85"/>
      <c r="AB39" s="85"/>
      <c r="AC39" s="85" t="s">
        <v>262</v>
      </c>
      <c r="AD39" s="115" t="s">
        <v>261</v>
      </c>
    </row>
    <row r="40" spans="1:30" ht="13.5" customHeight="1" x14ac:dyDescent="0.15">
      <c r="A40" s="85" t="s">
        <v>43</v>
      </c>
      <c r="B40" s="86" t="s">
        <v>325</v>
      </c>
      <c r="C40" s="85" t="s">
        <v>326</v>
      </c>
      <c r="D40" s="87">
        <f t="shared" si="10"/>
        <v>61322</v>
      </c>
      <c r="E40" s="87">
        <f t="shared" si="11"/>
        <v>2422</v>
      </c>
      <c r="F40" s="106">
        <f t="shared" si="12"/>
        <v>3.9496428687909724</v>
      </c>
      <c r="G40" s="87">
        <v>2422</v>
      </c>
      <c r="H40" s="87">
        <v>0</v>
      </c>
      <c r="I40" s="87">
        <f t="shared" si="13"/>
        <v>58900</v>
      </c>
      <c r="J40" s="88">
        <f t="shared" si="14"/>
        <v>96.050357131209026</v>
      </c>
      <c r="K40" s="87">
        <v>43083</v>
      </c>
      <c r="L40" s="88">
        <f t="shared" si="15"/>
        <v>70.257004011610846</v>
      </c>
      <c r="M40" s="87">
        <v>0</v>
      </c>
      <c r="N40" s="88">
        <f t="shared" si="16"/>
        <v>0</v>
      </c>
      <c r="O40" s="87">
        <v>2680</v>
      </c>
      <c r="P40" s="87">
        <f t="shared" si="17"/>
        <v>13137</v>
      </c>
      <c r="Q40" s="87">
        <v>7693</v>
      </c>
      <c r="R40" s="87">
        <v>5444</v>
      </c>
      <c r="S40" s="87">
        <v>0</v>
      </c>
      <c r="T40" s="88">
        <f t="shared" si="18"/>
        <v>21.42298033332246</v>
      </c>
      <c r="U40" s="87">
        <v>888</v>
      </c>
      <c r="V40" s="85"/>
      <c r="W40" s="85" t="s">
        <v>262</v>
      </c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 t="s">
        <v>43</v>
      </c>
      <c r="B41" s="86" t="s">
        <v>327</v>
      </c>
      <c r="C41" s="85" t="s">
        <v>328</v>
      </c>
      <c r="D41" s="87">
        <f t="shared" si="10"/>
        <v>99572</v>
      </c>
      <c r="E41" s="87">
        <f t="shared" si="11"/>
        <v>526</v>
      </c>
      <c r="F41" s="106">
        <f t="shared" si="12"/>
        <v>0.52826095689551278</v>
      </c>
      <c r="G41" s="87">
        <v>526</v>
      </c>
      <c r="H41" s="87">
        <v>0</v>
      </c>
      <c r="I41" s="87">
        <f t="shared" si="13"/>
        <v>99046</v>
      </c>
      <c r="J41" s="88">
        <f t="shared" si="14"/>
        <v>99.471739043104492</v>
      </c>
      <c r="K41" s="87">
        <v>70882</v>
      </c>
      <c r="L41" s="88">
        <f t="shared" si="15"/>
        <v>71.186678986060343</v>
      </c>
      <c r="M41" s="87">
        <v>0</v>
      </c>
      <c r="N41" s="88">
        <f t="shared" si="16"/>
        <v>0</v>
      </c>
      <c r="O41" s="87">
        <v>0</v>
      </c>
      <c r="P41" s="87">
        <f t="shared" si="17"/>
        <v>28164</v>
      </c>
      <c r="Q41" s="87">
        <v>7955</v>
      </c>
      <c r="R41" s="87">
        <v>20209</v>
      </c>
      <c r="S41" s="87">
        <v>0</v>
      </c>
      <c r="T41" s="88">
        <f t="shared" si="18"/>
        <v>28.285060057044149</v>
      </c>
      <c r="U41" s="87">
        <v>3336</v>
      </c>
      <c r="V41" s="85"/>
      <c r="W41" s="85"/>
      <c r="X41" s="85"/>
      <c r="Y41" s="85" t="s">
        <v>262</v>
      </c>
      <c r="Z41" s="85"/>
      <c r="AA41" s="85"/>
      <c r="AB41" s="85"/>
      <c r="AC41" s="85" t="s">
        <v>262</v>
      </c>
      <c r="AD41" s="115" t="s">
        <v>261</v>
      </c>
    </row>
    <row r="42" spans="1:30" ht="13.5" customHeight="1" x14ac:dyDescent="0.15">
      <c r="A42" s="85" t="s">
        <v>43</v>
      </c>
      <c r="B42" s="86" t="s">
        <v>329</v>
      </c>
      <c r="C42" s="85" t="s">
        <v>330</v>
      </c>
      <c r="D42" s="87">
        <f t="shared" si="10"/>
        <v>49168</v>
      </c>
      <c r="E42" s="87">
        <f t="shared" si="11"/>
        <v>895</v>
      </c>
      <c r="F42" s="106">
        <f t="shared" si="12"/>
        <v>1.8202896192645626</v>
      </c>
      <c r="G42" s="87">
        <v>895</v>
      </c>
      <c r="H42" s="87">
        <v>0</v>
      </c>
      <c r="I42" s="87">
        <f t="shared" si="13"/>
        <v>48273</v>
      </c>
      <c r="J42" s="88">
        <f t="shared" si="14"/>
        <v>98.179710380735443</v>
      </c>
      <c r="K42" s="87">
        <v>18675</v>
      </c>
      <c r="L42" s="88">
        <f t="shared" si="15"/>
        <v>37.982020826553857</v>
      </c>
      <c r="M42" s="87">
        <v>0</v>
      </c>
      <c r="N42" s="88">
        <f t="shared" si="16"/>
        <v>0</v>
      </c>
      <c r="O42" s="87">
        <v>333</v>
      </c>
      <c r="P42" s="87">
        <f t="shared" si="17"/>
        <v>29265</v>
      </c>
      <c r="Q42" s="87">
        <v>11900</v>
      </c>
      <c r="R42" s="87">
        <v>17365</v>
      </c>
      <c r="S42" s="87">
        <v>0</v>
      </c>
      <c r="T42" s="88">
        <f t="shared" si="18"/>
        <v>59.520419785226167</v>
      </c>
      <c r="U42" s="87">
        <v>1412</v>
      </c>
      <c r="V42" s="85"/>
      <c r="W42" s="85"/>
      <c r="X42" s="85"/>
      <c r="Y42" s="85" t="s">
        <v>262</v>
      </c>
      <c r="Z42" s="85"/>
      <c r="AA42" s="85"/>
      <c r="AB42" s="85"/>
      <c r="AC42" s="85" t="s">
        <v>262</v>
      </c>
      <c r="AD42" s="115" t="s">
        <v>261</v>
      </c>
    </row>
    <row r="43" spans="1:30" ht="13.5" customHeight="1" x14ac:dyDescent="0.15">
      <c r="A43" s="85" t="s">
        <v>43</v>
      </c>
      <c r="B43" s="86" t="s">
        <v>331</v>
      </c>
      <c r="C43" s="85" t="s">
        <v>332</v>
      </c>
      <c r="D43" s="87">
        <f t="shared" si="10"/>
        <v>70106</v>
      </c>
      <c r="E43" s="87">
        <f t="shared" si="11"/>
        <v>228</v>
      </c>
      <c r="F43" s="106">
        <f t="shared" si="12"/>
        <v>0.32522180697800473</v>
      </c>
      <c r="G43" s="87">
        <v>228</v>
      </c>
      <c r="H43" s="87">
        <v>0</v>
      </c>
      <c r="I43" s="87">
        <f t="shared" si="13"/>
        <v>69878</v>
      </c>
      <c r="J43" s="88">
        <f t="shared" si="14"/>
        <v>99.674778193021993</v>
      </c>
      <c r="K43" s="87">
        <v>60863</v>
      </c>
      <c r="L43" s="88">
        <f t="shared" si="15"/>
        <v>86.815679114483785</v>
      </c>
      <c r="M43" s="87">
        <v>0</v>
      </c>
      <c r="N43" s="88">
        <f t="shared" si="16"/>
        <v>0</v>
      </c>
      <c r="O43" s="87">
        <v>0</v>
      </c>
      <c r="P43" s="87">
        <f t="shared" si="17"/>
        <v>9015</v>
      </c>
      <c r="Q43" s="87">
        <v>3565</v>
      </c>
      <c r="R43" s="87">
        <v>5450</v>
      </c>
      <c r="S43" s="87">
        <v>0</v>
      </c>
      <c r="T43" s="88">
        <f t="shared" si="18"/>
        <v>12.859099078538213</v>
      </c>
      <c r="U43" s="87">
        <v>1798</v>
      </c>
      <c r="V43" s="85"/>
      <c r="W43" s="85"/>
      <c r="X43" s="85"/>
      <c r="Y43" s="85" t="s">
        <v>262</v>
      </c>
      <c r="Z43" s="85"/>
      <c r="AA43" s="85"/>
      <c r="AB43" s="85"/>
      <c r="AC43" s="85" t="s">
        <v>262</v>
      </c>
      <c r="AD43" s="115" t="s">
        <v>261</v>
      </c>
    </row>
    <row r="44" spans="1:30" ht="13.5" customHeight="1" x14ac:dyDescent="0.15">
      <c r="A44" s="85" t="s">
        <v>43</v>
      </c>
      <c r="B44" s="86" t="s">
        <v>333</v>
      </c>
      <c r="C44" s="85" t="s">
        <v>334</v>
      </c>
      <c r="D44" s="87">
        <f t="shared" si="10"/>
        <v>54456</v>
      </c>
      <c r="E44" s="87">
        <f t="shared" si="11"/>
        <v>415</v>
      </c>
      <c r="F44" s="106">
        <f t="shared" si="12"/>
        <v>0.7620831496988395</v>
      </c>
      <c r="G44" s="87">
        <v>415</v>
      </c>
      <c r="H44" s="87">
        <v>0</v>
      </c>
      <c r="I44" s="87">
        <f t="shared" si="13"/>
        <v>54041</v>
      </c>
      <c r="J44" s="88">
        <f t="shared" si="14"/>
        <v>99.237916850301161</v>
      </c>
      <c r="K44" s="87">
        <v>34279</v>
      </c>
      <c r="L44" s="88">
        <f t="shared" si="15"/>
        <v>62.948068165124141</v>
      </c>
      <c r="M44" s="87">
        <v>0</v>
      </c>
      <c r="N44" s="88">
        <f t="shared" si="16"/>
        <v>0</v>
      </c>
      <c r="O44" s="87">
        <v>286</v>
      </c>
      <c r="P44" s="87">
        <f t="shared" si="17"/>
        <v>19476</v>
      </c>
      <c r="Q44" s="87">
        <v>3667</v>
      </c>
      <c r="R44" s="87">
        <v>15809</v>
      </c>
      <c r="S44" s="87">
        <v>0</v>
      </c>
      <c r="T44" s="88">
        <f t="shared" si="18"/>
        <v>35.764654032613485</v>
      </c>
      <c r="U44" s="87">
        <v>1072</v>
      </c>
      <c r="V44" s="85"/>
      <c r="W44" s="85"/>
      <c r="X44" s="85"/>
      <c r="Y44" s="85" t="s">
        <v>262</v>
      </c>
      <c r="Z44" s="85"/>
      <c r="AA44" s="85"/>
      <c r="AB44" s="85"/>
      <c r="AC44" s="85" t="s">
        <v>262</v>
      </c>
      <c r="AD44" s="115" t="s">
        <v>261</v>
      </c>
    </row>
    <row r="45" spans="1:30" ht="13.5" customHeight="1" x14ac:dyDescent="0.15">
      <c r="A45" s="85" t="s">
        <v>43</v>
      </c>
      <c r="B45" s="86" t="s">
        <v>335</v>
      </c>
      <c r="C45" s="85" t="s">
        <v>336</v>
      </c>
      <c r="D45" s="87">
        <f t="shared" si="10"/>
        <v>72731</v>
      </c>
      <c r="E45" s="87">
        <f t="shared" si="11"/>
        <v>318</v>
      </c>
      <c r="F45" s="106">
        <f t="shared" si="12"/>
        <v>0.43722759208590556</v>
      </c>
      <c r="G45" s="87">
        <v>318</v>
      </c>
      <c r="H45" s="87">
        <v>0</v>
      </c>
      <c r="I45" s="87">
        <f t="shared" si="13"/>
        <v>72413</v>
      </c>
      <c r="J45" s="88">
        <f t="shared" si="14"/>
        <v>99.562772407914096</v>
      </c>
      <c r="K45" s="87">
        <v>58970</v>
      </c>
      <c r="L45" s="88">
        <f t="shared" si="15"/>
        <v>81.079594670773119</v>
      </c>
      <c r="M45" s="87">
        <v>0</v>
      </c>
      <c r="N45" s="88">
        <f t="shared" si="16"/>
        <v>0</v>
      </c>
      <c r="O45" s="87">
        <v>449</v>
      </c>
      <c r="P45" s="87">
        <f t="shared" si="17"/>
        <v>12994</v>
      </c>
      <c r="Q45" s="87">
        <v>4986</v>
      </c>
      <c r="R45" s="87">
        <v>4734</v>
      </c>
      <c r="S45" s="87">
        <v>3274</v>
      </c>
      <c r="T45" s="88">
        <f t="shared" si="18"/>
        <v>17.865834375988229</v>
      </c>
      <c r="U45" s="87">
        <v>2007</v>
      </c>
      <c r="V45" s="85"/>
      <c r="W45" s="85" t="s">
        <v>262</v>
      </c>
      <c r="X45" s="85"/>
      <c r="Y45" s="85"/>
      <c r="Z45" s="85"/>
      <c r="AA45" s="85"/>
      <c r="AB45" s="85"/>
      <c r="AC45" s="85" t="s">
        <v>262</v>
      </c>
      <c r="AD45" s="115" t="s">
        <v>261</v>
      </c>
    </row>
    <row r="46" spans="1:30" ht="13.5" customHeight="1" x14ac:dyDescent="0.15">
      <c r="A46" s="85" t="s">
        <v>43</v>
      </c>
      <c r="B46" s="86" t="s">
        <v>337</v>
      </c>
      <c r="C46" s="85" t="s">
        <v>338</v>
      </c>
      <c r="D46" s="87">
        <f t="shared" si="10"/>
        <v>114155</v>
      </c>
      <c r="E46" s="87">
        <f t="shared" si="11"/>
        <v>191</v>
      </c>
      <c r="F46" s="106">
        <f t="shared" si="12"/>
        <v>0.1673163680960098</v>
      </c>
      <c r="G46" s="87">
        <v>191</v>
      </c>
      <c r="H46" s="87">
        <v>0</v>
      </c>
      <c r="I46" s="87">
        <f t="shared" si="13"/>
        <v>113964</v>
      </c>
      <c r="J46" s="88">
        <f t="shared" si="14"/>
        <v>99.83268363190399</v>
      </c>
      <c r="K46" s="87">
        <v>104702</v>
      </c>
      <c r="L46" s="88">
        <f t="shared" si="15"/>
        <v>91.719153782138321</v>
      </c>
      <c r="M46" s="87">
        <v>0</v>
      </c>
      <c r="N46" s="88">
        <f t="shared" si="16"/>
        <v>0</v>
      </c>
      <c r="O46" s="87">
        <v>0</v>
      </c>
      <c r="P46" s="87">
        <f t="shared" si="17"/>
        <v>9262</v>
      </c>
      <c r="Q46" s="87">
        <v>4824</v>
      </c>
      <c r="R46" s="87">
        <v>4369</v>
      </c>
      <c r="S46" s="87">
        <v>69</v>
      </c>
      <c r="T46" s="88">
        <f t="shared" si="18"/>
        <v>8.1135298497656692</v>
      </c>
      <c r="U46" s="87">
        <v>3171</v>
      </c>
      <c r="V46" s="85"/>
      <c r="W46" s="85"/>
      <c r="X46" s="85"/>
      <c r="Y46" s="85" t="s">
        <v>262</v>
      </c>
      <c r="Z46" s="85"/>
      <c r="AA46" s="85"/>
      <c r="AB46" s="85"/>
      <c r="AC46" s="85" t="s">
        <v>262</v>
      </c>
      <c r="AD46" s="115" t="s">
        <v>261</v>
      </c>
    </row>
    <row r="47" spans="1:30" ht="13.5" customHeight="1" x14ac:dyDescent="0.15">
      <c r="A47" s="85" t="s">
        <v>43</v>
      </c>
      <c r="B47" s="86" t="s">
        <v>339</v>
      </c>
      <c r="C47" s="85" t="s">
        <v>340</v>
      </c>
      <c r="D47" s="87">
        <f t="shared" si="10"/>
        <v>52658</v>
      </c>
      <c r="E47" s="87">
        <f t="shared" si="11"/>
        <v>685</v>
      </c>
      <c r="F47" s="106">
        <f t="shared" si="12"/>
        <v>1.3008469748186411</v>
      </c>
      <c r="G47" s="87">
        <v>685</v>
      </c>
      <c r="H47" s="87">
        <v>0</v>
      </c>
      <c r="I47" s="87">
        <f t="shared" si="13"/>
        <v>51973</v>
      </c>
      <c r="J47" s="88">
        <f t="shared" si="14"/>
        <v>98.69915302518136</v>
      </c>
      <c r="K47" s="87">
        <v>35823</v>
      </c>
      <c r="L47" s="88">
        <f t="shared" si="15"/>
        <v>68.029549166318503</v>
      </c>
      <c r="M47" s="87">
        <v>0</v>
      </c>
      <c r="N47" s="88">
        <f t="shared" si="16"/>
        <v>0</v>
      </c>
      <c r="O47" s="87">
        <v>1404</v>
      </c>
      <c r="P47" s="87">
        <f t="shared" si="17"/>
        <v>14746</v>
      </c>
      <c r="Q47" s="87">
        <v>7024</v>
      </c>
      <c r="R47" s="87">
        <v>5058</v>
      </c>
      <c r="S47" s="87">
        <v>2664</v>
      </c>
      <c r="T47" s="88">
        <f t="shared" si="18"/>
        <v>28.003342322154278</v>
      </c>
      <c r="U47" s="87">
        <v>854</v>
      </c>
      <c r="V47" s="85"/>
      <c r="W47" s="85" t="s">
        <v>262</v>
      </c>
      <c r="X47" s="85"/>
      <c r="Y47" s="85"/>
      <c r="Z47" s="85" t="s">
        <v>262</v>
      </c>
      <c r="AA47" s="85"/>
      <c r="AB47" s="85"/>
      <c r="AC47" s="85"/>
      <c r="AD47" s="115" t="s">
        <v>261</v>
      </c>
    </row>
    <row r="48" spans="1:30" ht="13.5" customHeight="1" x14ac:dyDescent="0.15">
      <c r="A48" s="85" t="s">
        <v>43</v>
      </c>
      <c r="B48" s="86" t="s">
        <v>341</v>
      </c>
      <c r="C48" s="85" t="s">
        <v>342</v>
      </c>
      <c r="D48" s="87">
        <f t="shared" si="10"/>
        <v>45103</v>
      </c>
      <c r="E48" s="87">
        <f t="shared" si="11"/>
        <v>372</v>
      </c>
      <c r="F48" s="106">
        <f t="shared" si="12"/>
        <v>0.82477883954504128</v>
      </c>
      <c r="G48" s="87">
        <v>372</v>
      </c>
      <c r="H48" s="87">
        <v>0</v>
      </c>
      <c r="I48" s="87">
        <f t="shared" si="13"/>
        <v>44731</v>
      </c>
      <c r="J48" s="88">
        <f t="shared" si="14"/>
        <v>99.175221160454967</v>
      </c>
      <c r="K48" s="87">
        <v>32424</v>
      </c>
      <c r="L48" s="88">
        <f t="shared" si="15"/>
        <v>71.888787885506517</v>
      </c>
      <c r="M48" s="87">
        <v>0</v>
      </c>
      <c r="N48" s="88">
        <f t="shared" si="16"/>
        <v>0</v>
      </c>
      <c r="O48" s="87">
        <v>0</v>
      </c>
      <c r="P48" s="87">
        <f t="shared" si="17"/>
        <v>12307</v>
      </c>
      <c r="Q48" s="87">
        <v>6467</v>
      </c>
      <c r="R48" s="87">
        <v>5840</v>
      </c>
      <c r="S48" s="87">
        <v>0</v>
      </c>
      <c r="T48" s="88">
        <f t="shared" si="18"/>
        <v>27.28643327494845</v>
      </c>
      <c r="U48" s="87">
        <v>675</v>
      </c>
      <c r="V48" s="85"/>
      <c r="W48" s="85" t="s">
        <v>262</v>
      </c>
      <c r="X48" s="85"/>
      <c r="Y48" s="85"/>
      <c r="Z48" s="85"/>
      <c r="AA48" s="85"/>
      <c r="AB48" s="85"/>
      <c r="AC48" s="85" t="s">
        <v>262</v>
      </c>
      <c r="AD48" s="115" t="s">
        <v>261</v>
      </c>
    </row>
    <row r="49" spans="1:30" ht="13.5" customHeight="1" x14ac:dyDescent="0.15">
      <c r="A49" s="85" t="s">
        <v>43</v>
      </c>
      <c r="B49" s="86" t="s">
        <v>343</v>
      </c>
      <c r="C49" s="85" t="s">
        <v>344</v>
      </c>
      <c r="D49" s="87">
        <f t="shared" si="10"/>
        <v>37509</v>
      </c>
      <c r="E49" s="87">
        <f t="shared" si="11"/>
        <v>53</v>
      </c>
      <c r="F49" s="106">
        <f t="shared" si="12"/>
        <v>0.14129942147218</v>
      </c>
      <c r="G49" s="87">
        <v>53</v>
      </c>
      <c r="H49" s="87">
        <v>0</v>
      </c>
      <c r="I49" s="87">
        <f t="shared" si="13"/>
        <v>37456</v>
      </c>
      <c r="J49" s="88">
        <f t="shared" si="14"/>
        <v>99.858700578527817</v>
      </c>
      <c r="K49" s="87">
        <v>35585</v>
      </c>
      <c r="L49" s="88">
        <f t="shared" si="15"/>
        <v>94.870564397877843</v>
      </c>
      <c r="M49" s="87">
        <v>0</v>
      </c>
      <c r="N49" s="88">
        <f t="shared" si="16"/>
        <v>0</v>
      </c>
      <c r="O49" s="87">
        <v>0</v>
      </c>
      <c r="P49" s="87">
        <f t="shared" si="17"/>
        <v>1871</v>
      </c>
      <c r="Q49" s="87">
        <v>1327</v>
      </c>
      <c r="R49" s="87">
        <v>544</v>
      </c>
      <c r="S49" s="87">
        <v>0</v>
      </c>
      <c r="T49" s="88">
        <f t="shared" si="18"/>
        <v>4.9881361806499775</v>
      </c>
      <c r="U49" s="87">
        <v>979</v>
      </c>
      <c r="V49" s="85"/>
      <c r="W49" s="85" t="s">
        <v>262</v>
      </c>
      <c r="X49" s="85"/>
      <c r="Y49" s="85"/>
      <c r="Z49" s="85"/>
      <c r="AA49" s="85"/>
      <c r="AB49" s="85"/>
      <c r="AC49" s="85" t="s">
        <v>262</v>
      </c>
      <c r="AD49" s="115" t="s">
        <v>261</v>
      </c>
    </row>
    <row r="50" spans="1:30" ht="13.5" customHeight="1" x14ac:dyDescent="0.15">
      <c r="A50" s="85" t="s">
        <v>43</v>
      </c>
      <c r="B50" s="86" t="s">
        <v>345</v>
      </c>
      <c r="C50" s="85" t="s">
        <v>346</v>
      </c>
      <c r="D50" s="87">
        <f t="shared" si="10"/>
        <v>32413</v>
      </c>
      <c r="E50" s="87">
        <f t="shared" si="11"/>
        <v>666</v>
      </c>
      <c r="F50" s="106">
        <f t="shared" si="12"/>
        <v>2.0547311263999011</v>
      </c>
      <c r="G50" s="87">
        <v>666</v>
      </c>
      <c r="H50" s="87">
        <v>0</v>
      </c>
      <c r="I50" s="87">
        <f t="shared" si="13"/>
        <v>31747</v>
      </c>
      <c r="J50" s="88">
        <f t="shared" si="14"/>
        <v>97.945268873600099</v>
      </c>
      <c r="K50" s="87">
        <v>20180</v>
      </c>
      <c r="L50" s="88">
        <f t="shared" si="15"/>
        <v>62.258970166291306</v>
      </c>
      <c r="M50" s="87">
        <v>0</v>
      </c>
      <c r="N50" s="88">
        <f t="shared" si="16"/>
        <v>0</v>
      </c>
      <c r="O50" s="87">
        <v>550</v>
      </c>
      <c r="P50" s="87">
        <f t="shared" si="17"/>
        <v>11017</v>
      </c>
      <c r="Q50" s="87">
        <v>2571</v>
      </c>
      <c r="R50" s="87">
        <v>8446</v>
      </c>
      <c r="S50" s="87">
        <v>0</v>
      </c>
      <c r="T50" s="88">
        <f t="shared" si="18"/>
        <v>33.989448677999569</v>
      </c>
      <c r="U50" s="87">
        <v>721</v>
      </c>
      <c r="V50" s="85"/>
      <c r="W50" s="85"/>
      <c r="X50" s="85"/>
      <c r="Y50" s="85" t="s">
        <v>262</v>
      </c>
      <c r="Z50" s="85"/>
      <c r="AA50" s="85"/>
      <c r="AB50" s="85"/>
      <c r="AC50" s="85" t="s">
        <v>262</v>
      </c>
      <c r="AD50" s="115" t="s">
        <v>261</v>
      </c>
    </row>
    <row r="51" spans="1:30" ht="13.5" customHeight="1" x14ac:dyDescent="0.15">
      <c r="A51" s="85" t="s">
        <v>43</v>
      </c>
      <c r="B51" s="86" t="s">
        <v>347</v>
      </c>
      <c r="C51" s="85" t="s">
        <v>348</v>
      </c>
      <c r="D51" s="87">
        <f t="shared" si="10"/>
        <v>10921</v>
      </c>
      <c r="E51" s="87">
        <f t="shared" si="11"/>
        <v>183</v>
      </c>
      <c r="F51" s="106">
        <f t="shared" si="12"/>
        <v>1.6756707261239814</v>
      </c>
      <c r="G51" s="87">
        <v>183</v>
      </c>
      <c r="H51" s="87">
        <v>0</v>
      </c>
      <c r="I51" s="87">
        <f t="shared" si="13"/>
        <v>10738</v>
      </c>
      <c r="J51" s="88">
        <f t="shared" si="14"/>
        <v>98.324329273876018</v>
      </c>
      <c r="K51" s="87">
        <v>4737</v>
      </c>
      <c r="L51" s="88">
        <f t="shared" si="15"/>
        <v>43.375148795897815</v>
      </c>
      <c r="M51" s="87">
        <v>0</v>
      </c>
      <c r="N51" s="88">
        <f t="shared" si="16"/>
        <v>0</v>
      </c>
      <c r="O51" s="87">
        <v>1076</v>
      </c>
      <c r="P51" s="87">
        <f t="shared" si="17"/>
        <v>4925</v>
      </c>
      <c r="Q51" s="87">
        <v>1756</v>
      </c>
      <c r="R51" s="87">
        <v>3169</v>
      </c>
      <c r="S51" s="87">
        <v>0</v>
      </c>
      <c r="T51" s="88">
        <f t="shared" si="18"/>
        <v>45.096602875194577</v>
      </c>
      <c r="U51" s="87">
        <v>169</v>
      </c>
      <c r="V51" s="85"/>
      <c r="W51" s="85"/>
      <c r="X51" s="85"/>
      <c r="Y51" s="85" t="s">
        <v>262</v>
      </c>
      <c r="Z51" s="85"/>
      <c r="AA51" s="85"/>
      <c r="AB51" s="85"/>
      <c r="AC51" s="85" t="s">
        <v>262</v>
      </c>
      <c r="AD51" s="115" t="s">
        <v>261</v>
      </c>
    </row>
    <row r="52" spans="1:30" ht="13.5" customHeight="1" x14ac:dyDescent="0.15">
      <c r="A52" s="85" t="s">
        <v>43</v>
      </c>
      <c r="B52" s="86" t="s">
        <v>349</v>
      </c>
      <c r="C52" s="85" t="s">
        <v>350</v>
      </c>
      <c r="D52" s="87">
        <f t="shared" si="10"/>
        <v>19666</v>
      </c>
      <c r="E52" s="87">
        <f t="shared" si="11"/>
        <v>704</v>
      </c>
      <c r="F52" s="106">
        <f t="shared" si="12"/>
        <v>3.5797823655039154</v>
      </c>
      <c r="G52" s="87">
        <v>704</v>
      </c>
      <c r="H52" s="87">
        <v>0</v>
      </c>
      <c r="I52" s="87">
        <f t="shared" si="13"/>
        <v>18962</v>
      </c>
      <c r="J52" s="88">
        <f t="shared" si="14"/>
        <v>96.420217634496083</v>
      </c>
      <c r="K52" s="87">
        <v>10834</v>
      </c>
      <c r="L52" s="88">
        <f t="shared" si="15"/>
        <v>55.090003050950877</v>
      </c>
      <c r="M52" s="87">
        <v>0</v>
      </c>
      <c r="N52" s="88">
        <f t="shared" si="16"/>
        <v>0</v>
      </c>
      <c r="O52" s="87">
        <v>1360</v>
      </c>
      <c r="P52" s="87">
        <f t="shared" si="17"/>
        <v>6768</v>
      </c>
      <c r="Q52" s="87">
        <v>1211</v>
      </c>
      <c r="R52" s="87">
        <v>5557</v>
      </c>
      <c r="S52" s="87">
        <v>0</v>
      </c>
      <c r="T52" s="88">
        <f t="shared" si="18"/>
        <v>34.414725922912645</v>
      </c>
      <c r="U52" s="87">
        <v>592</v>
      </c>
      <c r="V52" s="85" t="s">
        <v>262</v>
      </c>
      <c r="W52" s="85"/>
      <c r="X52" s="85"/>
      <c r="Y52" s="85"/>
      <c r="Z52" s="85"/>
      <c r="AA52" s="85"/>
      <c r="AB52" s="85"/>
      <c r="AC52" s="85" t="s">
        <v>262</v>
      </c>
      <c r="AD52" s="115" t="s">
        <v>261</v>
      </c>
    </row>
    <row r="53" spans="1:30" ht="13.5" customHeight="1" x14ac:dyDescent="0.15">
      <c r="A53" s="85" t="s">
        <v>43</v>
      </c>
      <c r="B53" s="86" t="s">
        <v>351</v>
      </c>
      <c r="C53" s="85" t="s">
        <v>352</v>
      </c>
      <c r="D53" s="87">
        <f t="shared" si="10"/>
        <v>17529</v>
      </c>
      <c r="E53" s="87">
        <f t="shared" si="11"/>
        <v>258</v>
      </c>
      <c r="F53" s="106">
        <f t="shared" si="12"/>
        <v>1.4718466541160362</v>
      </c>
      <c r="G53" s="87">
        <v>258</v>
      </c>
      <c r="H53" s="87">
        <v>0</v>
      </c>
      <c r="I53" s="87">
        <f t="shared" si="13"/>
        <v>17271</v>
      </c>
      <c r="J53" s="88">
        <f t="shared" si="14"/>
        <v>98.528153345883965</v>
      </c>
      <c r="K53" s="87">
        <v>11109</v>
      </c>
      <c r="L53" s="88">
        <f t="shared" si="15"/>
        <v>63.374978606880028</v>
      </c>
      <c r="M53" s="87">
        <v>0</v>
      </c>
      <c r="N53" s="88">
        <f t="shared" si="16"/>
        <v>0</v>
      </c>
      <c r="O53" s="87">
        <v>0</v>
      </c>
      <c r="P53" s="87">
        <f t="shared" si="17"/>
        <v>6162</v>
      </c>
      <c r="Q53" s="87">
        <v>1904</v>
      </c>
      <c r="R53" s="87">
        <v>4234</v>
      </c>
      <c r="S53" s="87">
        <v>24</v>
      </c>
      <c r="T53" s="88">
        <f t="shared" si="18"/>
        <v>35.153174739003937</v>
      </c>
      <c r="U53" s="87">
        <v>640</v>
      </c>
      <c r="V53" s="85" t="s">
        <v>262</v>
      </c>
      <c r="W53" s="85"/>
      <c r="X53" s="85"/>
      <c r="Y53" s="85"/>
      <c r="Z53" s="85" t="s">
        <v>262</v>
      </c>
      <c r="AA53" s="85"/>
      <c r="AB53" s="85"/>
      <c r="AC53" s="85"/>
      <c r="AD53" s="115" t="s">
        <v>261</v>
      </c>
    </row>
    <row r="54" spans="1:30" ht="13.5" customHeight="1" x14ac:dyDescent="0.15">
      <c r="A54" s="85" t="s">
        <v>43</v>
      </c>
      <c r="B54" s="86" t="s">
        <v>353</v>
      </c>
      <c r="C54" s="85" t="s">
        <v>354</v>
      </c>
      <c r="D54" s="87">
        <f t="shared" si="10"/>
        <v>27924</v>
      </c>
      <c r="E54" s="87">
        <f t="shared" si="11"/>
        <v>3583</v>
      </c>
      <c r="F54" s="106">
        <f t="shared" si="12"/>
        <v>12.831256267010458</v>
      </c>
      <c r="G54" s="87">
        <v>3583</v>
      </c>
      <c r="H54" s="87">
        <v>0</v>
      </c>
      <c r="I54" s="87">
        <f t="shared" si="13"/>
        <v>24341</v>
      </c>
      <c r="J54" s="88">
        <f t="shared" si="14"/>
        <v>87.16874373298954</v>
      </c>
      <c r="K54" s="87">
        <v>12780</v>
      </c>
      <c r="L54" s="88">
        <f t="shared" si="15"/>
        <v>45.767082079931242</v>
      </c>
      <c r="M54" s="87">
        <v>0</v>
      </c>
      <c r="N54" s="88">
        <f t="shared" si="16"/>
        <v>0</v>
      </c>
      <c r="O54" s="87">
        <v>1353</v>
      </c>
      <c r="P54" s="87">
        <f t="shared" si="17"/>
        <v>10208</v>
      </c>
      <c r="Q54" s="87">
        <v>5148</v>
      </c>
      <c r="R54" s="87">
        <v>5060</v>
      </c>
      <c r="S54" s="87">
        <v>0</v>
      </c>
      <c r="T54" s="88">
        <f t="shared" si="18"/>
        <v>36.556367282624265</v>
      </c>
      <c r="U54" s="87">
        <v>407</v>
      </c>
      <c r="V54" s="85" t="s">
        <v>262</v>
      </c>
      <c r="W54" s="85"/>
      <c r="X54" s="85"/>
      <c r="Y54" s="85"/>
      <c r="Z54" s="85"/>
      <c r="AA54" s="85"/>
      <c r="AB54" s="85"/>
      <c r="AC54" s="85" t="s">
        <v>262</v>
      </c>
      <c r="AD54" s="115" t="s">
        <v>261</v>
      </c>
    </row>
    <row r="55" spans="1:30" ht="13.5" customHeight="1" x14ac:dyDescent="0.15">
      <c r="A55" s="85" t="s">
        <v>43</v>
      </c>
      <c r="B55" s="86" t="s">
        <v>355</v>
      </c>
      <c r="C55" s="85" t="s">
        <v>356</v>
      </c>
      <c r="D55" s="87">
        <f t="shared" si="10"/>
        <v>18947</v>
      </c>
      <c r="E55" s="87">
        <f t="shared" si="11"/>
        <v>433</v>
      </c>
      <c r="F55" s="106">
        <f t="shared" si="12"/>
        <v>2.285322214598617</v>
      </c>
      <c r="G55" s="87">
        <v>433</v>
      </c>
      <c r="H55" s="87">
        <v>0</v>
      </c>
      <c r="I55" s="87">
        <f t="shared" si="13"/>
        <v>18514</v>
      </c>
      <c r="J55" s="88">
        <f t="shared" si="14"/>
        <v>97.714677785401378</v>
      </c>
      <c r="K55" s="87">
        <v>9861</v>
      </c>
      <c r="L55" s="88">
        <f t="shared" si="15"/>
        <v>52.045178656251643</v>
      </c>
      <c r="M55" s="87">
        <v>0</v>
      </c>
      <c r="N55" s="88">
        <f t="shared" si="16"/>
        <v>0</v>
      </c>
      <c r="O55" s="87">
        <v>0</v>
      </c>
      <c r="P55" s="87">
        <f t="shared" si="17"/>
        <v>8653</v>
      </c>
      <c r="Q55" s="87">
        <v>1984</v>
      </c>
      <c r="R55" s="87">
        <v>6433</v>
      </c>
      <c r="S55" s="87">
        <v>236</v>
      </c>
      <c r="T55" s="88">
        <f t="shared" si="18"/>
        <v>45.669499129149735</v>
      </c>
      <c r="U55" s="87">
        <v>419</v>
      </c>
      <c r="V55" s="85"/>
      <c r="W55" s="85" t="s">
        <v>262</v>
      </c>
      <c r="X55" s="85"/>
      <c r="Y55" s="85"/>
      <c r="Z55" s="85" t="s">
        <v>262</v>
      </c>
      <c r="AA55" s="85"/>
      <c r="AB55" s="85"/>
      <c r="AC55" s="85"/>
      <c r="AD55" s="115" t="s">
        <v>261</v>
      </c>
    </row>
    <row r="56" spans="1:30" ht="13.5" customHeight="1" x14ac:dyDescent="0.15">
      <c r="A56" s="85" t="s">
        <v>43</v>
      </c>
      <c r="B56" s="86" t="s">
        <v>357</v>
      </c>
      <c r="C56" s="85" t="s">
        <v>358</v>
      </c>
      <c r="D56" s="87">
        <f t="shared" si="10"/>
        <v>17905</v>
      </c>
      <c r="E56" s="87">
        <f t="shared" si="11"/>
        <v>347</v>
      </c>
      <c r="F56" s="106">
        <f t="shared" si="12"/>
        <v>1.9380061435353253</v>
      </c>
      <c r="G56" s="87">
        <v>347</v>
      </c>
      <c r="H56" s="87">
        <v>0</v>
      </c>
      <c r="I56" s="87">
        <f t="shared" si="13"/>
        <v>17558</v>
      </c>
      <c r="J56" s="88">
        <f t="shared" si="14"/>
        <v>98.061993856464682</v>
      </c>
      <c r="K56" s="87">
        <v>4291</v>
      </c>
      <c r="L56" s="88">
        <f t="shared" si="15"/>
        <v>23.965372800893604</v>
      </c>
      <c r="M56" s="87">
        <v>0</v>
      </c>
      <c r="N56" s="88">
        <f t="shared" si="16"/>
        <v>0</v>
      </c>
      <c r="O56" s="87">
        <v>4724</v>
      </c>
      <c r="P56" s="87">
        <f t="shared" si="17"/>
        <v>8543</v>
      </c>
      <c r="Q56" s="87">
        <v>2055</v>
      </c>
      <c r="R56" s="87">
        <v>4917</v>
      </c>
      <c r="S56" s="87">
        <v>1571</v>
      </c>
      <c r="T56" s="88">
        <f t="shared" si="18"/>
        <v>47.71292934934376</v>
      </c>
      <c r="U56" s="87">
        <v>217</v>
      </c>
      <c r="V56" s="85"/>
      <c r="W56" s="85"/>
      <c r="X56" s="85"/>
      <c r="Y56" s="85" t="s">
        <v>262</v>
      </c>
      <c r="Z56" s="85"/>
      <c r="AA56" s="85"/>
      <c r="AB56" s="85"/>
      <c r="AC56" s="85" t="s">
        <v>262</v>
      </c>
      <c r="AD56" s="115" t="s">
        <v>261</v>
      </c>
    </row>
    <row r="57" spans="1:30" ht="13.5" customHeight="1" x14ac:dyDescent="0.15">
      <c r="A57" s="85" t="s">
        <v>43</v>
      </c>
      <c r="B57" s="86" t="s">
        <v>359</v>
      </c>
      <c r="C57" s="85" t="s">
        <v>360</v>
      </c>
      <c r="D57" s="87">
        <f t="shared" si="10"/>
        <v>13034</v>
      </c>
      <c r="E57" s="87">
        <f t="shared" si="11"/>
        <v>271</v>
      </c>
      <c r="F57" s="106">
        <f t="shared" si="12"/>
        <v>2.0791775356759246</v>
      </c>
      <c r="G57" s="87">
        <v>271</v>
      </c>
      <c r="H57" s="87">
        <v>0</v>
      </c>
      <c r="I57" s="87">
        <f t="shared" si="13"/>
        <v>12763</v>
      </c>
      <c r="J57" s="88">
        <f t="shared" si="14"/>
        <v>97.920822464324075</v>
      </c>
      <c r="K57" s="87">
        <v>8396</v>
      </c>
      <c r="L57" s="88">
        <f t="shared" si="15"/>
        <v>64.416142396808354</v>
      </c>
      <c r="M57" s="87">
        <v>0</v>
      </c>
      <c r="N57" s="88">
        <f t="shared" si="16"/>
        <v>0</v>
      </c>
      <c r="O57" s="87">
        <v>739</v>
      </c>
      <c r="P57" s="87">
        <f t="shared" si="17"/>
        <v>3628</v>
      </c>
      <c r="Q57" s="87">
        <v>1396</v>
      </c>
      <c r="R57" s="87">
        <v>2232</v>
      </c>
      <c r="S57" s="87">
        <v>0</v>
      </c>
      <c r="T57" s="88">
        <f t="shared" si="18"/>
        <v>27.834893355838574</v>
      </c>
      <c r="U57" s="87">
        <v>151</v>
      </c>
      <c r="V57" s="85"/>
      <c r="W57" s="85"/>
      <c r="X57" s="85"/>
      <c r="Y57" s="85" t="s">
        <v>262</v>
      </c>
      <c r="Z57" s="85"/>
      <c r="AA57" s="85"/>
      <c r="AB57" s="85"/>
      <c r="AC57" s="85" t="s">
        <v>262</v>
      </c>
      <c r="AD57" s="115" t="s">
        <v>261</v>
      </c>
    </row>
    <row r="58" spans="1:30" ht="13.5" customHeight="1" x14ac:dyDescent="0.15">
      <c r="A58" s="85" t="s">
        <v>43</v>
      </c>
      <c r="B58" s="86" t="s">
        <v>361</v>
      </c>
      <c r="C58" s="85" t="s">
        <v>362</v>
      </c>
      <c r="D58" s="87">
        <f t="shared" si="10"/>
        <v>10439</v>
      </c>
      <c r="E58" s="87">
        <f t="shared" si="11"/>
        <v>610</v>
      </c>
      <c r="F58" s="106">
        <f t="shared" si="12"/>
        <v>5.8434715968962543</v>
      </c>
      <c r="G58" s="87">
        <v>610</v>
      </c>
      <c r="H58" s="87">
        <v>0</v>
      </c>
      <c r="I58" s="87">
        <f t="shared" si="13"/>
        <v>9829</v>
      </c>
      <c r="J58" s="88">
        <f t="shared" si="14"/>
        <v>94.156528403103749</v>
      </c>
      <c r="K58" s="87">
        <v>0</v>
      </c>
      <c r="L58" s="88">
        <f t="shared" si="15"/>
        <v>0</v>
      </c>
      <c r="M58" s="87">
        <v>0</v>
      </c>
      <c r="N58" s="88">
        <f t="shared" si="16"/>
        <v>0</v>
      </c>
      <c r="O58" s="87">
        <v>0</v>
      </c>
      <c r="P58" s="87">
        <f t="shared" si="17"/>
        <v>9829</v>
      </c>
      <c r="Q58" s="87">
        <v>1633</v>
      </c>
      <c r="R58" s="87">
        <v>8130</v>
      </c>
      <c r="S58" s="87">
        <v>66</v>
      </c>
      <c r="T58" s="88">
        <f t="shared" si="18"/>
        <v>94.156528403103749</v>
      </c>
      <c r="U58" s="87">
        <v>211</v>
      </c>
      <c r="V58" s="85" t="s">
        <v>262</v>
      </c>
      <c r="W58" s="85"/>
      <c r="X58" s="85"/>
      <c r="Y58" s="85"/>
      <c r="Z58" s="85" t="s">
        <v>262</v>
      </c>
      <c r="AA58" s="85"/>
      <c r="AB58" s="85"/>
      <c r="AC58" s="85"/>
      <c r="AD58" s="115" t="s">
        <v>261</v>
      </c>
    </row>
    <row r="59" spans="1:30" ht="13.5" customHeight="1" x14ac:dyDescent="0.15">
      <c r="A59" s="85" t="s">
        <v>43</v>
      </c>
      <c r="B59" s="86" t="s">
        <v>363</v>
      </c>
      <c r="C59" s="85" t="s">
        <v>364</v>
      </c>
      <c r="D59" s="87">
        <f t="shared" si="10"/>
        <v>7760</v>
      </c>
      <c r="E59" s="87">
        <f t="shared" si="11"/>
        <v>214</v>
      </c>
      <c r="F59" s="106">
        <f t="shared" si="12"/>
        <v>2.7577319587628866</v>
      </c>
      <c r="G59" s="87">
        <v>214</v>
      </c>
      <c r="H59" s="87">
        <v>0</v>
      </c>
      <c r="I59" s="87">
        <f t="shared" si="13"/>
        <v>7546</v>
      </c>
      <c r="J59" s="88">
        <f t="shared" si="14"/>
        <v>97.242268041237111</v>
      </c>
      <c r="K59" s="87">
        <v>2766</v>
      </c>
      <c r="L59" s="88">
        <f t="shared" si="15"/>
        <v>35.644329896907216</v>
      </c>
      <c r="M59" s="87">
        <v>0</v>
      </c>
      <c r="N59" s="88">
        <f t="shared" si="16"/>
        <v>0</v>
      </c>
      <c r="O59" s="87">
        <v>0</v>
      </c>
      <c r="P59" s="87">
        <f t="shared" si="17"/>
        <v>4780</v>
      </c>
      <c r="Q59" s="87">
        <v>1259</v>
      </c>
      <c r="R59" s="87">
        <v>3521</v>
      </c>
      <c r="S59" s="87">
        <v>0</v>
      </c>
      <c r="T59" s="88">
        <f t="shared" si="18"/>
        <v>61.597938144329902</v>
      </c>
      <c r="U59" s="87">
        <v>89</v>
      </c>
      <c r="V59" s="85" t="s">
        <v>262</v>
      </c>
      <c r="W59" s="85"/>
      <c r="X59" s="85"/>
      <c r="Y59" s="85"/>
      <c r="Z59" s="85"/>
      <c r="AA59" s="85"/>
      <c r="AB59" s="85"/>
      <c r="AC59" s="85" t="s">
        <v>262</v>
      </c>
      <c r="AD59" s="115" t="s">
        <v>261</v>
      </c>
    </row>
    <row r="60" spans="1:30" ht="13.5" customHeight="1" x14ac:dyDescent="0.15">
      <c r="A60" s="85" t="s">
        <v>43</v>
      </c>
      <c r="B60" s="86" t="s">
        <v>365</v>
      </c>
      <c r="C60" s="85" t="s">
        <v>366</v>
      </c>
      <c r="D60" s="87">
        <f t="shared" si="10"/>
        <v>9021</v>
      </c>
      <c r="E60" s="87">
        <f t="shared" si="11"/>
        <v>852</v>
      </c>
      <c r="F60" s="106">
        <f t="shared" si="12"/>
        <v>9.444629198536747</v>
      </c>
      <c r="G60" s="87">
        <v>852</v>
      </c>
      <c r="H60" s="87">
        <v>0</v>
      </c>
      <c r="I60" s="87">
        <f t="shared" si="13"/>
        <v>8169</v>
      </c>
      <c r="J60" s="88">
        <f t="shared" si="14"/>
        <v>90.555370801463255</v>
      </c>
      <c r="K60" s="87">
        <v>4760</v>
      </c>
      <c r="L60" s="88">
        <f t="shared" si="15"/>
        <v>52.765768761778077</v>
      </c>
      <c r="M60" s="87">
        <v>0</v>
      </c>
      <c r="N60" s="88">
        <f t="shared" si="16"/>
        <v>0</v>
      </c>
      <c r="O60" s="87">
        <v>0</v>
      </c>
      <c r="P60" s="87">
        <f t="shared" si="17"/>
        <v>3409</v>
      </c>
      <c r="Q60" s="87">
        <v>670</v>
      </c>
      <c r="R60" s="87">
        <v>1941</v>
      </c>
      <c r="S60" s="87">
        <v>798</v>
      </c>
      <c r="T60" s="88">
        <f t="shared" si="18"/>
        <v>37.789602039685178</v>
      </c>
      <c r="U60" s="87">
        <v>98</v>
      </c>
      <c r="V60" s="85" t="s">
        <v>262</v>
      </c>
      <c r="W60" s="85"/>
      <c r="X60" s="85"/>
      <c r="Y60" s="85"/>
      <c r="Z60" s="85"/>
      <c r="AA60" s="85"/>
      <c r="AB60" s="85"/>
      <c r="AC60" s="85" t="s">
        <v>262</v>
      </c>
      <c r="AD60" s="115" t="s">
        <v>261</v>
      </c>
    </row>
    <row r="61" spans="1:30" ht="13.5" customHeight="1" x14ac:dyDescent="0.15">
      <c r="A61" s="85" t="s">
        <v>43</v>
      </c>
      <c r="B61" s="86" t="s">
        <v>367</v>
      </c>
      <c r="C61" s="85" t="s">
        <v>368</v>
      </c>
      <c r="D61" s="87">
        <f t="shared" si="10"/>
        <v>6542</v>
      </c>
      <c r="E61" s="87">
        <f t="shared" si="11"/>
        <v>50</v>
      </c>
      <c r="F61" s="106">
        <f t="shared" si="12"/>
        <v>0.76429226536227457</v>
      </c>
      <c r="G61" s="87">
        <v>50</v>
      </c>
      <c r="H61" s="87">
        <v>0</v>
      </c>
      <c r="I61" s="87">
        <f t="shared" si="13"/>
        <v>6492</v>
      </c>
      <c r="J61" s="88">
        <f t="shared" si="14"/>
        <v>99.235707734637728</v>
      </c>
      <c r="K61" s="87">
        <v>4640</v>
      </c>
      <c r="L61" s="88">
        <f t="shared" si="15"/>
        <v>70.926322225619074</v>
      </c>
      <c r="M61" s="87">
        <v>0</v>
      </c>
      <c r="N61" s="88">
        <f t="shared" si="16"/>
        <v>0</v>
      </c>
      <c r="O61" s="87">
        <v>0</v>
      </c>
      <c r="P61" s="87">
        <f t="shared" si="17"/>
        <v>1852</v>
      </c>
      <c r="Q61" s="87">
        <v>396</v>
      </c>
      <c r="R61" s="87">
        <v>1441</v>
      </c>
      <c r="S61" s="87">
        <v>15</v>
      </c>
      <c r="T61" s="88">
        <f t="shared" si="18"/>
        <v>28.309385509018647</v>
      </c>
      <c r="U61" s="87">
        <v>40</v>
      </c>
      <c r="V61" s="85" t="s">
        <v>262</v>
      </c>
      <c r="W61" s="85"/>
      <c r="X61" s="85"/>
      <c r="Y61" s="85"/>
      <c r="Z61" s="85"/>
      <c r="AA61" s="85"/>
      <c r="AB61" s="85"/>
      <c r="AC61" s="85" t="s">
        <v>262</v>
      </c>
      <c r="AD61" s="115" t="s">
        <v>261</v>
      </c>
    </row>
    <row r="62" spans="1:30" ht="13.5" customHeight="1" x14ac:dyDescent="0.15">
      <c r="A62" s="85" t="s">
        <v>43</v>
      </c>
      <c r="B62" s="86" t="s">
        <v>369</v>
      </c>
      <c r="C62" s="85" t="s">
        <v>370</v>
      </c>
      <c r="D62" s="87">
        <f t="shared" si="10"/>
        <v>10348</v>
      </c>
      <c r="E62" s="87">
        <f t="shared" si="11"/>
        <v>416</v>
      </c>
      <c r="F62" s="106">
        <f t="shared" si="12"/>
        <v>4.0201005025125625</v>
      </c>
      <c r="G62" s="87">
        <v>263</v>
      </c>
      <c r="H62" s="87">
        <v>153</v>
      </c>
      <c r="I62" s="87">
        <f t="shared" si="13"/>
        <v>9932</v>
      </c>
      <c r="J62" s="88">
        <f t="shared" si="14"/>
        <v>95.979899497487438</v>
      </c>
      <c r="K62" s="87">
        <v>0</v>
      </c>
      <c r="L62" s="88">
        <f t="shared" si="15"/>
        <v>0</v>
      </c>
      <c r="M62" s="87">
        <v>0</v>
      </c>
      <c r="N62" s="88">
        <f t="shared" si="16"/>
        <v>0</v>
      </c>
      <c r="O62" s="87">
        <v>0</v>
      </c>
      <c r="P62" s="87">
        <f t="shared" si="17"/>
        <v>9932</v>
      </c>
      <c r="Q62" s="87">
        <v>1790</v>
      </c>
      <c r="R62" s="87">
        <v>8142</v>
      </c>
      <c r="S62" s="87">
        <v>0</v>
      </c>
      <c r="T62" s="88">
        <f t="shared" si="18"/>
        <v>95.979899497487438</v>
      </c>
      <c r="U62" s="87">
        <v>148</v>
      </c>
      <c r="V62" s="85" t="s">
        <v>262</v>
      </c>
      <c r="W62" s="85"/>
      <c r="X62" s="85"/>
      <c r="Y62" s="85"/>
      <c r="Z62" s="85" t="s">
        <v>262</v>
      </c>
      <c r="AA62" s="85"/>
      <c r="AB62" s="85"/>
      <c r="AC62" s="85"/>
      <c r="AD62" s="115" t="s">
        <v>261</v>
      </c>
    </row>
    <row r="63" spans="1:30" ht="13.5" customHeight="1" x14ac:dyDescent="0.15">
      <c r="A63" s="85" t="s">
        <v>43</v>
      </c>
      <c r="B63" s="86" t="s">
        <v>371</v>
      </c>
      <c r="C63" s="85" t="s">
        <v>372</v>
      </c>
      <c r="D63" s="87">
        <f t="shared" si="10"/>
        <v>2493</v>
      </c>
      <c r="E63" s="87">
        <f t="shared" si="11"/>
        <v>173</v>
      </c>
      <c r="F63" s="106">
        <f t="shared" si="12"/>
        <v>6.9394304051343765</v>
      </c>
      <c r="G63" s="87">
        <v>139</v>
      </c>
      <c r="H63" s="87">
        <v>34</v>
      </c>
      <c r="I63" s="87">
        <f t="shared" si="13"/>
        <v>2320</v>
      </c>
      <c r="J63" s="88">
        <f t="shared" si="14"/>
        <v>93.060569594865626</v>
      </c>
      <c r="K63" s="87">
        <v>0</v>
      </c>
      <c r="L63" s="88">
        <f t="shared" si="15"/>
        <v>0</v>
      </c>
      <c r="M63" s="87">
        <v>0</v>
      </c>
      <c r="N63" s="88">
        <f t="shared" si="16"/>
        <v>0</v>
      </c>
      <c r="O63" s="87">
        <v>0</v>
      </c>
      <c r="P63" s="87">
        <f t="shared" si="17"/>
        <v>2320</v>
      </c>
      <c r="Q63" s="87">
        <v>881</v>
      </c>
      <c r="R63" s="87">
        <v>1439</v>
      </c>
      <c r="S63" s="87">
        <v>0</v>
      </c>
      <c r="T63" s="88">
        <f t="shared" si="18"/>
        <v>93.060569594865626</v>
      </c>
      <c r="U63" s="87">
        <v>10</v>
      </c>
      <c r="V63" s="85" t="s">
        <v>262</v>
      </c>
      <c r="W63" s="85"/>
      <c r="X63" s="85"/>
      <c r="Y63" s="85"/>
      <c r="Z63" s="85" t="s">
        <v>262</v>
      </c>
      <c r="AA63" s="85"/>
      <c r="AB63" s="85"/>
      <c r="AC63" s="85"/>
      <c r="AD63" s="115" t="s">
        <v>261</v>
      </c>
    </row>
    <row r="64" spans="1:30" ht="13.5" customHeight="1" x14ac:dyDescent="0.15">
      <c r="A64" s="85" t="s">
        <v>43</v>
      </c>
      <c r="B64" s="86" t="s">
        <v>373</v>
      </c>
      <c r="C64" s="85" t="s">
        <v>374</v>
      </c>
      <c r="D64" s="87">
        <f t="shared" si="10"/>
        <v>10829</v>
      </c>
      <c r="E64" s="87">
        <f t="shared" si="11"/>
        <v>357</v>
      </c>
      <c r="F64" s="106">
        <f t="shared" si="12"/>
        <v>3.296703296703297</v>
      </c>
      <c r="G64" s="87">
        <v>357</v>
      </c>
      <c r="H64" s="87">
        <v>0</v>
      </c>
      <c r="I64" s="87">
        <f t="shared" si="13"/>
        <v>10472</v>
      </c>
      <c r="J64" s="88">
        <f t="shared" si="14"/>
        <v>96.703296703296701</v>
      </c>
      <c r="K64" s="87">
        <v>910</v>
      </c>
      <c r="L64" s="88">
        <f t="shared" si="15"/>
        <v>8.4033613445378155</v>
      </c>
      <c r="M64" s="87">
        <v>0</v>
      </c>
      <c r="N64" s="88">
        <f t="shared" si="16"/>
        <v>0</v>
      </c>
      <c r="O64" s="87">
        <v>3484</v>
      </c>
      <c r="P64" s="87">
        <f t="shared" si="17"/>
        <v>6078</v>
      </c>
      <c r="Q64" s="87">
        <v>2411</v>
      </c>
      <c r="R64" s="87">
        <v>3667</v>
      </c>
      <c r="S64" s="87">
        <v>0</v>
      </c>
      <c r="T64" s="88">
        <f t="shared" si="18"/>
        <v>56.12706621109983</v>
      </c>
      <c r="U64" s="87">
        <v>220</v>
      </c>
      <c r="V64" s="85" t="s">
        <v>262</v>
      </c>
      <c r="W64" s="85"/>
      <c r="X64" s="85"/>
      <c r="Y64" s="85"/>
      <c r="Z64" s="85" t="s">
        <v>262</v>
      </c>
      <c r="AA64" s="85"/>
      <c r="AB64" s="85"/>
      <c r="AC64" s="85"/>
      <c r="AD64" s="115" t="s">
        <v>261</v>
      </c>
    </row>
    <row r="65" spans="1:30" ht="13.5" customHeight="1" x14ac:dyDescent="0.15">
      <c r="A65" s="85" t="s">
        <v>43</v>
      </c>
      <c r="B65" s="86" t="s">
        <v>375</v>
      </c>
      <c r="C65" s="85" t="s">
        <v>376</v>
      </c>
      <c r="D65" s="87">
        <f t="shared" si="10"/>
        <v>12943</v>
      </c>
      <c r="E65" s="87">
        <f t="shared" si="11"/>
        <v>393</v>
      </c>
      <c r="F65" s="106">
        <f t="shared" si="12"/>
        <v>3.0363903268175849</v>
      </c>
      <c r="G65" s="87">
        <v>393</v>
      </c>
      <c r="H65" s="87">
        <v>0</v>
      </c>
      <c r="I65" s="87">
        <f t="shared" si="13"/>
        <v>12550</v>
      </c>
      <c r="J65" s="88">
        <f t="shared" si="14"/>
        <v>96.963609673182418</v>
      </c>
      <c r="K65" s="87">
        <v>915</v>
      </c>
      <c r="L65" s="88">
        <f t="shared" si="15"/>
        <v>7.0694583944989562</v>
      </c>
      <c r="M65" s="87">
        <v>0</v>
      </c>
      <c r="N65" s="88">
        <f t="shared" si="16"/>
        <v>0</v>
      </c>
      <c r="O65" s="87">
        <v>0</v>
      </c>
      <c r="P65" s="87">
        <f t="shared" si="17"/>
        <v>11635</v>
      </c>
      <c r="Q65" s="87">
        <v>2887</v>
      </c>
      <c r="R65" s="87">
        <v>8748</v>
      </c>
      <c r="S65" s="87">
        <v>0</v>
      </c>
      <c r="T65" s="88">
        <f t="shared" si="18"/>
        <v>89.894151278683452</v>
      </c>
      <c r="U65" s="87">
        <v>591</v>
      </c>
      <c r="V65" s="85" t="s">
        <v>262</v>
      </c>
      <c r="W65" s="85"/>
      <c r="X65" s="85"/>
      <c r="Y65" s="85"/>
      <c r="Z65" s="85"/>
      <c r="AA65" s="85"/>
      <c r="AB65" s="85"/>
      <c r="AC65" s="85" t="s">
        <v>262</v>
      </c>
      <c r="AD65" s="115" t="s">
        <v>261</v>
      </c>
    </row>
    <row r="66" spans="1:30" ht="13.5" customHeight="1" x14ac:dyDescent="0.15">
      <c r="A66" s="85" t="s">
        <v>43</v>
      </c>
      <c r="B66" s="86" t="s">
        <v>377</v>
      </c>
      <c r="C66" s="85" t="s">
        <v>378</v>
      </c>
      <c r="D66" s="87">
        <f t="shared" si="10"/>
        <v>30483</v>
      </c>
      <c r="E66" s="87">
        <f t="shared" si="11"/>
        <v>986</v>
      </c>
      <c r="F66" s="106">
        <f t="shared" si="12"/>
        <v>3.2345897713479643</v>
      </c>
      <c r="G66" s="87">
        <v>986</v>
      </c>
      <c r="H66" s="87">
        <v>0</v>
      </c>
      <c r="I66" s="87">
        <f t="shared" si="13"/>
        <v>29497</v>
      </c>
      <c r="J66" s="88">
        <f t="shared" si="14"/>
        <v>96.765410228652044</v>
      </c>
      <c r="K66" s="87">
        <v>2795</v>
      </c>
      <c r="L66" s="88">
        <f t="shared" si="15"/>
        <v>9.1690450414985403</v>
      </c>
      <c r="M66" s="87">
        <v>0</v>
      </c>
      <c r="N66" s="88">
        <f t="shared" si="16"/>
        <v>0</v>
      </c>
      <c r="O66" s="87">
        <v>171</v>
      </c>
      <c r="P66" s="87">
        <f t="shared" si="17"/>
        <v>26531</v>
      </c>
      <c r="Q66" s="87">
        <v>6476</v>
      </c>
      <c r="R66" s="87">
        <v>20055</v>
      </c>
      <c r="S66" s="87">
        <v>0</v>
      </c>
      <c r="T66" s="88">
        <f t="shared" si="18"/>
        <v>87.035396778532288</v>
      </c>
      <c r="U66" s="87">
        <v>1366</v>
      </c>
      <c r="V66" s="85"/>
      <c r="W66" s="85"/>
      <c r="X66" s="85"/>
      <c r="Y66" s="85" t="s">
        <v>262</v>
      </c>
      <c r="Z66" s="85"/>
      <c r="AA66" s="85"/>
      <c r="AB66" s="85"/>
      <c r="AC66" s="85" t="s">
        <v>262</v>
      </c>
      <c r="AD66" s="115" t="s">
        <v>261</v>
      </c>
    </row>
    <row r="67" spans="1:30" ht="13.5" customHeight="1" x14ac:dyDescent="0.15">
      <c r="A67" s="85" t="s">
        <v>43</v>
      </c>
      <c r="B67" s="86" t="s">
        <v>379</v>
      </c>
      <c r="C67" s="85" t="s">
        <v>380</v>
      </c>
      <c r="D67" s="87">
        <f t="shared" si="10"/>
        <v>32077</v>
      </c>
      <c r="E67" s="87">
        <f t="shared" si="11"/>
        <v>1316</v>
      </c>
      <c r="F67" s="106">
        <f t="shared" si="12"/>
        <v>4.102628051251676</v>
      </c>
      <c r="G67" s="87">
        <v>1316</v>
      </c>
      <c r="H67" s="87">
        <v>0</v>
      </c>
      <c r="I67" s="87">
        <f t="shared" si="13"/>
        <v>30761</v>
      </c>
      <c r="J67" s="88">
        <f t="shared" si="14"/>
        <v>95.897371948748315</v>
      </c>
      <c r="K67" s="87">
        <v>7762</v>
      </c>
      <c r="L67" s="88">
        <f t="shared" si="15"/>
        <v>24.198023505938835</v>
      </c>
      <c r="M67" s="87">
        <v>0</v>
      </c>
      <c r="N67" s="88">
        <f t="shared" si="16"/>
        <v>0</v>
      </c>
      <c r="O67" s="87">
        <v>2011</v>
      </c>
      <c r="P67" s="87">
        <f t="shared" si="17"/>
        <v>20988</v>
      </c>
      <c r="Q67" s="87">
        <v>6886</v>
      </c>
      <c r="R67" s="87">
        <v>14102</v>
      </c>
      <c r="S67" s="87">
        <v>0</v>
      </c>
      <c r="T67" s="88">
        <f t="shared" si="18"/>
        <v>65.430058920722018</v>
      </c>
      <c r="U67" s="87">
        <v>754</v>
      </c>
      <c r="V67" s="85" t="s">
        <v>262</v>
      </c>
      <c r="W67" s="85"/>
      <c r="X67" s="85"/>
      <c r="Y67" s="85"/>
      <c r="Z67" s="85" t="s">
        <v>262</v>
      </c>
      <c r="AA67" s="85"/>
      <c r="AB67" s="85"/>
      <c r="AC67" s="85"/>
      <c r="AD67" s="115" t="s">
        <v>261</v>
      </c>
    </row>
    <row r="68" spans="1:30" ht="13.5" customHeight="1" x14ac:dyDescent="0.15">
      <c r="A68" s="85" t="s">
        <v>43</v>
      </c>
      <c r="B68" s="86" t="s">
        <v>381</v>
      </c>
      <c r="C68" s="85" t="s">
        <v>382</v>
      </c>
      <c r="D68" s="87">
        <f t="shared" si="10"/>
        <v>33390</v>
      </c>
      <c r="E68" s="87">
        <f t="shared" si="11"/>
        <v>167</v>
      </c>
      <c r="F68" s="106">
        <f t="shared" si="12"/>
        <v>0.50014974543276425</v>
      </c>
      <c r="G68" s="87">
        <v>167</v>
      </c>
      <c r="H68" s="87">
        <v>0</v>
      </c>
      <c r="I68" s="87">
        <f t="shared" si="13"/>
        <v>33223</v>
      </c>
      <c r="J68" s="88">
        <f t="shared" si="14"/>
        <v>99.499850254567235</v>
      </c>
      <c r="K68" s="87">
        <v>23573</v>
      </c>
      <c r="L68" s="88">
        <f t="shared" si="15"/>
        <v>70.598981731057194</v>
      </c>
      <c r="M68" s="87">
        <v>0</v>
      </c>
      <c r="N68" s="88">
        <f t="shared" si="16"/>
        <v>0</v>
      </c>
      <c r="O68" s="87">
        <v>835</v>
      </c>
      <c r="P68" s="87">
        <f t="shared" si="17"/>
        <v>8815</v>
      </c>
      <c r="Q68" s="87">
        <v>3473</v>
      </c>
      <c r="R68" s="87">
        <v>5342</v>
      </c>
      <c r="S68" s="87">
        <v>0</v>
      </c>
      <c r="T68" s="88">
        <f t="shared" si="18"/>
        <v>26.40011979634621</v>
      </c>
      <c r="U68" s="87">
        <v>524</v>
      </c>
      <c r="V68" s="85"/>
      <c r="W68" s="85" t="s">
        <v>262</v>
      </c>
      <c r="X68" s="85"/>
      <c r="Y68" s="85"/>
      <c r="Z68" s="85"/>
      <c r="AA68" s="85"/>
      <c r="AB68" s="85"/>
      <c r="AC68" s="85" t="s">
        <v>262</v>
      </c>
      <c r="AD68" s="115" t="s">
        <v>261</v>
      </c>
    </row>
    <row r="69" spans="1:30" ht="13.5" customHeight="1" x14ac:dyDescent="0.15">
      <c r="A69" s="85" t="s">
        <v>43</v>
      </c>
      <c r="B69" s="86" t="s">
        <v>383</v>
      </c>
      <c r="C69" s="85" t="s">
        <v>384</v>
      </c>
      <c r="D69" s="87">
        <f t="shared" si="10"/>
        <v>43994</v>
      </c>
      <c r="E69" s="87">
        <f t="shared" si="11"/>
        <v>355</v>
      </c>
      <c r="F69" s="106">
        <f t="shared" si="12"/>
        <v>0.80692821748420229</v>
      </c>
      <c r="G69" s="87">
        <v>355</v>
      </c>
      <c r="H69" s="87">
        <v>0</v>
      </c>
      <c r="I69" s="87">
        <f t="shared" si="13"/>
        <v>43639</v>
      </c>
      <c r="J69" s="88">
        <f t="shared" si="14"/>
        <v>99.193071782515801</v>
      </c>
      <c r="K69" s="87">
        <v>28281</v>
      </c>
      <c r="L69" s="88">
        <f t="shared" si="15"/>
        <v>64.283765968086556</v>
      </c>
      <c r="M69" s="87">
        <v>0</v>
      </c>
      <c r="N69" s="88">
        <f t="shared" si="16"/>
        <v>0</v>
      </c>
      <c r="O69" s="87">
        <v>0</v>
      </c>
      <c r="P69" s="87">
        <f t="shared" si="17"/>
        <v>15358</v>
      </c>
      <c r="Q69" s="87">
        <v>6607</v>
      </c>
      <c r="R69" s="87">
        <v>8751</v>
      </c>
      <c r="S69" s="87">
        <v>0</v>
      </c>
      <c r="T69" s="88">
        <f t="shared" si="18"/>
        <v>34.909305814429246</v>
      </c>
      <c r="U69" s="87">
        <v>727</v>
      </c>
      <c r="V69" s="85"/>
      <c r="W69" s="85" t="s">
        <v>262</v>
      </c>
      <c r="X69" s="85"/>
      <c r="Y69" s="85"/>
      <c r="Z69" s="85"/>
      <c r="AA69" s="85"/>
      <c r="AB69" s="85"/>
      <c r="AC69" s="85" t="s">
        <v>262</v>
      </c>
      <c r="AD69" s="115" t="s">
        <v>261</v>
      </c>
    </row>
    <row r="70" spans="1:30" ht="13.5" customHeight="1" x14ac:dyDescent="0.15">
      <c r="A70" s="85" t="s">
        <v>43</v>
      </c>
      <c r="B70" s="86" t="s">
        <v>385</v>
      </c>
      <c r="C70" s="85" t="s">
        <v>386</v>
      </c>
      <c r="D70" s="87">
        <f t="shared" si="10"/>
        <v>28222</v>
      </c>
      <c r="E70" s="87">
        <f t="shared" si="11"/>
        <v>587</v>
      </c>
      <c r="F70" s="106">
        <f t="shared" si="12"/>
        <v>2.0799376373042309</v>
      </c>
      <c r="G70" s="87">
        <v>587</v>
      </c>
      <c r="H70" s="87">
        <v>0</v>
      </c>
      <c r="I70" s="87">
        <f t="shared" si="13"/>
        <v>27635</v>
      </c>
      <c r="J70" s="88">
        <f t="shared" si="14"/>
        <v>97.920062362695774</v>
      </c>
      <c r="K70" s="87">
        <v>16647</v>
      </c>
      <c r="L70" s="88">
        <f t="shared" si="15"/>
        <v>58.985897526752183</v>
      </c>
      <c r="M70" s="87">
        <v>0</v>
      </c>
      <c r="N70" s="88">
        <f t="shared" si="16"/>
        <v>0</v>
      </c>
      <c r="O70" s="87">
        <v>128</v>
      </c>
      <c r="P70" s="87">
        <f t="shared" si="17"/>
        <v>10860</v>
      </c>
      <c r="Q70" s="87">
        <v>6269</v>
      </c>
      <c r="R70" s="87">
        <v>4400</v>
      </c>
      <c r="S70" s="87">
        <v>191</v>
      </c>
      <c r="T70" s="88">
        <f t="shared" si="18"/>
        <v>38.480617957621718</v>
      </c>
      <c r="U70" s="87">
        <v>519</v>
      </c>
      <c r="V70" s="85" t="s">
        <v>262</v>
      </c>
      <c r="W70" s="85"/>
      <c r="X70" s="85"/>
      <c r="Y70" s="85"/>
      <c r="Z70" s="85"/>
      <c r="AA70" s="85"/>
      <c r="AB70" s="85"/>
      <c r="AC70" s="85" t="s">
        <v>262</v>
      </c>
      <c r="AD70" s="115" t="s">
        <v>261</v>
      </c>
    </row>
    <row r="71" spans="1:30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30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30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30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30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30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30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30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30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30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70">
    <sortCondition ref="A8:A70"/>
    <sortCondition ref="B8:B70"/>
    <sortCondition ref="C8:C7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埼玉県</v>
      </c>
      <c r="B7" s="90" t="str">
        <f>水洗化人口等!B7</f>
        <v>11000</v>
      </c>
      <c r="C7" s="89" t="s">
        <v>198</v>
      </c>
      <c r="D7" s="91">
        <f t="shared" ref="D7:D38" si="0">SUM(E7,+H7,+K7)</f>
        <v>756104</v>
      </c>
      <c r="E7" s="91">
        <f t="shared" ref="E7:E38" si="1">SUM(F7:G7)</f>
        <v>0</v>
      </c>
      <c r="F7" s="91">
        <f>SUM(F$8:F$207)</f>
        <v>0</v>
      </c>
      <c r="G7" s="91">
        <f>SUM(G$8:G$207)</f>
        <v>0</v>
      </c>
      <c r="H7" s="91">
        <f t="shared" ref="H7:H38" si="2">SUM(I7:J7)</f>
        <v>83333</v>
      </c>
      <c r="I7" s="91">
        <f>SUM(I$8:I$207)</f>
        <v>32687</v>
      </c>
      <c r="J7" s="91">
        <f>SUM(J$8:J$207)</f>
        <v>50646</v>
      </c>
      <c r="K7" s="91">
        <f t="shared" ref="K7:K38" si="3">SUM(L7:M7)</f>
        <v>672771</v>
      </c>
      <c r="L7" s="91">
        <f>SUM(L$8:L$207)</f>
        <v>43421</v>
      </c>
      <c r="M7" s="91">
        <f>SUM(M$8:M$207)</f>
        <v>629350</v>
      </c>
      <c r="N7" s="91">
        <f t="shared" ref="N7:N38" si="4">SUM(O7,+V7,+AC7)</f>
        <v>756447</v>
      </c>
      <c r="O7" s="91">
        <f t="shared" ref="O7:O38" si="5">SUM(P7:U7)</f>
        <v>76108</v>
      </c>
      <c r="P7" s="91">
        <f t="shared" ref="P7:U7" si="6">SUM(P$8:P$207)</f>
        <v>76108</v>
      </c>
      <c r="Q7" s="91">
        <f t="shared" si="6"/>
        <v>0</v>
      </c>
      <c r="R7" s="91">
        <f t="shared" si="6"/>
        <v>0</v>
      </c>
      <c r="S7" s="91">
        <f t="shared" si="6"/>
        <v>0</v>
      </c>
      <c r="T7" s="91">
        <f t="shared" si="6"/>
        <v>0</v>
      </c>
      <c r="U7" s="91">
        <f t="shared" si="6"/>
        <v>0</v>
      </c>
      <c r="V7" s="91">
        <f t="shared" ref="V7:V38" si="7">SUM(W7:AB7)</f>
        <v>679996</v>
      </c>
      <c r="W7" s="91">
        <f t="shared" ref="W7:AB7" si="8">SUM(W$8:W$207)</f>
        <v>679996</v>
      </c>
      <c r="X7" s="91">
        <f t="shared" si="8"/>
        <v>0</v>
      </c>
      <c r="Y7" s="91">
        <f t="shared" si="8"/>
        <v>0</v>
      </c>
      <c r="Z7" s="91">
        <f t="shared" si="8"/>
        <v>0</v>
      </c>
      <c r="AA7" s="91">
        <f t="shared" si="8"/>
        <v>0</v>
      </c>
      <c r="AB7" s="91">
        <f t="shared" si="8"/>
        <v>0</v>
      </c>
      <c r="AC7" s="91">
        <f t="shared" ref="AC7:AC38" si="9">SUM(AD7:AE7)</f>
        <v>343</v>
      </c>
      <c r="AD7" s="91">
        <f>SUM(AD$8:AD$207)</f>
        <v>343</v>
      </c>
      <c r="AE7" s="91">
        <f>SUM(AE$8:AE$207)</f>
        <v>0</v>
      </c>
      <c r="AF7" s="91">
        <f t="shared" ref="AF7:AF38" si="10">SUM(AG7:AI7)</f>
        <v>18955</v>
      </c>
      <c r="AG7" s="91">
        <f>SUM(AG$8:AG$207)</f>
        <v>18955</v>
      </c>
      <c r="AH7" s="91">
        <f>SUM(AH$8:AH$207)</f>
        <v>0</v>
      </c>
      <c r="AI7" s="91">
        <f>SUM(AI$8:AI$207)</f>
        <v>0</v>
      </c>
      <c r="AJ7" s="91">
        <f t="shared" ref="AJ7:AJ38" si="11">SUM(AK7:AS7)</f>
        <v>22677</v>
      </c>
      <c r="AK7" s="91">
        <f t="shared" ref="AK7:AS7" si="12">SUM(AK$8:AK$207)</f>
        <v>3808</v>
      </c>
      <c r="AL7" s="91">
        <f t="shared" si="12"/>
        <v>86</v>
      </c>
      <c r="AM7" s="91">
        <f t="shared" si="12"/>
        <v>7656</v>
      </c>
      <c r="AN7" s="91">
        <f t="shared" si="12"/>
        <v>5680</v>
      </c>
      <c r="AO7" s="91">
        <f t="shared" si="12"/>
        <v>0</v>
      </c>
      <c r="AP7" s="91">
        <f t="shared" si="12"/>
        <v>0</v>
      </c>
      <c r="AQ7" s="91">
        <f t="shared" si="12"/>
        <v>1004</v>
      </c>
      <c r="AR7" s="91">
        <f t="shared" si="12"/>
        <v>87</v>
      </c>
      <c r="AS7" s="91">
        <f t="shared" si="12"/>
        <v>4356</v>
      </c>
      <c r="AT7" s="91">
        <f t="shared" ref="AT7:AT38" si="13">SUM(AU7:AY7)</f>
        <v>176</v>
      </c>
      <c r="AU7" s="91">
        <f>SUM(AU$8:AU$207)</f>
        <v>172</v>
      </c>
      <c r="AV7" s="91">
        <f>SUM(AV$8:AV$207)</f>
        <v>0</v>
      </c>
      <c r="AW7" s="91">
        <f>SUM(AW$8:AW$207)</f>
        <v>4</v>
      </c>
      <c r="AX7" s="91">
        <f>SUM(AX$8:AX$207)</f>
        <v>0</v>
      </c>
      <c r="AY7" s="91">
        <f>SUM(AY$8:AY$207)</f>
        <v>0</v>
      </c>
      <c r="AZ7" s="91">
        <f t="shared" ref="AZ7:AZ38" si="14">SUM(BA7:BC7)</f>
        <v>227</v>
      </c>
      <c r="BA7" s="91">
        <f>SUM(BA$8:BA$207)</f>
        <v>227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43</v>
      </c>
      <c r="B8" s="96" t="s">
        <v>259</v>
      </c>
      <c r="C8" s="85" t="s">
        <v>260</v>
      </c>
      <c r="D8" s="87">
        <f t="shared" si="0"/>
        <v>45048</v>
      </c>
      <c r="E8" s="87">
        <f t="shared" si="1"/>
        <v>0</v>
      </c>
      <c r="F8" s="87">
        <v>0</v>
      </c>
      <c r="G8" s="87">
        <v>0</v>
      </c>
      <c r="H8" s="87">
        <f t="shared" si="2"/>
        <v>6932</v>
      </c>
      <c r="I8" s="87">
        <v>6932</v>
      </c>
      <c r="J8" s="87">
        <v>0</v>
      </c>
      <c r="K8" s="87">
        <f t="shared" si="3"/>
        <v>38116</v>
      </c>
      <c r="L8" s="87">
        <v>0</v>
      </c>
      <c r="M8" s="87">
        <v>38116</v>
      </c>
      <c r="N8" s="87">
        <f t="shared" si="4"/>
        <v>45048</v>
      </c>
      <c r="O8" s="87">
        <f t="shared" si="5"/>
        <v>6932</v>
      </c>
      <c r="P8" s="87">
        <v>6932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38116</v>
      </c>
      <c r="W8" s="87">
        <v>38116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1221</v>
      </c>
      <c r="AG8" s="87">
        <v>1221</v>
      </c>
      <c r="AH8" s="87">
        <v>0</v>
      </c>
      <c r="AI8" s="87">
        <v>0</v>
      </c>
      <c r="AJ8" s="87">
        <f t="shared" si="11"/>
        <v>1289</v>
      </c>
      <c r="AK8" s="87">
        <v>0</v>
      </c>
      <c r="AL8" s="87">
        <v>68</v>
      </c>
      <c r="AM8" s="87">
        <v>1221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68</v>
      </c>
      <c r="BA8" s="87">
        <v>68</v>
      </c>
      <c r="BB8" s="87">
        <v>0</v>
      </c>
      <c r="BC8" s="87">
        <v>0</v>
      </c>
    </row>
    <row r="9" spans="1:55" ht="13.5" customHeight="1" x14ac:dyDescent="0.15">
      <c r="A9" s="98" t="s">
        <v>43</v>
      </c>
      <c r="B9" s="96" t="s">
        <v>263</v>
      </c>
      <c r="C9" s="85" t="s">
        <v>264</v>
      </c>
      <c r="D9" s="87">
        <f t="shared" si="0"/>
        <v>35643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35643</v>
      </c>
      <c r="L9" s="87">
        <v>1998</v>
      </c>
      <c r="M9" s="87">
        <v>33645</v>
      </c>
      <c r="N9" s="87">
        <f t="shared" si="4"/>
        <v>35651</v>
      </c>
      <c r="O9" s="87">
        <f t="shared" si="5"/>
        <v>1998</v>
      </c>
      <c r="P9" s="87">
        <v>1998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33645</v>
      </c>
      <c r="W9" s="87">
        <v>33645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8</v>
      </c>
      <c r="AD9" s="87">
        <v>8</v>
      </c>
      <c r="AE9" s="87">
        <v>0</v>
      </c>
      <c r="AF9" s="87">
        <f t="shared" si="10"/>
        <v>1052</v>
      </c>
      <c r="AG9" s="87">
        <v>1052</v>
      </c>
      <c r="AH9" s="87">
        <v>0</v>
      </c>
      <c r="AI9" s="87">
        <v>0</v>
      </c>
      <c r="AJ9" s="87">
        <f t="shared" si="11"/>
        <v>1052</v>
      </c>
      <c r="AK9" s="87">
        <v>0</v>
      </c>
      <c r="AL9" s="87">
        <v>0</v>
      </c>
      <c r="AM9" s="87">
        <v>1052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43</v>
      </c>
      <c r="B10" s="96" t="s">
        <v>265</v>
      </c>
      <c r="C10" s="85" t="s">
        <v>266</v>
      </c>
      <c r="D10" s="87">
        <f t="shared" si="0"/>
        <v>75831</v>
      </c>
      <c r="E10" s="87">
        <f t="shared" si="1"/>
        <v>0</v>
      </c>
      <c r="F10" s="87">
        <v>0</v>
      </c>
      <c r="G10" s="87">
        <v>0</v>
      </c>
      <c r="H10" s="87">
        <f t="shared" si="2"/>
        <v>49</v>
      </c>
      <c r="I10" s="87">
        <v>49</v>
      </c>
      <c r="J10" s="87">
        <v>0</v>
      </c>
      <c r="K10" s="87">
        <f t="shared" si="3"/>
        <v>75782</v>
      </c>
      <c r="L10" s="87">
        <v>18397</v>
      </c>
      <c r="M10" s="87">
        <v>57385</v>
      </c>
      <c r="N10" s="87">
        <f t="shared" si="4"/>
        <v>75831</v>
      </c>
      <c r="O10" s="87">
        <f t="shared" si="5"/>
        <v>18446</v>
      </c>
      <c r="P10" s="87">
        <v>18446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57385</v>
      </c>
      <c r="W10" s="87">
        <v>57385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1308</v>
      </c>
      <c r="AG10" s="87">
        <v>1308</v>
      </c>
      <c r="AH10" s="87">
        <v>0</v>
      </c>
      <c r="AI10" s="87">
        <v>0</v>
      </c>
      <c r="AJ10" s="87">
        <f t="shared" si="11"/>
        <v>1657</v>
      </c>
      <c r="AK10" s="87">
        <v>331</v>
      </c>
      <c r="AL10" s="87">
        <v>18</v>
      </c>
      <c r="AM10" s="87">
        <v>24</v>
      </c>
      <c r="AN10" s="87">
        <v>0</v>
      </c>
      <c r="AO10" s="87">
        <v>0</v>
      </c>
      <c r="AP10" s="87">
        <v>0</v>
      </c>
      <c r="AQ10" s="87">
        <v>0</v>
      </c>
      <c r="AR10" s="87">
        <v>7</v>
      </c>
      <c r="AS10" s="87">
        <v>1277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18</v>
      </c>
      <c r="BA10" s="87">
        <v>18</v>
      </c>
      <c r="BB10" s="87">
        <v>0</v>
      </c>
      <c r="BC10" s="87">
        <v>0</v>
      </c>
    </row>
    <row r="11" spans="1:55" ht="13.5" customHeight="1" x14ac:dyDescent="0.15">
      <c r="A11" s="98" t="s">
        <v>43</v>
      </c>
      <c r="B11" s="96" t="s">
        <v>267</v>
      </c>
      <c r="C11" s="85" t="s">
        <v>268</v>
      </c>
      <c r="D11" s="87">
        <f t="shared" si="0"/>
        <v>34710</v>
      </c>
      <c r="E11" s="87">
        <f t="shared" si="1"/>
        <v>0</v>
      </c>
      <c r="F11" s="87">
        <v>0</v>
      </c>
      <c r="G11" s="87">
        <v>0</v>
      </c>
      <c r="H11" s="87">
        <f t="shared" si="2"/>
        <v>32598</v>
      </c>
      <c r="I11" s="87">
        <v>600</v>
      </c>
      <c r="J11" s="87">
        <v>31998</v>
      </c>
      <c r="K11" s="87">
        <f t="shared" si="3"/>
        <v>2112</v>
      </c>
      <c r="L11" s="87">
        <v>2112</v>
      </c>
      <c r="M11" s="87">
        <v>0</v>
      </c>
      <c r="N11" s="87">
        <f t="shared" si="4"/>
        <v>34710</v>
      </c>
      <c r="O11" s="87">
        <f t="shared" si="5"/>
        <v>2712</v>
      </c>
      <c r="P11" s="87">
        <v>2712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31998</v>
      </c>
      <c r="W11" s="87">
        <v>31998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864</v>
      </c>
      <c r="AG11" s="87">
        <v>864</v>
      </c>
      <c r="AH11" s="87">
        <v>0</v>
      </c>
      <c r="AI11" s="87">
        <v>0</v>
      </c>
      <c r="AJ11" s="87">
        <f t="shared" si="11"/>
        <v>864</v>
      </c>
      <c r="AK11" s="87">
        <v>0</v>
      </c>
      <c r="AL11" s="87">
        <v>0</v>
      </c>
      <c r="AM11" s="87">
        <v>40</v>
      </c>
      <c r="AN11" s="87">
        <v>759</v>
      </c>
      <c r="AO11" s="87">
        <v>0</v>
      </c>
      <c r="AP11" s="87">
        <v>0</v>
      </c>
      <c r="AQ11" s="87">
        <v>0</v>
      </c>
      <c r="AR11" s="87">
        <v>0</v>
      </c>
      <c r="AS11" s="87">
        <v>65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43</v>
      </c>
      <c r="B12" s="96" t="s">
        <v>269</v>
      </c>
      <c r="C12" s="85" t="s">
        <v>270</v>
      </c>
      <c r="D12" s="87">
        <f t="shared" si="0"/>
        <v>19587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19587</v>
      </c>
      <c r="L12" s="87">
        <v>1104</v>
      </c>
      <c r="M12" s="87">
        <v>18483</v>
      </c>
      <c r="N12" s="87">
        <f t="shared" si="4"/>
        <v>19587</v>
      </c>
      <c r="O12" s="87">
        <f t="shared" si="5"/>
        <v>1104</v>
      </c>
      <c r="P12" s="87">
        <v>1104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18483</v>
      </c>
      <c r="W12" s="87">
        <v>18483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17</v>
      </c>
      <c r="AG12" s="87">
        <v>17</v>
      </c>
      <c r="AH12" s="87">
        <v>0</v>
      </c>
      <c r="AI12" s="87">
        <v>0</v>
      </c>
      <c r="AJ12" s="87">
        <f t="shared" si="11"/>
        <v>17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17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43</v>
      </c>
      <c r="B13" s="96" t="s">
        <v>271</v>
      </c>
      <c r="C13" s="85" t="s">
        <v>272</v>
      </c>
      <c r="D13" s="87">
        <f t="shared" si="0"/>
        <v>10649</v>
      </c>
      <c r="E13" s="87">
        <f t="shared" si="1"/>
        <v>0</v>
      </c>
      <c r="F13" s="87">
        <v>0</v>
      </c>
      <c r="G13" s="87">
        <v>0</v>
      </c>
      <c r="H13" s="87">
        <f t="shared" si="2"/>
        <v>1065</v>
      </c>
      <c r="I13" s="87">
        <v>1065</v>
      </c>
      <c r="J13" s="87">
        <v>0</v>
      </c>
      <c r="K13" s="87">
        <f t="shared" si="3"/>
        <v>9584</v>
      </c>
      <c r="L13" s="87">
        <v>0</v>
      </c>
      <c r="M13" s="87">
        <v>9584</v>
      </c>
      <c r="N13" s="87">
        <f t="shared" si="4"/>
        <v>10649</v>
      </c>
      <c r="O13" s="87">
        <f t="shared" si="5"/>
        <v>1065</v>
      </c>
      <c r="P13" s="87">
        <v>1065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9584</v>
      </c>
      <c r="W13" s="87">
        <v>9584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15</v>
      </c>
      <c r="AG13" s="87">
        <v>15</v>
      </c>
      <c r="AH13" s="87">
        <v>0</v>
      </c>
      <c r="AI13" s="87">
        <v>0</v>
      </c>
      <c r="AJ13" s="87">
        <f t="shared" si="11"/>
        <v>15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15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114</v>
      </c>
      <c r="BA13" s="87">
        <v>114</v>
      </c>
      <c r="BB13" s="87">
        <v>0</v>
      </c>
      <c r="BC13" s="87">
        <v>0</v>
      </c>
    </row>
    <row r="14" spans="1:55" ht="13.5" customHeight="1" x14ac:dyDescent="0.15">
      <c r="A14" s="98" t="s">
        <v>43</v>
      </c>
      <c r="B14" s="96" t="s">
        <v>273</v>
      </c>
      <c r="C14" s="85" t="s">
        <v>274</v>
      </c>
      <c r="D14" s="87">
        <f t="shared" si="0"/>
        <v>19376</v>
      </c>
      <c r="E14" s="87">
        <f t="shared" si="1"/>
        <v>0</v>
      </c>
      <c r="F14" s="87">
        <v>0</v>
      </c>
      <c r="G14" s="87">
        <v>0</v>
      </c>
      <c r="H14" s="87">
        <f t="shared" si="2"/>
        <v>498</v>
      </c>
      <c r="I14" s="87">
        <v>498</v>
      </c>
      <c r="J14" s="87">
        <v>0</v>
      </c>
      <c r="K14" s="87">
        <f t="shared" si="3"/>
        <v>18878</v>
      </c>
      <c r="L14" s="87">
        <v>1198</v>
      </c>
      <c r="M14" s="87">
        <v>17680</v>
      </c>
      <c r="N14" s="87">
        <f t="shared" si="4"/>
        <v>19376</v>
      </c>
      <c r="O14" s="87">
        <f t="shared" si="5"/>
        <v>1696</v>
      </c>
      <c r="P14" s="87">
        <v>1696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17680</v>
      </c>
      <c r="W14" s="87">
        <v>17680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323</v>
      </c>
      <c r="AG14" s="87">
        <v>323</v>
      </c>
      <c r="AH14" s="87">
        <v>0</v>
      </c>
      <c r="AI14" s="87">
        <v>0</v>
      </c>
      <c r="AJ14" s="87">
        <f t="shared" si="11"/>
        <v>323</v>
      </c>
      <c r="AK14" s="87">
        <v>0</v>
      </c>
      <c r="AL14" s="87">
        <v>0</v>
      </c>
      <c r="AM14" s="87">
        <v>323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43</v>
      </c>
      <c r="B15" s="96" t="s">
        <v>275</v>
      </c>
      <c r="C15" s="85" t="s">
        <v>276</v>
      </c>
      <c r="D15" s="87">
        <f t="shared" si="0"/>
        <v>22021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22021</v>
      </c>
      <c r="L15" s="87">
        <v>2309</v>
      </c>
      <c r="M15" s="87">
        <v>19712</v>
      </c>
      <c r="N15" s="87">
        <f t="shared" si="4"/>
        <v>22021</v>
      </c>
      <c r="O15" s="87">
        <f t="shared" si="5"/>
        <v>2309</v>
      </c>
      <c r="P15" s="87">
        <v>2309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19712</v>
      </c>
      <c r="W15" s="87">
        <v>19712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456</v>
      </c>
      <c r="AG15" s="87">
        <v>456</v>
      </c>
      <c r="AH15" s="87">
        <v>0</v>
      </c>
      <c r="AI15" s="87">
        <v>0</v>
      </c>
      <c r="AJ15" s="87">
        <f t="shared" si="11"/>
        <v>456</v>
      </c>
      <c r="AK15" s="87">
        <v>0</v>
      </c>
      <c r="AL15" s="87">
        <v>0</v>
      </c>
      <c r="AM15" s="87">
        <v>23</v>
      </c>
      <c r="AN15" s="87">
        <v>430</v>
      </c>
      <c r="AO15" s="87">
        <v>0</v>
      </c>
      <c r="AP15" s="87">
        <v>0</v>
      </c>
      <c r="AQ15" s="87">
        <v>0</v>
      </c>
      <c r="AR15" s="87">
        <v>3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43</v>
      </c>
      <c r="B16" s="96" t="s">
        <v>277</v>
      </c>
      <c r="C16" s="85" t="s">
        <v>278</v>
      </c>
      <c r="D16" s="87">
        <f t="shared" si="0"/>
        <v>31888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31888</v>
      </c>
      <c r="L16" s="87">
        <v>1079</v>
      </c>
      <c r="M16" s="87">
        <v>30809</v>
      </c>
      <c r="N16" s="87">
        <f t="shared" si="4"/>
        <v>31888</v>
      </c>
      <c r="O16" s="87">
        <f t="shared" si="5"/>
        <v>1079</v>
      </c>
      <c r="P16" s="87">
        <v>1079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30809</v>
      </c>
      <c r="W16" s="87">
        <v>30809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89</v>
      </c>
      <c r="AG16" s="87">
        <v>89</v>
      </c>
      <c r="AH16" s="87">
        <v>0</v>
      </c>
      <c r="AI16" s="87">
        <v>0</v>
      </c>
      <c r="AJ16" s="87">
        <f t="shared" si="11"/>
        <v>1566</v>
      </c>
      <c r="AK16" s="87">
        <v>1477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89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43</v>
      </c>
      <c r="B17" s="96" t="s">
        <v>279</v>
      </c>
      <c r="C17" s="85" t="s">
        <v>280</v>
      </c>
      <c r="D17" s="87">
        <f t="shared" si="0"/>
        <v>16283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16283</v>
      </c>
      <c r="L17" s="87">
        <v>1195</v>
      </c>
      <c r="M17" s="87">
        <v>15088</v>
      </c>
      <c r="N17" s="87">
        <f t="shared" si="4"/>
        <v>16283</v>
      </c>
      <c r="O17" s="87">
        <f t="shared" si="5"/>
        <v>1195</v>
      </c>
      <c r="P17" s="87">
        <v>1195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15088</v>
      </c>
      <c r="W17" s="87">
        <v>15088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115</v>
      </c>
      <c r="AG17" s="87">
        <v>115</v>
      </c>
      <c r="AH17" s="87">
        <v>0</v>
      </c>
      <c r="AI17" s="87">
        <v>0</v>
      </c>
      <c r="AJ17" s="87">
        <f t="shared" si="11"/>
        <v>894</v>
      </c>
      <c r="AK17" s="87">
        <v>854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40</v>
      </c>
      <c r="AT17" s="87">
        <f t="shared" si="13"/>
        <v>75</v>
      </c>
      <c r="AU17" s="87">
        <v>75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43</v>
      </c>
      <c r="B18" s="96" t="s">
        <v>281</v>
      </c>
      <c r="C18" s="85" t="s">
        <v>282</v>
      </c>
      <c r="D18" s="87">
        <f t="shared" si="0"/>
        <v>17872</v>
      </c>
      <c r="E18" s="87">
        <f t="shared" si="1"/>
        <v>0</v>
      </c>
      <c r="F18" s="87">
        <v>0</v>
      </c>
      <c r="G18" s="87">
        <v>0</v>
      </c>
      <c r="H18" s="87">
        <f t="shared" si="2"/>
        <v>1150</v>
      </c>
      <c r="I18" s="87">
        <v>1150</v>
      </c>
      <c r="J18" s="87">
        <v>0</v>
      </c>
      <c r="K18" s="87">
        <f t="shared" si="3"/>
        <v>16722</v>
      </c>
      <c r="L18" s="87">
        <v>0</v>
      </c>
      <c r="M18" s="87">
        <v>16722</v>
      </c>
      <c r="N18" s="87">
        <f t="shared" si="4"/>
        <v>17872</v>
      </c>
      <c r="O18" s="87">
        <f t="shared" si="5"/>
        <v>1150</v>
      </c>
      <c r="P18" s="87">
        <v>1150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16722</v>
      </c>
      <c r="W18" s="87">
        <v>16722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474</v>
      </c>
      <c r="AG18" s="87">
        <v>474</v>
      </c>
      <c r="AH18" s="87">
        <v>0</v>
      </c>
      <c r="AI18" s="87">
        <v>0</v>
      </c>
      <c r="AJ18" s="87">
        <f t="shared" si="11"/>
        <v>474</v>
      </c>
      <c r="AK18" s="87">
        <v>0</v>
      </c>
      <c r="AL18" s="87">
        <v>0</v>
      </c>
      <c r="AM18" s="87">
        <v>16</v>
      </c>
      <c r="AN18" s="87">
        <v>457</v>
      </c>
      <c r="AO18" s="87">
        <v>0</v>
      </c>
      <c r="AP18" s="87">
        <v>0</v>
      </c>
      <c r="AQ18" s="87">
        <v>0</v>
      </c>
      <c r="AR18" s="87">
        <v>1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43</v>
      </c>
      <c r="B19" s="96" t="s">
        <v>283</v>
      </c>
      <c r="C19" s="85" t="s">
        <v>284</v>
      </c>
      <c r="D19" s="87">
        <f t="shared" si="0"/>
        <v>19923</v>
      </c>
      <c r="E19" s="87">
        <f t="shared" si="1"/>
        <v>0</v>
      </c>
      <c r="F19" s="87">
        <v>0</v>
      </c>
      <c r="G19" s="87">
        <v>0</v>
      </c>
      <c r="H19" s="87">
        <f t="shared" si="2"/>
        <v>1011</v>
      </c>
      <c r="I19" s="87">
        <v>1011</v>
      </c>
      <c r="J19" s="87">
        <v>0</v>
      </c>
      <c r="K19" s="87">
        <f t="shared" si="3"/>
        <v>18912</v>
      </c>
      <c r="L19" s="87">
        <v>744</v>
      </c>
      <c r="M19" s="87">
        <v>18168</v>
      </c>
      <c r="N19" s="87">
        <f t="shared" si="4"/>
        <v>19923</v>
      </c>
      <c r="O19" s="87">
        <f t="shared" si="5"/>
        <v>1755</v>
      </c>
      <c r="P19" s="87">
        <v>1755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18168</v>
      </c>
      <c r="W19" s="87">
        <v>18168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600</v>
      </c>
      <c r="AG19" s="87">
        <v>600</v>
      </c>
      <c r="AH19" s="87">
        <v>0</v>
      </c>
      <c r="AI19" s="87">
        <v>0</v>
      </c>
      <c r="AJ19" s="87">
        <f t="shared" si="11"/>
        <v>600</v>
      </c>
      <c r="AK19" s="87">
        <v>0</v>
      </c>
      <c r="AL19" s="87">
        <v>0</v>
      </c>
      <c r="AM19" s="87">
        <v>600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43</v>
      </c>
      <c r="B20" s="96" t="s">
        <v>285</v>
      </c>
      <c r="C20" s="85" t="s">
        <v>286</v>
      </c>
      <c r="D20" s="87">
        <f t="shared" si="0"/>
        <v>7185</v>
      </c>
      <c r="E20" s="87">
        <f t="shared" si="1"/>
        <v>0</v>
      </c>
      <c r="F20" s="87">
        <v>0</v>
      </c>
      <c r="G20" s="87">
        <v>0</v>
      </c>
      <c r="H20" s="87">
        <f t="shared" si="2"/>
        <v>303</v>
      </c>
      <c r="I20" s="87">
        <v>303</v>
      </c>
      <c r="J20" s="87">
        <v>0</v>
      </c>
      <c r="K20" s="87">
        <f t="shared" si="3"/>
        <v>6882</v>
      </c>
      <c r="L20" s="87">
        <v>748</v>
      </c>
      <c r="M20" s="87">
        <v>6134</v>
      </c>
      <c r="N20" s="87">
        <f t="shared" si="4"/>
        <v>7185</v>
      </c>
      <c r="O20" s="87">
        <f t="shared" si="5"/>
        <v>1051</v>
      </c>
      <c r="P20" s="87">
        <v>1051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6134</v>
      </c>
      <c r="W20" s="87">
        <v>6134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270</v>
      </c>
      <c r="AG20" s="87">
        <v>270</v>
      </c>
      <c r="AH20" s="87">
        <v>0</v>
      </c>
      <c r="AI20" s="87">
        <v>0</v>
      </c>
      <c r="AJ20" s="87">
        <f t="shared" si="11"/>
        <v>270</v>
      </c>
      <c r="AK20" s="87">
        <v>0</v>
      </c>
      <c r="AL20" s="87">
        <v>0</v>
      </c>
      <c r="AM20" s="87">
        <v>76</v>
      </c>
      <c r="AN20" s="87">
        <v>194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4</v>
      </c>
      <c r="AU20" s="87">
        <v>0</v>
      </c>
      <c r="AV20" s="87">
        <v>0</v>
      </c>
      <c r="AW20" s="87">
        <v>4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43</v>
      </c>
      <c r="B21" s="96" t="s">
        <v>287</v>
      </c>
      <c r="C21" s="85" t="s">
        <v>288</v>
      </c>
      <c r="D21" s="87">
        <f t="shared" si="0"/>
        <v>18898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18898</v>
      </c>
      <c r="L21" s="87">
        <v>2022</v>
      </c>
      <c r="M21" s="87">
        <v>16876</v>
      </c>
      <c r="N21" s="87">
        <f t="shared" si="4"/>
        <v>18898</v>
      </c>
      <c r="O21" s="87">
        <f t="shared" si="5"/>
        <v>2022</v>
      </c>
      <c r="P21" s="87">
        <v>2022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16876</v>
      </c>
      <c r="W21" s="87">
        <v>16876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13</v>
      </c>
      <c r="AG21" s="87">
        <v>13</v>
      </c>
      <c r="AH21" s="87">
        <v>0</v>
      </c>
      <c r="AI21" s="87">
        <v>0</v>
      </c>
      <c r="AJ21" s="87">
        <f t="shared" si="11"/>
        <v>13</v>
      </c>
      <c r="AK21" s="87">
        <v>0</v>
      </c>
      <c r="AL21" s="87">
        <v>0</v>
      </c>
      <c r="AM21" s="87">
        <v>13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43</v>
      </c>
      <c r="B22" s="96" t="s">
        <v>289</v>
      </c>
      <c r="C22" s="85" t="s">
        <v>290</v>
      </c>
      <c r="D22" s="87">
        <f t="shared" si="0"/>
        <v>11329</v>
      </c>
      <c r="E22" s="87">
        <f t="shared" si="1"/>
        <v>0</v>
      </c>
      <c r="F22" s="87">
        <v>0</v>
      </c>
      <c r="G22" s="87">
        <v>0</v>
      </c>
      <c r="H22" s="87">
        <f t="shared" si="2"/>
        <v>1013</v>
      </c>
      <c r="I22" s="87">
        <v>1013</v>
      </c>
      <c r="J22" s="87">
        <v>0</v>
      </c>
      <c r="K22" s="87">
        <f t="shared" si="3"/>
        <v>10316</v>
      </c>
      <c r="L22" s="87">
        <v>0</v>
      </c>
      <c r="M22" s="87">
        <v>10316</v>
      </c>
      <c r="N22" s="87">
        <f t="shared" si="4"/>
        <v>11329</v>
      </c>
      <c r="O22" s="87">
        <f t="shared" si="5"/>
        <v>1013</v>
      </c>
      <c r="P22" s="87">
        <v>1013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10316</v>
      </c>
      <c r="W22" s="87">
        <v>10316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645</v>
      </c>
      <c r="AG22" s="87">
        <v>645</v>
      </c>
      <c r="AH22" s="87">
        <v>0</v>
      </c>
      <c r="AI22" s="87">
        <v>0</v>
      </c>
      <c r="AJ22" s="87">
        <f t="shared" si="11"/>
        <v>645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609</v>
      </c>
      <c r="AR22" s="87">
        <v>0</v>
      </c>
      <c r="AS22" s="87">
        <v>36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43</v>
      </c>
      <c r="B23" s="96" t="s">
        <v>291</v>
      </c>
      <c r="C23" s="85" t="s">
        <v>292</v>
      </c>
      <c r="D23" s="87">
        <f t="shared" si="0"/>
        <v>35987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35987</v>
      </c>
      <c r="L23" s="87">
        <v>2586</v>
      </c>
      <c r="M23" s="87">
        <v>33401</v>
      </c>
      <c r="N23" s="87">
        <f t="shared" si="4"/>
        <v>35987</v>
      </c>
      <c r="O23" s="87">
        <f t="shared" si="5"/>
        <v>2586</v>
      </c>
      <c r="P23" s="87">
        <v>2586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33401</v>
      </c>
      <c r="W23" s="87">
        <v>33401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1384</v>
      </c>
      <c r="AG23" s="87">
        <v>1384</v>
      </c>
      <c r="AH23" s="87">
        <v>0</v>
      </c>
      <c r="AI23" s="87">
        <v>0</v>
      </c>
      <c r="AJ23" s="87">
        <f t="shared" si="11"/>
        <v>1384</v>
      </c>
      <c r="AK23" s="87">
        <v>0</v>
      </c>
      <c r="AL23" s="87">
        <v>0</v>
      </c>
      <c r="AM23" s="87">
        <v>52</v>
      </c>
      <c r="AN23" s="87">
        <v>1332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43</v>
      </c>
      <c r="B24" s="96" t="s">
        <v>293</v>
      </c>
      <c r="C24" s="85" t="s">
        <v>294</v>
      </c>
      <c r="D24" s="87">
        <f t="shared" si="0"/>
        <v>14195</v>
      </c>
      <c r="E24" s="87">
        <f t="shared" si="1"/>
        <v>0</v>
      </c>
      <c r="F24" s="87">
        <v>0</v>
      </c>
      <c r="G24" s="87">
        <v>0</v>
      </c>
      <c r="H24" s="87">
        <f t="shared" si="2"/>
        <v>735</v>
      </c>
      <c r="I24" s="87">
        <v>735</v>
      </c>
      <c r="J24" s="87">
        <v>0</v>
      </c>
      <c r="K24" s="87">
        <f t="shared" si="3"/>
        <v>13460</v>
      </c>
      <c r="L24" s="87">
        <v>0</v>
      </c>
      <c r="M24" s="87">
        <v>13460</v>
      </c>
      <c r="N24" s="87">
        <f t="shared" si="4"/>
        <v>14195</v>
      </c>
      <c r="O24" s="87">
        <f t="shared" si="5"/>
        <v>735</v>
      </c>
      <c r="P24" s="87">
        <v>735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13460</v>
      </c>
      <c r="W24" s="87">
        <v>13460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568</v>
      </c>
      <c r="AG24" s="87">
        <v>568</v>
      </c>
      <c r="AH24" s="87">
        <v>0</v>
      </c>
      <c r="AI24" s="87">
        <v>0</v>
      </c>
      <c r="AJ24" s="87">
        <f t="shared" si="11"/>
        <v>568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43</v>
      </c>
      <c r="AS24" s="87">
        <v>525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43</v>
      </c>
      <c r="B25" s="96" t="s">
        <v>295</v>
      </c>
      <c r="C25" s="85" t="s">
        <v>296</v>
      </c>
      <c r="D25" s="87">
        <f t="shared" si="0"/>
        <v>6792</v>
      </c>
      <c r="E25" s="87">
        <f t="shared" si="1"/>
        <v>0</v>
      </c>
      <c r="F25" s="87">
        <v>0</v>
      </c>
      <c r="G25" s="87">
        <v>0</v>
      </c>
      <c r="H25" s="87">
        <f t="shared" si="2"/>
        <v>961</v>
      </c>
      <c r="I25" s="87">
        <v>961</v>
      </c>
      <c r="J25" s="87">
        <v>0</v>
      </c>
      <c r="K25" s="87">
        <f t="shared" si="3"/>
        <v>5831</v>
      </c>
      <c r="L25" s="87">
        <v>0</v>
      </c>
      <c r="M25" s="87">
        <v>5831</v>
      </c>
      <c r="N25" s="87">
        <f t="shared" si="4"/>
        <v>6792</v>
      </c>
      <c r="O25" s="87">
        <f t="shared" si="5"/>
        <v>961</v>
      </c>
      <c r="P25" s="87">
        <v>961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5831</v>
      </c>
      <c r="W25" s="87">
        <v>5831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365</v>
      </c>
      <c r="AG25" s="87">
        <v>365</v>
      </c>
      <c r="AH25" s="87">
        <v>0</v>
      </c>
      <c r="AI25" s="87">
        <v>0</v>
      </c>
      <c r="AJ25" s="87">
        <f t="shared" si="11"/>
        <v>365</v>
      </c>
      <c r="AK25" s="87">
        <v>0</v>
      </c>
      <c r="AL25" s="87">
        <v>0</v>
      </c>
      <c r="AM25" s="87">
        <v>365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43</v>
      </c>
      <c r="B26" s="96" t="s">
        <v>297</v>
      </c>
      <c r="C26" s="85" t="s">
        <v>298</v>
      </c>
      <c r="D26" s="87">
        <f t="shared" si="0"/>
        <v>27766</v>
      </c>
      <c r="E26" s="87">
        <f t="shared" si="1"/>
        <v>0</v>
      </c>
      <c r="F26" s="87">
        <v>0</v>
      </c>
      <c r="G26" s="87">
        <v>0</v>
      </c>
      <c r="H26" s="87">
        <f t="shared" si="2"/>
        <v>4120</v>
      </c>
      <c r="I26" s="87">
        <v>4120</v>
      </c>
      <c r="J26" s="87">
        <v>0</v>
      </c>
      <c r="K26" s="87">
        <f t="shared" si="3"/>
        <v>23646</v>
      </c>
      <c r="L26" s="87">
        <v>0</v>
      </c>
      <c r="M26" s="87">
        <v>23646</v>
      </c>
      <c r="N26" s="87">
        <f t="shared" si="4"/>
        <v>27766</v>
      </c>
      <c r="O26" s="87">
        <f t="shared" si="5"/>
        <v>4120</v>
      </c>
      <c r="P26" s="87">
        <v>4120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23646</v>
      </c>
      <c r="W26" s="87">
        <v>23646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1082</v>
      </c>
      <c r="AG26" s="87">
        <v>1082</v>
      </c>
      <c r="AH26" s="87">
        <v>0</v>
      </c>
      <c r="AI26" s="87">
        <v>0</v>
      </c>
      <c r="AJ26" s="87">
        <f t="shared" si="11"/>
        <v>1082</v>
      </c>
      <c r="AK26" s="87">
        <v>0</v>
      </c>
      <c r="AL26" s="87">
        <v>0</v>
      </c>
      <c r="AM26" s="87">
        <v>1082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43</v>
      </c>
      <c r="B27" s="96" t="s">
        <v>299</v>
      </c>
      <c r="C27" s="85" t="s">
        <v>300</v>
      </c>
      <c r="D27" s="87">
        <f t="shared" si="0"/>
        <v>696</v>
      </c>
      <c r="E27" s="87">
        <f t="shared" si="1"/>
        <v>0</v>
      </c>
      <c r="F27" s="87">
        <v>0</v>
      </c>
      <c r="G27" s="87">
        <v>0</v>
      </c>
      <c r="H27" s="87">
        <f t="shared" si="2"/>
        <v>262</v>
      </c>
      <c r="I27" s="87">
        <v>262</v>
      </c>
      <c r="J27" s="87">
        <v>0</v>
      </c>
      <c r="K27" s="87">
        <f t="shared" si="3"/>
        <v>434</v>
      </c>
      <c r="L27" s="87">
        <v>0</v>
      </c>
      <c r="M27" s="87">
        <v>434</v>
      </c>
      <c r="N27" s="87">
        <f t="shared" si="4"/>
        <v>696</v>
      </c>
      <c r="O27" s="87">
        <f t="shared" si="5"/>
        <v>262</v>
      </c>
      <c r="P27" s="87">
        <v>262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434</v>
      </c>
      <c r="W27" s="87">
        <v>434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32</v>
      </c>
      <c r="AG27" s="87">
        <v>32</v>
      </c>
      <c r="AH27" s="87">
        <v>0</v>
      </c>
      <c r="AI27" s="87">
        <v>0</v>
      </c>
      <c r="AJ27" s="87">
        <f t="shared" si="11"/>
        <v>32</v>
      </c>
      <c r="AK27" s="87">
        <v>0</v>
      </c>
      <c r="AL27" s="87">
        <v>0</v>
      </c>
      <c r="AM27" s="87">
        <v>32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43</v>
      </c>
      <c r="B28" s="96" t="s">
        <v>301</v>
      </c>
      <c r="C28" s="85" t="s">
        <v>302</v>
      </c>
      <c r="D28" s="87">
        <f t="shared" si="0"/>
        <v>4418</v>
      </c>
      <c r="E28" s="87">
        <f t="shared" si="1"/>
        <v>0</v>
      </c>
      <c r="F28" s="87">
        <v>0</v>
      </c>
      <c r="G28" s="87">
        <v>0</v>
      </c>
      <c r="H28" s="87">
        <f t="shared" si="2"/>
        <v>173</v>
      </c>
      <c r="I28" s="87">
        <v>173</v>
      </c>
      <c r="J28" s="87">
        <v>0</v>
      </c>
      <c r="K28" s="87">
        <f t="shared" si="3"/>
        <v>4245</v>
      </c>
      <c r="L28" s="87">
        <v>0</v>
      </c>
      <c r="M28" s="87">
        <v>4245</v>
      </c>
      <c r="N28" s="87">
        <f t="shared" si="4"/>
        <v>4418</v>
      </c>
      <c r="O28" s="87">
        <f t="shared" si="5"/>
        <v>173</v>
      </c>
      <c r="P28" s="87">
        <v>173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4245</v>
      </c>
      <c r="W28" s="87">
        <v>4245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200</v>
      </c>
      <c r="AG28" s="87">
        <v>200</v>
      </c>
      <c r="AH28" s="87">
        <v>0</v>
      </c>
      <c r="AI28" s="87">
        <v>0</v>
      </c>
      <c r="AJ28" s="87">
        <f t="shared" si="11"/>
        <v>200</v>
      </c>
      <c r="AK28" s="87">
        <v>0</v>
      </c>
      <c r="AL28" s="87">
        <v>0</v>
      </c>
      <c r="AM28" s="87">
        <v>200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43</v>
      </c>
      <c r="B29" s="96" t="s">
        <v>303</v>
      </c>
      <c r="C29" s="85" t="s">
        <v>304</v>
      </c>
      <c r="D29" s="87">
        <f t="shared" si="0"/>
        <v>13006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13006</v>
      </c>
      <c r="L29" s="87">
        <v>775</v>
      </c>
      <c r="M29" s="87">
        <v>12231</v>
      </c>
      <c r="N29" s="87">
        <f t="shared" si="4"/>
        <v>13006</v>
      </c>
      <c r="O29" s="87">
        <f t="shared" si="5"/>
        <v>775</v>
      </c>
      <c r="P29" s="87">
        <v>775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12231</v>
      </c>
      <c r="W29" s="87">
        <v>12231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578</v>
      </c>
      <c r="AG29" s="87">
        <v>578</v>
      </c>
      <c r="AH29" s="87">
        <v>0</v>
      </c>
      <c r="AI29" s="87">
        <v>0</v>
      </c>
      <c r="AJ29" s="87">
        <f t="shared" si="11"/>
        <v>578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578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43</v>
      </c>
      <c r="B30" s="96" t="s">
        <v>305</v>
      </c>
      <c r="C30" s="85" t="s">
        <v>306</v>
      </c>
      <c r="D30" s="87">
        <f t="shared" si="0"/>
        <v>2806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2806</v>
      </c>
      <c r="L30" s="87">
        <v>455</v>
      </c>
      <c r="M30" s="87">
        <v>2351</v>
      </c>
      <c r="N30" s="87">
        <f t="shared" si="4"/>
        <v>2806</v>
      </c>
      <c r="O30" s="87">
        <f t="shared" si="5"/>
        <v>455</v>
      </c>
      <c r="P30" s="87">
        <v>455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2351</v>
      </c>
      <c r="W30" s="87">
        <v>2351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1</v>
      </c>
      <c r="AG30" s="87">
        <v>1</v>
      </c>
      <c r="AH30" s="87">
        <v>0</v>
      </c>
      <c r="AI30" s="87">
        <v>0</v>
      </c>
      <c r="AJ30" s="87">
        <f t="shared" si="11"/>
        <v>1</v>
      </c>
      <c r="AK30" s="87">
        <v>0</v>
      </c>
      <c r="AL30" s="87">
        <v>0</v>
      </c>
      <c r="AM30" s="87">
        <v>1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43</v>
      </c>
      <c r="B31" s="96" t="s">
        <v>307</v>
      </c>
      <c r="C31" s="85" t="s">
        <v>308</v>
      </c>
      <c r="D31" s="87">
        <f t="shared" si="0"/>
        <v>603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603</v>
      </c>
      <c r="L31" s="87">
        <v>99</v>
      </c>
      <c r="M31" s="87">
        <v>504</v>
      </c>
      <c r="N31" s="87">
        <f t="shared" si="4"/>
        <v>603</v>
      </c>
      <c r="O31" s="87">
        <f t="shared" si="5"/>
        <v>99</v>
      </c>
      <c r="P31" s="87">
        <v>99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504</v>
      </c>
      <c r="W31" s="87">
        <v>504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0</v>
      </c>
      <c r="AG31" s="87">
        <v>0</v>
      </c>
      <c r="AH31" s="87">
        <v>0</v>
      </c>
      <c r="AI31" s="87">
        <v>0</v>
      </c>
      <c r="AJ31" s="87">
        <f t="shared" si="11"/>
        <v>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43</v>
      </c>
      <c r="B32" s="96" t="s">
        <v>309</v>
      </c>
      <c r="C32" s="85" t="s">
        <v>310</v>
      </c>
      <c r="D32" s="87">
        <f t="shared" si="0"/>
        <v>2388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2388</v>
      </c>
      <c r="L32" s="87">
        <v>386</v>
      </c>
      <c r="M32" s="87">
        <v>2002</v>
      </c>
      <c r="N32" s="87">
        <f t="shared" si="4"/>
        <v>2388</v>
      </c>
      <c r="O32" s="87">
        <f t="shared" si="5"/>
        <v>386</v>
      </c>
      <c r="P32" s="87">
        <v>386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2002</v>
      </c>
      <c r="W32" s="87">
        <v>2002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1</v>
      </c>
      <c r="AG32" s="87">
        <v>1</v>
      </c>
      <c r="AH32" s="87">
        <v>0</v>
      </c>
      <c r="AI32" s="87">
        <v>0</v>
      </c>
      <c r="AJ32" s="87">
        <f t="shared" si="11"/>
        <v>1</v>
      </c>
      <c r="AK32" s="87">
        <v>0</v>
      </c>
      <c r="AL32" s="87">
        <v>0</v>
      </c>
      <c r="AM32" s="87">
        <v>1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43</v>
      </c>
      <c r="B33" s="96" t="s">
        <v>311</v>
      </c>
      <c r="C33" s="85" t="s">
        <v>312</v>
      </c>
      <c r="D33" s="87">
        <f t="shared" si="0"/>
        <v>3909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3909</v>
      </c>
      <c r="L33" s="87">
        <v>634</v>
      </c>
      <c r="M33" s="87">
        <v>3275</v>
      </c>
      <c r="N33" s="87">
        <f t="shared" si="4"/>
        <v>3909</v>
      </c>
      <c r="O33" s="87">
        <f t="shared" si="5"/>
        <v>634</v>
      </c>
      <c r="P33" s="87">
        <v>634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3275</v>
      </c>
      <c r="W33" s="87">
        <v>3275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2</v>
      </c>
      <c r="AG33" s="87">
        <v>2</v>
      </c>
      <c r="AH33" s="87">
        <v>0</v>
      </c>
      <c r="AI33" s="87">
        <v>0</v>
      </c>
      <c r="AJ33" s="87">
        <f t="shared" si="11"/>
        <v>2</v>
      </c>
      <c r="AK33" s="87">
        <v>0</v>
      </c>
      <c r="AL33" s="87">
        <v>0</v>
      </c>
      <c r="AM33" s="87">
        <v>2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43</v>
      </c>
      <c r="B34" s="96" t="s">
        <v>313</v>
      </c>
      <c r="C34" s="85" t="s">
        <v>314</v>
      </c>
      <c r="D34" s="87">
        <f t="shared" si="0"/>
        <v>6330</v>
      </c>
      <c r="E34" s="87">
        <f t="shared" si="1"/>
        <v>0</v>
      </c>
      <c r="F34" s="87">
        <v>0</v>
      </c>
      <c r="G34" s="87">
        <v>0</v>
      </c>
      <c r="H34" s="87">
        <f t="shared" si="2"/>
        <v>552</v>
      </c>
      <c r="I34" s="87">
        <v>552</v>
      </c>
      <c r="J34" s="87">
        <v>0</v>
      </c>
      <c r="K34" s="87">
        <f t="shared" si="3"/>
        <v>5778</v>
      </c>
      <c r="L34" s="87">
        <v>0</v>
      </c>
      <c r="M34" s="87">
        <v>5778</v>
      </c>
      <c r="N34" s="87">
        <f t="shared" si="4"/>
        <v>6330</v>
      </c>
      <c r="O34" s="87">
        <f t="shared" si="5"/>
        <v>552</v>
      </c>
      <c r="P34" s="87">
        <v>552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5778</v>
      </c>
      <c r="W34" s="87">
        <v>5778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252</v>
      </c>
      <c r="AG34" s="87">
        <v>252</v>
      </c>
      <c r="AH34" s="87">
        <v>0</v>
      </c>
      <c r="AI34" s="87">
        <v>0</v>
      </c>
      <c r="AJ34" s="87">
        <f t="shared" si="11"/>
        <v>252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19</v>
      </c>
      <c r="AS34" s="87">
        <v>233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43</v>
      </c>
      <c r="B35" s="96" t="s">
        <v>315</v>
      </c>
      <c r="C35" s="85" t="s">
        <v>316</v>
      </c>
      <c r="D35" s="87">
        <f t="shared" si="0"/>
        <v>21174</v>
      </c>
      <c r="E35" s="87">
        <f t="shared" si="1"/>
        <v>0</v>
      </c>
      <c r="F35" s="87">
        <v>0</v>
      </c>
      <c r="G35" s="87">
        <v>0</v>
      </c>
      <c r="H35" s="87">
        <f t="shared" si="2"/>
        <v>653</v>
      </c>
      <c r="I35" s="87">
        <v>653</v>
      </c>
      <c r="J35" s="87">
        <v>0</v>
      </c>
      <c r="K35" s="87">
        <f t="shared" si="3"/>
        <v>20521</v>
      </c>
      <c r="L35" s="87">
        <v>215</v>
      </c>
      <c r="M35" s="87">
        <v>20306</v>
      </c>
      <c r="N35" s="87">
        <f t="shared" si="4"/>
        <v>21174</v>
      </c>
      <c r="O35" s="87">
        <f t="shared" si="5"/>
        <v>868</v>
      </c>
      <c r="P35" s="87">
        <v>868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20306</v>
      </c>
      <c r="W35" s="87">
        <v>20306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693</v>
      </c>
      <c r="AG35" s="87">
        <v>693</v>
      </c>
      <c r="AH35" s="87">
        <v>0</v>
      </c>
      <c r="AI35" s="87">
        <v>0</v>
      </c>
      <c r="AJ35" s="87">
        <f t="shared" si="11"/>
        <v>782</v>
      </c>
      <c r="AK35" s="87">
        <v>89</v>
      </c>
      <c r="AL35" s="87">
        <v>0</v>
      </c>
      <c r="AM35" s="87">
        <v>0</v>
      </c>
      <c r="AN35" s="87">
        <v>665</v>
      </c>
      <c r="AO35" s="87">
        <v>0</v>
      </c>
      <c r="AP35" s="87">
        <v>0</v>
      </c>
      <c r="AQ35" s="87">
        <v>0</v>
      </c>
      <c r="AR35" s="87">
        <v>0</v>
      </c>
      <c r="AS35" s="87">
        <v>28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43</v>
      </c>
      <c r="B36" s="96" t="s">
        <v>317</v>
      </c>
      <c r="C36" s="85" t="s">
        <v>318</v>
      </c>
      <c r="D36" s="87">
        <f t="shared" si="0"/>
        <v>5342</v>
      </c>
      <c r="E36" s="87">
        <f t="shared" si="1"/>
        <v>0</v>
      </c>
      <c r="F36" s="87">
        <v>0</v>
      </c>
      <c r="G36" s="87">
        <v>0</v>
      </c>
      <c r="H36" s="87">
        <f t="shared" si="2"/>
        <v>282</v>
      </c>
      <c r="I36" s="87">
        <v>282</v>
      </c>
      <c r="J36" s="87">
        <v>0</v>
      </c>
      <c r="K36" s="87">
        <f t="shared" si="3"/>
        <v>5060</v>
      </c>
      <c r="L36" s="87">
        <v>0</v>
      </c>
      <c r="M36" s="87">
        <v>5060</v>
      </c>
      <c r="N36" s="87">
        <f t="shared" si="4"/>
        <v>5342</v>
      </c>
      <c r="O36" s="87">
        <f t="shared" si="5"/>
        <v>282</v>
      </c>
      <c r="P36" s="87">
        <v>282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5060</v>
      </c>
      <c r="W36" s="87">
        <v>5060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304</v>
      </c>
      <c r="AG36" s="87">
        <v>304</v>
      </c>
      <c r="AH36" s="87">
        <v>0</v>
      </c>
      <c r="AI36" s="87">
        <v>0</v>
      </c>
      <c r="AJ36" s="87">
        <f t="shared" si="11"/>
        <v>304</v>
      </c>
      <c r="AK36" s="87">
        <v>0</v>
      </c>
      <c r="AL36" s="87">
        <v>0</v>
      </c>
      <c r="AM36" s="87">
        <v>0</v>
      </c>
      <c r="AN36" s="87">
        <v>287</v>
      </c>
      <c r="AO36" s="87">
        <v>0</v>
      </c>
      <c r="AP36" s="87">
        <v>0</v>
      </c>
      <c r="AQ36" s="87">
        <v>0</v>
      </c>
      <c r="AR36" s="87">
        <v>0</v>
      </c>
      <c r="AS36" s="87">
        <v>17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43</v>
      </c>
      <c r="B37" s="96" t="s">
        <v>319</v>
      </c>
      <c r="C37" s="85" t="s">
        <v>320</v>
      </c>
      <c r="D37" s="87">
        <f t="shared" si="0"/>
        <v>12865</v>
      </c>
      <c r="E37" s="87">
        <f t="shared" si="1"/>
        <v>0</v>
      </c>
      <c r="F37" s="87">
        <v>0</v>
      </c>
      <c r="G37" s="87">
        <v>0</v>
      </c>
      <c r="H37" s="87">
        <f t="shared" si="2"/>
        <v>1398</v>
      </c>
      <c r="I37" s="87">
        <v>1398</v>
      </c>
      <c r="J37" s="87">
        <v>0</v>
      </c>
      <c r="K37" s="87">
        <f t="shared" si="3"/>
        <v>11467</v>
      </c>
      <c r="L37" s="87">
        <v>0</v>
      </c>
      <c r="M37" s="87">
        <v>11467</v>
      </c>
      <c r="N37" s="87">
        <f t="shared" si="4"/>
        <v>12865</v>
      </c>
      <c r="O37" s="87">
        <f t="shared" si="5"/>
        <v>1398</v>
      </c>
      <c r="P37" s="87">
        <v>1398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11467</v>
      </c>
      <c r="W37" s="87">
        <v>11467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502</v>
      </c>
      <c r="AG37" s="87">
        <v>502</v>
      </c>
      <c r="AH37" s="87">
        <v>0</v>
      </c>
      <c r="AI37" s="87">
        <v>0</v>
      </c>
      <c r="AJ37" s="87">
        <f t="shared" si="11"/>
        <v>502</v>
      </c>
      <c r="AK37" s="87">
        <v>0</v>
      </c>
      <c r="AL37" s="87">
        <v>0</v>
      </c>
      <c r="AM37" s="87">
        <v>502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43</v>
      </c>
      <c r="B38" s="96" t="s">
        <v>321</v>
      </c>
      <c r="C38" s="85" t="s">
        <v>322</v>
      </c>
      <c r="D38" s="87">
        <f t="shared" si="0"/>
        <v>1680</v>
      </c>
      <c r="E38" s="87">
        <f t="shared" si="1"/>
        <v>0</v>
      </c>
      <c r="F38" s="87">
        <v>0</v>
      </c>
      <c r="G38" s="87">
        <v>0</v>
      </c>
      <c r="H38" s="87">
        <f t="shared" si="2"/>
        <v>111</v>
      </c>
      <c r="I38" s="87">
        <v>111</v>
      </c>
      <c r="J38" s="87">
        <v>0</v>
      </c>
      <c r="K38" s="87">
        <f t="shared" si="3"/>
        <v>1569</v>
      </c>
      <c r="L38" s="87">
        <v>329</v>
      </c>
      <c r="M38" s="87">
        <v>1240</v>
      </c>
      <c r="N38" s="87">
        <f t="shared" si="4"/>
        <v>1680</v>
      </c>
      <c r="O38" s="87">
        <f t="shared" si="5"/>
        <v>440</v>
      </c>
      <c r="P38" s="87">
        <v>440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1240</v>
      </c>
      <c r="W38" s="87">
        <v>1240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10</v>
      </c>
      <c r="AG38" s="87">
        <v>10</v>
      </c>
      <c r="AH38" s="87">
        <v>0</v>
      </c>
      <c r="AI38" s="87">
        <v>0</v>
      </c>
      <c r="AJ38" s="87">
        <f t="shared" si="11"/>
        <v>10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10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43</v>
      </c>
      <c r="B39" s="96" t="s">
        <v>323</v>
      </c>
      <c r="C39" s="85" t="s">
        <v>324</v>
      </c>
      <c r="D39" s="87">
        <f t="shared" ref="D39:D70" si="15">SUM(E39,+H39,+K39)</f>
        <v>13939</v>
      </c>
      <c r="E39" s="87">
        <f t="shared" ref="E39:E70" si="16">SUM(F39:G39)</f>
        <v>0</v>
      </c>
      <c r="F39" s="87">
        <v>0</v>
      </c>
      <c r="G39" s="87">
        <v>0</v>
      </c>
      <c r="H39" s="87">
        <f t="shared" ref="H39:H70" si="17">SUM(I39:J39)</f>
        <v>1798</v>
      </c>
      <c r="I39" s="87">
        <v>1798</v>
      </c>
      <c r="J39" s="87">
        <v>0</v>
      </c>
      <c r="K39" s="87">
        <f t="shared" ref="K39:K70" si="18">SUM(L39:M39)</f>
        <v>12141</v>
      </c>
      <c r="L39" s="87">
        <v>0</v>
      </c>
      <c r="M39" s="87">
        <v>12141</v>
      </c>
      <c r="N39" s="87">
        <f t="shared" ref="N39:N70" si="19">SUM(O39,+V39,+AC39)</f>
        <v>13939</v>
      </c>
      <c r="O39" s="87">
        <f t="shared" ref="O39:O70" si="20">SUM(P39:U39)</f>
        <v>1798</v>
      </c>
      <c r="P39" s="87">
        <v>1798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ref="V39:V70" si="21">SUM(W39:AB39)</f>
        <v>12141</v>
      </c>
      <c r="W39" s="87">
        <v>12141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ref="AC39:AC70" si="22">SUM(AD39:AE39)</f>
        <v>0</v>
      </c>
      <c r="AD39" s="87">
        <v>0</v>
      </c>
      <c r="AE39" s="87">
        <v>0</v>
      </c>
      <c r="AF39" s="87">
        <f t="shared" ref="AF39:AF70" si="23">SUM(AG39:AI39)</f>
        <v>543</v>
      </c>
      <c r="AG39" s="87">
        <v>543</v>
      </c>
      <c r="AH39" s="87">
        <v>0</v>
      </c>
      <c r="AI39" s="87">
        <v>0</v>
      </c>
      <c r="AJ39" s="87">
        <f t="shared" ref="AJ39:AJ70" si="24">SUM(AK39:AS39)</f>
        <v>543</v>
      </c>
      <c r="AK39" s="87">
        <v>0</v>
      </c>
      <c r="AL39" s="87">
        <v>0</v>
      </c>
      <c r="AM39" s="87">
        <v>543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ref="AT39:AT70" si="25"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ref="AZ39:AZ70" si="26">SUM(BA39:BC39)</f>
        <v>0</v>
      </c>
      <c r="BA39" s="87">
        <v>0</v>
      </c>
      <c r="BB39" s="87">
        <v>0</v>
      </c>
      <c r="BC39" s="87">
        <v>0</v>
      </c>
    </row>
    <row r="40" spans="1:55" ht="13.5" customHeight="1" x14ac:dyDescent="0.15">
      <c r="A40" s="98" t="s">
        <v>43</v>
      </c>
      <c r="B40" s="96" t="s">
        <v>325</v>
      </c>
      <c r="C40" s="85" t="s">
        <v>326</v>
      </c>
      <c r="D40" s="87">
        <f t="shared" si="15"/>
        <v>8514</v>
      </c>
      <c r="E40" s="87">
        <f t="shared" si="16"/>
        <v>0</v>
      </c>
      <c r="F40" s="87">
        <v>0</v>
      </c>
      <c r="G40" s="87">
        <v>0</v>
      </c>
      <c r="H40" s="87">
        <f t="shared" si="17"/>
        <v>663</v>
      </c>
      <c r="I40" s="87">
        <v>663</v>
      </c>
      <c r="J40" s="87">
        <v>0</v>
      </c>
      <c r="K40" s="87">
        <f t="shared" si="18"/>
        <v>7851</v>
      </c>
      <c r="L40" s="87">
        <v>0</v>
      </c>
      <c r="M40" s="87">
        <v>7851</v>
      </c>
      <c r="N40" s="87">
        <f t="shared" si="19"/>
        <v>8514</v>
      </c>
      <c r="O40" s="87">
        <f t="shared" si="20"/>
        <v>663</v>
      </c>
      <c r="P40" s="87">
        <v>663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21"/>
        <v>7851</v>
      </c>
      <c r="W40" s="87">
        <v>7851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22"/>
        <v>0</v>
      </c>
      <c r="AD40" s="87">
        <v>0</v>
      </c>
      <c r="AE40" s="87">
        <v>0</v>
      </c>
      <c r="AF40" s="87">
        <f t="shared" si="23"/>
        <v>439</v>
      </c>
      <c r="AG40" s="87">
        <v>439</v>
      </c>
      <c r="AH40" s="87">
        <v>0</v>
      </c>
      <c r="AI40" s="87">
        <v>0</v>
      </c>
      <c r="AJ40" s="87">
        <f t="shared" si="24"/>
        <v>439</v>
      </c>
      <c r="AK40" s="87">
        <v>0</v>
      </c>
      <c r="AL40" s="87">
        <v>0</v>
      </c>
      <c r="AM40" s="87">
        <v>0</v>
      </c>
      <c r="AN40" s="87">
        <v>439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25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26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43</v>
      </c>
      <c r="B41" s="96" t="s">
        <v>327</v>
      </c>
      <c r="C41" s="85" t="s">
        <v>328</v>
      </c>
      <c r="D41" s="87">
        <f t="shared" si="15"/>
        <v>15976</v>
      </c>
      <c r="E41" s="87">
        <f t="shared" si="16"/>
        <v>0</v>
      </c>
      <c r="F41" s="87">
        <v>0</v>
      </c>
      <c r="G41" s="87">
        <v>0</v>
      </c>
      <c r="H41" s="87">
        <f t="shared" si="17"/>
        <v>0</v>
      </c>
      <c r="I41" s="87">
        <v>0</v>
      </c>
      <c r="J41" s="87">
        <v>0</v>
      </c>
      <c r="K41" s="87">
        <f t="shared" si="18"/>
        <v>15976</v>
      </c>
      <c r="L41" s="87">
        <v>1022</v>
      </c>
      <c r="M41" s="87">
        <v>14954</v>
      </c>
      <c r="N41" s="87">
        <f t="shared" si="19"/>
        <v>15976</v>
      </c>
      <c r="O41" s="87">
        <f t="shared" si="20"/>
        <v>1022</v>
      </c>
      <c r="P41" s="87">
        <v>1022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21"/>
        <v>14954</v>
      </c>
      <c r="W41" s="87">
        <v>14954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22"/>
        <v>0</v>
      </c>
      <c r="AD41" s="87">
        <v>0</v>
      </c>
      <c r="AE41" s="87">
        <v>0</v>
      </c>
      <c r="AF41" s="87">
        <f t="shared" si="23"/>
        <v>0</v>
      </c>
      <c r="AG41" s="87">
        <v>0</v>
      </c>
      <c r="AH41" s="87">
        <v>0</v>
      </c>
      <c r="AI41" s="87">
        <v>0</v>
      </c>
      <c r="AJ41" s="87">
        <f t="shared" si="24"/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25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26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43</v>
      </c>
      <c r="B42" s="96" t="s">
        <v>329</v>
      </c>
      <c r="C42" s="85" t="s">
        <v>330</v>
      </c>
      <c r="D42" s="87">
        <f t="shared" si="15"/>
        <v>12925</v>
      </c>
      <c r="E42" s="87">
        <f t="shared" si="16"/>
        <v>0</v>
      </c>
      <c r="F42" s="87">
        <v>0</v>
      </c>
      <c r="G42" s="87">
        <v>0</v>
      </c>
      <c r="H42" s="87">
        <f t="shared" si="17"/>
        <v>0</v>
      </c>
      <c r="I42" s="87">
        <v>0</v>
      </c>
      <c r="J42" s="87">
        <v>0</v>
      </c>
      <c r="K42" s="87">
        <f t="shared" si="18"/>
        <v>12925</v>
      </c>
      <c r="L42" s="87">
        <v>182</v>
      </c>
      <c r="M42" s="87">
        <v>12743</v>
      </c>
      <c r="N42" s="87">
        <f t="shared" si="19"/>
        <v>12925</v>
      </c>
      <c r="O42" s="87">
        <f t="shared" si="20"/>
        <v>182</v>
      </c>
      <c r="P42" s="87">
        <v>182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21"/>
        <v>12743</v>
      </c>
      <c r="W42" s="87">
        <v>12743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22"/>
        <v>0</v>
      </c>
      <c r="AD42" s="87">
        <v>0</v>
      </c>
      <c r="AE42" s="87">
        <v>0</v>
      </c>
      <c r="AF42" s="87">
        <f t="shared" si="23"/>
        <v>392</v>
      </c>
      <c r="AG42" s="87">
        <v>392</v>
      </c>
      <c r="AH42" s="87">
        <v>0</v>
      </c>
      <c r="AI42" s="87">
        <v>0</v>
      </c>
      <c r="AJ42" s="87">
        <f t="shared" si="24"/>
        <v>392</v>
      </c>
      <c r="AK42" s="87">
        <v>0</v>
      </c>
      <c r="AL42" s="87">
        <v>0</v>
      </c>
      <c r="AM42" s="87">
        <v>11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381</v>
      </c>
      <c r="AT42" s="87">
        <f t="shared" si="25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26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43</v>
      </c>
      <c r="B43" s="96" t="s">
        <v>331</v>
      </c>
      <c r="C43" s="85" t="s">
        <v>332</v>
      </c>
      <c r="D43" s="87">
        <f t="shared" si="15"/>
        <v>7790</v>
      </c>
      <c r="E43" s="87">
        <f t="shared" si="16"/>
        <v>0</v>
      </c>
      <c r="F43" s="87">
        <v>0</v>
      </c>
      <c r="G43" s="87">
        <v>0</v>
      </c>
      <c r="H43" s="87">
        <f t="shared" si="17"/>
        <v>0</v>
      </c>
      <c r="I43" s="87">
        <v>0</v>
      </c>
      <c r="J43" s="87">
        <v>0</v>
      </c>
      <c r="K43" s="87">
        <f t="shared" si="18"/>
        <v>7790</v>
      </c>
      <c r="L43" s="87">
        <v>338</v>
      </c>
      <c r="M43" s="87">
        <v>7452</v>
      </c>
      <c r="N43" s="87">
        <f t="shared" si="19"/>
        <v>7790</v>
      </c>
      <c r="O43" s="87">
        <f t="shared" si="20"/>
        <v>338</v>
      </c>
      <c r="P43" s="87">
        <v>338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21"/>
        <v>7452</v>
      </c>
      <c r="W43" s="87">
        <v>7452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22"/>
        <v>0</v>
      </c>
      <c r="AD43" s="87">
        <v>0</v>
      </c>
      <c r="AE43" s="87">
        <v>0</v>
      </c>
      <c r="AF43" s="87">
        <f t="shared" si="23"/>
        <v>0</v>
      </c>
      <c r="AG43" s="87">
        <v>0</v>
      </c>
      <c r="AH43" s="87">
        <v>0</v>
      </c>
      <c r="AI43" s="87">
        <v>0</v>
      </c>
      <c r="AJ43" s="87">
        <f t="shared" si="24"/>
        <v>0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 t="shared" si="25"/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26"/>
        <v>0</v>
      </c>
      <c r="BA43" s="87">
        <v>0</v>
      </c>
      <c r="BB43" s="87">
        <v>0</v>
      </c>
      <c r="BC43" s="87">
        <v>0</v>
      </c>
    </row>
    <row r="44" spans="1:55" ht="13.5" customHeight="1" x14ac:dyDescent="0.15">
      <c r="A44" s="98" t="s">
        <v>43</v>
      </c>
      <c r="B44" s="96" t="s">
        <v>333</v>
      </c>
      <c r="C44" s="85" t="s">
        <v>334</v>
      </c>
      <c r="D44" s="87">
        <f t="shared" si="15"/>
        <v>10516</v>
      </c>
      <c r="E44" s="87">
        <f t="shared" si="16"/>
        <v>0</v>
      </c>
      <c r="F44" s="87">
        <v>0</v>
      </c>
      <c r="G44" s="87">
        <v>0</v>
      </c>
      <c r="H44" s="87">
        <f t="shared" si="17"/>
        <v>0</v>
      </c>
      <c r="I44" s="87">
        <v>0</v>
      </c>
      <c r="J44" s="87">
        <v>0</v>
      </c>
      <c r="K44" s="87">
        <f t="shared" si="18"/>
        <v>10516</v>
      </c>
      <c r="L44" s="87">
        <v>823</v>
      </c>
      <c r="M44" s="87">
        <v>9693</v>
      </c>
      <c r="N44" s="87">
        <f t="shared" si="19"/>
        <v>10516</v>
      </c>
      <c r="O44" s="87">
        <f t="shared" si="20"/>
        <v>823</v>
      </c>
      <c r="P44" s="87">
        <v>823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 t="shared" si="21"/>
        <v>9693</v>
      </c>
      <c r="W44" s="87">
        <v>9693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 t="shared" si="22"/>
        <v>0</v>
      </c>
      <c r="AD44" s="87">
        <v>0</v>
      </c>
      <c r="AE44" s="87">
        <v>0</v>
      </c>
      <c r="AF44" s="87">
        <f t="shared" si="23"/>
        <v>468</v>
      </c>
      <c r="AG44" s="87">
        <v>468</v>
      </c>
      <c r="AH44" s="87">
        <v>0</v>
      </c>
      <c r="AI44" s="87">
        <v>0</v>
      </c>
      <c r="AJ44" s="87">
        <f t="shared" si="24"/>
        <v>468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468</v>
      </c>
      <c r="AT44" s="87">
        <f t="shared" si="25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26"/>
        <v>0</v>
      </c>
      <c r="BA44" s="87">
        <v>0</v>
      </c>
      <c r="BB44" s="87">
        <v>0</v>
      </c>
      <c r="BC44" s="87">
        <v>0</v>
      </c>
    </row>
    <row r="45" spans="1:55" ht="13.5" customHeight="1" x14ac:dyDescent="0.15">
      <c r="A45" s="98" t="s">
        <v>43</v>
      </c>
      <c r="B45" s="96" t="s">
        <v>335</v>
      </c>
      <c r="C45" s="85" t="s">
        <v>336</v>
      </c>
      <c r="D45" s="87">
        <f t="shared" si="15"/>
        <v>6333</v>
      </c>
      <c r="E45" s="87">
        <f t="shared" si="16"/>
        <v>0</v>
      </c>
      <c r="F45" s="87">
        <v>0</v>
      </c>
      <c r="G45" s="87">
        <v>0</v>
      </c>
      <c r="H45" s="87">
        <f t="shared" si="17"/>
        <v>710</v>
      </c>
      <c r="I45" s="87">
        <v>710</v>
      </c>
      <c r="J45" s="87">
        <v>0</v>
      </c>
      <c r="K45" s="87">
        <f t="shared" si="18"/>
        <v>5623</v>
      </c>
      <c r="L45" s="87">
        <v>0</v>
      </c>
      <c r="M45" s="87">
        <v>5623</v>
      </c>
      <c r="N45" s="87">
        <f t="shared" si="19"/>
        <v>6333</v>
      </c>
      <c r="O45" s="87">
        <f t="shared" si="20"/>
        <v>710</v>
      </c>
      <c r="P45" s="87">
        <v>710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 t="shared" si="21"/>
        <v>5623</v>
      </c>
      <c r="W45" s="87">
        <v>5623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 t="shared" si="22"/>
        <v>0</v>
      </c>
      <c r="AD45" s="87">
        <v>0</v>
      </c>
      <c r="AE45" s="87">
        <v>0</v>
      </c>
      <c r="AF45" s="87">
        <f t="shared" si="23"/>
        <v>247</v>
      </c>
      <c r="AG45" s="87">
        <v>247</v>
      </c>
      <c r="AH45" s="87">
        <v>0</v>
      </c>
      <c r="AI45" s="87">
        <v>0</v>
      </c>
      <c r="AJ45" s="87">
        <f t="shared" si="24"/>
        <v>247</v>
      </c>
      <c r="AK45" s="87">
        <v>0</v>
      </c>
      <c r="AL45" s="87">
        <v>0</v>
      </c>
      <c r="AM45" s="87">
        <v>247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 t="shared" si="25"/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26"/>
        <v>0</v>
      </c>
      <c r="BA45" s="87">
        <v>0</v>
      </c>
      <c r="BB45" s="87">
        <v>0</v>
      </c>
      <c r="BC45" s="87">
        <v>0</v>
      </c>
    </row>
    <row r="46" spans="1:55" ht="13.5" customHeight="1" x14ac:dyDescent="0.15">
      <c r="A46" s="98" t="s">
        <v>43</v>
      </c>
      <c r="B46" s="96" t="s">
        <v>337</v>
      </c>
      <c r="C46" s="85" t="s">
        <v>338</v>
      </c>
      <c r="D46" s="87">
        <f t="shared" si="15"/>
        <v>3726</v>
      </c>
      <c r="E46" s="87">
        <f t="shared" si="16"/>
        <v>0</v>
      </c>
      <c r="F46" s="87">
        <v>0</v>
      </c>
      <c r="G46" s="87">
        <v>0</v>
      </c>
      <c r="H46" s="87">
        <f t="shared" si="17"/>
        <v>79</v>
      </c>
      <c r="I46" s="87">
        <v>79</v>
      </c>
      <c r="J46" s="87">
        <v>0</v>
      </c>
      <c r="K46" s="87">
        <f t="shared" si="18"/>
        <v>3647</v>
      </c>
      <c r="L46" s="87">
        <v>256</v>
      </c>
      <c r="M46" s="87">
        <v>3391</v>
      </c>
      <c r="N46" s="87">
        <f t="shared" si="19"/>
        <v>3726</v>
      </c>
      <c r="O46" s="87">
        <f t="shared" si="20"/>
        <v>335</v>
      </c>
      <c r="P46" s="87">
        <v>335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 t="shared" si="21"/>
        <v>3391</v>
      </c>
      <c r="W46" s="87">
        <v>3391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 t="shared" si="22"/>
        <v>0</v>
      </c>
      <c r="AD46" s="87">
        <v>0</v>
      </c>
      <c r="AE46" s="87">
        <v>0</v>
      </c>
      <c r="AF46" s="87">
        <f t="shared" si="23"/>
        <v>21</v>
      </c>
      <c r="AG46" s="87">
        <v>21</v>
      </c>
      <c r="AH46" s="87">
        <v>0</v>
      </c>
      <c r="AI46" s="87">
        <v>0</v>
      </c>
      <c r="AJ46" s="87">
        <f t="shared" si="24"/>
        <v>21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21</v>
      </c>
      <c r="AT46" s="87">
        <f t="shared" si="25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26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 t="s">
        <v>43</v>
      </c>
      <c r="B47" s="96" t="s">
        <v>339</v>
      </c>
      <c r="C47" s="85" t="s">
        <v>340</v>
      </c>
      <c r="D47" s="87">
        <f t="shared" si="15"/>
        <v>6921</v>
      </c>
      <c r="E47" s="87">
        <f t="shared" si="16"/>
        <v>0</v>
      </c>
      <c r="F47" s="87">
        <v>0</v>
      </c>
      <c r="G47" s="87">
        <v>0</v>
      </c>
      <c r="H47" s="87">
        <f t="shared" si="17"/>
        <v>544</v>
      </c>
      <c r="I47" s="87">
        <v>544</v>
      </c>
      <c r="J47" s="87">
        <v>0</v>
      </c>
      <c r="K47" s="87">
        <f t="shared" si="18"/>
        <v>6377</v>
      </c>
      <c r="L47" s="87">
        <v>0</v>
      </c>
      <c r="M47" s="87">
        <v>6377</v>
      </c>
      <c r="N47" s="87">
        <f t="shared" si="19"/>
        <v>6921</v>
      </c>
      <c r="O47" s="87">
        <f t="shared" si="20"/>
        <v>544</v>
      </c>
      <c r="P47" s="87">
        <v>544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21"/>
        <v>6377</v>
      </c>
      <c r="W47" s="87">
        <v>6377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22"/>
        <v>0</v>
      </c>
      <c r="AD47" s="87">
        <v>0</v>
      </c>
      <c r="AE47" s="87">
        <v>0</v>
      </c>
      <c r="AF47" s="87">
        <f t="shared" si="23"/>
        <v>360</v>
      </c>
      <c r="AG47" s="87">
        <v>360</v>
      </c>
      <c r="AH47" s="87">
        <v>0</v>
      </c>
      <c r="AI47" s="87">
        <v>0</v>
      </c>
      <c r="AJ47" s="87">
        <f t="shared" si="24"/>
        <v>360</v>
      </c>
      <c r="AK47" s="87">
        <v>0</v>
      </c>
      <c r="AL47" s="87">
        <v>0</v>
      </c>
      <c r="AM47" s="87">
        <v>0</v>
      </c>
      <c r="AN47" s="87">
        <v>360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 t="shared" si="25"/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26"/>
        <v>0</v>
      </c>
      <c r="BA47" s="87">
        <v>0</v>
      </c>
      <c r="BB47" s="87">
        <v>0</v>
      </c>
      <c r="BC47" s="87">
        <v>0</v>
      </c>
    </row>
    <row r="48" spans="1:55" ht="13.5" customHeight="1" x14ac:dyDescent="0.15">
      <c r="A48" s="98" t="s">
        <v>43</v>
      </c>
      <c r="B48" s="96" t="s">
        <v>341</v>
      </c>
      <c r="C48" s="85" t="s">
        <v>342</v>
      </c>
      <c r="D48" s="87">
        <f t="shared" si="15"/>
        <v>4495</v>
      </c>
      <c r="E48" s="87">
        <f t="shared" si="16"/>
        <v>0</v>
      </c>
      <c r="F48" s="87">
        <v>0</v>
      </c>
      <c r="G48" s="87">
        <v>0</v>
      </c>
      <c r="H48" s="87">
        <f t="shared" si="17"/>
        <v>616</v>
      </c>
      <c r="I48" s="87">
        <v>616</v>
      </c>
      <c r="J48" s="87">
        <v>0</v>
      </c>
      <c r="K48" s="87">
        <f t="shared" si="18"/>
        <v>3879</v>
      </c>
      <c r="L48" s="87">
        <v>0</v>
      </c>
      <c r="M48" s="87">
        <v>3879</v>
      </c>
      <c r="N48" s="87">
        <f t="shared" si="19"/>
        <v>4495</v>
      </c>
      <c r="O48" s="87">
        <f t="shared" si="20"/>
        <v>616</v>
      </c>
      <c r="P48" s="87">
        <v>616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 t="shared" si="21"/>
        <v>3879</v>
      </c>
      <c r="W48" s="87">
        <v>3879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 t="shared" si="22"/>
        <v>0</v>
      </c>
      <c r="AD48" s="87">
        <v>0</v>
      </c>
      <c r="AE48" s="87">
        <v>0</v>
      </c>
      <c r="AF48" s="87">
        <f t="shared" si="23"/>
        <v>180</v>
      </c>
      <c r="AG48" s="87">
        <v>180</v>
      </c>
      <c r="AH48" s="87">
        <v>0</v>
      </c>
      <c r="AI48" s="87">
        <v>0</v>
      </c>
      <c r="AJ48" s="87">
        <f t="shared" si="24"/>
        <v>180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14</v>
      </c>
      <c r="AS48" s="87">
        <v>166</v>
      </c>
      <c r="AT48" s="87">
        <f t="shared" si="25"/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 t="shared" si="26"/>
        <v>0</v>
      </c>
      <c r="BA48" s="87">
        <v>0</v>
      </c>
      <c r="BB48" s="87">
        <v>0</v>
      </c>
      <c r="BC48" s="87">
        <v>0</v>
      </c>
    </row>
    <row r="49" spans="1:55" ht="13.5" customHeight="1" x14ac:dyDescent="0.15">
      <c r="A49" s="98" t="s">
        <v>43</v>
      </c>
      <c r="B49" s="96" t="s">
        <v>343</v>
      </c>
      <c r="C49" s="85" t="s">
        <v>344</v>
      </c>
      <c r="D49" s="87">
        <f t="shared" si="15"/>
        <v>2823</v>
      </c>
      <c r="E49" s="87">
        <f t="shared" si="16"/>
        <v>0</v>
      </c>
      <c r="F49" s="87">
        <v>0</v>
      </c>
      <c r="G49" s="87">
        <v>0</v>
      </c>
      <c r="H49" s="87">
        <f t="shared" si="17"/>
        <v>25</v>
      </c>
      <c r="I49" s="87">
        <v>25</v>
      </c>
      <c r="J49" s="87">
        <v>0</v>
      </c>
      <c r="K49" s="87">
        <f t="shared" si="18"/>
        <v>2798</v>
      </c>
      <c r="L49" s="87">
        <v>135</v>
      </c>
      <c r="M49" s="87">
        <v>2663</v>
      </c>
      <c r="N49" s="87">
        <f t="shared" si="19"/>
        <v>2823</v>
      </c>
      <c r="O49" s="87">
        <f t="shared" si="20"/>
        <v>160</v>
      </c>
      <c r="P49" s="87">
        <v>160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 t="shared" si="21"/>
        <v>2663</v>
      </c>
      <c r="W49" s="87">
        <v>2663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 t="shared" si="22"/>
        <v>0</v>
      </c>
      <c r="AD49" s="87">
        <v>0</v>
      </c>
      <c r="AE49" s="87">
        <v>0</v>
      </c>
      <c r="AF49" s="87">
        <f t="shared" si="23"/>
        <v>16</v>
      </c>
      <c r="AG49" s="87">
        <v>16</v>
      </c>
      <c r="AH49" s="87">
        <v>0</v>
      </c>
      <c r="AI49" s="87">
        <v>0</v>
      </c>
      <c r="AJ49" s="87">
        <f t="shared" si="24"/>
        <v>16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16</v>
      </c>
      <c r="AT49" s="87">
        <f t="shared" si="25"/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 t="shared" si="26"/>
        <v>0</v>
      </c>
      <c r="BA49" s="87">
        <v>0</v>
      </c>
      <c r="BB49" s="87">
        <v>0</v>
      </c>
      <c r="BC49" s="87">
        <v>0</v>
      </c>
    </row>
    <row r="50" spans="1:55" ht="13.5" customHeight="1" x14ac:dyDescent="0.15">
      <c r="A50" s="98" t="s">
        <v>43</v>
      </c>
      <c r="B50" s="96" t="s">
        <v>345</v>
      </c>
      <c r="C50" s="85" t="s">
        <v>346</v>
      </c>
      <c r="D50" s="87">
        <f t="shared" si="15"/>
        <v>7095</v>
      </c>
      <c r="E50" s="87">
        <f t="shared" si="16"/>
        <v>0</v>
      </c>
      <c r="F50" s="87">
        <v>0</v>
      </c>
      <c r="G50" s="87">
        <v>0</v>
      </c>
      <c r="H50" s="87">
        <f t="shared" si="17"/>
        <v>0</v>
      </c>
      <c r="I50" s="87">
        <v>0</v>
      </c>
      <c r="J50" s="87">
        <v>0</v>
      </c>
      <c r="K50" s="87">
        <f t="shared" si="18"/>
        <v>7095</v>
      </c>
      <c r="L50" s="87">
        <v>488</v>
      </c>
      <c r="M50" s="87">
        <v>6607</v>
      </c>
      <c r="N50" s="87">
        <f t="shared" si="19"/>
        <v>7095</v>
      </c>
      <c r="O50" s="87">
        <f t="shared" si="20"/>
        <v>488</v>
      </c>
      <c r="P50" s="87">
        <v>488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 t="shared" si="21"/>
        <v>6607</v>
      </c>
      <c r="W50" s="87">
        <v>6607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 t="shared" si="22"/>
        <v>0</v>
      </c>
      <c r="AD50" s="87">
        <v>0</v>
      </c>
      <c r="AE50" s="87">
        <v>0</v>
      </c>
      <c r="AF50" s="87">
        <f t="shared" si="23"/>
        <v>0</v>
      </c>
      <c r="AG50" s="87">
        <v>0</v>
      </c>
      <c r="AH50" s="87">
        <v>0</v>
      </c>
      <c r="AI50" s="87">
        <v>0</v>
      </c>
      <c r="AJ50" s="87">
        <f t="shared" si="24"/>
        <v>0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 t="shared" si="25"/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 t="shared" si="26"/>
        <v>0</v>
      </c>
      <c r="BA50" s="87">
        <v>0</v>
      </c>
      <c r="BB50" s="87">
        <v>0</v>
      </c>
      <c r="BC50" s="87">
        <v>0</v>
      </c>
    </row>
    <row r="51" spans="1:55" ht="13.5" customHeight="1" x14ac:dyDescent="0.15">
      <c r="A51" s="98" t="s">
        <v>43</v>
      </c>
      <c r="B51" s="96" t="s">
        <v>347</v>
      </c>
      <c r="C51" s="85" t="s">
        <v>348</v>
      </c>
      <c r="D51" s="87">
        <f t="shared" si="15"/>
        <v>2828</v>
      </c>
      <c r="E51" s="87">
        <f t="shared" si="16"/>
        <v>0</v>
      </c>
      <c r="F51" s="87">
        <v>0</v>
      </c>
      <c r="G51" s="87">
        <v>0</v>
      </c>
      <c r="H51" s="87">
        <f t="shared" si="17"/>
        <v>0</v>
      </c>
      <c r="I51" s="87">
        <v>0</v>
      </c>
      <c r="J51" s="87">
        <v>0</v>
      </c>
      <c r="K51" s="87">
        <f t="shared" si="18"/>
        <v>2828</v>
      </c>
      <c r="L51" s="87">
        <v>143</v>
      </c>
      <c r="M51" s="87">
        <v>2685</v>
      </c>
      <c r="N51" s="87">
        <f t="shared" si="19"/>
        <v>2828</v>
      </c>
      <c r="O51" s="87">
        <f t="shared" si="20"/>
        <v>143</v>
      </c>
      <c r="P51" s="87">
        <v>143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 t="shared" si="21"/>
        <v>2685</v>
      </c>
      <c r="W51" s="87">
        <v>2685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 t="shared" si="22"/>
        <v>0</v>
      </c>
      <c r="AD51" s="87">
        <v>0</v>
      </c>
      <c r="AE51" s="87">
        <v>0</v>
      </c>
      <c r="AF51" s="87">
        <f t="shared" si="23"/>
        <v>0</v>
      </c>
      <c r="AG51" s="87">
        <v>0</v>
      </c>
      <c r="AH51" s="87">
        <v>0</v>
      </c>
      <c r="AI51" s="87">
        <v>0</v>
      </c>
      <c r="AJ51" s="87">
        <f t="shared" si="24"/>
        <v>0</v>
      </c>
      <c r="AK51" s="87">
        <v>0</v>
      </c>
      <c r="AL51" s="87">
        <v>0</v>
      </c>
      <c r="AM51" s="87">
        <v>0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0</v>
      </c>
      <c r="AT51" s="87">
        <f t="shared" si="25"/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 t="shared" si="26"/>
        <v>0</v>
      </c>
      <c r="BA51" s="87">
        <v>0</v>
      </c>
      <c r="BB51" s="87">
        <v>0</v>
      </c>
      <c r="BC51" s="87">
        <v>0</v>
      </c>
    </row>
    <row r="52" spans="1:55" ht="13.5" customHeight="1" x14ac:dyDescent="0.15">
      <c r="A52" s="98" t="s">
        <v>43</v>
      </c>
      <c r="B52" s="96" t="s">
        <v>349</v>
      </c>
      <c r="C52" s="85" t="s">
        <v>350</v>
      </c>
      <c r="D52" s="87">
        <f t="shared" si="15"/>
        <v>4972</v>
      </c>
      <c r="E52" s="87">
        <f t="shared" si="16"/>
        <v>0</v>
      </c>
      <c r="F52" s="87">
        <v>0</v>
      </c>
      <c r="G52" s="87">
        <v>0</v>
      </c>
      <c r="H52" s="87">
        <f t="shared" si="17"/>
        <v>162</v>
      </c>
      <c r="I52" s="87">
        <v>162</v>
      </c>
      <c r="J52" s="87">
        <v>0</v>
      </c>
      <c r="K52" s="87">
        <f t="shared" si="18"/>
        <v>4810</v>
      </c>
      <c r="L52" s="87">
        <v>0</v>
      </c>
      <c r="M52" s="87">
        <v>4810</v>
      </c>
      <c r="N52" s="87">
        <f t="shared" si="19"/>
        <v>4972</v>
      </c>
      <c r="O52" s="87">
        <f t="shared" si="20"/>
        <v>162</v>
      </c>
      <c r="P52" s="87">
        <v>162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 t="shared" si="21"/>
        <v>4810</v>
      </c>
      <c r="W52" s="87">
        <v>4810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 t="shared" si="22"/>
        <v>0</v>
      </c>
      <c r="AD52" s="87">
        <v>0</v>
      </c>
      <c r="AE52" s="87">
        <v>0</v>
      </c>
      <c r="AF52" s="87">
        <f t="shared" si="23"/>
        <v>144</v>
      </c>
      <c r="AG52" s="87">
        <v>144</v>
      </c>
      <c r="AH52" s="87">
        <v>0</v>
      </c>
      <c r="AI52" s="87">
        <v>0</v>
      </c>
      <c r="AJ52" s="87">
        <f t="shared" si="24"/>
        <v>144</v>
      </c>
      <c r="AK52" s="87">
        <v>0</v>
      </c>
      <c r="AL52" s="87">
        <v>0</v>
      </c>
      <c r="AM52" s="87">
        <v>141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3</v>
      </c>
      <c r="AT52" s="87">
        <f t="shared" si="25"/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 t="shared" si="26"/>
        <v>0</v>
      </c>
      <c r="BA52" s="87">
        <v>0</v>
      </c>
      <c r="BB52" s="87">
        <v>0</v>
      </c>
      <c r="BC52" s="87">
        <v>0</v>
      </c>
    </row>
    <row r="53" spans="1:55" ht="13.5" customHeight="1" x14ac:dyDescent="0.15">
      <c r="A53" s="98" t="s">
        <v>43</v>
      </c>
      <c r="B53" s="96" t="s">
        <v>351</v>
      </c>
      <c r="C53" s="85" t="s">
        <v>352</v>
      </c>
      <c r="D53" s="87">
        <f t="shared" si="15"/>
        <v>5434</v>
      </c>
      <c r="E53" s="87">
        <f t="shared" si="16"/>
        <v>0</v>
      </c>
      <c r="F53" s="87">
        <v>0</v>
      </c>
      <c r="G53" s="87">
        <v>0</v>
      </c>
      <c r="H53" s="87">
        <f t="shared" si="17"/>
        <v>221</v>
      </c>
      <c r="I53" s="87">
        <v>221</v>
      </c>
      <c r="J53" s="87">
        <v>0</v>
      </c>
      <c r="K53" s="87">
        <f t="shared" si="18"/>
        <v>5213</v>
      </c>
      <c r="L53" s="87">
        <v>0</v>
      </c>
      <c r="M53" s="87">
        <v>5213</v>
      </c>
      <c r="N53" s="87">
        <f t="shared" si="19"/>
        <v>5434</v>
      </c>
      <c r="O53" s="87">
        <f t="shared" si="20"/>
        <v>221</v>
      </c>
      <c r="P53" s="87">
        <v>221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 t="shared" si="21"/>
        <v>5213</v>
      </c>
      <c r="W53" s="87">
        <v>5213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 t="shared" si="22"/>
        <v>0</v>
      </c>
      <c r="AD53" s="87">
        <v>0</v>
      </c>
      <c r="AE53" s="87">
        <v>0</v>
      </c>
      <c r="AF53" s="87">
        <f t="shared" si="23"/>
        <v>158</v>
      </c>
      <c r="AG53" s="87">
        <v>158</v>
      </c>
      <c r="AH53" s="87">
        <v>0</v>
      </c>
      <c r="AI53" s="87">
        <v>0</v>
      </c>
      <c r="AJ53" s="87">
        <f t="shared" si="24"/>
        <v>158</v>
      </c>
      <c r="AK53" s="87">
        <v>0</v>
      </c>
      <c r="AL53" s="87">
        <v>0</v>
      </c>
      <c r="AM53" s="87">
        <v>155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3</v>
      </c>
      <c r="AT53" s="87">
        <f t="shared" si="25"/>
        <v>0</v>
      </c>
      <c r="AU53" s="87">
        <v>0</v>
      </c>
      <c r="AV53" s="87">
        <v>0</v>
      </c>
      <c r="AW53" s="87">
        <v>0</v>
      </c>
      <c r="AX53" s="87">
        <v>0</v>
      </c>
      <c r="AY53" s="87">
        <v>0</v>
      </c>
      <c r="AZ53" s="87">
        <f t="shared" si="26"/>
        <v>0</v>
      </c>
      <c r="BA53" s="87">
        <v>0</v>
      </c>
      <c r="BB53" s="87">
        <v>0</v>
      </c>
      <c r="BC53" s="87">
        <v>0</v>
      </c>
    </row>
    <row r="54" spans="1:55" ht="13.5" customHeight="1" x14ac:dyDescent="0.15">
      <c r="A54" s="98" t="s">
        <v>43</v>
      </c>
      <c r="B54" s="96" t="s">
        <v>353</v>
      </c>
      <c r="C54" s="85" t="s">
        <v>354</v>
      </c>
      <c r="D54" s="87">
        <f t="shared" si="15"/>
        <v>8160</v>
      </c>
      <c r="E54" s="87">
        <f t="shared" si="16"/>
        <v>0</v>
      </c>
      <c r="F54" s="87">
        <v>0</v>
      </c>
      <c r="G54" s="87">
        <v>0</v>
      </c>
      <c r="H54" s="87">
        <f t="shared" si="17"/>
        <v>756</v>
      </c>
      <c r="I54" s="87">
        <v>756</v>
      </c>
      <c r="J54" s="87">
        <v>0</v>
      </c>
      <c r="K54" s="87">
        <f t="shared" si="18"/>
        <v>7404</v>
      </c>
      <c r="L54" s="87">
        <v>0</v>
      </c>
      <c r="M54" s="87">
        <v>7404</v>
      </c>
      <c r="N54" s="87">
        <f t="shared" si="19"/>
        <v>8160</v>
      </c>
      <c r="O54" s="87">
        <f t="shared" si="20"/>
        <v>756</v>
      </c>
      <c r="P54" s="87">
        <v>756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 t="shared" si="21"/>
        <v>7404</v>
      </c>
      <c r="W54" s="87">
        <v>7404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 t="shared" si="22"/>
        <v>0</v>
      </c>
      <c r="AD54" s="87">
        <v>0</v>
      </c>
      <c r="AE54" s="87">
        <v>0</v>
      </c>
      <c r="AF54" s="87">
        <f t="shared" si="23"/>
        <v>235</v>
      </c>
      <c r="AG54" s="87">
        <v>235</v>
      </c>
      <c r="AH54" s="87">
        <v>0</v>
      </c>
      <c r="AI54" s="87">
        <v>0</v>
      </c>
      <c r="AJ54" s="87">
        <f t="shared" si="24"/>
        <v>235</v>
      </c>
      <c r="AK54" s="87">
        <v>0</v>
      </c>
      <c r="AL54" s="87">
        <v>0</v>
      </c>
      <c r="AM54" s="87">
        <v>231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4</v>
      </c>
      <c r="AT54" s="87">
        <f t="shared" si="25"/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 t="shared" si="26"/>
        <v>0</v>
      </c>
      <c r="BA54" s="87">
        <v>0</v>
      </c>
      <c r="BB54" s="87">
        <v>0</v>
      </c>
      <c r="BC54" s="87">
        <v>0</v>
      </c>
    </row>
    <row r="55" spans="1:55" ht="13.5" customHeight="1" x14ac:dyDescent="0.15">
      <c r="A55" s="98" t="s">
        <v>43</v>
      </c>
      <c r="B55" s="96" t="s">
        <v>355</v>
      </c>
      <c r="C55" s="85" t="s">
        <v>356</v>
      </c>
      <c r="D55" s="87">
        <f t="shared" si="15"/>
        <v>5478</v>
      </c>
      <c r="E55" s="87">
        <f t="shared" si="16"/>
        <v>0</v>
      </c>
      <c r="F55" s="87">
        <v>0</v>
      </c>
      <c r="G55" s="87">
        <v>0</v>
      </c>
      <c r="H55" s="87">
        <f t="shared" si="17"/>
        <v>0</v>
      </c>
      <c r="I55" s="87">
        <v>0</v>
      </c>
      <c r="J55" s="87">
        <v>0</v>
      </c>
      <c r="K55" s="87">
        <f t="shared" si="18"/>
        <v>5478</v>
      </c>
      <c r="L55" s="87">
        <v>195</v>
      </c>
      <c r="M55" s="87">
        <v>5283</v>
      </c>
      <c r="N55" s="87">
        <f t="shared" si="19"/>
        <v>5478</v>
      </c>
      <c r="O55" s="87">
        <f t="shared" si="20"/>
        <v>195</v>
      </c>
      <c r="P55" s="87">
        <v>195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 t="shared" si="21"/>
        <v>5283</v>
      </c>
      <c r="W55" s="87">
        <v>5283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 t="shared" si="22"/>
        <v>0</v>
      </c>
      <c r="AD55" s="87">
        <v>0</v>
      </c>
      <c r="AE55" s="87">
        <v>0</v>
      </c>
      <c r="AF55" s="87">
        <f t="shared" si="23"/>
        <v>2</v>
      </c>
      <c r="AG55" s="87">
        <v>2</v>
      </c>
      <c r="AH55" s="87">
        <v>0</v>
      </c>
      <c r="AI55" s="87">
        <v>0</v>
      </c>
      <c r="AJ55" s="87">
        <f t="shared" si="24"/>
        <v>2</v>
      </c>
      <c r="AK55" s="87">
        <v>0</v>
      </c>
      <c r="AL55" s="87">
        <v>0</v>
      </c>
      <c r="AM55" s="87">
        <v>2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 t="shared" si="25"/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 t="shared" si="26"/>
        <v>0</v>
      </c>
      <c r="BA55" s="87">
        <v>0</v>
      </c>
      <c r="BB55" s="87">
        <v>0</v>
      </c>
      <c r="BC55" s="87">
        <v>0</v>
      </c>
    </row>
    <row r="56" spans="1:55" ht="13.5" customHeight="1" x14ac:dyDescent="0.15">
      <c r="A56" s="98" t="s">
        <v>43</v>
      </c>
      <c r="B56" s="96" t="s">
        <v>357</v>
      </c>
      <c r="C56" s="85" t="s">
        <v>358</v>
      </c>
      <c r="D56" s="87">
        <f t="shared" si="15"/>
        <v>5609</v>
      </c>
      <c r="E56" s="87">
        <f t="shared" si="16"/>
        <v>0</v>
      </c>
      <c r="F56" s="87">
        <v>0</v>
      </c>
      <c r="G56" s="87">
        <v>0</v>
      </c>
      <c r="H56" s="87">
        <f t="shared" si="17"/>
        <v>0</v>
      </c>
      <c r="I56" s="87">
        <v>0</v>
      </c>
      <c r="J56" s="87">
        <v>0</v>
      </c>
      <c r="K56" s="87">
        <f t="shared" si="18"/>
        <v>5609</v>
      </c>
      <c r="L56" s="87">
        <v>840</v>
      </c>
      <c r="M56" s="87">
        <v>4769</v>
      </c>
      <c r="N56" s="87">
        <f t="shared" si="19"/>
        <v>5609</v>
      </c>
      <c r="O56" s="87">
        <f t="shared" si="20"/>
        <v>840</v>
      </c>
      <c r="P56" s="87">
        <v>840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 t="shared" si="21"/>
        <v>4769</v>
      </c>
      <c r="W56" s="87">
        <v>4769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 t="shared" si="22"/>
        <v>0</v>
      </c>
      <c r="AD56" s="87">
        <v>0</v>
      </c>
      <c r="AE56" s="87">
        <v>0</v>
      </c>
      <c r="AF56" s="87">
        <f t="shared" si="23"/>
        <v>319</v>
      </c>
      <c r="AG56" s="87">
        <v>319</v>
      </c>
      <c r="AH56" s="87">
        <v>0</v>
      </c>
      <c r="AI56" s="87">
        <v>0</v>
      </c>
      <c r="AJ56" s="87">
        <f t="shared" si="24"/>
        <v>319</v>
      </c>
      <c r="AK56" s="87">
        <v>0</v>
      </c>
      <c r="AL56" s="87">
        <v>0</v>
      </c>
      <c r="AM56" s="87">
        <v>0</v>
      </c>
      <c r="AN56" s="87">
        <v>0</v>
      </c>
      <c r="AO56" s="87">
        <v>0</v>
      </c>
      <c r="AP56" s="87">
        <v>0</v>
      </c>
      <c r="AQ56" s="87">
        <v>302</v>
      </c>
      <c r="AR56" s="87">
        <v>0</v>
      </c>
      <c r="AS56" s="87">
        <v>17</v>
      </c>
      <c r="AT56" s="87">
        <f t="shared" si="25"/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 t="shared" si="26"/>
        <v>0</v>
      </c>
      <c r="BA56" s="87">
        <v>0</v>
      </c>
      <c r="BB56" s="87">
        <v>0</v>
      </c>
      <c r="BC56" s="87">
        <v>0</v>
      </c>
    </row>
    <row r="57" spans="1:55" ht="13.5" customHeight="1" x14ac:dyDescent="0.15">
      <c r="A57" s="98" t="s">
        <v>43</v>
      </c>
      <c r="B57" s="96" t="s">
        <v>359</v>
      </c>
      <c r="C57" s="85" t="s">
        <v>360</v>
      </c>
      <c r="D57" s="87">
        <f t="shared" si="15"/>
        <v>3299</v>
      </c>
      <c r="E57" s="87">
        <f t="shared" si="16"/>
        <v>0</v>
      </c>
      <c r="F57" s="87">
        <v>0</v>
      </c>
      <c r="G57" s="87">
        <v>0</v>
      </c>
      <c r="H57" s="87">
        <f t="shared" si="17"/>
        <v>0</v>
      </c>
      <c r="I57" s="87">
        <v>0</v>
      </c>
      <c r="J57" s="87">
        <v>0</v>
      </c>
      <c r="K57" s="87">
        <f t="shared" si="18"/>
        <v>3299</v>
      </c>
      <c r="L57" s="87">
        <v>132</v>
      </c>
      <c r="M57" s="87">
        <v>3167</v>
      </c>
      <c r="N57" s="87">
        <f t="shared" si="19"/>
        <v>3299</v>
      </c>
      <c r="O57" s="87">
        <f t="shared" si="20"/>
        <v>132</v>
      </c>
      <c r="P57" s="87">
        <v>132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 t="shared" si="21"/>
        <v>3167</v>
      </c>
      <c r="W57" s="87">
        <v>3167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 t="shared" si="22"/>
        <v>0</v>
      </c>
      <c r="AD57" s="87">
        <v>0</v>
      </c>
      <c r="AE57" s="87">
        <v>0</v>
      </c>
      <c r="AF57" s="87">
        <f t="shared" si="23"/>
        <v>0</v>
      </c>
      <c r="AG57" s="87">
        <v>0</v>
      </c>
      <c r="AH57" s="87">
        <v>0</v>
      </c>
      <c r="AI57" s="87">
        <v>0</v>
      </c>
      <c r="AJ57" s="87">
        <f t="shared" si="24"/>
        <v>0</v>
      </c>
      <c r="AK57" s="87">
        <v>0</v>
      </c>
      <c r="AL57" s="87">
        <v>0</v>
      </c>
      <c r="AM57" s="87">
        <v>0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 t="shared" si="25"/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 t="shared" si="26"/>
        <v>0</v>
      </c>
      <c r="BA57" s="87">
        <v>0</v>
      </c>
      <c r="BB57" s="87">
        <v>0</v>
      </c>
      <c r="BC57" s="87">
        <v>0</v>
      </c>
    </row>
    <row r="58" spans="1:55" ht="13.5" customHeight="1" x14ac:dyDescent="0.15">
      <c r="A58" s="98" t="s">
        <v>43</v>
      </c>
      <c r="B58" s="96" t="s">
        <v>361</v>
      </c>
      <c r="C58" s="85" t="s">
        <v>362</v>
      </c>
      <c r="D58" s="87">
        <f t="shared" si="15"/>
        <v>7170</v>
      </c>
      <c r="E58" s="87">
        <f t="shared" si="16"/>
        <v>0</v>
      </c>
      <c r="F58" s="87">
        <v>0</v>
      </c>
      <c r="G58" s="87">
        <v>0</v>
      </c>
      <c r="H58" s="87">
        <f t="shared" si="17"/>
        <v>496</v>
      </c>
      <c r="I58" s="87">
        <v>496</v>
      </c>
      <c r="J58" s="87">
        <v>0</v>
      </c>
      <c r="K58" s="87">
        <f t="shared" si="18"/>
        <v>6674</v>
      </c>
      <c r="L58" s="87">
        <v>0</v>
      </c>
      <c r="M58" s="87">
        <v>6674</v>
      </c>
      <c r="N58" s="87">
        <f t="shared" si="19"/>
        <v>7170</v>
      </c>
      <c r="O58" s="87">
        <f t="shared" si="20"/>
        <v>496</v>
      </c>
      <c r="P58" s="87">
        <v>496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 t="shared" si="21"/>
        <v>6674</v>
      </c>
      <c r="W58" s="87">
        <v>6674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 t="shared" si="22"/>
        <v>0</v>
      </c>
      <c r="AD58" s="87">
        <v>0</v>
      </c>
      <c r="AE58" s="87">
        <v>0</v>
      </c>
      <c r="AF58" s="87">
        <f t="shared" si="23"/>
        <v>208</v>
      </c>
      <c r="AG58" s="87">
        <v>208</v>
      </c>
      <c r="AH58" s="87">
        <v>0</v>
      </c>
      <c r="AI58" s="87">
        <v>0</v>
      </c>
      <c r="AJ58" s="87">
        <f t="shared" si="24"/>
        <v>208</v>
      </c>
      <c r="AK58" s="87">
        <v>0</v>
      </c>
      <c r="AL58" s="87">
        <v>0</v>
      </c>
      <c r="AM58" s="87">
        <v>204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4</v>
      </c>
      <c r="AT58" s="87">
        <f t="shared" si="25"/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 t="shared" si="26"/>
        <v>0</v>
      </c>
      <c r="BA58" s="87">
        <v>0</v>
      </c>
      <c r="BB58" s="87">
        <v>0</v>
      </c>
      <c r="BC58" s="87">
        <v>0</v>
      </c>
    </row>
    <row r="59" spans="1:55" ht="13.5" customHeight="1" x14ac:dyDescent="0.15">
      <c r="A59" s="98" t="s">
        <v>43</v>
      </c>
      <c r="B59" s="96" t="s">
        <v>363</v>
      </c>
      <c r="C59" s="85" t="s">
        <v>364</v>
      </c>
      <c r="D59" s="87">
        <f t="shared" si="15"/>
        <v>2241</v>
      </c>
      <c r="E59" s="87">
        <f t="shared" si="16"/>
        <v>0</v>
      </c>
      <c r="F59" s="87">
        <v>0</v>
      </c>
      <c r="G59" s="87">
        <v>0</v>
      </c>
      <c r="H59" s="87">
        <f t="shared" si="17"/>
        <v>127</v>
      </c>
      <c r="I59" s="87">
        <v>127</v>
      </c>
      <c r="J59" s="87">
        <v>0</v>
      </c>
      <c r="K59" s="87">
        <f t="shared" si="18"/>
        <v>2114</v>
      </c>
      <c r="L59" s="87">
        <v>0</v>
      </c>
      <c r="M59" s="87">
        <v>2114</v>
      </c>
      <c r="N59" s="87">
        <f t="shared" si="19"/>
        <v>2241</v>
      </c>
      <c r="O59" s="87">
        <f t="shared" si="20"/>
        <v>127</v>
      </c>
      <c r="P59" s="87">
        <v>127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 t="shared" si="21"/>
        <v>2114</v>
      </c>
      <c r="W59" s="87">
        <v>2114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 t="shared" si="22"/>
        <v>0</v>
      </c>
      <c r="AD59" s="87">
        <v>0</v>
      </c>
      <c r="AE59" s="87">
        <v>0</v>
      </c>
      <c r="AF59" s="87">
        <f t="shared" si="23"/>
        <v>3</v>
      </c>
      <c r="AG59" s="87">
        <v>3</v>
      </c>
      <c r="AH59" s="87">
        <v>0</v>
      </c>
      <c r="AI59" s="87">
        <v>0</v>
      </c>
      <c r="AJ59" s="87">
        <f t="shared" si="24"/>
        <v>3</v>
      </c>
      <c r="AK59" s="87">
        <v>0</v>
      </c>
      <c r="AL59" s="87">
        <v>0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3</v>
      </c>
      <c r="AT59" s="87">
        <f t="shared" si="25"/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f t="shared" si="26"/>
        <v>24</v>
      </c>
      <c r="BA59" s="87">
        <v>24</v>
      </c>
      <c r="BB59" s="87">
        <v>0</v>
      </c>
      <c r="BC59" s="87">
        <v>0</v>
      </c>
    </row>
    <row r="60" spans="1:55" ht="13.5" customHeight="1" x14ac:dyDescent="0.15">
      <c r="A60" s="98" t="s">
        <v>43</v>
      </c>
      <c r="B60" s="96" t="s">
        <v>365</v>
      </c>
      <c r="C60" s="85" t="s">
        <v>366</v>
      </c>
      <c r="D60" s="87">
        <f t="shared" si="15"/>
        <v>2051</v>
      </c>
      <c r="E60" s="87">
        <f t="shared" si="16"/>
        <v>0</v>
      </c>
      <c r="F60" s="87">
        <v>0</v>
      </c>
      <c r="G60" s="87">
        <v>0</v>
      </c>
      <c r="H60" s="87">
        <f t="shared" si="17"/>
        <v>404</v>
      </c>
      <c r="I60" s="87">
        <v>404</v>
      </c>
      <c r="J60" s="87">
        <v>0</v>
      </c>
      <c r="K60" s="87">
        <f t="shared" si="18"/>
        <v>1647</v>
      </c>
      <c r="L60" s="87">
        <v>0</v>
      </c>
      <c r="M60" s="87">
        <v>1647</v>
      </c>
      <c r="N60" s="87">
        <f t="shared" si="19"/>
        <v>2051</v>
      </c>
      <c r="O60" s="87">
        <f t="shared" si="20"/>
        <v>404</v>
      </c>
      <c r="P60" s="87">
        <v>404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 t="shared" si="21"/>
        <v>1647</v>
      </c>
      <c r="W60" s="87">
        <v>1647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 t="shared" si="22"/>
        <v>0</v>
      </c>
      <c r="AD60" s="87">
        <v>0</v>
      </c>
      <c r="AE60" s="87">
        <v>0</v>
      </c>
      <c r="AF60" s="87">
        <f t="shared" si="23"/>
        <v>91</v>
      </c>
      <c r="AG60" s="87">
        <v>91</v>
      </c>
      <c r="AH60" s="87">
        <v>0</v>
      </c>
      <c r="AI60" s="87">
        <v>0</v>
      </c>
      <c r="AJ60" s="87">
        <f t="shared" si="24"/>
        <v>91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52</v>
      </c>
      <c r="AR60" s="87">
        <v>0</v>
      </c>
      <c r="AS60" s="87">
        <v>39</v>
      </c>
      <c r="AT60" s="87">
        <f t="shared" si="25"/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 t="shared" si="26"/>
        <v>0</v>
      </c>
      <c r="BA60" s="87">
        <v>0</v>
      </c>
      <c r="BB60" s="87">
        <v>0</v>
      </c>
      <c r="BC60" s="87">
        <v>0</v>
      </c>
    </row>
    <row r="61" spans="1:55" ht="13.5" customHeight="1" x14ac:dyDescent="0.15">
      <c r="A61" s="98" t="s">
        <v>43</v>
      </c>
      <c r="B61" s="96" t="s">
        <v>367</v>
      </c>
      <c r="C61" s="85" t="s">
        <v>368</v>
      </c>
      <c r="D61" s="87">
        <f t="shared" si="15"/>
        <v>1600</v>
      </c>
      <c r="E61" s="87">
        <f t="shared" si="16"/>
        <v>0</v>
      </c>
      <c r="F61" s="87">
        <v>0</v>
      </c>
      <c r="G61" s="87">
        <v>0</v>
      </c>
      <c r="H61" s="87">
        <f t="shared" si="17"/>
        <v>208</v>
      </c>
      <c r="I61" s="87">
        <v>208</v>
      </c>
      <c r="J61" s="87">
        <v>0</v>
      </c>
      <c r="K61" s="87">
        <f t="shared" si="18"/>
        <v>1392</v>
      </c>
      <c r="L61" s="87">
        <v>0</v>
      </c>
      <c r="M61" s="87">
        <v>1392</v>
      </c>
      <c r="N61" s="87">
        <f t="shared" si="19"/>
        <v>1600</v>
      </c>
      <c r="O61" s="87">
        <f t="shared" si="20"/>
        <v>208</v>
      </c>
      <c r="P61" s="87">
        <v>208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 t="shared" si="21"/>
        <v>1392</v>
      </c>
      <c r="W61" s="87">
        <v>1392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 t="shared" si="22"/>
        <v>0</v>
      </c>
      <c r="AD61" s="87">
        <v>0</v>
      </c>
      <c r="AE61" s="87">
        <v>0</v>
      </c>
      <c r="AF61" s="87">
        <f t="shared" si="23"/>
        <v>72</v>
      </c>
      <c r="AG61" s="87">
        <v>72</v>
      </c>
      <c r="AH61" s="87">
        <v>0</v>
      </c>
      <c r="AI61" s="87">
        <v>0</v>
      </c>
      <c r="AJ61" s="87">
        <f t="shared" si="24"/>
        <v>72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41</v>
      </c>
      <c r="AR61" s="87">
        <v>0</v>
      </c>
      <c r="AS61" s="87">
        <v>31</v>
      </c>
      <c r="AT61" s="87">
        <f t="shared" si="25"/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 t="shared" si="26"/>
        <v>0</v>
      </c>
      <c r="BA61" s="87">
        <v>0</v>
      </c>
      <c r="BB61" s="87">
        <v>0</v>
      </c>
      <c r="BC61" s="87">
        <v>0</v>
      </c>
    </row>
    <row r="62" spans="1:55" ht="13.5" customHeight="1" x14ac:dyDescent="0.15">
      <c r="A62" s="98" t="s">
        <v>43</v>
      </c>
      <c r="B62" s="96" t="s">
        <v>369</v>
      </c>
      <c r="C62" s="85" t="s">
        <v>370</v>
      </c>
      <c r="D62" s="87">
        <f t="shared" si="15"/>
        <v>4793</v>
      </c>
      <c r="E62" s="87">
        <f t="shared" si="16"/>
        <v>0</v>
      </c>
      <c r="F62" s="87">
        <v>0</v>
      </c>
      <c r="G62" s="87">
        <v>0</v>
      </c>
      <c r="H62" s="87">
        <f t="shared" si="17"/>
        <v>4793</v>
      </c>
      <c r="I62" s="87">
        <v>723</v>
      </c>
      <c r="J62" s="87">
        <v>4070</v>
      </c>
      <c r="K62" s="87">
        <f t="shared" si="18"/>
        <v>0</v>
      </c>
      <c r="L62" s="87">
        <v>0</v>
      </c>
      <c r="M62" s="87">
        <v>0</v>
      </c>
      <c r="N62" s="87">
        <f t="shared" si="19"/>
        <v>5088</v>
      </c>
      <c r="O62" s="87">
        <f t="shared" si="20"/>
        <v>723</v>
      </c>
      <c r="P62" s="87">
        <v>723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f t="shared" si="21"/>
        <v>4070</v>
      </c>
      <c r="W62" s="87">
        <v>4070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f t="shared" si="22"/>
        <v>295</v>
      </c>
      <c r="AD62" s="87">
        <v>295</v>
      </c>
      <c r="AE62" s="87">
        <v>0</v>
      </c>
      <c r="AF62" s="87">
        <f t="shared" si="23"/>
        <v>5</v>
      </c>
      <c r="AG62" s="87">
        <v>5</v>
      </c>
      <c r="AH62" s="87">
        <v>0</v>
      </c>
      <c r="AI62" s="87">
        <v>0</v>
      </c>
      <c r="AJ62" s="87">
        <f t="shared" si="24"/>
        <v>5</v>
      </c>
      <c r="AK62" s="87">
        <v>5</v>
      </c>
      <c r="AL62" s="87">
        <v>0</v>
      </c>
      <c r="AM62" s="87">
        <v>0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87">
        <v>0</v>
      </c>
      <c r="AT62" s="87">
        <f t="shared" si="25"/>
        <v>5</v>
      </c>
      <c r="AU62" s="87">
        <v>5</v>
      </c>
      <c r="AV62" s="87">
        <v>0</v>
      </c>
      <c r="AW62" s="87">
        <v>0</v>
      </c>
      <c r="AX62" s="87">
        <v>0</v>
      </c>
      <c r="AY62" s="87">
        <v>0</v>
      </c>
      <c r="AZ62" s="87">
        <f t="shared" si="26"/>
        <v>3</v>
      </c>
      <c r="BA62" s="87">
        <v>3</v>
      </c>
      <c r="BB62" s="87">
        <v>0</v>
      </c>
      <c r="BC62" s="87">
        <v>0</v>
      </c>
    </row>
    <row r="63" spans="1:55" ht="13.5" customHeight="1" x14ac:dyDescent="0.15">
      <c r="A63" s="98" t="s">
        <v>43</v>
      </c>
      <c r="B63" s="96" t="s">
        <v>371</v>
      </c>
      <c r="C63" s="85" t="s">
        <v>372</v>
      </c>
      <c r="D63" s="87">
        <f t="shared" si="15"/>
        <v>2071</v>
      </c>
      <c r="E63" s="87">
        <f t="shared" si="16"/>
        <v>0</v>
      </c>
      <c r="F63" s="87">
        <v>0</v>
      </c>
      <c r="G63" s="87">
        <v>0</v>
      </c>
      <c r="H63" s="87">
        <f t="shared" si="17"/>
        <v>85</v>
      </c>
      <c r="I63" s="87">
        <v>85</v>
      </c>
      <c r="J63" s="87">
        <v>0</v>
      </c>
      <c r="K63" s="87">
        <f t="shared" si="18"/>
        <v>1986</v>
      </c>
      <c r="L63" s="87">
        <v>0</v>
      </c>
      <c r="M63" s="87">
        <v>1986</v>
      </c>
      <c r="N63" s="87">
        <f t="shared" si="19"/>
        <v>2111</v>
      </c>
      <c r="O63" s="87">
        <f t="shared" si="20"/>
        <v>85</v>
      </c>
      <c r="P63" s="87">
        <v>85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f t="shared" si="21"/>
        <v>1986</v>
      </c>
      <c r="W63" s="87">
        <v>1986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f t="shared" si="22"/>
        <v>40</v>
      </c>
      <c r="AD63" s="87">
        <v>40</v>
      </c>
      <c r="AE63" s="87">
        <v>0</v>
      </c>
      <c r="AF63" s="87">
        <f t="shared" si="23"/>
        <v>59</v>
      </c>
      <c r="AG63" s="87">
        <v>59</v>
      </c>
      <c r="AH63" s="87">
        <v>0</v>
      </c>
      <c r="AI63" s="87">
        <v>0</v>
      </c>
      <c r="AJ63" s="87">
        <f t="shared" si="24"/>
        <v>59</v>
      </c>
      <c r="AK63" s="87">
        <v>0</v>
      </c>
      <c r="AL63" s="87">
        <v>0</v>
      </c>
      <c r="AM63" s="87">
        <v>58</v>
      </c>
      <c r="AN63" s="87">
        <v>0</v>
      </c>
      <c r="AO63" s="87">
        <v>0</v>
      </c>
      <c r="AP63" s="87">
        <v>0</v>
      </c>
      <c r="AQ63" s="87">
        <v>0</v>
      </c>
      <c r="AR63" s="87">
        <v>0</v>
      </c>
      <c r="AS63" s="87">
        <v>1</v>
      </c>
      <c r="AT63" s="87">
        <f t="shared" si="25"/>
        <v>0</v>
      </c>
      <c r="AU63" s="87">
        <v>0</v>
      </c>
      <c r="AV63" s="87">
        <v>0</v>
      </c>
      <c r="AW63" s="87">
        <v>0</v>
      </c>
      <c r="AX63" s="87">
        <v>0</v>
      </c>
      <c r="AY63" s="87">
        <v>0</v>
      </c>
      <c r="AZ63" s="87">
        <f t="shared" si="26"/>
        <v>0</v>
      </c>
      <c r="BA63" s="87">
        <v>0</v>
      </c>
      <c r="BB63" s="87">
        <v>0</v>
      </c>
      <c r="BC63" s="87">
        <v>0</v>
      </c>
    </row>
    <row r="64" spans="1:55" ht="13.5" customHeight="1" x14ac:dyDescent="0.15">
      <c r="A64" s="98" t="s">
        <v>43</v>
      </c>
      <c r="B64" s="96" t="s">
        <v>373</v>
      </c>
      <c r="C64" s="85" t="s">
        <v>374</v>
      </c>
      <c r="D64" s="87">
        <f t="shared" si="15"/>
        <v>3947</v>
      </c>
      <c r="E64" s="87">
        <f t="shared" si="16"/>
        <v>0</v>
      </c>
      <c r="F64" s="87">
        <v>0</v>
      </c>
      <c r="G64" s="87">
        <v>0</v>
      </c>
      <c r="H64" s="87">
        <f t="shared" si="17"/>
        <v>53</v>
      </c>
      <c r="I64" s="87">
        <v>53</v>
      </c>
      <c r="J64" s="87">
        <v>0</v>
      </c>
      <c r="K64" s="87">
        <f t="shared" si="18"/>
        <v>3894</v>
      </c>
      <c r="L64" s="87">
        <v>0</v>
      </c>
      <c r="M64" s="87">
        <v>3894</v>
      </c>
      <c r="N64" s="87">
        <f t="shared" si="19"/>
        <v>3947</v>
      </c>
      <c r="O64" s="87">
        <f t="shared" si="20"/>
        <v>53</v>
      </c>
      <c r="P64" s="87">
        <v>53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f t="shared" si="21"/>
        <v>3894</v>
      </c>
      <c r="W64" s="87">
        <v>3894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f t="shared" si="22"/>
        <v>0</v>
      </c>
      <c r="AD64" s="87">
        <v>0</v>
      </c>
      <c r="AE64" s="87">
        <v>0</v>
      </c>
      <c r="AF64" s="87">
        <f t="shared" si="23"/>
        <v>28</v>
      </c>
      <c r="AG64" s="87">
        <v>28</v>
      </c>
      <c r="AH64" s="87">
        <v>0</v>
      </c>
      <c r="AI64" s="87">
        <v>0</v>
      </c>
      <c r="AJ64" s="87">
        <f t="shared" si="24"/>
        <v>217</v>
      </c>
      <c r="AK64" s="87">
        <v>207</v>
      </c>
      <c r="AL64" s="87">
        <v>0</v>
      </c>
      <c r="AM64" s="87">
        <v>0</v>
      </c>
      <c r="AN64" s="87">
        <v>0</v>
      </c>
      <c r="AO64" s="87">
        <v>0</v>
      </c>
      <c r="AP64" s="87">
        <v>0</v>
      </c>
      <c r="AQ64" s="87">
        <v>0</v>
      </c>
      <c r="AR64" s="87">
        <v>0</v>
      </c>
      <c r="AS64" s="87">
        <v>10</v>
      </c>
      <c r="AT64" s="87">
        <f t="shared" si="25"/>
        <v>18</v>
      </c>
      <c r="AU64" s="87">
        <v>18</v>
      </c>
      <c r="AV64" s="87">
        <v>0</v>
      </c>
      <c r="AW64" s="87">
        <v>0</v>
      </c>
      <c r="AX64" s="87">
        <v>0</v>
      </c>
      <c r="AY64" s="87">
        <v>0</v>
      </c>
      <c r="AZ64" s="87">
        <f t="shared" si="26"/>
        <v>0</v>
      </c>
      <c r="BA64" s="87">
        <v>0</v>
      </c>
      <c r="BB64" s="87">
        <v>0</v>
      </c>
      <c r="BC64" s="87">
        <v>0</v>
      </c>
    </row>
    <row r="65" spans="1:55" ht="13.5" customHeight="1" x14ac:dyDescent="0.15">
      <c r="A65" s="98" t="s">
        <v>43</v>
      </c>
      <c r="B65" s="96" t="s">
        <v>375</v>
      </c>
      <c r="C65" s="85" t="s">
        <v>376</v>
      </c>
      <c r="D65" s="87">
        <f t="shared" si="15"/>
        <v>4573</v>
      </c>
      <c r="E65" s="87">
        <f t="shared" si="16"/>
        <v>0</v>
      </c>
      <c r="F65" s="87">
        <v>0</v>
      </c>
      <c r="G65" s="87">
        <v>0</v>
      </c>
      <c r="H65" s="87">
        <f t="shared" si="17"/>
        <v>92</v>
      </c>
      <c r="I65" s="87">
        <v>92</v>
      </c>
      <c r="J65" s="87">
        <v>0</v>
      </c>
      <c r="K65" s="87">
        <f t="shared" si="18"/>
        <v>4481</v>
      </c>
      <c r="L65" s="87">
        <v>0</v>
      </c>
      <c r="M65" s="87">
        <v>4481</v>
      </c>
      <c r="N65" s="87">
        <f t="shared" si="19"/>
        <v>4573</v>
      </c>
      <c r="O65" s="87">
        <f t="shared" si="20"/>
        <v>92</v>
      </c>
      <c r="P65" s="87">
        <v>92</v>
      </c>
      <c r="Q65" s="87">
        <v>0</v>
      </c>
      <c r="R65" s="87">
        <v>0</v>
      </c>
      <c r="S65" s="87">
        <v>0</v>
      </c>
      <c r="T65" s="87">
        <v>0</v>
      </c>
      <c r="U65" s="87">
        <v>0</v>
      </c>
      <c r="V65" s="87">
        <f t="shared" si="21"/>
        <v>4481</v>
      </c>
      <c r="W65" s="87">
        <v>4481</v>
      </c>
      <c r="X65" s="87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f t="shared" si="22"/>
        <v>0</v>
      </c>
      <c r="AD65" s="87">
        <v>0</v>
      </c>
      <c r="AE65" s="87">
        <v>0</v>
      </c>
      <c r="AF65" s="87">
        <f t="shared" si="23"/>
        <v>32</v>
      </c>
      <c r="AG65" s="87">
        <v>32</v>
      </c>
      <c r="AH65" s="87">
        <v>0</v>
      </c>
      <c r="AI65" s="87">
        <v>0</v>
      </c>
      <c r="AJ65" s="87">
        <f t="shared" si="24"/>
        <v>251</v>
      </c>
      <c r="AK65" s="87">
        <v>240</v>
      </c>
      <c r="AL65" s="87">
        <v>0</v>
      </c>
      <c r="AM65" s="87">
        <v>0</v>
      </c>
      <c r="AN65" s="87">
        <v>0</v>
      </c>
      <c r="AO65" s="87">
        <v>0</v>
      </c>
      <c r="AP65" s="87">
        <v>0</v>
      </c>
      <c r="AQ65" s="87">
        <v>0</v>
      </c>
      <c r="AR65" s="87">
        <v>0</v>
      </c>
      <c r="AS65" s="87">
        <v>11</v>
      </c>
      <c r="AT65" s="87">
        <f t="shared" si="25"/>
        <v>21</v>
      </c>
      <c r="AU65" s="87">
        <v>21</v>
      </c>
      <c r="AV65" s="87">
        <v>0</v>
      </c>
      <c r="AW65" s="87">
        <v>0</v>
      </c>
      <c r="AX65" s="87">
        <v>0</v>
      </c>
      <c r="AY65" s="87">
        <v>0</v>
      </c>
      <c r="AZ65" s="87">
        <f t="shared" si="26"/>
        <v>0</v>
      </c>
      <c r="BA65" s="87">
        <v>0</v>
      </c>
      <c r="BB65" s="87">
        <v>0</v>
      </c>
      <c r="BC65" s="87">
        <v>0</v>
      </c>
    </row>
    <row r="66" spans="1:55" ht="13.5" customHeight="1" x14ac:dyDescent="0.15">
      <c r="A66" s="98" t="s">
        <v>43</v>
      </c>
      <c r="B66" s="96" t="s">
        <v>377</v>
      </c>
      <c r="C66" s="85" t="s">
        <v>378</v>
      </c>
      <c r="D66" s="87">
        <f t="shared" si="15"/>
        <v>11529</v>
      </c>
      <c r="E66" s="87">
        <f t="shared" si="16"/>
        <v>0</v>
      </c>
      <c r="F66" s="87">
        <v>0</v>
      </c>
      <c r="G66" s="87">
        <v>0</v>
      </c>
      <c r="H66" s="87">
        <f t="shared" si="17"/>
        <v>0</v>
      </c>
      <c r="I66" s="87">
        <v>0</v>
      </c>
      <c r="J66" s="87">
        <v>0</v>
      </c>
      <c r="K66" s="87">
        <f t="shared" si="18"/>
        <v>11529</v>
      </c>
      <c r="L66" s="87">
        <v>482</v>
      </c>
      <c r="M66" s="87">
        <v>11047</v>
      </c>
      <c r="N66" s="87">
        <f t="shared" si="19"/>
        <v>11529</v>
      </c>
      <c r="O66" s="87">
        <f t="shared" si="20"/>
        <v>482</v>
      </c>
      <c r="P66" s="87">
        <v>482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f t="shared" si="21"/>
        <v>11047</v>
      </c>
      <c r="W66" s="87">
        <v>11047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f t="shared" si="22"/>
        <v>0</v>
      </c>
      <c r="AD66" s="87">
        <v>0</v>
      </c>
      <c r="AE66" s="87">
        <v>0</v>
      </c>
      <c r="AF66" s="87">
        <f t="shared" si="23"/>
        <v>82</v>
      </c>
      <c r="AG66" s="87">
        <v>82</v>
      </c>
      <c r="AH66" s="87">
        <v>0</v>
      </c>
      <c r="AI66" s="87">
        <v>0</v>
      </c>
      <c r="AJ66" s="87">
        <f t="shared" si="24"/>
        <v>634</v>
      </c>
      <c r="AK66" s="87">
        <v>605</v>
      </c>
      <c r="AL66" s="87">
        <v>0</v>
      </c>
      <c r="AM66" s="87">
        <v>0</v>
      </c>
      <c r="AN66" s="87">
        <v>0</v>
      </c>
      <c r="AO66" s="87">
        <v>0</v>
      </c>
      <c r="AP66" s="87">
        <v>0</v>
      </c>
      <c r="AQ66" s="87">
        <v>0</v>
      </c>
      <c r="AR66" s="87">
        <v>0</v>
      </c>
      <c r="AS66" s="87">
        <v>29</v>
      </c>
      <c r="AT66" s="87">
        <f t="shared" si="25"/>
        <v>53</v>
      </c>
      <c r="AU66" s="87">
        <v>53</v>
      </c>
      <c r="AV66" s="87">
        <v>0</v>
      </c>
      <c r="AW66" s="87">
        <v>0</v>
      </c>
      <c r="AX66" s="87">
        <v>0</v>
      </c>
      <c r="AY66" s="87">
        <v>0</v>
      </c>
      <c r="AZ66" s="87">
        <f t="shared" si="26"/>
        <v>0</v>
      </c>
      <c r="BA66" s="87">
        <v>0</v>
      </c>
      <c r="BB66" s="87">
        <v>0</v>
      </c>
      <c r="BC66" s="87">
        <v>0</v>
      </c>
    </row>
    <row r="67" spans="1:55" ht="13.5" customHeight="1" x14ac:dyDescent="0.15">
      <c r="A67" s="98" t="s">
        <v>43</v>
      </c>
      <c r="B67" s="96" t="s">
        <v>379</v>
      </c>
      <c r="C67" s="85" t="s">
        <v>380</v>
      </c>
      <c r="D67" s="87">
        <f t="shared" si="15"/>
        <v>16154</v>
      </c>
      <c r="E67" s="87">
        <f t="shared" si="16"/>
        <v>0</v>
      </c>
      <c r="F67" s="87">
        <v>0</v>
      </c>
      <c r="G67" s="87">
        <v>0</v>
      </c>
      <c r="H67" s="87">
        <f t="shared" si="17"/>
        <v>16154</v>
      </c>
      <c r="I67" s="87">
        <v>1576</v>
      </c>
      <c r="J67" s="87">
        <v>14578</v>
      </c>
      <c r="K67" s="87">
        <f t="shared" si="18"/>
        <v>0</v>
      </c>
      <c r="L67" s="87">
        <v>0</v>
      </c>
      <c r="M67" s="87">
        <v>0</v>
      </c>
      <c r="N67" s="87">
        <f t="shared" si="19"/>
        <v>16154</v>
      </c>
      <c r="O67" s="87">
        <f t="shared" si="20"/>
        <v>1576</v>
      </c>
      <c r="P67" s="87">
        <v>1576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f t="shared" si="21"/>
        <v>14578</v>
      </c>
      <c r="W67" s="87">
        <v>14578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f t="shared" si="22"/>
        <v>0</v>
      </c>
      <c r="AD67" s="87">
        <v>0</v>
      </c>
      <c r="AE67" s="87">
        <v>0</v>
      </c>
      <c r="AF67" s="87">
        <f t="shared" si="23"/>
        <v>799</v>
      </c>
      <c r="AG67" s="87">
        <v>799</v>
      </c>
      <c r="AH67" s="87">
        <v>0</v>
      </c>
      <c r="AI67" s="87">
        <v>0</v>
      </c>
      <c r="AJ67" s="87">
        <f t="shared" si="24"/>
        <v>799</v>
      </c>
      <c r="AK67" s="87">
        <v>0</v>
      </c>
      <c r="AL67" s="87">
        <v>0</v>
      </c>
      <c r="AM67" s="87">
        <v>228</v>
      </c>
      <c r="AN67" s="87">
        <v>571</v>
      </c>
      <c r="AO67" s="87">
        <v>0</v>
      </c>
      <c r="AP67" s="87">
        <v>0</v>
      </c>
      <c r="AQ67" s="87">
        <v>0</v>
      </c>
      <c r="AR67" s="87">
        <v>0</v>
      </c>
      <c r="AS67" s="87">
        <v>0</v>
      </c>
      <c r="AT67" s="87">
        <f t="shared" si="25"/>
        <v>0</v>
      </c>
      <c r="AU67" s="87">
        <v>0</v>
      </c>
      <c r="AV67" s="87">
        <v>0</v>
      </c>
      <c r="AW67" s="87">
        <v>0</v>
      </c>
      <c r="AX67" s="87">
        <v>0</v>
      </c>
      <c r="AY67" s="87">
        <v>0</v>
      </c>
      <c r="AZ67" s="87">
        <f t="shared" si="26"/>
        <v>0</v>
      </c>
      <c r="BA67" s="87">
        <v>0</v>
      </c>
      <c r="BB67" s="87">
        <v>0</v>
      </c>
      <c r="BC67" s="87">
        <v>0</v>
      </c>
    </row>
    <row r="68" spans="1:55" ht="13.5" customHeight="1" x14ac:dyDescent="0.15">
      <c r="A68" s="98" t="s">
        <v>43</v>
      </c>
      <c r="B68" s="96" t="s">
        <v>381</v>
      </c>
      <c r="C68" s="85" t="s">
        <v>382</v>
      </c>
      <c r="D68" s="87">
        <f t="shared" si="15"/>
        <v>4308</v>
      </c>
      <c r="E68" s="87">
        <f t="shared" si="16"/>
        <v>0</v>
      </c>
      <c r="F68" s="87">
        <v>0</v>
      </c>
      <c r="G68" s="87">
        <v>0</v>
      </c>
      <c r="H68" s="87">
        <f t="shared" si="17"/>
        <v>333</v>
      </c>
      <c r="I68" s="87">
        <v>333</v>
      </c>
      <c r="J68" s="87">
        <v>0</v>
      </c>
      <c r="K68" s="87">
        <f t="shared" si="18"/>
        <v>3975</v>
      </c>
      <c r="L68" s="87">
        <v>0</v>
      </c>
      <c r="M68" s="87">
        <v>3975</v>
      </c>
      <c r="N68" s="87">
        <f t="shared" si="19"/>
        <v>4308</v>
      </c>
      <c r="O68" s="87">
        <f t="shared" si="20"/>
        <v>333</v>
      </c>
      <c r="P68" s="87">
        <v>333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f t="shared" si="21"/>
        <v>3975</v>
      </c>
      <c r="W68" s="87">
        <v>3975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f t="shared" si="22"/>
        <v>0</v>
      </c>
      <c r="AD68" s="87">
        <v>0</v>
      </c>
      <c r="AE68" s="87">
        <v>0</v>
      </c>
      <c r="AF68" s="87">
        <f t="shared" si="23"/>
        <v>186</v>
      </c>
      <c r="AG68" s="87">
        <v>186</v>
      </c>
      <c r="AH68" s="87">
        <v>0</v>
      </c>
      <c r="AI68" s="87">
        <v>0</v>
      </c>
      <c r="AJ68" s="87">
        <f t="shared" si="24"/>
        <v>186</v>
      </c>
      <c r="AK68" s="87">
        <v>0</v>
      </c>
      <c r="AL68" s="87">
        <v>0</v>
      </c>
      <c r="AM68" s="87">
        <v>0</v>
      </c>
      <c r="AN68" s="87">
        <v>186</v>
      </c>
      <c r="AO68" s="87">
        <v>0</v>
      </c>
      <c r="AP68" s="87">
        <v>0</v>
      </c>
      <c r="AQ68" s="87">
        <v>0</v>
      </c>
      <c r="AR68" s="87">
        <v>0</v>
      </c>
      <c r="AS68" s="87">
        <v>0</v>
      </c>
      <c r="AT68" s="87">
        <f t="shared" si="25"/>
        <v>0</v>
      </c>
      <c r="AU68" s="87">
        <v>0</v>
      </c>
      <c r="AV68" s="87">
        <v>0</v>
      </c>
      <c r="AW68" s="87">
        <v>0</v>
      </c>
      <c r="AX68" s="87">
        <v>0</v>
      </c>
      <c r="AY68" s="87">
        <v>0</v>
      </c>
      <c r="AZ68" s="87">
        <f t="shared" si="26"/>
        <v>0</v>
      </c>
      <c r="BA68" s="87">
        <v>0</v>
      </c>
      <c r="BB68" s="87">
        <v>0</v>
      </c>
      <c r="BC68" s="87">
        <v>0</v>
      </c>
    </row>
    <row r="69" spans="1:55" ht="13.5" customHeight="1" x14ac:dyDescent="0.15">
      <c r="A69" s="98" t="s">
        <v>43</v>
      </c>
      <c r="B69" s="96" t="s">
        <v>383</v>
      </c>
      <c r="C69" s="85" t="s">
        <v>384</v>
      </c>
      <c r="D69" s="87">
        <f t="shared" si="15"/>
        <v>7239</v>
      </c>
      <c r="E69" s="87">
        <f t="shared" si="16"/>
        <v>0</v>
      </c>
      <c r="F69" s="87">
        <v>0</v>
      </c>
      <c r="G69" s="87">
        <v>0</v>
      </c>
      <c r="H69" s="87">
        <f t="shared" si="17"/>
        <v>378</v>
      </c>
      <c r="I69" s="87">
        <v>378</v>
      </c>
      <c r="J69" s="87">
        <v>0</v>
      </c>
      <c r="K69" s="87">
        <f t="shared" si="18"/>
        <v>6861</v>
      </c>
      <c r="L69" s="87">
        <v>0</v>
      </c>
      <c r="M69" s="87">
        <v>6861</v>
      </c>
      <c r="N69" s="87">
        <f t="shared" si="19"/>
        <v>7239</v>
      </c>
      <c r="O69" s="87">
        <f t="shared" si="20"/>
        <v>378</v>
      </c>
      <c r="P69" s="87">
        <v>378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f t="shared" si="21"/>
        <v>6861</v>
      </c>
      <c r="W69" s="87">
        <v>6861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87">
        <f t="shared" si="22"/>
        <v>0</v>
      </c>
      <c r="AD69" s="87">
        <v>0</v>
      </c>
      <c r="AE69" s="87">
        <v>0</v>
      </c>
      <c r="AF69" s="87">
        <f t="shared" si="23"/>
        <v>219</v>
      </c>
      <c r="AG69" s="87">
        <v>219</v>
      </c>
      <c r="AH69" s="87">
        <v>0</v>
      </c>
      <c r="AI69" s="87">
        <v>0</v>
      </c>
      <c r="AJ69" s="87">
        <f t="shared" si="24"/>
        <v>219</v>
      </c>
      <c r="AK69" s="87">
        <v>0</v>
      </c>
      <c r="AL69" s="87">
        <v>0</v>
      </c>
      <c r="AM69" s="87">
        <v>0</v>
      </c>
      <c r="AN69" s="87">
        <v>0</v>
      </c>
      <c r="AO69" s="87">
        <v>0</v>
      </c>
      <c r="AP69" s="87">
        <v>0</v>
      </c>
      <c r="AQ69" s="87">
        <v>0</v>
      </c>
      <c r="AR69" s="87">
        <v>0</v>
      </c>
      <c r="AS69" s="87">
        <v>219</v>
      </c>
      <c r="AT69" s="87">
        <f t="shared" si="25"/>
        <v>0</v>
      </c>
      <c r="AU69" s="87">
        <v>0</v>
      </c>
      <c r="AV69" s="87">
        <v>0</v>
      </c>
      <c r="AW69" s="87">
        <v>0</v>
      </c>
      <c r="AX69" s="87">
        <v>0</v>
      </c>
      <c r="AY69" s="87">
        <v>0</v>
      </c>
      <c r="AZ69" s="87">
        <f t="shared" si="26"/>
        <v>0</v>
      </c>
      <c r="BA69" s="87">
        <v>0</v>
      </c>
      <c r="BB69" s="87">
        <v>0</v>
      </c>
      <c r="BC69" s="87">
        <v>0</v>
      </c>
    </row>
    <row r="70" spans="1:55" ht="13.5" customHeight="1" x14ac:dyDescent="0.15">
      <c r="A70" s="98" t="s">
        <v>43</v>
      </c>
      <c r="B70" s="96" t="s">
        <v>385</v>
      </c>
      <c r="C70" s="85" t="s">
        <v>386</v>
      </c>
      <c r="D70" s="87">
        <f t="shared" si="15"/>
        <v>5395</v>
      </c>
      <c r="E70" s="87">
        <f t="shared" si="16"/>
        <v>0</v>
      </c>
      <c r="F70" s="87">
        <v>0</v>
      </c>
      <c r="G70" s="87">
        <v>0</v>
      </c>
      <c r="H70" s="87">
        <f t="shared" si="17"/>
        <v>770</v>
      </c>
      <c r="I70" s="87">
        <v>770</v>
      </c>
      <c r="J70" s="87">
        <v>0</v>
      </c>
      <c r="K70" s="87">
        <f t="shared" si="18"/>
        <v>4625</v>
      </c>
      <c r="L70" s="87">
        <v>0</v>
      </c>
      <c r="M70" s="87">
        <v>4625</v>
      </c>
      <c r="N70" s="87">
        <f t="shared" si="19"/>
        <v>5395</v>
      </c>
      <c r="O70" s="87">
        <f t="shared" si="20"/>
        <v>770</v>
      </c>
      <c r="P70" s="87">
        <v>770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f t="shared" si="21"/>
        <v>4625</v>
      </c>
      <c r="W70" s="87">
        <v>4625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f t="shared" si="22"/>
        <v>0</v>
      </c>
      <c r="AD70" s="87">
        <v>0</v>
      </c>
      <c r="AE70" s="87">
        <v>0</v>
      </c>
      <c r="AF70" s="87">
        <f t="shared" si="23"/>
        <v>211</v>
      </c>
      <c r="AG70" s="87">
        <v>211</v>
      </c>
      <c r="AH70" s="87">
        <v>0</v>
      </c>
      <c r="AI70" s="87">
        <v>0</v>
      </c>
      <c r="AJ70" s="87">
        <f t="shared" si="24"/>
        <v>211</v>
      </c>
      <c r="AK70" s="87">
        <v>0</v>
      </c>
      <c r="AL70" s="87">
        <v>0</v>
      </c>
      <c r="AM70" s="87">
        <v>211</v>
      </c>
      <c r="AN70" s="87">
        <v>0</v>
      </c>
      <c r="AO70" s="87">
        <v>0</v>
      </c>
      <c r="AP70" s="87">
        <v>0</v>
      </c>
      <c r="AQ70" s="87">
        <v>0</v>
      </c>
      <c r="AR70" s="87">
        <v>0</v>
      </c>
      <c r="AS70" s="87">
        <v>0</v>
      </c>
      <c r="AT70" s="87">
        <f t="shared" si="25"/>
        <v>0</v>
      </c>
      <c r="AU70" s="87">
        <v>0</v>
      </c>
      <c r="AV70" s="87">
        <v>0</v>
      </c>
      <c r="AW70" s="87">
        <v>0</v>
      </c>
      <c r="AX70" s="87">
        <v>0</v>
      </c>
      <c r="AY70" s="87">
        <v>0</v>
      </c>
      <c r="AZ70" s="87">
        <f t="shared" si="26"/>
        <v>0</v>
      </c>
      <c r="BA70" s="87">
        <v>0</v>
      </c>
      <c r="BB70" s="87">
        <v>0</v>
      </c>
      <c r="BC70" s="87">
        <v>0</v>
      </c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70">
    <sortCondition ref="A8:A70"/>
    <sortCondition ref="B8:B70"/>
    <sortCondition ref="C8:C7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11000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11100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11201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11202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11203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11206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11207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11208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11209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11210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11211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11212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11214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11215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11216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11217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11218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11219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11221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11222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11223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11224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11225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11227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11228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11229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11230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11231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11232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11233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11234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11235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11237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11238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11239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11240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11241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11242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11243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11245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11246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11301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11324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11326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11327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11341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11342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11343</v>
      </c>
      <c r="AG54" s="2">
        <v>54</v>
      </c>
    </row>
    <row r="55" spans="27:36" x14ac:dyDescent="0.15">
      <c r="AD55" s="2"/>
      <c r="AF55" s="2" t="str">
        <f>+水洗化人口等!B55</f>
        <v>11346</v>
      </c>
      <c r="AG55" s="2">
        <v>55</v>
      </c>
    </row>
    <row r="56" spans="27:36" x14ac:dyDescent="0.15">
      <c r="AF56" s="2" t="str">
        <f>+水洗化人口等!B56</f>
        <v>11347</v>
      </c>
      <c r="AG56" s="2">
        <v>56</v>
      </c>
    </row>
    <row r="57" spans="27:36" x14ac:dyDescent="0.15">
      <c r="AF57" s="2" t="str">
        <f>+水洗化人口等!B57</f>
        <v>11348</v>
      </c>
      <c r="AG57" s="2">
        <v>57</v>
      </c>
    </row>
    <row r="58" spans="27:36" x14ac:dyDescent="0.15">
      <c r="AF58" s="2" t="str">
        <f>+水洗化人口等!B58</f>
        <v>11349</v>
      </c>
      <c r="AG58" s="2">
        <v>58</v>
      </c>
    </row>
    <row r="59" spans="27:36" x14ac:dyDescent="0.15">
      <c r="AF59" s="2" t="str">
        <f>+水洗化人口等!B59</f>
        <v>11361</v>
      </c>
      <c r="AG59" s="2">
        <v>59</v>
      </c>
    </row>
    <row r="60" spans="27:36" x14ac:dyDescent="0.15">
      <c r="AF60" s="2" t="str">
        <f>+水洗化人口等!B60</f>
        <v>11362</v>
      </c>
      <c r="AG60" s="2">
        <v>60</v>
      </c>
    </row>
    <row r="61" spans="27:36" x14ac:dyDescent="0.15">
      <c r="AF61" s="2" t="str">
        <f>+水洗化人口等!B61</f>
        <v>11363</v>
      </c>
      <c r="AG61" s="2">
        <v>61</v>
      </c>
    </row>
    <row r="62" spans="27:36" x14ac:dyDescent="0.15">
      <c r="AF62" s="2" t="str">
        <f>+水洗化人口等!B62</f>
        <v>11365</v>
      </c>
      <c r="AG62" s="2">
        <v>62</v>
      </c>
    </row>
    <row r="63" spans="27:36" x14ac:dyDescent="0.15">
      <c r="AF63" s="2" t="str">
        <f>+水洗化人口等!B63</f>
        <v>11369</v>
      </c>
      <c r="AG63" s="2">
        <v>63</v>
      </c>
    </row>
    <row r="64" spans="27:36" x14ac:dyDescent="0.15">
      <c r="AF64" s="2" t="str">
        <f>+水洗化人口等!B64</f>
        <v>11381</v>
      </c>
      <c r="AG64" s="2">
        <v>64</v>
      </c>
    </row>
    <row r="65" spans="32:33" x14ac:dyDescent="0.15">
      <c r="AF65" s="2" t="str">
        <f>+水洗化人口等!B65</f>
        <v>11383</v>
      </c>
      <c r="AG65" s="2">
        <v>65</v>
      </c>
    </row>
    <row r="66" spans="32:33" x14ac:dyDescent="0.15">
      <c r="AF66" s="2" t="str">
        <f>+水洗化人口等!B66</f>
        <v>11385</v>
      </c>
      <c r="AG66" s="2">
        <v>66</v>
      </c>
    </row>
    <row r="67" spans="32:33" x14ac:dyDescent="0.15">
      <c r="AF67" s="2" t="str">
        <f>+水洗化人口等!B67</f>
        <v>11408</v>
      </c>
      <c r="AG67" s="2">
        <v>67</v>
      </c>
    </row>
    <row r="68" spans="32:33" x14ac:dyDescent="0.15">
      <c r="AF68" s="2" t="str">
        <f>+水洗化人口等!B68</f>
        <v>11442</v>
      </c>
      <c r="AG68" s="2">
        <v>68</v>
      </c>
    </row>
    <row r="69" spans="32:33" x14ac:dyDescent="0.15">
      <c r="AF69" s="2" t="str">
        <f>+水洗化人口等!B69</f>
        <v>11464</v>
      </c>
      <c r="AG69" s="2">
        <v>69</v>
      </c>
    </row>
    <row r="70" spans="32:33" x14ac:dyDescent="0.15">
      <c r="AF70" s="2" t="str">
        <f>+水洗化人口等!B70</f>
        <v>11465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2025-01-10T05:52:08Z</dcterms:modified>
</cp:coreProperties>
</file>