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0群馬県\環境省廃棄物実態調査集約結果（10群馬県）\"/>
    </mc:Choice>
  </mc:AlternateContent>
  <xr:revisionPtr revIDLastSave="0" documentId="13_ncr:1_{82A4B6F0-F943-4601-9B2B-AC8C63E11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N17" i="2" s="1"/>
  <c r="AC18" i="2"/>
  <c r="N18" i="2" s="1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N33" i="2" s="1"/>
  <c r="AC34" i="2"/>
  <c r="N34" i="2" s="1"/>
  <c r="AC35" i="2"/>
  <c r="AC36" i="2"/>
  <c r="AC37" i="2"/>
  <c r="AC38" i="2"/>
  <c r="AC39" i="2"/>
  <c r="AC40" i="2"/>
  <c r="AC41" i="2"/>
  <c r="AC42" i="2"/>
  <c r="V8" i="2"/>
  <c r="N8" i="2" s="1"/>
  <c r="V9" i="2"/>
  <c r="V10" i="2"/>
  <c r="V11" i="2"/>
  <c r="V12" i="2"/>
  <c r="V13" i="2"/>
  <c r="V14" i="2"/>
  <c r="N14" i="2" s="1"/>
  <c r="V15" i="2"/>
  <c r="N15" i="2" s="1"/>
  <c r="V16" i="2"/>
  <c r="V17" i="2"/>
  <c r="V18" i="2"/>
  <c r="V19" i="2"/>
  <c r="V20" i="2"/>
  <c r="V21" i="2"/>
  <c r="V22" i="2"/>
  <c r="V23" i="2"/>
  <c r="V24" i="2"/>
  <c r="N24" i="2" s="1"/>
  <c r="V25" i="2"/>
  <c r="V26" i="2"/>
  <c r="N26" i="2" s="1"/>
  <c r="V27" i="2"/>
  <c r="V28" i="2"/>
  <c r="V29" i="2"/>
  <c r="V30" i="2"/>
  <c r="N30" i="2" s="1"/>
  <c r="V31" i="2"/>
  <c r="N31" i="2" s="1"/>
  <c r="V32" i="2"/>
  <c r="V33" i="2"/>
  <c r="V34" i="2"/>
  <c r="V35" i="2"/>
  <c r="V36" i="2"/>
  <c r="V37" i="2"/>
  <c r="V38" i="2"/>
  <c r="N38" i="2" s="1"/>
  <c r="V39" i="2"/>
  <c r="N39" i="2" s="1"/>
  <c r="V40" i="2"/>
  <c r="N40" i="2" s="1"/>
  <c r="V41" i="2"/>
  <c r="N41" i="2" s="1"/>
  <c r="V42" i="2"/>
  <c r="N42" i="2" s="1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N20" i="2" s="1"/>
  <c r="O21" i="2"/>
  <c r="N21" i="2" s="1"/>
  <c r="O22" i="2"/>
  <c r="O23" i="2"/>
  <c r="N23" i="2" s="1"/>
  <c r="O24" i="2"/>
  <c r="O25" i="2"/>
  <c r="O26" i="2"/>
  <c r="O27" i="2"/>
  <c r="O28" i="2"/>
  <c r="N28" i="2" s="1"/>
  <c r="O29" i="2"/>
  <c r="O30" i="2"/>
  <c r="O31" i="2"/>
  <c r="O32" i="2"/>
  <c r="O33" i="2"/>
  <c r="O34" i="2"/>
  <c r="O35" i="2"/>
  <c r="O36" i="2"/>
  <c r="O37" i="2"/>
  <c r="N37" i="2" s="1"/>
  <c r="O38" i="2"/>
  <c r="O39" i="2"/>
  <c r="O40" i="2"/>
  <c r="O41" i="2"/>
  <c r="O42" i="2"/>
  <c r="N9" i="2"/>
  <c r="N10" i="2"/>
  <c r="N22" i="2"/>
  <c r="N25" i="2"/>
  <c r="N36" i="2"/>
  <c r="K8" i="2"/>
  <c r="K9" i="2"/>
  <c r="K10" i="2"/>
  <c r="K11" i="2"/>
  <c r="K12" i="2"/>
  <c r="K13" i="2"/>
  <c r="K14" i="2"/>
  <c r="K15" i="2"/>
  <c r="K16" i="2"/>
  <c r="K17" i="2"/>
  <c r="K18" i="2"/>
  <c r="D18" i="2" s="1"/>
  <c r="K19" i="2"/>
  <c r="D19" i="2" s="1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D34" i="2" s="1"/>
  <c r="K35" i="2"/>
  <c r="D35" i="2" s="1"/>
  <c r="K36" i="2"/>
  <c r="K37" i="2"/>
  <c r="K38" i="2"/>
  <c r="K39" i="2"/>
  <c r="K40" i="2"/>
  <c r="K41" i="2"/>
  <c r="K42" i="2"/>
  <c r="H8" i="2"/>
  <c r="H9" i="2"/>
  <c r="H10" i="2"/>
  <c r="H11" i="2"/>
  <c r="H12" i="2"/>
  <c r="H13" i="2"/>
  <c r="H14" i="2"/>
  <c r="D14" i="2" s="1"/>
  <c r="H15" i="2"/>
  <c r="H16" i="2"/>
  <c r="D16" i="2" s="1"/>
  <c r="H17" i="2"/>
  <c r="H18" i="2"/>
  <c r="H19" i="2"/>
  <c r="H20" i="2"/>
  <c r="H21" i="2"/>
  <c r="H22" i="2"/>
  <c r="H23" i="2"/>
  <c r="H24" i="2"/>
  <c r="H25" i="2"/>
  <c r="H26" i="2"/>
  <c r="H27" i="2"/>
  <c r="D27" i="2" s="1"/>
  <c r="H28" i="2"/>
  <c r="H29" i="2"/>
  <c r="H30" i="2"/>
  <c r="D30" i="2" s="1"/>
  <c r="H31" i="2"/>
  <c r="H32" i="2"/>
  <c r="D32" i="2" s="1"/>
  <c r="H33" i="2"/>
  <c r="H34" i="2"/>
  <c r="H35" i="2"/>
  <c r="H36" i="2"/>
  <c r="H37" i="2"/>
  <c r="H38" i="2"/>
  <c r="D38" i="2" s="1"/>
  <c r="H39" i="2"/>
  <c r="H40" i="2"/>
  <c r="D40" i="2" s="1"/>
  <c r="H41" i="2"/>
  <c r="H42" i="2"/>
  <c r="D42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D21" i="2" s="1"/>
  <c r="E22" i="2"/>
  <c r="D22" i="2" s="1"/>
  <c r="E23" i="2"/>
  <c r="E24" i="2"/>
  <c r="D24" i="2" s="1"/>
  <c r="E25" i="2"/>
  <c r="E26" i="2"/>
  <c r="E27" i="2"/>
  <c r="E28" i="2"/>
  <c r="E29" i="2"/>
  <c r="D29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0" i="2"/>
  <c r="D11" i="2"/>
  <c r="D26" i="2"/>
  <c r="D37" i="2"/>
  <c r="P8" i="1"/>
  <c r="I8" i="1" s="1"/>
  <c r="P9" i="1"/>
  <c r="P10" i="1"/>
  <c r="I10" i="1" s="1"/>
  <c r="D10" i="1" s="1"/>
  <c r="P11" i="1"/>
  <c r="I11" i="1" s="1"/>
  <c r="D11" i="1" s="1"/>
  <c r="L11" i="1" s="1"/>
  <c r="P12" i="1"/>
  <c r="I12" i="1" s="1"/>
  <c r="D12" i="1" s="1"/>
  <c r="P13" i="1"/>
  <c r="I13" i="1" s="1"/>
  <c r="D13" i="1" s="1"/>
  <c r="P14" i="1"/>
  <c r="P15" i="1"/>
  <c r="I15" i="1" s="1"/>
  <c r="D15" i="1" s="1"/>
  <c r="P16" i="1"/>
  <c r="I16" i="1" s="1"/>
  <c r="P17" i="1"/>
  <c r="P18" i="1"/>
  <c r="I18" i="1" s="1"/>
  <c r="D18" i="1" s="1"/>
  <c r="P19" i="1"/>
  <c r="I19" i="1" s="1"/>
  <c r="D19" i="1" s="1"/>
  <c r="L19" i="1" s="1"/>
  <c r="P20" i="1"/>
  <c r="I20" i="1" s="1"/>
  <c r="D20" i="1" s="1"/>
  <c r="P21" i="1"/>
  <c r="P22" i="1"/>
  <c r="P23" i="1"/>
  <c r="P24" i="1"/>
  <c r="I24" i="1" s="1"/>
  <c r="P25" i="1"/>
  <c r="P26" i="1"/>
  <c r="I26" i="1" s="1"/>
  <c r="D26" i="1" s="1"/>
  <c r="P27" i="1"/>
  <c r="I27" i="1" s="1"/>
  <c r="D27" i="1" s="1"/>
  <c r="L27" i="1" s="1"/>
  <c r="P28" i="1"/>
  <c r="I28" i="1" s="1"/>
  <c r="D28" i="1" s="1"/>
  <c r="P29" i="1"/>
  <c r="I29" i="1" s="1"/>
  <c r="D29" i="1" s="1"/>
  <c r="P30" i="1"/>
  <c r="P31" i="1"/>
  <c r="I31" i="1" s="1"/>
  <c r="D31" i="1" s="1"/>
  <c r="P32" i="1"/>
  <c r="I32" i="1" s="1"/>
  <c r="P33" i="1"/>
  <c r="P34" i="1"/>
  <c r="I34" i="1" s="1"/>
  <c r="D34" i="1" s="1"/>
  <c r="P35" i="1"/>
  <c r="I35" i="1" s="1"/>
  <c r="D35" i="1" s="1"/>
  <c r="L35" i="1" s="1"/>
  <c r="P36" i="1"/>
  <c r="I36" i="1" s="1"/>
  <c r="D36" i="1" s="1"/>
  <c r="P37" i="1"/>
  <c r="P38" i="1"/>
  <c r="P39" i="1"/>
  <c r="P40" i="1"/>
  <c r="I40" i="1" s="1"/>
  <c r="P41" i="1"/>
  <c r="P42" i="1"/>
  <c r="I42" i="1" s="1"/>
  <c r="D42" i="1" s="1"/>
  <c r="I9" i="1"/>
  <c r="I14" i="1"/>
  <c r="I17" i="1"/>
  <c r="I21" i="1"/>
  <c r="D21" i="1" s="1"/>
  <c r="I22" i="1"/>
  <c r="I23" i="1"/>
  <c r="D23" i="1" s="1"/>
  <c r="I25" i="1"/>
  <c r="I30" i="1"/>
  <c r="I33" i="1"/>
  <c r="D33" i="1" s="1"/>
  <c r="I37" i="1"/>
  <c r="I38" i="1"/>
  <c r="I39" i="1"/>
  <c r="D39" i="1" s="1"/>
  <c r="I41" i="1"/>
  <c r="D41" i="1" s="1"/>
  <c r="E8" i="1"/>
  <c r="E9" i="1"/>
  <c r="D9" i="1" s="1"/>
  <c r="E10" i="1"/>
  <c r="E11" i="1"/>
  <c r="E12" i="1"/>
  <c r="E13" i="1"/>
  <c r="E14" i="1"/>
  <c r="E15" i="1"/>
  <c r="E16" i="1"/>
  <c r="E17" i="1"/>
  <c r="D17" i="1" s="1"/>
  <c r="E18" i="1"/>
  <c r="E19" i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37" i="1"/>
  <c r="T37" i="1" s="1"/>
  <c r="J9" i="1" l="1"/>
  <c r="F9" i="1"/>
  <c r="T21" i="1"/>
  <c r="N21" i="1"/>
  <c r="J25" i="1"/>
  <c r="F25" i="1"/>
  <c r="N15" i="1"/>
  <c r="J15" i="1"/>
  <c r="T29" i="1"/>
  <c r="N29" i="1"/>
  <c r="T13" i="1"/>
  <c r="N13" i="1"/>
  <c r="N31" i="1"/>
  <c r="J31" i="1"/>
  <c r="F42" i="1"/>
  <c r="L42" i="1"/>
  <c r="F26" i="1"/>
  <c r="L26" i="1"/>
  <c r="F10" i="1"/>
  <c r="L10" i="1"/>
  <c r="J33" i="1"/>
  <c r="F33" i="1"/>
  <c r="F34" i="1"/>
  <c r="L34" i="1"/>
  <c r="F18" i="1"/>
  <c r="L18" i="1"/>
  <c r="J17" i="1"/>
  <c r="F17" i="1"/>
  <c r="J41" i="1"/>
  <c r="F41" i="1"/>
  <c r="N39" i="1"/>
  <c r="J39" i="1"/>
  <c r="N23" i="1"/>
  <c r="J23" i="1"/>
  <c r="N27" i="2"/>
  <c r="D38" i="1"/>
  <c r="N38" i="1" s="1"/>
  <c r="D22" i="1"/>
  <c r="D24" i="1"/>
  <c r="J24" i="1" s="1"/>
  <c r="D33" i="2"/>
  <c r="D20" i="2"/>
  <c r="D39" i="2"/>
  <c r="D23" i="2"/>
  <c r="N11" i="2"/>
  <c r="D8" i="1"/>
  <c r="L8" i="1" s="1"/>
  <c r="D36" i="2"/>
  <c r="D17" i="2"/>
  <c r="D40" i="1"/>
  <c r="T40" i="1" s="1"/>
  <c r="N29" i="2"/>
  <c r="N13" i="2"/>
  <c r="N32" i="2"/>
  <c r="N16" i="2"/>
  <c r="N35" i="2"/>
  <c r="N19" i="2"/>
  <c r="D30" i="1"/>
  <c r="N30" i="1" s="1"/>
  <c r="D14" i="1"/>
  <c r="N14" i="1" s="1"/>
  <c r="D32" i="1"/>
  <c r="T32" i="1" s="1"/>
  <c r="D16" i="1"/>
  <c r="N16" i="1" s="1"/>
  <c r="D41" i="2"/>
  <c r="D25" i="2"/>
  <c r="D9" i="2"/>
  <c r="D28" i="2"/>
  <c r="D12" i="2"/>
  <c r="D31" i="2"/>
  <c r="D15" i="2"/>
  <c r="N37" i="1"/>
  <c r="T12" i="1"/>
  <c r="L12" i="1"/>
  <c r="F12" i="1"/>
  <c r="J12" i="1"/>
  <c r="N12" i="1"/>
  <c r="T20" i="1"/>
  <c r="L20" i="1"/>
  <c r="F20" i="1"/>
  <c r="J20" i="1"/>
  <c r="N20" i="1"/>
  <c r="N22" i="1"/>
  <c r="T22" i="1"/>
  <c r="L22" i="1"/>
  <c r="F22" i="1"/>
  <c r="J22" i="1"/>
  <c r="T28" i="1"/>
  <c r="L28" i="1"/>
  <c r="F28" i="1"/>
  <c r="J28" i="1"/>
  <c r="N28" i="1"/>
  <c r="T36" i="1"/>
  <c r="L36" i="1"/>
  <c r="F36" i="1"/>
  <c r="J36" i="1"/>
  <c r="N36" i="1"/>
  <c r="J16" i="1"/>
  <c r="J40" i="1"/>
  <c r="N40" i="1"/>
  <c r="F40" i="1"/>
  <c r="L24" i="1"/>
  <c r="F24" i="1"/>
  <c r="J32" i="1"/>
  <c r="N32" i="1"/>
  <c r="J8" i="1"/>
  <c r="N8" i="1"/>
  <c r="T8" i="1"/>
  <c r="L41" i="1"/>
  <c r="L33" i="1"/>
  <c r="L25" i="1"/>
  <c r="L17" i="1"/>
  <c r="L9" i="1"/>
  <c r="T42" i="1"/>
  <c r="T34" i="1"/>
  <c r="T26" i="1"/>
  <c r="T18" i="1"/>
  <c r="T10" i="1"/>
  <c r="T19" i="1"/>
  <c r="F39" i="1"/>
  <c r="F31" i="1"/>
  <c r="F23" i="1"/>
  <c r="F15" i="1"/>
  <c r="J37" i="1"/>
  <c r="J29" i="1"/>
  <c r="J21" i="1"/>
  <c r="J13" i="1"/>
  <c r="N35" i="1"/>
  <c r="N27" i="1"/>
  <c r="N19" i="1"/>
  <c r="N11" i="1"/>
  <c r="T41" i="1"/>
  <c r="T33" i="1"/>
  <c r="T25" i="1"/>
  <c r="T17" i="1"/>
  <c r="T9" i="1"/>
  <c r="L39" i="1"/>
  <c r="L31" i="1"/>
  <c r="L23" i="1"/>
  <c r="L15" i="1"/>
  <c r="N42" i="1"/>
  <c r="N34" i="1"/>
  <c r="N26" i="1"/>
  <c r="N18" i="1"/>
  <c r="N10" i="1"/>
  <c r="T11" i="1"/>
  <c r="F37" i="1"/>
  <c r="F29" i="1"/>
  <c r="F21" i="1"/>
  <c r="F13" i="1"/>
  <c r="J35" i="1"/>
  <c r="J27" i="1"/>
  <c r="J19" i="1"/>
  <c r="J11" i="1"/>
  <c r="N41" i="1"/>
  <c r="N33" i="1"/>
  <c r="N25" i="1"/>
  <c r="N17" i="1"/>
  <c r="N9" i="1"/>
  <c r="T39" i="1"/>
  <c r="T31" i="1"/>
  <c r="T23" i="1"/>
  <c r="T15" i="1"/>
  <c r="T27" i="1"/>
  <c r="J42" i="1"/>
  <c r="J34" i="1"/>
  <c r="J26" i="1"/>
  <c r="J18" i="1"/>
  <c r="J10" i="1"/>
  <c r="L37" i="1"/>
  <c r="L29" i="1"/>
  <c r="L21" i="1"/>
  <c r="L13" i="1"/>
  <c r="T35" i="1"/>
  <c r="F35" i="1"/>
  <c r="F27" i="1"/>
  <c r="F19" i="1"/>
  <c r="F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38" i="1" l="1"/>
  <c r="T24" i="1"/>
  <c r="N24" i="1"/>
  <c r="J14" i="1"/>
  <c r="F38" i="1"/>
  <c r="F16" i="1"/>
  <c r="F14" i="1"/>
  <c r="L38" i="1"/>
  <c r="F32" i="1"/>
  <c r="L16" i="1"/>
  <c r="L14" i="1"/>
  <c r="T38" i="1"/>
  <c r="F30" i="1"/>
  <c r="L32" i="1"/>
  <c r="T16" i="1"/>
  <c r="T14" i="1"/>
  <c r="J30" i="1"/>
  <c r="F8" i="1"/>
  <c r="L40" i="1"/>
  <c r="T30" i="1"/>
  <c r="L3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<sst xmlns="http://schemas.openxmlformats.org/spreadsheetml/2006/main" count="809" uniqueCount="332">
  <si>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</si>
  <si>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</si>
  <si>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</si>
  <si>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</si>
  <si>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</si>
  <si>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</si>
  <si>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</si>
  <si>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</si>
  <si>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</si>
  <si>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</si>
  <si>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</si>
  <si>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</si>
  <si>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</si>
  <si>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</si>
  <si>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</si>
  <si>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</si>
  <si>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</si>
  <si>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</si>
  <si>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</si>
  <si>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</si>
  <si>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</si>
  <si>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</si>
  <si>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</si>
  <si>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</si>
  <si>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</si>
  <si>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</si>
  <si>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</si>
  <si>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</si>
  <si>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</si>
  <si>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</si>
  <si>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</si>
  <si>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</si>
  <si>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</si>
  <si>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</si>
  <si>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</si>
  <si>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</si>
  <si>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</si>
  <si>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</si>
  <si>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</si>
  <si>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</si>
  <si>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</si>
  <si>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</si>
  <si>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</si>
  <si>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</si>
  <si>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</si>
  <si>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</si>
  <si>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</si>
  <si>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</si>
  <si>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</si>
  <si>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</si>
  <si>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</si>
  <si>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</si>
  <si>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</si>
  <si>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</si>
  <si>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</si>
  <si>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</si>
  <si>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</si>
  <si>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</si>
  <si>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</si>
  <si>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</si>
  <si>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</si>
  <si>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</si>
  <si>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</si>
  <si>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</si>
  <si>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</si>
  <si>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</si>
  <si>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</si>
  <si>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</si>
  <si>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</si>
  <si>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</si>
  <si>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</si>
  <si>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</si>
  <si>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</si>
  <si>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</si>
  <si>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</si>
  <si>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</si>
  <si>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</si>
  <si>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</si>
  <si>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</si>
  <si>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</si>
  <si>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</si>
  <si>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</si>
  <si>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</si>
  <si>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</si>
  <si>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</si>
  <si>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</si>
  <si>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</si>
  <si>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</si>
  <si>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</si>
  <si>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</si>
  <si>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</si>
  <si>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</si>
  <si>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</si>
  <si>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</si>
  <si>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</si>
  <si>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</si>
  <si>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</si>
  <si>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</si>
  <si>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</si>
  <si>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</si>
  <si>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</si>
  <si>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</si>
  <si>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</si>
  <si>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</si>
  <si>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</si>
  <si>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</si>
  <si>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</si>
  <si>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</si>
  <si>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</si>
  <si>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</si>
  <si>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</si>
  <si>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</si>
  <si>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</si>
  <si>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</si>
  <si>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</si>
  <si>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</si>
  <si>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</si>
  <si>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</si>
  <si>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</si>
  <si>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</si>
  <si>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</si>
  <si>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</si>
  <si>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</si>
  <si>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</si>
  <si>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</si>
  <si>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</si>
  <si>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</si>
  <si>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</si>
  <si>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</si>
  <si>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</si>
  <si>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</si>
  <si>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</si>
  <si>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</si>
  <si>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</si>
  <si>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</si>
  <si>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</si>
  <si>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</si>
  <si>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</si>
  <si>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</si>
  <si>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</si>
  <si>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</si>
  <si>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</si>
  <si>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</si>
  <si>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</si>
  <si>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</si>
  <si>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</si>
  <si>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</si>
  <si>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</si>
  <si>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</si>
  <si>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</si>
  <si>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</si>
  <si>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</si>
  <si>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</si>
  <si>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</si>
  <si>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</si>
  <si>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</si>
  <si>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</si>
  <si>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</si>
  <si>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</si>
  <si>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</si>
  <si>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</si>
  <si>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</si>
  <si>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</si>
  <si>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</si>
  <si>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</si>
  <si>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</si>
  <si>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</si>
  <si>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</si>
  <si>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</si>
  <si>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</si>
  <si>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</si>
  <si>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</si>
  <si>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</si>
  <si>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</si>
  <si>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</si>
  <si>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</si>
  <si>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</si>
  <si>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</si>
  <si>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</si>
  <si>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</si>
  <si>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</si>
  <si>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</si>
  <si>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</si>
  <si>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</si>
  <si>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</si>
  <si>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</si>
  <si>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</si>
  <si>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</si>
  <si>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</si>
  <si>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</si>
  <si>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</si>
  <si>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</si>
  <si>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</si>
  <si>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</si>
  <si>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</si>
  <si>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</si>
  <si>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</si>
  <si>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</si>
  <si>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</si>
  <si>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</si>
  <si>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</si>
  <si>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</si>
  <si>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</si>
  <si>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</si>
  <si>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</si>
  <si>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</si>
  <si>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</si>
  <si>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</si>
  <si>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</si>
  <si>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</si>
  <si>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</si>
  <si>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</si>
  <si>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</si>
  <si>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</si>
  <si>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</si>
  <si>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</si>
  <si>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</si>
  <si>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</si>
  <si>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</si>
  <si>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</si>
  <si>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</si>
  <si>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</si>
  <si>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</si>
  <si>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</si>
  <si>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</si>
  <si>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</si>
  <si>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</si>
  <si>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</si>
  <si>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</si>
  <si>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</si>
  <si>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</si>
  <si>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</si>
  <si>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</si>
  <si>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</si>
  <si>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</si>
  <si>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</si>
  <si>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</si>
  <si>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</si>
  <si>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</si>
  <si>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</si>
  <si>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</si>
  <si>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</si>
  <si>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</si>
  <si>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</si>
  <si>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</si>
  <si>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</si>
  <si>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</si>
  <si>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</si>
  <si>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</si>
  <si>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</si>
  <si>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</si>
  <si>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</si>
  <si>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</si>
  <si>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</si>
  <si>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</si>
  <si>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</si>
  <si>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10000</t>
  </si>
  <si>
    <t>水洗化人口等（令和5年度実績）</t>
    <phoneticPr fontId="3"/>
  </si>
  <si>
    <t>し尿処理の状況（令和5年度実績）</t>
    <phoneticPr fontId="3"/>
  </si>
  <si>
    <t>10201</t>
  </si>
  <si>
    <t>前橋市</t>
  </si>
  <si>
    <t/>
  </si>
  <si>
    <t>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</si>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</sst>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37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331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44</v>
      </c>
      <c r="B7" s="108" t="s">
        <v>256</v>
      </c>
      <c r="C7" s="92" t="s">
        <v>198</v>
      </c>
      <c r="D7" s="93">
        <f t="shared" ref="D7:D42" si="0">+SUM(E7,+I7)</f>
        <v>1922122</v>
      </c>
      <c r="E7" s="93">
        <f t="shared" ref="E7:E42" si="1">+SUM(G7+H7)</f>
        <v>71724</v>
      </c>
      <c r="F7" s="94">
        <f t="shared" ref="F7:F42" si="2">IF(D7&gt;0,E7/D7*100,"-")</f>
        <v>3.7315009140939028</v>
      </c>
      <c r="G7" s="93">
        <f>SUM(G$8:G$207)</f>
        <v>71702</v>
      </c>
      <c r="H7" s="93">
        <f>SUM(H$8:H$207)</f>
        <v>22</v>
      </c>
      <c r="I7" s="93">
        <f t="shared" ref="I7:I42" si="3">+SUM(K7,+M7,O7+P7)</f>
        <v>1850398</v>
      </c>
      <c r="J7" s="94">
        <f t="shared" ref="J7:J42" si="4">IF(D7&gt;0,I7/D7*100,"-")</f>
        <v>96.2684990859061</v>
      </c>
      <c r="K7" s="93">
        <f>SUM(K$8:K$207)</f>
        <v>987496</v>
      </c>
      <c r="L7" s="94">
        <f t="shared" ref="L7:L42" si="5">IF(D7&gt;0,K7/D7*100,"-")</f>
        <v>51.375302920418164</v>
      </c>
      <c r="M7" s="93">
        <f>SUM(M$8:M$207)</f>
        <v>18030</v>
      </c>
      <c r="N7" s="94">
        <f t="shared" ref="N7:N42" si="6">IF(D7&gt;0,M7/D7*100,"-")</f>
        <v>0.93802578608433806</v>
      </c>
      <c r="O7" s="91">
        <f>SUM(O$8:O$207)</f>
        <v>94178</v>
      </c>
      <c r="P7" s="93">
        <f t="shared" ref="P7:P42" si="7">SUM(Q7:S7)</f>
        <v>750694</v>
      </c>
      <c r="Q7" s="93">
        <f>SUM(Q$8:Q$207)</f>
        <v>321529</v>
      </c>
      <c r="R7" s="93">
        <f>SUM(R$8:R$207)</f>
        <v>429165</v>
      </c>
      <c r="S7" s="93">
        <f>SUM(S$8:S$207)</f>
        <v>0</v>
      </c>
      <c r="T7" s="94">
        <f t="shared" ref="T7:T42" si="8">IF(D7&gt;0,P7/D7*100,"-")</f>
        <v>39.055481389838938</v>
      </c>
      <c r="U7" s="93">
        <f>SUM(U$8:U$207)</f>
        <v>71079</v>
      </c>
      <c r="V7" s="95">
        <f t="shared" ref="V7:AC7" si="9">COUNTIF(V$8:V$207,"○")</f>
        <v>21</v>
      </c>
      <c r="W7" s="95">
        <f t="shared" si="9"/>
        <v>1</v>
      </c>
      <c r="X7" s="95">
        <f t="shared" si="9"/>
        <v>0</v>
      </c>
      <c r="Y7" s="95">
        <f t="shared" si="9"/>
        <v>13</v>
      </c>
      <c r="Z7" s="95">
        <f t="shared" si="9"/>
        <v>12</v>
      </c>
      <c r="AA7" s="95">
        <f t="shared" si="9"/>
        <v>1</v>
      </c>
      <c r="AB7" s="95">
        <f t="shared" si="9"/>
        <v>3</v>
      </c>
      <c r="AC7" s="95">
        <f t="shared" si="9"/>
        <v>19</v>
      </c>
    </row>
    <row r="8" spans="1:31" ht="13.5" customHeight="1" x14ac:dyDescent="0.15">
      <c r="A8" s="85" t="s">
        <v>44</v>
      </c>
      <c r="B8" s="86" t="s">
        <v>259</v>
      </c>
      <c r="C8" s="85" t="s">
        <v>260</v>
      </c>
      <c r="D8" s="87">
        <f t="shared" si="0"/>
        <v>329926</v>
      </c>
      <c r="E8" s="87">
        <f t="shared" si="1"/>
        <v>5053</v>
      </c>
      <c r="F8" s="106">
        <f t="shared" si="2"/>
        <v>1.5315555609439693</v>
      </c>
      <c r="G8" s="87">
        <v>5053</v>
      </c>
      <c r="H8" s="87">
        <v>0</v>
      </c>
      <c r="I8" s="87">
        <f t="shared" si="3"/>
        <v>324873</v>
      </c>
      <c r="J8" s="88">
        <f t="shared" si="4"/>
        <v>98.468444439056029</v>
      </c>
      <c r="K8" s="87">
        <v>229241</v>
      </c>
      <c r="L8" s="88">
        <f t="shared" si="5"/>
        <v>69.482550632566088</v>
      </c>
      <c r="M8" s="87">
        <v>2845</v>
      </c>
      <c r="N8" s="88">
        <f t="shared" si="6"/>
        <v>0.86231457963300862</v>
      </c>
      <c r="O8" s="87">
        <v>23487</v>
      </c>
      <c r="P8" s="87">
        <f t="shared" si="7"/>
        <v>69300</v>
      </c>
      <c r="Q8" s="87">
        <v>19387</v>
      </c>
      <c r="R8" s="87">
        <v>49913</v>
      </c>
      <c r="S8" s="87">
        <v>0</v>
      </c>
      <c r="T8" s="88">
        <f t="shared" si="8"/>
        <v>21.004710147123902</v>
      </c>
      <c r="U8" s="87">
        <v>8207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44</v>
      </c>
      <c r="B9" s="86" t="s">
        <v>263</v>
      </c>
      <c r="C9" s="85" t="s">
        <v>264</v>
      </c>
      <c r="D9" s="87">
        <f t="shared" si="0"/>
        <v>368196</v>
      </c>
      <c r="E9" s="87">
        <f t="shared" si="1"/>
        <v>5322</v>
      </c>
      <c r="F9" s="106">
        <f t="shared" si="2"/>
        <v>1.4454258058208129</v>
      </c>
      <c r="G9" s="87">
        <v>5322</v>
      </c>
      <c r="H9" s="87">
        <v>0</v>
      </c>
      <c r="I9" s="87">
        <f t="shared" si="3"/>
        <v>362874</v>
      </c>
      <c r="J9" s="88">
        <f t="shared" si="4"/>
        <v>98.554574194179196</v>
      </c>
      <c r="K9" s="87">
        <v>269278</v>
      </c>
      <c r="L9" s="88">
        <f t="shared" si="5"/>
        <v>73.134417538484939</v>
      </c>
      <c r="M9" s="87">
        <v>0</v>
      </c>
      <c r="N9" s="88">
        <f t="shared" si="6"/>
        <v>0</v>
      </c>
      <c r="O9" s="87">
        <v>2581</v>
      </c>
      <c r="P9" s="87">
        <f t="shared" si="7"/>
        <v>91015</v>
      </c>
      <c r="Q9" s="87">
        <v>49042</v>
      </c>
      <c r="R9" s="87">
        <v>41973</v>
      </c>
      <c r="S9" s="87">
        <v>0</v>
      </c>
      <c r="T9" s="88">
        <f t="shared" si="8"/>
        <v>24.719171310932218</v>
      </c>
      <c r="U9" s="87">
        <v>6836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44</v>
      </c>
      <c r="B10" s="86" t="s">
        <v>265</v>
      </c>
      <c r="C10" s="85" t="s">
        <v>266</v>
      </c>
      <c r="D10" s="87">
        <f t="shared" si="0"/>
        <v>103302</v>
      </c>
      <c r="E10" s="87">
        <f t="shared" si="1"/>
        <v>4091</v>
      </c>
      <c r="F10" s="106">
        <f t="shared" si="2"/>
        <v>3.9602331029408919</v>
      </c>
      <c r="G10" s="87">
        <v>4091</v>
      </c>
      <c r="H10" s="87">
        <v>0</v>
      </c>
      <c r="I10" s="87">
        <f t="shared" si="3"/>
        <v>99211</v>
      </c>
      <c r="J10" s="88">
        <f t="shared" si="4"/>
        <v>96.03976689705911</v>
      </c>
      <c r="K10" s="87">
        <v>77300</v>
      </c>
      <c r="L10" s="88">
        <f t="shared" si="5"/>
        <v>74.829141739753339</v>
      </c>
      <c r="M10" s="87">
        <v>221</v>
      </c>
      <c r="N10" s="88">
        <f t="shared" si="6"/>
        <v>0.21393583860912663</v>
      </c>
      <c r="O10" s="87">
        <v>3429</v>
      </c>
      <c r="P10" s="87">
        <f t="shared" si="7"/>
        <v>18261</v>
      </c>
      <c r="Q10" s="87">
        <v>9815</v>
      </c>
      <c r="R10" s="87">
        <v>8446</v>
      </c>
      <c r="S10" s="87">
        <v>0</v>
      </c>
      <c r="T10" s="88">
        <f t="shared" si="8"/>
        <v>17.677295696114307</v>
      </c>
      <c r="U10" s="87">
        <v>2296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44</v>
      </c>
      <c r="B11" s="86" t="s">
        <v>267</v>
      </c>
      <c r="C11" s="85" t="s">
        <v>268</v>
      </c>
      <c r="D11" s="87">
        <f t="shared" si="0"/>
        <v>212391</v>
      </c>
      <c r="E11" s="87">
        <f t="shared" si="1"/>
        <v>15628</v>
      </c>
      <c r="F11" s="106">
        <f t="shared" si="2"/>
        <v>7.358127227613223</v>
      </c>
      <c r="G11" s="87">
        <v>15628</v>
      </c>
      <c r="H11" s="87">
        <v>0</v>
      </c>
      <c r="I11" s="87">
        <f t="shared" si="3"/>
        <v>196763</v>
      </c>
      <c r="J11" s="88">
        <f t="shared" si="4"/>
        <v>92.641872772386776</v>
      </c>
      <c r="K11" s="87">
        <v>68876</v>
      </c>
      <c r="L11" s="88">
        <f t="shared" si="5"/>
        <v>32.428869396537522</v>
      </c>
      <c r="M11" s="87">
        <v>0</v>
      </c>
      <c r="N11" s="88">
        <f t="shared" si="6"/>
        <v>0</v>
      </c>
      <c r="O11" s="87">
        <v>8341</v>
      </c>
      <c r="P11" s="87">
        <f t="shared" si="7"/>
        <v>119546</v>
      </c>
      <c r="Q11" s="87">
        <v>57981</v>
      </c>
      <c r="R11" s="87">
        <v>61565</v>
      </c>
      <c r="S11" s="87">
        <v>0</v>
      </c>
      <c r="T11" s="88">
        <f t="shared" si="8"/>
        <v>56.285812487346455</v>
      </c>
      <c r="U11" s="87">
        <v>14974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44</v>
      </c>
      <c r="B12" s="86" t="s">
        <v>269</v>
      </c>
      <c r="C12" s="85" t="s">
        <v>270</v>
      </c>
      <c r="D12" s="87">
        <f t="shared" si="0"/>
        <v>222484</v>
      </c>
      <c r="E12" s="87">
        <f t="shared" si="1"/>
        <v>6970</v>
      </c>
      <c r="F12" s="106">
        <f t="shared" si="2"/>
        <v>3.1328095503496884</v>
      </c>
      <c r="G12" s="87">
        <v>6970</v>
      </c>
      <c r="H12" s="87">
        <v>0</v>
      </c>
      <c r="I12" s="87">
        <f t="shared" si="3"/>
        <v>215514</v>
      </c>
      <c r="J12" s="88">
        <f t="shared" si="4"/>
        <v>96.867190449650309</v>
      </c>
      <c r="K12" s="87">
        <v>84525</v>
      </c>
      <c r="L12" s="88">
        <f t="shared" si="5"/>
        <v>37.991496017691162</v>
      </c>
      <c r="M12" s="87">
        <v>11703</v>
      </c>
      <c r="N12" s="88">
        <f t="shared" si="6"/>
        <v>5.2601535391309042</v>
      </c>
      <c r="O12" s="87">
        <v>12800</v>
      </c>
      <c r="P12" s="87">
        <f t="shared" si="7"/>
        <v>106486</v>
      </c>
      <c r="Q12" s="87">
        <v>46114</v>
      </c>
      <c r="R12" s="87">
        <v>60372</v>
      </c>
      <c r="S12" s="87">
        <v>0</v>
      </c>
      <c r="T12" s="88">
        <f t="shared" si="8"/>
        <v>47.862318189173152</v>
      </c>
      <c r="U12" s="87">
        <v>13194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44</v>
      </c>
      <c r="B13" s="86" t="s">
        <v>271</v>
      </c>
      <c r="C13" s="85" t="s">
        <v>272</v>
      </c>
      <c r="D13" s="87">
        <f t="shared" si="0"/>
        <v>44580</v>
      </c>
      <c r="E13" s="87">
        <f t="shared" si="1"/>
        <v>2969</v>
      </c>
      <c r="F13" s="106">
        <f t="shared" si="2"/>
        <v>6.6599371915657253</v>
      </c>
      <c r="G13" s="87">
        <v>2969</v>
      </c>
      <c r="H13" s="87">
        <v>0</v>
      </c>
      <c r="I13" s="87">
        <f t="shared" si="3"/>
        <v>41611</v>
      </c>
      <c r="J13" s="88">
        <f t="shared" si="4"/>
        <v>93.340062808434283</v>
      </c>
      <c r="K13" s="87">
        <v>25931</v>
      </c>
      <c r="L13" s="88">
        <f t="shared" si="5"/>
        <v>58.167339614176761</v>
      </c>
      <c r="M13" s="87">
        <v>0</v>
      </c>
      <c r="N13" s="88">
        <f t="shared" si="6"/>
        <v>0</v>
      </c>
      <c r="O13" s="87">
        <v>1942</v>
      </c>
      <c r="P13" s="87">
        <f t="shared" si="7"/>
        <v>13738</v>
      </c>
      <c r="Q13" s="87">
        <v>5673</v>
      </c>
      <c r="R13" s="87">
        <v>8065</v>
      </c>
      <c r="S13" s="87">
        <v>0</v>
      </c>
      <c r="T13" s="88">
        <f t="shared" si="8"/>
        <v>30.816509645580979</v>
      </c>
      <c r="U13" s="87">
        <v>876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44</v>
      </c>
      <c r="B14" s="86" t="s">
        <v>273</v>
      </c>
      <c r="C14" s="85" t="s">
        <v>274</v>
      </c>
      <c r="D14" s="87">
        <f t="shared" si="0"/>
        <v>74205</v>
      </c>
      <c r="E14" s="87">
        <f t="shared" si="1"/>
        <v>3036</v>
      </c>
      <c r="F14" s="106">
        <f t="shared" si="2"/>
        <v>4.0913685061653524</v>
      </c>
      <c r="G14" s="87">
        <v>3036</v>
      </c>
      <c r="H14" s="87">
        <v>0</v>
      </c>
      <c r="I14" s="87">
        <f t="shared" si="3"/>
        <v>71169</v>
      </c>
      <c r="J14" s="88">
        <f t="shared" si="4"/>
        <v>95.908631493834648</v>
      </c>
      <c r="K14" s="87">
        <v>32975</v>
      </c>
      <c r="L14" s="88">
        <f t="shared" si="5"/>
        <v>44.437706354019269</v>
      </c>
      <c r="M14" s="87">
        <v>1872</v>
      </c>
      <c r="N14" s="88">
        <f t="shared" si="6"/>
        <v>2.5227410551849605</v>
      </c>
      <c r="O14" s="87">
        <v>653</v>
      </c>
      <c r="P14" s="87">
        <f t="shared" si="7"/>
        <v>35669</v>
      </c>
      <c r="Q14" s="87">
        <v>10349</v>
      </c>
      <c r="R14" s="87">
        <v>25320</v>
      </c>
      <c r="S14" s="87">
        <v>0</v>
      </c>
      <c r="T14" s="88">
        <f t="shared" si="8"/>
        <v>48.068189475102756</v>
      </c>
      <c r="U14" s="87">
        <v>3459</v>
      </c>
      <c r="V14" s="85" t="s">
        <v>262</v>
      </c>
      <c r="W14" s="85"/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44</v>
      </c>
      <c r="B15" s="86" t="s">
        <v>275</v>
      </c>
      <c r="C15" s="85" t="s">
        <v>276</v>
      </c>
      <c r="D15" s="87">
        <f t="shared" si="0"/>
        <v>73274</v>
      </c>
      <c r="E15" s="87">
        <f t="shared" si="1"/>
        <v>7316</v>
      </c>
      <c r="F15" s="106">
        <f t="shared" si="2"/>
        <v>9.9844419575838632</v>
      </c>
      <c r="G15" s="87">
        <v>7316</v>
      </c>
      <c r="H15" s="87">
        <v>0</v>
      </c>
      <c r="I15" s="87">
        <f t="shared" si="3"/>
        <v>65958</v>
      </c>
      <c r="J15" s="88">
        <f t="shared" si="4"/>
        <v>90.015558042416131</v>
      </c>
      <c r="K15" s="87">
        <v>29380</v>
      </c>
      <c r="L15" s="88">
        <f t="shared" si="5"/>
        <v>40.096077735622458</v>
      </c>
      <c r="M15" s="87">
        <v>745</v>
      </c>
      <c r="N15" s="88">
        <f t="shared" si="6"/>
        <v>1.016731719300161</v>
      </c>
      <c r="O15" s="87">
        <v>16848</v>
      </c>
      <c r="P15" s="87">
        <f t="shared" si="7"/>
        <v>18985</v>
      </c>
      <c r="Q15" s="87">
        <v>9720</v>
      </c>
      <c r="R15" s="87">
        <v>9265</v>
      </c>
      <c r="S15" s="87">
        <v>0</v>
      </c>
      <c r="T15" s="88">
        <f t="shared" si="8"/>
        <v>25.909599585118869</v>
      </c>
      <c r="U15" s="87">
        <v>1139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44</v>
      </c>
      <c r="B16" s="86" t="s">
        <v>277</v>
      </c>
      <c r="C16" s="85" t="s">
        <v>278</v>
      </c>
      <c r="D16" s="87">
        <f t="shared" si="0"/>
        <v>62391</v>
      </c>
      <c r="E16" s="87">
        <f t="shared" si="1"/>
        <v>2690</v>
      </c>
      <c r="F16" s="106">
        <f t="shared" si="2"/>
        <v>4.3115192896411347</v>
      </c>
      <c r="G16" s="87">
        <v>2690</v>
      </c>
      <c r="H16" s="87">
        <v>0</v>
      </c>
      <c r="I16" s="87">
        <f t="shared" si="3"/>
        <v>59701</v>
      </c>
      <c r="J16" s="88">
        <f t="shared" si="4"/>
        <v>95.688480710358874</v>
      </c>
      <c r="K16" s="87">
        <v>16480</v>
      </c>
      <c r="L16" s="88">
        <f t="shared" si="5"/>
        <v>26.414066131333048</v>
      </c>
      <c r="M16" s="87">
        <v>0</v>
      </c>
      <c r="N16" s="88">
        <f t="shared" si="6"/>
        <v>0</v>
      </c>
      <c r="O16" s="87">
        <v>0</v>
      </c>
      <c r="P16" s="87">
        <f t="shared" si="7"/>
        <v>43221</v>
      </c>
      <c r="Q16" s="87">
        <v>16300</v>
      </c>
      <c r="R16" s="87">
        <v>26921</v>
      </c>
      <c r="S16" s="87">
        <v>0</v>
      </c>
      <c r="T16" s="88">
        <f t="shared" si="8"/>
        <v>69.274414579025816</v>
      </c>
      <c r="U16" s="87">
        <v>1003</v>
      </c>
      <c r="V16" s="85" t="s">
        <v>262</v>
      </c>
      <c r="W16" s="85"/>
      <c r="X16" s="85"/>
      <c r="Y16" s="85"/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44</v>
      </c>
      <c r="B17" s="86" t="s">
        <v>279</v>
      </c>
      <c r="C17" s="85" t="s">
        <v>280</v>
      </c>
      <c r="D17" s="87">
        <f t="shared" si="0"/>
        <v>45996</v>
      </c>
      <c r="E17" s="87">
        <f t="shared" si="1"/>
        <v>1897</v>
      </c>
      <c r="F17" s="106">
        <f t="shared" si="2"/>
        <v>4.1242716757978952</v>
      </c>
      <c r="G17" s="87">
        <v>1893</v>
      </c>
      <c r="H17" s="87">
        <v>4</v>
      </c>
      <c r="I17" s="87">
        <f t="shared" si="3"/>
        <v>44099</v>
      </c>
      <c r="J17" s="88">
        <f t="shared" si="4"/>
        <v>95.8757283242021</v>
      </c>
      <c r="K17" s="87">
        <v>9528</v>
      </c>
      <c r="L17" s="88">
        <f t="shared" si="5"/>
        <v>20.714844769110357</v>
      </c>
      <c r="M17" s="87">
        <v>0</v>
      </c>
      <c r="N17" s="88">
        <f t="shared" si="6"/>
        <v>0</v>
      </c>
      <c r="O17" s="87">
        <v>1510</v>
      </c>
      <c r="P17" s="87">
        <f t="shared" si="7"/>
        <v>33061</v>
      </c>
      <c r="Q17" s="87">
        <v>15727</v>
      </c>
      <c r="R17" s="87">
        <v>17334</v>
      </c>
      <c r="S17" s="87">
        <v>0</v>
      </c>
      <c r="T17" s="88">
        <f t="shared" si="8"/>
        <v>71.877989390381771</v>
      </c>
      <c r="U17" s="87">
        <v>1189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44</v>
      </c>
      <c r="B18" s="86" t="s">
        <v>281</v>
      </c>
      <c r="C18" s="85" t="s">
        <v>282</v>
      </c>
      <c r="D18" s="87">
        <f t="shared" si="0"/>
        <v>54781</v>
      </c>
      <c r="E18" s="87">
        <f t="shared" si="1"/>
        <v>2093</v>
      </c>
      <c r="F18" s="106">
        <f t="shared" si="2"/>
        <v>3.8206677497672552</v>
      </c>
      <c r="G18" s="87">
        <v>2093</v>
      </c>
      <c r="H18" s="87">
        <v>0</v>
      </c>
      <c r="I18" s="87">
        <f t="shared" si="3"/>
        <v>52688</v>
      </c>
      <c r="J18" s="88">
        <f t="shared" si="4"/>
        <v>96.179332250232747</v>
      </c>
      <c r="K18" s="87">
        <v>16846</v>
      </c>
      <c r="L18" s="88">
        <f t="shared" si="5"/>
        <v>30.751537941987184</v>
      </c>
      <c r="M18" s="87">
        <v>0</v>
      </c>
      <c r="N18" s="88">
        <f t="shared" si="6"/>
        <v>0</v>
      </c>
      <c r="O18" s="87">
        <v>0</v>
      </c>
      <c r="P18" s="87">
        <f t="shared" si="7"/>
        <v>35842</v>
      </c>
      <c r="Q18" s="87">
        <v>16928</v>
      </c>
      <c r="R18" s="87">
        <v>18914</v>
      </c>
      <c r="S18" s="87">
        <v>0</v>
      </c>
      <c r="T18" s="88">
        <f t="shared" si="8"/>
        <v>65.427794308245552</v>
      </c>
      <c r="U18" s="87">
        <v>807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44</v>
      </c>
      <c r="B19" s="86" t="s">
        <v>283</v>
      </c>
      <c r="C19" s="85" t="s">
        <v>284</v>
      </c>
      <c r="D19" s="87">
        <f t="shared" si="0"/>
        <v>48986</v>
      </c>
      <c r="E19" s="87">
        <f t="shared" si="1"/>
        <v>2012</v>
      </c>
      <c r="F19" s="106">
        <f t="shared" si="2"/>
        <v>4.107295962111623</v>
      </c>
      <c r="G19" s="87">
        <v>2012</v>
      </c>
      <c r="H19" s="87">
        <v>0</v>
      </c>
      <c r="I19" s="87">
        <f t="shared" si="3"/>
        <v>46974</v>
      </c>
      <c r="J19" s="88">
        <f t="shared" si="4"/>
        <v>95.892704037888379</v>
      </c>
      <c r="K19" s="87">
        <v>14838</v>
      </c>
      <c r="L19" s="88">
        <f t="shared" si="5"/>
        <v>30.290287020781449</v>
      </c>
      <c r="M19" s="87">
        <v>0</v>
      </c>
      <c r="N19" s="88">
        <f t="shared" si="6"/>
        <v>0</v>
      </c>
      <c r="O19" s="87">
        <v>702</v>
      </c>
      <c r="P19" s="87">
        <f t="shared" si="7"/>
        <v>31434</v>
      </c>
      <c r="Q19" s="87">
        <v>13130</v>
      </c>
      <c r="R19" s="87">
        <v>18304</v>
      </c>
      <c r="S19" s="87">
        <v>0</v>
      </c>
      <c r="T19" s="88">
        <f t="shared" si="8"/>
        <v>64.169354509451679</v>
      </c>
      <c r="U19" s="87">
        <v>920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44</v>
      </c>
      <c r="B20" s="86" t="s">
        <v>285</v>
      </c>
      <c r="C20" s="85" t="s">
        <v>286</v>
      </c>
      <c r="D20" s="87">
        <f t="shared" si="0"/>
        <v>14649</v>
      </c>
      <c r="E20" s="87">
        <f t="shared" si="1"/>
        <v>171</v>
      </c>
      <c r="F20" s="106">
        <f t="shared" si="2"/>
        <v>1.1673151750972763</v>
      </c>
      <c r="G20" s="87">
        <v>171</v>
      </c>
      <c r="H20" s="87">
        <v>0</v>
      </c>
      <c r="I20" s="87">
        <f t="shared" si="3"/>
        <v>14478</v>
      </c>
      <c r="J20" s="88">
        <f t="shared" si="4"/>
        <v>98.832684824902728</v>
      </c>
      <c r="K20" s="87">
        <v>6784</v>
      </c>
      <c r="L20" s="88">
        <f t="shared" si="5"/>
        <v>46.310328350058022</v>
      </c>
      <c r="M20" s="87">
        <v>0</v>
      </c>
      <c r="N20" s="88">
        <f t="shared" si="6"/>
        <v>0</v>
      </c>
      <c r="O20" s="87">
        <v>3941</v>
      </c>
      <c r="P20" s="87">
        <f t="shared" si="7"/>
        <v>3753</v>
      </c>
      <c r="Q20" s="87">
        <v>1449</v>
      </c>
      <c r="R20" s="87">
        <v>2304</v>
      </c>
      <c r="S20" s="87">
        <v>0</v>
      </c>
      <c r="T20" s="88">
        <f t="shared" si="8"/>
        <v>25.619496211345481</v>
      </c>
      <c r="U20" s="87">
        <v>272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44</v>
      </c>
      <c r="B21" s="86" t="s">
        <v>287</v>
      </c>
      <c r="C21" s="85" t="s">
        <v>288</v>
      </c>
      <c r="D21" s="87">
        <f t="shared" si="0"/>
        <v>22536</v>
      </c>
      <c r="E21" s="87">
        <f t="shared" si="1"/>
        <v>130</v>
      </c>
      <c r="F21" s="106">
        <f t="shared" si="2"/>
        <v>0.57685481008164718</v>
      </c>
      <c r="G21" s="87">
        <v>130</v>
      </c>
      <c r="H21" s="87">
        <v>0</v>
      </c>
      <c r="I21" s="87">
        <f t="shared" si="3"/>
        <v>22406</v>
      </c>
      <c r="J21" s="88">
        <f t="shared" si="4"/>
        <v>99.423145189918344</v>
      </c>
      <c r="K21" s="87">
        <v>11800</v>
      </c>
      <c r="L21" s="88">
        <f t="shared" si="5"/>
        <v>52.360667376641821</v>
      </c>
      <c r="M21" s="87">
        <v>0</v>
      </c>
      <c r="N21" s="88">
        <f t="shared" si="6"/>
        <v>0</v>
      </c>
      <c r="O21" s="87">
        <v>3130</v>
      </c>
      <c r="P21" s="87">
        <f t="shared" si="7"/>
        <v>7476</v>
      </c>
      <c r="Q21" s="87">
        <v>2021</v>
      </c>
      <c r="R21" s="87">
        <v>5455</v>
      </c>
      <c r="S21" s="87">
        <v>0</v>
      </c>
      <c r="T21" s="88">
        <f t="shared" si="8"/>
        <v>33.173588924387651</v>
      </c>
      <c r="U21" s="87">
        <v>203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44</v>
      </c>
      <c r="B22" s="86" t="s">
        <v>289</v>
      </c>
      <c r="C22" s="85" t="s">
        <v>290</v>
      </c>
      <c r="D22" s="87">
        <f t="shared" si="0"/>
        <v>1049</v>
      </c>
      <c r="E22" s="87">
        <f t="shared" si="1"/>
        <v>31</v>
      </c>
      <c r="F22" s="106">
        <f t="shared" si="2"/>
        <v>2.9551954242135365</v>
      </c>
      <c r="G22" s="87">
        <v>31</v>
      </c>
      <c r="H22" s="87">
        <v>0</v>
      </c>
      <c r="I22" s="87">
        <f t="shared" si="3"/>
        <v>1018</v>
      </c>
      <c r="J22" s="88">
        <f t="shared" si="4"/>
        <v>97.044804575786458</v>
      </c>
      <c r="K22" s="87">
        <v>0</v>
      </c>
      <c r="L22" s="88">
        <f t="shared" si="5"/>
        <v>0</v>
      </c>
      <c r="M22" s="87">
        <v>0</v>
      </c>
      <c r="N22" s="88">
        <f t="shared" si="6"/>
        <v>0</v>
      </c>
      <c r="O22" s="87">
        <v>0</v>
      </c>
      <c r="P22" s="87">
        <f t="shared" si="7"/>
        <v>1018</v>
      </c>
      <c r="Q22" s="87">
        <v>0</v>
      </c>
      <c r="R22" s="87">
        <v>1018</v>
      </c>
      <c r="S22" s="87">
        <v>0</v>
      </c>
      <c r="T22" s="88">
        <f t="shared" si="8"/>
        <v>97.044804575786458</v>
      </c>
      <c r="U22" s="87">
        <v>19</v>
      </c>
      <c r="V22" s="85" t="s">
        <v>262</v>
      </c>
      <c r="W22" s="85"/>
      <c r="X22" s="85"/>
      <c r="Y22" s="85"/>
      <c r="Z22" s="85"/>
      <c r="AA22" s="85"/>
      <c r="AB22" s="85" t="s">
        <v>262</v>
      </c>
      <c r="AC22" s="85"/>
      <c r="AD22" s="115" t="s">
        <v>261</v>
      </c>
    </row>
    <row r="23" spans="1:30" ht="13.5" customHeight="1" x14ac:dyDescent="0.15">
      <c r="A23" s="85" t="s">
        <v>44</v>
      </c>
      <c r="B23" s="86" t="s">
        <v>291</v>
      </c>
      <c r="C23" s="85" t="s">
        <v>292</v>
      </c>
      <c r="D23" s="87">
        <f t="shared" si="0"/>
        <v>1587</v>
      </c>
      <c r="E23" s="87">
        <f t="shared" si="1"/>
        <v>229</v>
      </c>
      <c r="F23" s="106">
        <f t="shared" si="2"/>
        <v>14.429741650913675</v>
      </c>
      <c r="G23" s="87">
        <v>229</v>
      </c>
      <c r="H23" s="87">
        <v>0</v>
      </c>
      <c r="I23" s="87">
        <f t="shared" si="3"/>
        <v>1358</v>
      </c>
      <c r="J23" s="88">
        <f t="shared" si="4"/>
        <v>85.57025834908633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0</v>
      </c>
      <c r="P23" s="87">
        <f t="shared" si="7"/>
        <v>1358</v>
      </c>
      <c r="Q23" s="87">
        <v>510</v>
      </c>
      <c r="R23" s="87">
        <v>848</v>
      </c>
      <c r="S23" s="87">
        <v>0</v>
      </c>
      <c r="T23" s="88">
        <f t="shared" si="8"/>
        <v>85.57025834908633</v>
      </c>
      <c r="U23" s="87">
        <v>21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44</v>
      </c>
      <c r="B24" s="86" t="s">
        <v>293</v>
      </c>
      <c r="C24" s="85" t="s">
        <v>294</v>
      </c>
      <c r="D24" s="87">
        <f t="shared" si="0"/>
        <v>6352</v>
      </c>
      <c r="E24" s="87">
        <f t="shared" si="1"/>
        <v>1210</v>
      </c>
      <c r="F24" s="106">
        <f t="shared" si="2"/>
        <v>19.049118387909321</v>
      </c>
      <c r="G24" s="87">
        <v>1192</v>
      </c>
      <c r="H24" s="87">
        <v>18</v>
      </c>
      <c r="I24" s="87">
        <f t="shared" si="3"/>
        <v>5142</v>
      </c>
      <c r="J24" s="88">
        <f t="shared" si="4"/>
        <v>80.950881612090669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0</v>
      </c>
      <c r="P24" s="87">
        <f t="shared" si="7"/>
        <v>5142</v>
      </c>
      <c r="Q24" s="87">
        <v>2869</v>
      </c>
      <c r="R24" s="87">
        <v>2273</v>
      </c>
      <c r="S24" s="87">
        <v>0</v>
      </c>
      <c r="T24" s="88">
        <f t="shared" si="8"/>
        <v>80.950881612090669</v>
      </c>
      <c r="U24" s="87">
        <v>52</v>
      </c>
      <c r="V24" s="85" t="s">
        <v>262</v>
      </c>
      <c r="W24" s="85"/>
      <c r="X24" s="85"/>
      <c r="Y24" s="85"/>
      <c r="Z24" s="85"/>
      <c r="AA24" s="85"/>
      <c r="AB24" s="85" t="s">
        <v>262</v>
      </c>
      <c r="AC24" s="85"/>
      <c r="AD24" s="115" t="s">
        <v>261</v>
      </c>
    </row>
    <row r="25" spans="1:30" ht="13.5" customHeight="1" x14ac:dyDescent="0.15">
      <c r="A25" s="85" t="s">
        <v>44</v>
      </c>
      <c r="B25" s="86" t="s">
        <v>295</v>
      </c>
      <c r="C25" s="85" t="s">
        <v>296</v>
      </c>
      <c r="D25" s="87">
        <f t="shared" si="0"/>
        <v>1524</v>
      </c>
      <c r="E25" s="87">
        <f t="shared" si="1"/>
        <v>465</v>
      </c>
      <c r="F25" s="106">
        <f t="shared" si="2"/>
        <v>30.511811023622048</v>
      </c>
      <c r="G25" s="87">
        <v>465</v>
      </c>
      <c r="H25" s="87">
        <v>0</v>
      </c>
      <c r="I25" s="87">
        <f t="shared" si="3"/>
        <v>1059</v>
      </c>
      <c r="J25" s="88">
        <f t="shared" si="4"/>
        <v>69.488188976377955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0</v>
      </c>
      <c r="P25" s="87">
        <f t="shared" si="7"/>
        <v>1059</v>
      </c>
      <c r="Q25" s="87">
        <v>420</v>
      </c>
      <c r="R25" s="87">
        <v>639</v>
      </c>
      <c r="S25" s="87">
        <v>0</v>
      </c>
      <c r="T25" s="88">
        <f t="shared" si="8"/>
        <v>69.488188976377955</v>
      </c>
      <c r="U25" s="87">
        <v>7</v>
      </c>
      <c r="V25" s="85" t="s">
        <v>262</v>
      </c>
      <c r="W25" s="85"/>
      <c r="X25" s="85"/>
      <c r="Y25" s="85"/>
      <c r="Z25" s="85"/>
      <c r="AA25" s="85"/>
      <c r="AB25" s="85" t="s">
        <v>262</v>
      </c>
      <c r="AC25" s="85"/>
      <c r="AD25" s="115" t="s">
        <v>261</v>
      </c>
    </row>
    <row r="26" spans="1:30" ht="13.5" customHeight="1" x14ac:dyDescent="0.15">
      <c r="A26" s="85" t="s">
        <v>44</v>
      </c>
      <c r="B26" s="86" t="s">
        <v>297</v>
      </c>
      <c r="C26" s="85" t="s">
        <v>298</v>
      </c>
      <c r="D26" s="87">
        <f t="shared" si="0"/>
        <v>12504</v>
      </c>
      <c r="E26" s="87">
        <f t="shared" si="1"/>
        <v>268</v>
      </c>
      <c r="F26" s="106">
        <f t="shared" si="2"/>
        <v>2.1433141394753679</v>
      </c>
      <c r="G26" s="87">
        <v>268</v>
      </c>
      <c r="H26" s="87">
        <v>0</v>
      </c>
      <c r="I26" s="87">
        <f t="shared" si="3"/>
        <v>12236</v>
      </c>
      <c r="J26" s="88">
        <f t="shared" si="4"/>
        <v>97.856685860524635</v>
      </c>
      <c r="K26" s="87">
        <v>8841</v>
      </c>
      <c r="L26" s="88">
        <f t="shared" si="5"/>
        <v>70.70537428023033</v>
      </c>
      <c r="M26" s="87">
        <v>0</v>
      </c>
      <c r="N26" s="88">
        <f t="shared" si="6"/>
        <v>0</v>
      </c>
      <c r="O26" s="87">
        <v>1157</v>
      </c>
      <c r="P26" s="87">
        <f t="shared" si="7"/>
        <v>2238</v>
      </c>
      <c r="Q26" s="87">
        <v>1269</v>
      </c>
      <c r="R26" s="87">
        <v>969</v>
      </c>
      <c r="S26" s="87">
        <v>0</v>
      </c>
      <c r="T26" s="88">
        <f t="shared" si="8"/>
        <v>17.898272552783109</v>
      </c>
      <c r="U26" s="87">
        <v>198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44</v>
      </c>
      <c r="B27" s="86" t="s">
        <v>299</v>
      </c>
      <c r="C27" s="85" t="s">
        <v>300</v>
      </c>
      <c r="D27" s="87">
        <f t="shared" si="0"/>
        <v>14643</v>
      </c>
      <c r="E27" s="87">
        <f t="shared" si="1"/>
        <v>771</v>
      </c>
      <c r="F27" s="106">
        <f t="shared" si="2"/>
        <v>5.2653144847367344</v>
      </c>
      <c r="G27" s="87">
        <v>771</v>
      </c>
      <c r="H27" s="87">
        <v>0</v>
      </c>
      <c r="I27" s="87">
        <f t="shared" si="3"/>
        <v>13872</v>
      </c>
      <c r="J27" s="88">
        <f t="shared" si="4"/>
        <v>94.734685515263266</v>
      </c>
      <c r="K27" s="87">
        <v>7658</v>
      </c>
      <c r="L27" s="88">
        <f t="shared" si="5"/>
        <v>52.298026360718431</v>
      </c>
      <c r="M27" s="87">
        <v>0</v>
      </c>
      <c r="N27" s="88">
        <f t="shared" si="6"/>
        <v>0</v>
      </c>
      <c r="O27" s="87">
        <v>2768</v>
      </c>
      <c r="P27" s="87">
        <f t="shared" si="7"/>
        <v>3446</v>
      </c>
      <c r="Q27" s="87">
        <v>1204</v>
      </c>
      <c r="R27" s="87">
        <v>2242</v>
      </c>
      <c r="S27" s="87">
        <v>0</v>
      </c>
      <c r="T27" s="88">
        <f t="shared" si="8"/>
        <v>23.533428942156661</v>
      </c>
      <c r="U27" s="87">
        <v>305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44</v>
      </c>
      <c r="B28" s="86" t="s">
        <v>301</v>
      </c>
      <c r="C28" s="85" t="s">
        <v>302</v>
      </c>
      <c r="D28" s="87">
        <f t="shared" si="0"/>
        <v>5303</v>
      </c>
      <c r="E28" s="87">
        <f t="shared" si="1"/>
        <v>379</v>
      </c>
      <c r="F28" s="106">
        <f t="shared" si="2"/>
        <v>7.1468979822741847</v>
      </c>
      <c r="G28" s="87">
        <v>379</v>
      </c>
      <c r="H28" s="87">
        <v>0</v>
      </c>
      <c r="I28" s="87">
        <f t="shared" si="3"/>
        <v>4924</v>
      </c>
      <c r="J28" s="88">
        <f t="shared" si="4"/>
        <v>92.853102017725817</v>
      </c>
      <c r="K28" s="87">
        <v>1976</v>
      </c>
      <c r="L28" s="88">
        <f t="shared" si="5"/>
        <v>37.261927211012633</v>
      </c>
      <c r="M28" s="87">
        <v>0</v>
      </c>
      <c r="N28" s="88">
        <f t="shared" si="6"/>
        <v>0</v>
      </c>
      <c r="O28" s="87">
        <v>975</v>
      </c>
      <c r="P28" s="87">
        <f t="shared" si="7"/>
        <v>1973</v>
      </c>
      <c r="Q28" s="87">
        <v>1220</v>
      </c>
      <c r="R28" s="87">
        <v>753</v>
      </c>
      <c r="S28" s="87">
        <v>0</v>
      </c>
      <c r="T28" s="88">
        <f t="shared" si="8"/>
        <v>37.205355459174051</v>
      </c>
      <c r="U28" s="87">
        <v>171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44</v>
      </c>
      <c r="B29" s="86" t="s">
        <v>303</v>
      </c>
      <c r="C29" s="85" t="s">
        <v>304</v>
      </c>
      <c r="D29" s="87">
        <f t="shared" si="0"/>
        <v>9545</v>
      </c>
      <c r="E29" s="87">
        <f t="shared" si="1"/>
        <v>453</v>
      </c>
      <c r="F29" s="106">
        <f t="shared" si="2"/>
        <v>4.7459402828706132</v>
      </c>
      <c r="G29" s="87">
        <v>453</v>
      </c>
      <c r="H29" s="87">
        <v>0</v>
      </c>
      <c r="I29" s="87">
        <f t="shared" si="3"/>
        <v>9092</v>
      </c>
      <c r="J29" s="88">
        <f t="shared" si="4"/>
        <v>95.254059717129394</v>
      </c>
      <c r="K29" s="87">
        <v>3360</v>
      </c>
      <c r="L29" s="88">
        <f t="shared" si="5"/>
        <v>35.201676270298584</v>
      </c>
      <c r="M29" s="87">
        <v>0</v>
      </c>
      <c r="N29" s="88">
        <f t="shared" si="6"/>
        <v>0</v>
      </c>
      <c r="O29" s="87">
        <v>2415</v>
      </c>
      <c r="P29" s="87">
        <f t="shared" si="7"/>
        <v>3317</v>
      </c>
      <c r="Q29" s="87">
        <v>556</v>
      </c>
      <c r="R29" s="87">
        <v>2761</v>
      </c>
      <c r="S29" s="87">
        <v>0</v>
      </c>
      <c r="T29" s="88">
        <f t="shared" si="8"/>
        <v>34.751178627553692</v>
      </c>
      <c r="U29" s="87">
        <v>701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44</v>
      </c>
      <c r="B30" s="86" t="s">
        <v>305</v>
      </c>
      <c r="C30" s="85" t="s">
        <v>306</v>
      </c>
      <c r="D30" s="87">
        <f t="shared" si="0"/>
        <v>6037</v>
      </c>
      <c r="E30" s="87">
        <f t="shared" si="1"/>
        <v>9</v>
      </c>
      <c r="F30" s="106">
        <f t="shared" si="2"/>
        <v>0.14908066920655955</v>
      </c>
      <c r="G30" s="87">
        <v>9</v>
      </c>
      <c r="H30" s="87">
        <v>0</v>
      </c>
      <c r="I30" s="87">
        <f t="shared" si="3"/>
        <v>6028</v>
      </c>
      <c r="J30" s="88">
        <f t="shared" si="4"/>
        <v>99.850919330793445</v>
      </c>
      <c r="K30" s="87">
        <v>4529</v>
      </c>
      <c r="L30" s="88">
        <f t="shared" si="5"/>
        <v>75.020705648500908</v>
      </c>
      <c r="M30" s="87">
        <v>0</v>
      </c>
      <c r="N30" s="88">
        <f t="shared" si="6"/>
        <v>0</v>
      </c>
      <c r="O30" s="87">
        <v>0</v>
      </c>
      <c r="P30" s="87">
        <f t="shared" si="7"/>
        <v>1499</v>
      </c>
      <c r="Q30" s="87">
        <v>673</v>
      </c>
      <c r="R30" s="87">
        <v>826</v>
      </c>
      <c r="S30" s="87">
        <v>0</v>
      </c>
      <c r="T30" s="88">
        <f t="shared" si="8"/>
        <v>24.830213682292531</v>
      </c>
      <c r="U30" s="87">
        <v>483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44</v>
      </c>
      <c r="B31" s="86" t="s">
        <v>307</v>
      </c>
      <c r="C31" s="85" t="s">
        <v>308</v>
      </c>
      <c r="D31" s="87">
        <f t="shared" si="0"/>
        <v>3283</v>
      </c>
      <c r="E31" s="87">
        <f t="shared" si="1"/>
        <v>168</v>
      </c>
      <c r="F31" s="106">
        <f t="shared" si="2"/>
        <v>5.1172707889125801</v>
      </c>
      <c r="G31" s="87">
        <v>168</v>
      </c>
      <c r="H31" s="87">
        <v>0</v>
      </c>
      <c r="I31" s="87">
        <f t="shared" si="3"/>
        <v>3115</v>
      </c>
      <c r="J31" s="88">
        <f t="shared" si="4"/>
        <v>94.882729211087423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1333</v>
      </c>
      <c r="P31" s="87">
        <f t="shared" si="7"/>
        <v>1782</v>
      </c>
      <c r="Q31" s="87">
        <v>298</v>
      </c>
      <c r="R31" s="87">
        <v>1484</v>
      </c>
      <c r="S31" s="87">
        <v>0</v>
      </c>
      <c r="T31" s="88">
        <f t="shared" si="8"/>
        <v>54.279622296679861</v>
      </c>
      <c r="U31" s="87">
        <v>38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44</v>
      </c>
      <c r="B32" s="86" t="s">
        <v>309</v>
      </c>
      <c r="C32" s="85" t="s">
        <v>310</v>
      </c>
      <c r="D32" s="87">
        <f t="shared" si="0"/>
        <v>12415</v>
      </c>
      <c r="E32" s="87">
        <f t="shared" si="1"/>
        <v>1276</v>
      </c>
      <c r="F32" s="106">
        <f t="shared" si="2"/>
        <v>10.277889649617398</v>
      </c>
      <c r="G32" s="87">
        <v>1276</v>
      </c>
      <c r="H32" s="87">
        <v>0</v>
      </c>
      <c r="I32" s="87">
        <f t="shared" si="3"/>
        <v>11139</v>
      </c>
      <c r="J32" s="88">
        <f t="shared" si="4"/>
        <v>89.722110350382593</v>
      </c>
      <c r="K32" s="87">
        <v>2108</v>
      </c>
      <c r="L32" s="88">
        <f t="shared" si="5"/>
        <v>16.979460330245672</v>
      </c>
      <c r="M32" s="87">
        <v>0</v>
      </c>
      <c r="N32" s="88">
        <f t="shared" si="6"/>
        <v>0</v>
      </c>
      <c r="O32" s="87">
        <v>1484</v>
      </c>
      <c r="P32" s="87">
        <f t="shared" si="7"/>
        <v>7547</v>
      </c>
      <c r="Q32" s="87">
        <v>2056</v>
      </c>
      <c r="R32" s="87">
        <v>5491</v>
      </c>
      <c r="S32" s="87">
        <v>0</v>
      </c>
      <c r="T32" s="88">
        <f t="shared" si="8"/>
        <v>60.789367700362462</v>
      </c>
      <c r="U32" s="87">
        <v>281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44</v>
      </c>
      <c r="B33" s="86" t="s">
        <v>311</v>
      </c>
      <c r="C33" s="85" t="s">
        <v>312</v>
      </c>
      <c r="D33" s="87">
        <f t="shared" si="0"/>
        <v>4016</v>
      </c>
      <c r="E33" s="87">
        <f t="shared" si="1"/>
        <v>119</v>
      </c>
      <c r="F33" s="106">
        <f t="shared" si="2"/>
        <v>2.963147410358566</v>
      </c>
      <c r="G33" s="87">
        <v>119</v>
      </c>
      <c r="H33" s="87">
        <v>0</v>
      </c>
      <c r="I33" s="87">
        <f t="shared" si="3"/>
        <v>3897</v>
      </c>
      <c r="J33" s="88">
        <f t="shared" si="4"/>
        <v>97.036852589641427</v>
      </c>
      <c r="K33" s="87">
        <v>1006</v>
      </c>
      <c r="L33" s="88">
        <f t="shared" si="5"/>
        <v>25.04980079681275</v>
      </c>
      <c r="M33" s="87">
        <v>0</v>
      </c>
      <c r="N33" s="88">
        <f t="shared" si="6"/>
        <v>0</v>
      </c>
      <c r="O33" s="87">
        <v>470</v>
      </c>
      <c r="P33" s="87">
        <f t="shared" si="7"/>
        <v>2421</v>
      </c>
      <c r="Q33" s="87">
        <v>1374</v>
      </c>
      <c r="R33" s="87">
        <v>1047</v>
      </c>
      <c r="S33" s="87">
        <v>0</v>
      </c>
      <c r="T33" s="88">
        <f t="shared" si="8"/>
        <v>60.283864541832664</v>
      </c>
      <c r="U33" s="87">
        <v>91</v>
      </c>
      <c r="V33" s="85"/>
      <c r="W33" s="85" t="s">
        <v>262</v>
      </c>
      <c r="X33" s="85"/>
      <c r="Y33" s="85"/>
      <c r="Z33" s="85"/>
      <c r="AA33" s="85" t="s">
        <v>262</v>
      </c>
      <c r="AB33" s="85"/>
      <c r="AC33" s="85"/>
      <c r="AD33" s="115" t="s">
        <v>261</v>
      </c>
    </row>
    <row r="34" spans="1:30" ht="13.5" customHeight="1" x14ac:dyDescent="0.15">
      <c r="A34" s="85" t="s">
        <v>44</v>
      </c>
      <c r="B34" s="86" t="s">
        <v>313</v>
      </c>
      <c r="C34" s="85" t="s">
        <v>314</v>
      </c>
      <c r="D34" s="87">
        <f t="shared" si="0"/>
        <v>3078</v>
      </c>
      <c r="E34" s="87">
        <f t="shared" si="1"/>
        <v>241</v>
      </c>
      <c r="F34" s="106">
        <f t="shared" si="2"/>
        <v>7.829759584145549</v>
      </c>
      <c r="G34" s="87">
        <v>241</v>
      </c>
      <c r="H34" s="87">
        <v>0</v>
      </c>
      <c r="I34" s="87">
        <f t="shared" si="3"/>
        <v>2837</v>
      </c>
      <c r="J34" s="88">
        <f t="shared" si="4"/>
        <v>92.170240415854451</v>
      </c>
      <c r="K34" s="87">
        <v>2297</v>
      </c>
      <c r="L34" s="88">
        <f t="shared" si="5"/>
        <v>74.626380766731643</v>
      </c>
      <c r="M34" s="87">
        <v>0</v>
      </c>
      <c r="N34" s="88">
        <f t="shared" si="6"/>
        <v>0</v>
      </c>
      <c r="O34" s="87">
        <v>0</v>
      </c>
      <c r="P34" s="87">
        <f t="shared" si="7"/>
        <v>540</v>
      </c>
      <c r="Q34" s="87">
        <v>247</v>
      </c>
      <c r="R34" s="87">
        <v>293</v>
      </c>
      <c r="S34" s="87">
        <v>0</v>
      </c>
      <c r="T34" s="88">
        <f t="shared" si="8"/>
        <v>17.543859649122805</v>
      </c>
      <c r="U34" s="87">
        <v>13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44</v>
      </c>
      <c r="B35" s="86" t="s">
        <v>315</v>
      </c>
      <c r="C35" s="85" t="s">
        <v>316</v>
      </c>
      <c r="D35" s="87">
        <f t="shared" si="0"/>
        <v>7033</v>
      </c>
      <c r="E35" s="87">
        <f t="shared" si="1"/>
        <v>780</v>
      </c>
      <c r="F35" s="106">
        <f t="shared" si="2"/>
        <v>11.090573012939002</v>
      </c>
      <c r="G35" s="87">
        <v>780</v>
      </c>
      <c r="H35" s="87">
        <v>0</v>
      </c>
      <c r="I35" s="87">
        <f t="shared" si="3"/>
        <v>6253</v>
      </c>
      <c r="J35" s="88">
        <f t="shared" si="4"/>
        <v>88.909426987060996</v>
      </c>
      <c r="K35" s="87">
        <v>0</v>
      </c>
      <c r="L35" s="88">
        <f t="shared" si="5"/>
        <v>0</v>
      </c>
      <c r="M35" s="87">
        <v>0</v>
      </c>
      <c r="N35" s="88">
        <f t="shared" si="6"/>
        <v>0</v>
      </c>
      <c r="O35" s="87">
        <v>4190</v>
      </c>
      <c r="P35" s="87">
        <f t="shared" si="7"/>
        <v>2063</v>
      </c>
      <c r="Q35" s="87">
        <v>446</v>
      </c>
      <c r="R35" s="87">
        <v>1617</v>
      </c>
      <c r="S35" s="87">
        <v>0</v>
      </c>
      <c r="T35" s="88">
        <f t="shared" si="8"/>
        <v>29.333143750888667</v>
      </c>
      <c r="U35" s="87">
        <v>639</v>
      </c>
      <c r="V35" s="85"/>
      <c r="W35" s="85"/>
      <c r="X35" s="85"/>
      <c r="Y35" s="85" t="s">
        <v>262</v>
      </c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44</v>
      </c>
      <c r="B36" s="86" t="s">
        <v>317</v>
      </c>
      <c r="C36" s="85" t="s">
        <v>318</v>
      </c>
      <c r="D36" s="87">
        <f t="shared" si="0"/>
        <v>17376</v>
      </c>
      <c r="E36" s="87">
        <f t="shared" si="1"/>
        <v>657</v>
      </c>
      <c r="F36" s="106">
        <f t="shared" si="2"/>
        <v>3.7810773480662982</v>
      </c>
      <c r="G36" s="87">
        <v>657</v>
      </c>
      <c r="H36" s="87">
        <v>0</v>
      </c>
      <c r="I36" s="87">
        <f t="shared" si="3"/>
        <v>16719</v>
      </c>
      <c r="J36" s="88">
        <f t="shared" si="4"/>
        <v>96.218922651933696</v>
      </c>
      <c r="K36" s="87">
        <v>7215</v>
      </c>
      <c r="L36" s="88">
        <f t="shared" si="5"/>
        <v>41.52279005524862</v>
      </c>
      <c r="M36" s="87">
        <v>0</v>
      </c>
      <c r="N36" s="88">
        <f t="shared" si="6"/>
        <v>0</v>
      </c>
      <c r="O36" s="87">
        <v>22</v>
      </c>
      <c r="P36" s="87">
        <f t="shared" si="7"/>
        <v>9482</v>
      </c>
      <c r="Q36" s="87">
        <v>3792</v>
      </c>
      <c r="R36" s="87">
        <v>5690</v>
      </c>
      <c r="S36" s="87">
        <v>0</v>
      </c>
      <c r="T36" s="88">
        <f t="shared" si="8"/>
        <v>54.569521178637203</v>
      </c>
      <c r="U36" s="87">
        <v>473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44</v>
      </c>
      <c r="B37" s="86" t="s">
        <v>319</v>
      </c>
      <c r="C37" s="85" t="s">
        <v>320</v>
      </c>
      <c r="D37" s="87">
        <f t="shared" si="0"/>
        <v>35752</v>
      </c>
      <c r="E37" s="87">
        <f t="shared" si="1"/>
        <v>199</v>
      </c>
      <c r="F37" s="106">
        <f t="shared" si="2"/>
        <v>0.55661221749832179</v>
      </c>
      <c r="G37" s="87">
        <v>199</v>
      </c>
      <c r="H37" s="87">
        <v>0</v>
      </c>
      <c r="I37" s="87">
        <f t="shared" si="3"/>
        <v>35553</v>
      </c>
      <c r="J37" s="88">
        <f t="shared" si="4"/>
        <v>99.443387782501674</v>
      </c>
      <c r="K37" s="87">
        <v>28785</v>
      </c>
      <c r="L37" s="88">
        <f t="shared" si="5"/>
        <v>80.512978294920572</v>
      </c>
      <c r="M37" s="87">
        <v>0</v>
      </c>
      <c r="N37" s="88">
        <f t="shared" si="6"/>
        <v>0</v>
      </c>
      <c r="O37" s="87">
        <v>0</v>
      </c>
      <c r="P37" s="87">
        <f t="shared" si="7"/>
        <v>6768</v>
      </c>
      <c r="Q37" s="87">
        <v>4688</v>
      </c>
      <c r="R37" s="87">
        <v>2080</v>
      </c>
      <c r="S37" s="87">
        <v>0</v>
      </c>
      <c r="T37" s="88">
        <f t="shared" si="8"/>
        <v>18.930409487581116</v>
      </c>
      <c r="U37" s="87">
        <v>1363</v>
      </c>
      <c r="V37" s="85"/>
      <c r="W37" s="85"/>
      <c r="X37" s="85"/>
      <c r="Y37" s="85" t="s">
        <v>262</v>
      </c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44</v>
      </c>
      <c r="B38" s="86" t="s">
        <v>321</v>
      </c>
      <c r="C38" s="85" t="s">
        <v>322</v>
      </c>
      <c r="D38" s="87">
        <f t="shared" si="0"/>
        <v>13801</v>
      </c>
      <c r="E38" s="87">
        <f t="shared" si="1"/>
        <v>662</v>
      </c>
      <c r="F38" s="106">
        <f t="shared" si="2"/>
        <v>4.7967538584160572</v>
      </c>
      <c r="G38" s="87">
        <v>662</v>
      </c>
      <c r="H38" s="87">
        <v>0</v>
      </c>
      <c r="I38" s="87">
        <f t="shared" si="3"/>
        <v>13139</v>
      </c>
      <c r="J38" s="88">
        <f t="shared" si="4"/>
        <v>95.203246141583946</v>
      </c>
      <c r="K38" s="87">
        <v>2357</v>
      </c>
      <c r="L38" s="88">
        <f t="shared" si="5"/>
        <v>17.078472574451126</v>
      </c>
      <c r="M38" s="87">
        <v>0</v>
      </c>
      <c r="N38" s="88">
        <f t="shared" si="6"/>
        <v>0</v>
      </c>
      <c r="O38" s="87">
        <v>0</v>
      </c>
      <c r="P38" s="87">
        <f t="shared" si="7"/>
        <v>10782</v>
      </c>
      <c r="Q38" s="87">
        <v>1937</v>
      </c>
      <c r="R38" s="87">
        <v>8845</v>
      </c>
      <c r="S38" s="87">
        <v>0</v>
      </c>
      <c r="T38" s="88">
        <f t="shared" si="8"/>
        <v>78.12477356713282</v>
      </c>
      <c r="U38" s="87">
        <v>614</v>
      </c>
      <c r="V38" s="85" t="s">
        <v>262</v>
      </c>
      <c r="W38" s="85"/>
      <c r="X38" s="85"/>
      <c r="Y38" s="85"/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44</v>
      </c>
      <c r="B39" s="86" t="s">
        <v>323</v>
      </c>
      <c r="C39" s="85" t="s">
        <v>324</v>
      </c>
      <c r="D39" s="87">
        <f t="shared" si="0"/>
        <v>10822</v>
      </c>
      <c r="E39" s="87">
        <f t="shared" si="1"/>
        <v>200</v>
      </c>
      <c r="F39" s="106">
        <f t="shared" si="2"/>
        <v>1.8480872297172428</v>
      </c>
      <c r="G39" s="87">
        <v>200</v>
      </c>
      <c r="H39" s="87">
        <v>0</v>
      </c>
      <c r="I39" s="87">
        <f t="shared" si="3"/>
        <v>10622</v>
      </c>
      <c r="J39" s="88">
        <f t="shared" si="4"/>
        <v>98.151912770282763</v>
      </c>
      <c r="K39" s="87">
        <v>4653</v>
      </c>
      <c r="L39" s="88">
        <f t="shared" si="5"/>
        <v>42.995749399371654</v>
      </c>
      <c r="M39" s="87">
        <v>0</v>
      </c>
      <c r="N39" s="88">
        <f t="shared" si="6"/>
        <v>0</v>
      </c>
      <c r="O39" s="87">
        <v>0</v>
      </c>
      <c r="P39" s="87">
        <f t="shared" si="7"/>
        <v>5969</v>
      </c>
      <c r="Q39" s="87">
        <v>2887</v>
      </c>
      <c r="R39" s="87">
        <v>3082</v>
      </c>
      <c r="S39" s="87">
        <v>0</v>
      </c>
      <c r="T39" s="88">
        <f t="shared" si="8"/>
        <v>55.156163370911102</v>
      </c>
      <c r="U39" s="87">
        <v>282</v>
      </c>
      <c r="V39" s="85" t="s">
        <v>262</v>
      </c>
      <c r="W39" s="85"/>
      <c r="X39" s="85"/>
      <c r="Y39" s="85"/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44</v>
      </c>
      <c r="B40" s="86" t="s">
        <v>325</v>
      </c>
      <c r="C40" s="85" t="s">
        <v>326</v>
      </c>
      <c r="D40" s="87">
        <f t="shared" si="0"/>
        <v>10979</v>
      </c>
      <c r="E40" s="87">
        <f t="shared" si="1"/>
        <v>1016</v>
      </c>
      <c r="F40" s="106">
        <f t="shared" si="2"/>
        <v>9.254030421714182</v>
      </c>
      <c r="G40" s="87">
        <v>1016</v>
      </c>
      <c r="H40" s="87">
        <v>0</v>
      </c>
      <c r="I40" s="87">
        <f t="shared" si="3"/>
        <v>9963</v>
      </c>
      <c r="J40" s="88">
        <f t="shared" si="4"/>
        <v>90.745969578285823</v>
      </c>
      <c r="K40" s="87">
        <v>2149</v>
      </c>
      <c r="L40" s="88">
        <f t="shared" si="5"/>
        <v>19.573731669550963</v>
      </c>
      <c r="M40" s="87">
        <v>644</v>
      </c>
      <c r="N40" s="88">
        <f t="shared" si="6"/>
        <v>5.8657436925038713</v>
      </c>
      <c r="O40" s="87">
        <v>0</v>
      </c>
      <c r="P40" s="87">
        <f t="shared" si="7"/>
        <v>7170</v>
      </c>
      <c r="Q40" s="87">
        <v>2802</v>
      </c>
      <c r="R40" s="87">
        <v>4368</v>
      </c>
      <c r="S40" s="87">
        <v>0</v>
      </c>
      <c r="T40" s="88">
        <f t="shared" si="8"/>
        <v>65.306494216230988</v>
      </c>
      <c r="U40" s="87">
        <v>516</v>
      </c>
      <c r="V40" s="85" t="s">
        <v>262</v>
      </c>
      <c r="W40" s="85"/>
      <c r="X40" s="85"/>
      <c r="Y40" s="85"/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44</v>
      </c>
      <c r="B41" s="86" t="s">
        <v>327</v>
      </c>
      <c r="C41" s="85" t="s">
        <v>328</v>
      </c>
      <c r="D41" s="87">
        <f t="shared" si="0"/>
        <v>41476</v>
      </c>
      <c r="E41" s="87">
        <f t="shared" si="1"/>
        <v>1890</v>
      </c>
      <c r="F41" s="106">
        <f t="shared" si="2"/>
        <v>4.5568521554634005</v>
      </c>
      <c r="G41" s="87">
        <v>1890</v>
      </c>
      <c r="H41" s="87">
        <v>0</v>
      </c>
      <c r="I41" s="87">
        <f t="shared" si="3"/>
        <v>39586</v>
      </c>
      <c r="J41" s="88">
        <f t="shared" si="4"/>
        <v>95.443147844536597</v>
      </c>
      <c r="K41" s="87">
        <v>9602</v>
      </c>
      <c r="L41" s="88">
        <f t="shared" si="5"/>
        <v>23.150737776063266</v>
      </c>
      <c r="M41" s="87">
        <v>0</v>
      </c>
      <c r="N41" s="88">
        <f t="shared" si="6"/>
        <v>0</v>
      </c>
      <c r="O41" s="87">
        <v>0</v>
      </c>
      <c r="P41" s="87">
        <f t="shared" si="7"/>
        <v>29984</v>
      </c>
      <c r="Q41" s="87">
        <v>9806</v>
      </c>
      <c r="R41" s="87">
        <v>20178</v>
      </c>
      <c r="S41" s="87">
        <v>0</v>
      </c>
      <c r="T41" s="88">
        <f t="shared" si="8"/>
        <v>72.29241006847333</v>
      </c>
      <c r="U41" s="87">
        <v>8239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44</v>
      </c>
      <c r="B42" s="86" t="s">
        <v>329</v>
      </c>
      <c r="C42" s="85" t="s">
        <v>330</v>
      </c>
      <c r="D42" s="87">
        <f t="shared" si="0"/>
        <v>25850</v>
      </c>
      <c r="E42" s="87">
        <f t="shared" si="1"/>
        <v>1323</v>
      </c>
      <c r="F42" s="106">
        <f t="shared" si="2"/>
        <v>5.1179883945841391</v>
      </c>
      <c r="G42" s="87">
        <v>1323</v>
      </c>
      <c r="H42" s="87">
        <v>0</v>
      </c>
      <c r="I42" s="87">
        <f t="shared" si="3"/>
        <v>24527</v>
      </c>
      <c r="J42" s="88">
        <f t="shared" si="4"/>
        <v>94.882011605415855</v>
      </c>
      <c r="K42" s="87">
        <v>7178</v>
      </c>
      <c r="L42" s="88">
        <f t="shared" si="5"/>
        <v>27.767891682785301</v>
      </c>
      <c r="M42" s="87">
        <v>0</v>
      </c>
      <c r="N42" s="88">
        <f t="shared" si="6"/>
        <v>0</v>
      </c>
      <c r="O42" s="87">
        <v>0</v>
      </c>
      <c r="P42" s="87">
        <f t="shared" si="7"/>
        <v>17349</v>
      </c>
      <c r="Q42" s="87">
        <v>8839</v>
      </c>
      <c r="R42" s="87">
        <v>8510</v>
      </c>
      <c r="S42" s="87">
        <v>0</v>
      </c>
      <c r="T42" s="88">
        <f t="shared" si="8"/>
        <v>67.114119922630564</v>
      </c>
      <c r="U42" s="87">
        <v>1198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2">
    <sortCondition ref="A8:A42"/>
    <sortCondition ref="B8:B42"/>
    <sortCondition ref="C8:C4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群馬県</v>
      </c>
      <c r="B7" s="90" t="str">
        <f>水洗化人口等!B7</f>
        <v>10000</v>
      </c>
      <c r="C7" s="89" t="s">
        <v>198</v>
      </c>
      <c r="D7" s="91">
        <f t="shared" ref="D7:D42" si="0">SUM(E7,+H7,+K7)</f>
        <v>489634</v>
      </c>
      <c r="E7" s="91">
        <f t="shared" ref="E7:E42" si="1">SUM(F7:G7)</f>
        <v>1774</v>
      </c>
      <c r="F7" s="91">
        <f>SUM(F$8:F$207)</f>
        <v>362</v>
      </c>
      <c r="G7" s="91">
        <f>SUM(G$8:G$207)</f>
        <v>1412</v>
      </c>
      <c r="H7" s="91">
        <f t="shared" ref="H7:H42" si="2">SUM(I7:J7)</f>
        <v>41257</v>
      </c>
      <c r="I7" s="91">
        <f>SUM(I$8:I$207)</f>
        <v>4026</v>
      </c>
      <c r="J7" s="91">
        <f>SUM(J$8:J$207)</f>
        <v>37231</v>
      </c>
      <c r="K7" s="91">
        <f t="shared" ref="K7:K42" si="3">SUM(L7:M7)</f>
        <v>446603</v>
      </c>
      <c r="L7" s="91">
        <f>SUM(L$8:L$207)</f>
        <v>40364</v>
      </c>
      <c r="M7" s="91">
        <f>SUM(M$8:M$207)</f>
        <v>406239</v>
      </c>
      <c r="N7" s="91">
        <f t="shared" ref="N7:N42" si="4">SUM(O7,+V7,+AC7)</f>
        <v>489649</v>
      </c>
      <c r="O7" s="91">
        <f t="shared" ref="O7:O42" si="5">SUM(P7:U7)</f>
        <v>44752</v>
      </c>
      <c r="P7" s="91">
        <f t="shared" ref="P7:U7" si="6">SUM(P$8:P$207)</f>
        <v>43157</v>
      </c>
      <c r="Q7" s="91">
        <f t="shared" si="6"/>
        <v>0</v>
      </c>
      <c r="R7" s="91">
        <f t="shared" si="6"/>
        <v>0</v>
      </c>
      <c r="S7" s="91">
        <f t="shared" si="6"/>
        <v>1595</v>
      </c>
      <c r="T7" s="91">
        <f t="shared" si="6"/>
        <v>0</v>
      </c>
      <c r="U7" s="91">
        <f t="shared" si="6"/>
        <v>0</v>
      </c>
      <c r="V7" s="91">
        <f t="shared" ref="V7:V42" si="7">SUM(W7:AB7)</f>
        <v>444882</v>
      </c>
      <c r="W7" s="91">
        <f t="shared" ref="W7:AB7" si="8">SUM(W$8:W$207)</f>
        <v>411530</v>
      </c>
      <c r="X7" s="91">
        <f t="shared" si="8"/>
        <v>4534</v>
      </c>
      <c r="Y7" s="91">
        <f t="shared" si="8"/>
        <v>0</v>
      </c>
      <c r="Z7" s="91">
        <f t="shared" si="8"/>
        <v>18014</v>
      </c>
      <c r="AA7" s="91">
        <f t="shared" si="8"/>
        <v>0</v>
      </c>
      <c r="AB7" s="91">
        <f t="shared" si="8"/>
        <v>10804</v>
      </c>
      <c r="AC7" s="91">
        <f t="shared" ref="AC7:AC42" si="9">SUM(AD7:AE7)</f>
        <v>15</v>
      </c>
      <c r="AD7" s="91">
        <f>SUM(AD$8:AD$207)</f>
        <v>15</v>
      </c>
      <c r="AE7" s="91">
        <f>SUM(AE$8:AE$207)</f>
        <v>0</v>
      </c>
      <c r="AF7" s="91">
        <f t="shared" ref="AF7:AF42" si="10">SUM(AG7:AI7)</f>
        <v>4551</v>
      </c>
      <c r="AG7" s="91">
        <f>SUM(AG$8:AG$207)</f>
        <v>4551</v>
      </c>
      <c r="AH7" s="91">
        <f>SUM(AH$8:AH$207)</f>
        <v>0</v>
      </c>
      <c r="AI7" s="91">
        <f>SUM(AI$8:AI$207)</f>
        <v>0</v>
      </c>
      <c r="AJ7" s="91">
        <f t="shared" ref="AJ7:AJ42" si="11">SUM(AK7:AS7)</f>
        <v>5293</v>
      </c>
      <c r="AK7" s="91">
        <f t="shared" ref="AK7:AS7" si="12">SUM(AK$8:AK$207)</f>
        <v>967</v>
      </c>
      <c r="AL7" s="91">
        <f t="shared" si="12"/>
        <v>332</v>
      </c>
      <c r="AM7" s="91">
        <f t="shared" si="12"/>
        <v>1926</v>
      </c>
      <c r="AN7" s="91">
        <f t="shared" si="12"/>
        <v>1403</v>
      </c>
      <c r="AO7" s="91">
        <f t="shared" si="12"/>
        <v>0</v>
      </c>
      <c r="AP7" s="91">
        <f t="shared" si="12"/>
        <v>358</v>
      </c>
      <c r="AQ7" s="91">
        <f t="shared" si="12"/>
        <v>19</v>
      </c>
      <c r="AR7" s="91">
        <f t="shared" si="12"/>
        <v>89</v>
      </c>
      <c r="AS7" s="91">
        <f t="shared" si="12"/>
        <v>199</v>
      </c>
      <c r="AT7" s="91">
        <f t="shared" ref="AT7:AT42" si="13">SUM(AU7:AY7)</f>
        <v>681</v>
      </c>
      <c r="AU7" s="91">
        <f>SUM(AU$8:AU$207)</f>
        <v>557</v>
      </c>
      <c r="AV7" s="91">
        <f>SUM(AV$8:AV$207)</f>
        <v>0</v>
      </c>
      <c r="AW7" s="91">
        <f>SUM(AW$8:AW$207)</f>
        <v>124</v>
      </c>
      <c r="AX7" s="91">
        <f>SUM(AX$8:AX$207)</f>
        <v>0</v>
      </c>
      <c r="AY7" s="91">
        <f>SUM(AY$8:AY$207)</f>
        <v>0</v>
      </c>
      <c r="AZ7" s="91">
        <f t="shared" ref="AZ7:AZ42" si="14">SUM(BA7:BC7)</f>
        <v>1083</v>
      </c>
      <c r="BA7" s="91">
        <f>SUM(BA$8:BA$207)</f>
        <v>711</v>
      </c>
      <c r="BB7" s="91">
        <f>SUM(BB$8:BB$207)</f>
        <v>372</v>
      </c>
      <c r="BC7" s="91">
        <f>SUM(BC$8:BC$207)</f>
        <v>0</v>
      </c>
    </row>
    <row r="8" spans="1:55" ht="13.5" customHeight="1" x14ac:dyDescent="0.15">
      <c r="A8" s="98" t="s">
        <v>44</v>
      </c>
      <c r="B8" s="96" t="s">
        <v>259</v>
      </c>
      <c r="C8" s="85" t="s">
        <v>260</v>
      </c>
      <c r="D8" s="87">
        <f t="shared" si="0"/>
        <v>32297</v>
      </c>
      <c r="E8" s="87">
        <f t="shared" si="1"/>
        <v>207</v>
      </c>
      <c r="F8" s="87">
        <v>43</v>
      </c>
      <c r="G8" s="87">
        <v>164</v>
      </c>
      <c r="H8" s="87">
        <f t="shared" si="2"/>
        <v>0</v>
      </c>
      <c r="I8" s="87">
        <v>0</v>
      </c>
      <c r="J8" s="87">
        <v>0</v>
      </c>
      <c r="K8" s="87">
        <f t="shared" si="3"/>
        <v>32090</v>
      </c>
      <c r="L8" s="87">
        <v>3157</v>
      </c>
      <c r="M8" s="87">
        <v>28933</v>
      </c>
      <c r="N8" s="87">
        <f t="shared" si="4"/>
        <v>32297</v>
      </c>
      <c r="O8" s="87">
        <f t="shared" si="5"/>
        <v>3200</v>
      </c>
      <c r="P8" s="87">
        <v>3200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29097</v>
      </c>
      <c r="W8" s="87">
        <v>28933</v>
      </c>
      <c r="X8" s="87">
        <v>0</v>
      </c>
      <c r="Y8" s="87">
        <v>0</v>
      </c>
      <c r="Z8" s="87">
        <v>145</v>
      </c>
      <c r="AA8" s="87">
        <v>0</v>
      </c>
      <c r="AB8" s="87">
        <v>19</v>
      </c>
      <c r="AC8" s="87">
        <f t="shared" si="9"/>
        <v>0</v>
      </c>
      <c r="AD8" s="87">
        <v>0</v>
      </c>
      <c r="AE8" s="87">
        <v>0</v>
      </c>
      <c r="AF8" s="87">
        <f t="shared" si="10"/>
        <v>438</v>
      </c>
      <c r="AG8" s="87">
        <v>438</v>
      </c>
      <c r="AH8" s="87">
        <v>0</v>
      </c>
      <c r="AI8" s="87">
        <v>0</v>
      </c>
      <c r="AJ8" s="87">
        <f t="shared" si="11"/>
        <v>438</v>
      </c>
      <c r="AK8" s="87">
        <v>0</v>
      </c>
      <c r="AL8" s="87">
        <v>0</v>
      </c>
      <c r="AM8" s="87">
        <v>12</v>
      </c>
      <c r="AN8" s="87">
        <v>0</v>
      </c>
      <c r="AO8" s="87">
        <v>0</v>
      </c>
      <c r="AP8" s="87">
        <v>358</v>
      </c>
      <c r="AQ8" s="87">
        <v>0</v>
      </c>
      <c r="AR8" s="87">
        <v>0</v>
      </c>
      <c r="AS8" s="87">
        <v>68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221</v>
      </c>
      <c r="BA8" s="87">
        <v>221</v>
      </c>
      <c r="BB8" s="87">
        <v>0</v>
      </c>
      <c r="BC8" s="87">
        <v>0</v>
      </c>
    </row>
    <row r="9" spans="1:55" ht="13.5" customHeight="1" x14ac:dyDescent="0.15">
      <c r="A9" s="98" t="s">
        <v>44</v>
      </c>
      <c r="B9" s="96" t="s">
        <v>263</v>
      </c>
      <c r="C9" s="85" t="s">
        <v>264</v>
      </c>
      <c r="D9" s="87">
        <f t="shared" si="0"/>
        <v>55099</v>
      </c>
      <c r="E9" s="87">
        <f t="shared" si="1"/>
        <v>0</v>
      </c>
      <c r="F9" s="87">
        <v>0</v>
      </c>
      <c r="G9" s="87">
        <v>0</v>
      </c>
      <c r="H9" s="87">
        <f t="shared" si="2"/>
        <v>1139</v>
      </c>
      <c r="I9" s="87">
        <v>1139</v>
      </c>
      <c r="J9" s="87">
        <v>0</v>
      </c>
      <c r="K9" s="87">
        <f t="shared" si="3"/>
        <v>53960</v>
      </c>
      <c r="L9" s="87">
        <v>1605</v>
      </c>
      <c r="M9" s="87">
        <v>52355</v>
      </c>
      <c r="N9" s="87">
        <f t="shared" si="4"/>
        <v>55099</v>
      </c>
      <c r="O9" s="87">
        <f t="shared" si="5"/>
        <v>2744</v>
      </c>
      <c r="P9" s="87">
        <v>2744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52355</v>
      </c>
      <c r="W9" s="87">
        <v>52355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101</v>
      </c>
      <c r="AG9" s="87">
        <v>101</v>
      </c>
      <c r="AH9" s="87">
        <v>0</v>
      </c>
      <c r="AI9" s="87">
        <v>0</v>
      </c>
      <c r="AJ9" s="87">
        <f t="shared" si="11"/>
        <v>343</v>
      </c>
      <c r="AK9" s="87">
        <v>0</v>
      </c>
      <c r="AL9" s="87">
        <v>332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11</v>
      </c>
      <c r="AS9" s="87">
        <v>0</v>
      </c>
      <c r="AT9" s="87">
        <f t="shared" si="13"/>
        <v>90</v>
      </c>
      <c r="AU9" s="87">
        <v>90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332</v>
      </c>
      <c r="BA9" s="87">
        <v>332</v>
      </c>
      <c r="BB9" s="87">
        <v>0</v>
      </c>
      <c r="BC9" s="87">
        <v>0</v>
      </c>
    </row>
    <row r="10" spans="1:55" ht="13.5" customHeight="1" x14ac:dyDescent="0.15">
      <c r="A10" s="98" t="s">
        <v>44</v>
      </c>
      <c r="B10" s="96" t="s">
        <v>265</v>
      </c>
      <c r="C10" s="85" t="s">
        <v>266</v>
      </c>
      <c r="D10" s="87">
        <f t="shared" si="0"/>
        <v>11557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11557</v>
      </c>
      <c r="L10" s="87">
        <v>4198</v>
      </c>
      <c r="M10" s="87">
        <v>7359</v>
      </c>
      <c r="N10" s="87">
        <f t="shared" si="4"/>
        <v>11557</v>
      </c>
      <c r="O10" s="87">
        <f t="shared" si="5"/>
        <v>4198</v>
      </c>
      <c r="P10" s="87">
        <v>4198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7359</v>
      </c>
      <c r="W10" s="87">
        <v>7180</v>
      </c>
      <c r="X10" s="87">
        <v>0</v>
      </c>
      <c r="Y10" s="87">
        <v>0</v>
      </c>
      <c r="Z10" s="87">
        <v>179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22</v>
      </c>
      <c r="AG10" s="87">
        <v>22</v>
      </c>
      <c r="AH10" s="87">
        <v>0</v>
      </c>
      <c r="AI10" s="87">
        <v>0</v>
      </c>
      <c r="AJ10" s="87">
        <f t="shared" si="11"/>
        <v>153</v>
      </c>
      <c r="AK10" s="87">
        <v>153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22</v>
      </c>
      <c r="AU10" s="87">
        <v>22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44</v>
      </c>
      <c r="B11" s="96" t="s">
        <v>267</v>
      </c>
      <c r="C11" s="85" t="s">
        <v>268</v>
      </c>
      <c r="D11" s="87">
        <f t="shared" si="0"/>
        <v>81117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81117</v>
      </c>
      <c r="L11" s="87">
        <v>6857</v>
      </c>
      <c r="M11" s="87">
        <v>74260</v>
      </c>
      <c r="N11" s="87">
        <f t="shared" si="4"/>
        <v>81117</v>
      </c>
      <c r="O11" s="87">
        <f t="shared" si="5"/>
        <v>6857</v>
      </c>
      <c r="P11" s="87">
        <v>5455</v>
      </c>
      <c r="Q11" s="87">
        <v>0</v>
      </c>
      <c r="R11" s="87">
        <v>0</v>
      </c>
      <c r="S11" s="87">
        <v>1402</v>
      </c>
      <c r="T11" s="87">
        <v>0</v>
      </c>
      <c r="U11" s="87">
        <v>0</v>
      </c>
      <c r="V11" s="87">
        <f t="shared" si="7"/>
        <v>74260</v>
      </c>
      <c r="W11" s="87">
        <v>59073</v>
      </c>
      <c r="X11" s="87">
        <v>0</v>
      </c>
      <c r="Y11" s="87">
        <v>0</v>
      </c>
      <c r="Z11" s="87">
        <v>15187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88</v>
      </c>
      <c r="AG11" s="87">
        <v>88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88</v>
      </c>
      <c r="AU11" s="87">
        <v>88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44</v>
      </c>
      <c r="B12" s="96" t="s">
        <v>269</v>
      </c>
      <c r="C12" s="85" t="s">
        <v>270</v>
      </c>
      <c r="D12" s="87">
        <f t="shared" si="0"/>
        <v>66752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66752</v>
      </c>
      <c r="L12" s="87">
        <v>4225</v>
      </c>
      <c r="M12" s="87">
        <v>62527</v>
      </c>
      <c r="N12" s="87">
        <f t="shared" si="4"/>
        <v>66752</v>
      </c>
      <c r="O12" s="87">
        <f t="shared" si="5"/>
        <v>4225</v>
      </c>
      <c r="P12" s="87">
        <v>4225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62527</v>
      </c>
      <c r="W12" s="87">
        <v>62527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115</v>
      </c>
      <c r="AG12" s="87">
        <v>115</v>
      </c>
      <c r="AH12" s="87">
        <v>0</v>
      </c>
      <c r="AI12" s="87">
        <v>0</v>
      </c>
      <c r="AJ12" s="87">
        <f t="shared" si="11"/>
        <v>115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115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44</v>
      </c>
      <c r="B13" s="96" t="s">
        <v>271</v>
      </c>
      <c r="C13" s="85" t="s">
        <v>272</v>
      </c>
      <c r="D13" s="87">
        <f t="shared" si="0"/>
        <v>11582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11582</v>
      </c>
      <c r="L13" s="87">
        <v>1517</v>
      </c>
      <c r="M13" s="87">
        <v>10065</v>
      </c>
      <c r="N13" s="87">
        <f t="shared" si="4"/>
        <v>11582</v>
      </c>
      <c r="O13" s="87">
        <f t="shared" si="5"/>
        <v>1517</v>
      </c>
      <c r="P13" s="87">
        <v>1517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10065</v>
      </c>
      <c r="W13" s="87">
        <v>10065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23</v>
      </c>
      <c r="AG13" s="87">
        <v>23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23</v>
      </c>
      <c r="AU13" s="87">
        <v>23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44</v>
      </c>
      <c r="B14" s="96" t="s">
        <v>273</v>
      </c>
      <c r="C14" s="85" t="s">
        <v>274</v>
      </c>
      <c r="D14" s="87">
        <f t="shared" si="0"/>
        <v>14402</v>
      </c>
      <c r="E14" s="87">
        <f t="shared" si="1"/>
        <v>0</v>
      </c>
      <c r="F14" s="87">
        <v>0</v>
      </c>
      <c r="G14" s="87">
        <v>0</v>
      </c>
      <c r="H14" s="87">
        <f t="shared" si="2"/>
        <v>14402</v>
      </c>
      <c r="I14" s="87">
        <v>1029</v>
      </c>
      <c r="J14" s="87">
        <v>13373</v>
      </c>
      <c r="K14" s="87">
        <f t="shared" si="3"/>
        <v>0</v>
      </c>
      <c r="L14" s="87">
        <v>0</v>
      </c>
      <c r="M14" s="87">
        <v>0</v>
      </c>
      <c r="N14" s="87">
        <f t="shared" si="4"/>
        <v>14402</v>
      </c>
      <c r="O14" s="87">
        <f t="shared" si="5"/>
        <v>1029</v>
      </c>
      <c r="P14" s="87">
        <v>1029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13373</v>
      </c>
      <c r="W14" s="87">
        <v>13373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706</v>
      </c>
      <c r="AG14" s="87">
        <v>706</v>
      </c>
      <c r="AH14" s="87">
        <v>0</v>
      </c>
      <c r="AI14" s="87">
        <v>0</v>
      </c>
      <c r="AJ14" s="87">
        <f t="shared" si="11"/>
        <v>706</v>
      </c>
      <c r="AK14" s="87">
        <v>0</v>
      </c>
      <c r="AL14" s="87">
        <v>0</v>
      </c>
      <c r="AM14" s="87">
        <v>44</v>
      </c>
      <c r="AN14" s="87">
        <v>658</v>
      </c>
      <c r="AO14" s="87">
        <v>0</v>
      </c>
      <c r="AP14" s="87">
        <v>0</v>
      </c>
      <c r="AQ14" s="87">
        <v>0</v>
      </c>
      <c r="AR14" s="87">
        <v>0</v>
      </c>
      <c r="AS14" s="87">
        <v>4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44</v>
      </c>
      <c r="B15" s="96" t="s">
        <v>275</v>
      </c>
      <c r="C15" s="85" t="s">
        <v>276</v>
      </c>
      <c r="D15" s="87">
        <f t="shared" si="0"/>
        <v>29849</v>
      </c>
      <c r="E15" s="87">
        <f t="shared" si="1"/>
        <v>0</v>
      </c>
      <c r="F15" s="87">
        <v>0</v>
      </c>
      <c r="G15" s="87">
        <v>0</v>
      </c>
      <c r="H15" s="87">
        <f t="shared" si="2"/>
        <v>15868</v>
      </c>
      <c r="I15" s="87">
        <v>0</v>
      </c>
      <c r="J15" s="87">
        <v>15868</v>
      </c>
      <c r="K15" s="87">
        <f t="shared" si="3"/>
        <v>13981</v>
      </c>
      <c r="L15" s="87">
        <v>1379</v>
      </c>
      <c r="M15" s="87">
        <v>12602</v>
      </c>
      <c r="N15" s="87">
        <f t="shared" si="4"/>
        <v>29849</v>
      </c>
      <c r="O15" s="87">
        <f t="shared" si="5"/>
        <v>1379</v>
      </c>
      <c r="P15" s="87">
        <v>1379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28470</v>
      </c>
      <c r="W15" s="87">
        <v>13151</v>
      </c>
      <c r="X15" s="87">
        <v>4534</v>
      </c>
      <c r="Y15" s="87">
        <v>0</v>
      </c>
      <c r="Z15" s="87">
        <v>0</v>
      </c>
      <c r="AA15" s="87">
        <v>0</v>
      </c>
      <c r="AB15" s="87">
        <v>10785</v>
      </c>
      <c r="AC15" s="87">
        <f t="shared" si="9"/>
        <v>0</v>
      </c>
      <c r="AD15" s="87">
        <v>0</v>
      </c>
      <c r="AE15" s="87">
        <v>0</v>
      </c>
      <c r="AF15" s="87">
        <f t="shared" si="10"/>
        <v>21</v>
      </c>
      <c r="AG15" s="87">
        <v>21</v>
      </c>
      <c r="AH15" s="87">
        <v>0</v>
      </c>
      <c r="AI15" s="87">
        <v>0</v>
      </c>
      <c r="AJ15" s="87">
        <f t="shared" si="11"/>
        <v>21</v>
      </c>
      <c r="AK15" s="87">
        <v>0</v>
      </c>
      <c r="AL15" s="87">
        <v>0</v>
      </c>
      <c r="AM15" s="87">
        <v>21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372</v>
      </c>
      <c r="BA15" s="87">
        <v>0</v>
      </c>
      <c r="BB15" s="87">
        <v>372</v>
      </c>
      <c r="BC15" s="87">
        <v>0</v>
      </c>
    </row>
    <row r="16" spans="1:55" ht="13.5" customHeight="1" x14ac:dyDescent="0.15">
      <c r="A16" s="98" t="s">
        <v>44</v>
      </c>
      <c r="B16" s="96" t="s">
        <v>277</v>
      </c>
      <c r="C16" s="85" t="s">
        <v>278</v>
      </c>
      <c r="D16" s="87">
        <f t="shared" si="0"/>
        <v>21887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21887</v>
      </c>
      <c r="L16" s="87">
        <v>1155</v>
      </c>
      <c r="M16" s="87">
        <v>20732</v>
      </c>
      <c r="N16" s="87">
        <f t="shared" si="4"/>
        <v>21887</v>
      </c>
      <c r="O16" s="87">
        <f t="shared" si="5"/>
        <v>1155</v>
      </c>
      <c r="P16" s="87">
        <v>1155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20732</v>
      </c>
      <c r="W16" s="87">
        <v>20732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42</v>
      </c>
      <c r="AG16" s="87">
        <v>42</v>
      </c>
      <c r="AH16" s="87">
        <v>0</v>
      </c>
      <c r="AI16" s="87">
        <v>0</v>
      </c>
      <c r="AJ16" s="87">
        <f t="shared" si="11"/>
        <v>42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42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44</v>
      </c>
      <c r="B17" s="96" t="s">
        <v>279</v>
      </c>
      <c r="C17" s="85" t="s">
        <v>280</v>
      </c>
      <c r="D17" s="87">
        <f t="shared" si="0"/>
        <v>16113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16113</v>
      </c>
      <c r="L17" s="87">
        <v>1437</v>
      </c>
      <c r="M17" s="87">
        <v>14676</v>
      </c>
      <c r="N17" s="87">
        <f t="shared" si="4"/>
        <v>16116</v>
      </c>
      <c r="O17" s="87">
        <f t="shared" si="5"/>
        <v>1437</v>
      </c>
      <c r="P17" s="87">
        <v>1437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14676</v>
      </c>
      <c r="W17" s="87">
        <v>14676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3</v>
      </c>
      <c r="AD17" s="87">
        <v>3</v>
      </c>
      <c r="AE17" s="87">
        <v>0</v>
      </c>
      <c r="AF17" s="87">
        <f t="shared" si="10"/>
        <v>15</v>
      </c>
      <c r="AG17" s="87">
        <v>15</v>
      </c>
      <c r="AH17" s="87">
        <v>0</v>
      </c>
      <c r="AI17" s="87">
        <v>0</v>
      </c>
      <c r="AJ17" s="87">
        <f t="shared" si="11"/>
        <v>606</v>
      </c>
      <c r="AK17" s="87">
        <v>606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15</v>
      </c>
      <c r="AU17" s="87">
        <v>15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44</v>
      </c>
      <c r="B18" s="96" t="s">
        <v>281</v>
      </c>
      <c r="C18" s="85" t="s">
        <v>282</v>
      </c>
      <c r="D18" s="87">
        <f t="shared" si="0"/>
        <v>28853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28853</v>
      </c>
      <c r="L18" s="87">
        <v>2332</v>
      </c>
      <c r="M18" s="87">
        <v>26521</v>
      </c>
      <c r="N18" s="87">
        <f t="shared" si="4"/>
        <v>28853</v>
      </c>
      <c r="O18" s="87">
        <f t="shared" si="5"/>
        <v>2332</v>
      </c>
      <c r="P18" s="87">
        <v>2332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26521</v>
      </c>
      <c r="W18" s="87">
        <v>26521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1383</v>
      </c>
      <c r="AG18" s="87">
        <v>1383</v>
      </c>
      <c r="AH18" s="87">
        <v>0</v>
      </c>
      <c r="AI18" s="87">
        <v>0</v>
      </c>
      <c r="AJ18" s="87">
        <f t="shared" si="11"/>
        <v>1383</v>
      </c>
      <c r="AK18" s="87">
        <v>0</v>
      </c>
      <c r="AL18" s="87">
        <v>0</v>
      </c>
      <c r="AM18" s="87">
        <v>1383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124</v>
      </c>
      <c r="AU18" s="87">
        <v>0</v>
      </c>
      <c r="AV18" s="87">
        <v>0</v>
      </c>
      <c r="AW18" s="87">
        <v>124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44</v>
      </c>
      <c r="B19" s="96" t="s">
        <v>283</v>
      </c>
      <c r="C19" s="85" t="s">
        <v>284</v>
      </c>
      <c r="D19" s="87">
        <f t="shared" si="0"/>
        <v>23175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23175</v>
      </c>
      <c r="L19" s="87">
        <v>6027</v>
      </c>
      <c r="M19" s="87">
        <v>17148</v>
      </c>
      <c r="N19" s="87">
        <f t="shared" si="4"/>
        <v>23175</v>
      </c>
      <c r="O19" s="87">
        <f t="shared" si="5"/>
        <v>6027</v>
      </c>
      <c r="P19" s="87">
        <v>6027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17148</v>
      </c>
      <c r="W19" s="87">
        <v>17148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44</v>
      </c>
      <c r="B20" s="96" t="s">
        <v>285</v>
      </c>
      <c r="C20" s="85" t="s">
        <v>286</v>
      </c>
      <c r="D20" s="87">
        <f t="shared" si="0"/>
        <v>2239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2239</v>
      </c>
      <c r="L20" s="87">
        <v>172</v>
      </c>
      <c r="M20" s="87">
        <v>2067</v>
      </c>
      <c r="N20" s="87">
        <f t="shared" si="4"/>
        <v>2239</v>
      </c>
      <c r="O20" s="87">
        <f t="shared" si="5"/>
        <v>172</v>
      </c>
      <c r="P20" s="87">
        <v>172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2067</v>
      </c>
      <c r="W20" s="87">
        <v>2067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</v>
      </c>
      <c r="AG20" s="87">
        <v>3</v>
      </c>
      <c r="AH20" s="87">
        <v>0</v>
      </c>
      <c r="AI20" s="87">
        <v>0</v>
      </c>
      <c r="AJ20" s="87">
        <f t="shared" si="11"/>
        <v>3</v>
      </c>
      <c r="AK20" s="87">
        <v>0</v>
      </c>
      <c r="AL20" s="87">
        <v>0</v>
      </c>
      <c r="AM20" s="87">
        <v>3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44</v>
      </c>
      <c r="B21" s="96" t="s">
        <v>287</v>
      </c>
      <c r="C21" s="85" t="s">
        <v>288</v>
      </c>
      <c r="D21" s="87">
        <f t="shared" si="0"/>
        <v>4618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4618</v>
      </c>
      <c r="L21" s="87">
        <v>207</v>
      </c>
      <c r="M21" s="87">
        <v>4411</v>
      </c>
      <c r="N21" s="87">
        <f t="shared" si="4"/>
        <v>4618</v>
      </c>
      <c r="O21" s="87">
        <f t="shared" si="5"/>
        <v>207</v>
      </c>
      <c r="P21" s="87">
        <v>207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4411</v>
      </c>
      <c r="W21" s="87">
        <v>4411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7</v>
      </c>
      <c r="AG21" s="87">
        <v>7</v>
      </c>
      <c r="AH21" s="87">
        <v>0</v>
      </c>
      <c r="AI21" s="87">
        <v>0</v>
      </c>
      <c r="AJ21" s="87">
        <f t="shared" si="11"/>
        <v>7</v>
      </c>
      <c r="AK21" s="87">
        <v>0</v>
      </c>
      <c r="AL21" s="87">
        <v>0</v>
      </c>
      <c r="AM21" s="87">
        <v>7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44</v>
      </c>
      <c r="B22" s="96" t="s">
        <v>289</v>
      </c>
      <c r="C22" s="85" t="s">
        <v>290</v>
      </c>
      <c r="D22" s="87">
        <f t="shared" si="0"/>
        <v>538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538</v>
      </c>
      <c r="L22" s="87">
        <v>45</v>
      </c>
      <c r="M22" s="87">
        <v>493</v>
      </c>
      <c r="N22" s="87">
        <f t="shared" si="4"/>
        <v>538</v>
      </c>
      <c r="O22" s="87">
        <f t="shared" si="5"/>
        <v>45</v>
      </c>
      <c r="P22" s="87">
        <v>45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493</v>
      </c>
      <c r="W22" s="87">
        <v>493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44</v>
      </c>
      <c r="B23" s="96" t="s">
        <v>291</v>
      </c>
      <c r="C23" s="85" t="s">
        <v>292</v>
      </c>
      <c r="D23" s="87">
        <f t="shared" si="0"/>
        <v>1429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1429</v>
      </c>
      <c r="L23" s="87">
        <v>305</v>
      </c>
      <c r="M23" s="87">
        <v>1124</v>
      </c>
      <c r="N23" s="87">
        <f t="shared" si="4"/>
        <v>1429</v>
      </c>
      <c r="O23" s="87">
        <f t="shared" si="5"/>
        <v>305</v>
      </c>
      <c r="P23" s="87">
        <v>305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1124</v>
      </c>
      <c r="W23" s="87">
        <v>1124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3</v>
      </c>
      <c r="AG23" s="87">
        <v>3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3</v>
      </c>
      <c r="AU23" s="87">
        <v>3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81</v>
      </c>
      <c r="BA23" s="87">
        <v>81</v>
      </c>
      <c r="BB23" s="87">
        <v>0</v>
      </c>
      <c r="BC23" s="87">
        <v>0</v>
      </c>
    </row>
    <row r="24" spans="1:55" ht="13.5" customHeight="1" x14ac:dyDescent="0.15">
      <c r="A24" s="98" t="s">
        <v>44</v>
      </c>
      <c r="B24" s="96" t="s">
        <v>293</v>
      </c>
      <c r="C24" s="85" t="s">
        <v>294</v>
      </c>
      <c r="D24" s="87">
        <f t="shared" si="0"/>
        <v>6268</v>
      </c>
      <c r="E24" s="87">
        <f t="shared" si="1"/>
        <v>0</v>
      </c>
      <c r="F24" s="87">
        <v>0</v>
      </c>
      <c r="G24" s="87">
        <v>0</v>
      </c>
      <c r="H24" s="87">
        <f t="shared" si="2"/>
        <v>6268</v>
      </c>
      <c r="I24" s="87">
        <v>781</v>
      </c>
      <c r="J24" s="87">
        <v>5487</v>
      </c>
      <c r="K24" s="87">
        <f t="shared" si="3"/>
        <v>0</v>
      </c>
      <c r="L24" s="87">
        <v>0</v>
      </c>
      <c r="M24" s="87">
        <v>0</v>
      </c>
      <c r="N24" s="87">
        <f t="shared" si="4"/>
        <v>6280</v>
      </c>
      <c r="O24" s="87">
        <f t="shared" si="5"/>
        <v>781</v>
      </c>
      <c r="P24" s="87">
        <v>781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5487</v>
      </c>
      <c r="W24" s="87">
        <v>5487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12</v>
      </c>
      <c r="AD24" s="87">
        <v>12</v>
      </c>
      <c r="AE24" s="87">
        <v>0</v>
      </c>
      <c r="AF24" s="87">
        <f t="shared" si="10"/>
        <v>208</v>
      </c>
      <c r="AG24" s="87">
        <v>208</v>
      </c>
      <c r="AH24" s="87">
        <v>0</v>
      </c>
      <c r="AI24" s="87">
        <v>0</v>
      </c>
      <c r="AJ24" s="87">
        <f t="shared" si="11"/>
        <v>208</v>
      </c>
      <c r="AK24" s="87">
        <v>208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208</v>
      </c>
      <c r="AU24" s="87">
        <v>208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44</v>
      </c>
      <c r="B25" s="96" t="s">
        <v>295</v>
      </c>
      <c r="C25" s="85" t="s">
        <v>296</v>
      </c>
      <c r="D25" s="87">
        <f t="shared" si="0"/>
        <v>1567</v>
      </c>
      <c r="E25" s="87">
        <f t="shared" si="1"/>
        <v>1567</v>
      </c>
      <c r="F25" s="87">
        <v>319</v>
      </c>
      <c r="G25" s="87">
        <v>1248</v>
      </c>
      <c r="H25" s="87">
        <f t="shared" si="2"/>
        <v>0</v>
      </c>
      <c r="I25" s="87">
        <v>0</v>
      </c>
      <c r="J25" s="87">
        <v>0</v>
      </c>
      <c r="K25" s="87">
        <f t="shared" si="3"/>
        <v>0</v>
      </c>
      <c r="L25" s="87">
        <v>0</v>
      </c>
      <c r="M25" s="87">
        <v>0</v>
      </c>
      <c r="N25" s="87">
        <f t="shared" si="4"/>
        <v>1567</v>
      </c>
      <c r="O25" s="87">
        <f t="shared" si="5"/>
        <v>319</v>
      </c>
      <c r="P25" s="87">
        <v>319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1248</v>
      </c>
      <c r="W25" s="87">
        <v>1248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44</v>
      </c>
      <c r="B26" s="96" t="s">
        <v>297</v>
      </c>
      <c r="C26" s="85" t="s">
        <v>298</v>
      </c>
      <c r="D26" s="87">
        <f t="shared" si="0"/>
        <v>1529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1529</v>
      </c>
      <c r="L26" s="87">
        <v>282</v>
      </c>
      <c r="M26" s="87">
        <v>1247</v>
      </c>
      <c r="N26" s="87">
        <f t="shared" si="4"/>
        <v>1529</v>
      </c>
      <c r="O26" s="87">
        <f t="shared" si="5"/>
        <v>282</v>
      </c>
      <c r="P26" s="87">
        <v>282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1247</v>
      </c>
      <c r="W26" s="87">
        <v>1247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48</v>
      </c>
      <c r="AG26" s="87">
        <v>48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48</v>
      </c>
      <c r="AU26" s="87">
        <v>48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13</v>
      </c>
      <c r="BA26" s="87">
        <v>13</v>
      </c>
      <c r="BB26" s="87">
        <v>0</v>
      </c>
      <c r="BC26" s="87">
        <v>0</v>
      </c>
    </row>
    <row r="27" spans="1:55" ht="13.5" customHeight="1" x14ac:dyDescent="0.15">
      <c r="A27" s="98" t="s">
        <v>44</v>
      </c>
      <c r="B27" s="96" t="s">
        <v>299</v>
      </c>
      <c r="C27" s="85" t="s">
        <v>300</v>
      </c>
      <c r="D27" s="87">
        <f t="shared" si="0"/>
        <v>3536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3536</v>
      </c>
      <c r="L27" s="87">
        <v>474</v>
      </c>
      <c r="M27" s="87">
        <v>3062</v>
      </c>
      <c r="N27" s="87">
        <f t="shared" si="4"/>
        <v>3536</v>
      </c>
      <c r="O27" s="87">
        <f t="shared" si="5"/>
        <v>474</v>
      </c>
      <c r="P27" s="87">
        <v>474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3062</v>
      </c>
      <c r="W27" s="87">
        <v>3062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114</v>
      </c>
      <c r="AG27" s="87">
        <v>114</v>
      </c>
      <c r="AH27" s="87">
        <v>0</v>
      </c>
      <c r="AI27" s="87">
        <v>0</v>
      </c>
      <c r="AJ27" s="87">
        <f t="shared" si="11"/>
        <v>114</v>
      </c>
      <c r="AK27" s="87">
        <v>0</v>
      </c>
      <c r="AL27" s="87">
        <v>0</v>
      </c>
      <c r="AM27" s="87">
        <v>114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44</v>
      </c>
      <c r="B28" s="96" t="s">
        <v>301</v>
      </c>
      <c r="C28" s="85" t="s">
        <v>302</v>
      </c>
      <c r="D28" s="87">
        <f t="shared" si="0"/>
        <v>2680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2680</v>
      </c>
      <c r="L28" s="87">
        <v>289</v>
      </c>
      <c r="M28" s="87">
        <v>2391</v>
      </c>
      <c r="N28" s="87">
        <f t="shared" si="4"/>
        <v>2680</v>
      </c>
      <c r="O28" s="87">
        <f t="shared" si="5"/>
        <v>289</v>
      </c>
      <c r="P28" s="87">
        <v>289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2391</v>
      </c>
      <c r="W28" s="87">
        <v>2391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4</v>
      </c>
      <c r="AG28" s="87">
        <v>4</v>
      </c>
      <c r="AH28" s="87">
        <v>0</v>
      </c>
      <c r="AI28" s="87">
        <v>0</v>
      </c>
      <c r="AJ28" s="87">
        <f t="shared" si="11"/>
        <v>4</v>
      </c>
      <c r="AK28" s="87">
        <v>0</v>
      </c>
      <c r="AL28" s="87">
        <v>0</v>
      </c>
      <c r="AM28" s="87">
        <v>1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3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16</v>
      </c>
      <c r="BA28" s="87">
        <v>16</v>
      </c>
      <c r="BB28" s="87">
        <v>0</v>
      </c>
      <c r="BC28" s="87">
        <v>0</v>
      </c>
    </row>
    <row r="29" spans="1:55" ht="13.5" customHeight="1" x14ac:dyDescent="0.15">
      <c r="A29" s="98" t="s">
        <v>44</v>
      </c>
      <c r="B29" s="96" t="s">
        <v>303</v>
      </c>
      <c r="C29" s="85" t="s">
        <v>304</v>
      </c>
      <c r="D29" s="87">
        <f t="shared" si="0"/>
        <v>5532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5532</v>
      </c>
      <c r="L29" s="87">
        <v>569</v>
      </c>
      <c r="M29" s="87">
        <v>4963</v>
      </c>
      <c r="N29" s="87">
        <f t="shared" si="4"/>
        <v>5532</v>
      </c>
      <c r="O29" s="87">
        <f t="shared" si="5"/>
        <v>569</v>
      </c>
      <c r="P29" s="87">
        <v>569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4963</v>
      </c>
      <c r="W29" s="87">
        <v>4963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7</v>
      </c>
      <c r="AG29" s="87">
        <v>7</v>
      </c>
      <c r="AH29" s="87">
        <v>0</v>
      </c>
      <c r="AI29" s="87">
        <v>0</v>
      </c>
      <c r="AJ29" s="87">
        <f t="shared" si="11"/>
        <v>7</v>
      </c>
      <c r="AK29" s="87">
        <v>0</v>
      </c>
      <c r="AL29" s="87">
        <v>0</v>
      </c>
      <c r="AM29" s="87">
        <v>1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6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29</v>
      </c>
      <c r="BA29" s="87">
        <v>29</v>
      </c>
      <c r="BB29" s="87">
        <v>0</v>
      </c>
      <c r="BC29" s="87">
        <v>0</v>
      </c>
    </row>
    <row r="30" spans="1:55" ht="13.5" customHeight="1" x14ac:dyDescent="0.15">
      <c r="A30" s="98" t="s">
        <v>44</v>
      </c>
      <c r="B30" s="96" t="s">
        <v>305</v>
      </c>
      <c r="C30" s="85" t="s">
        <v>306</v>
      </c>
      <c r="D30" s="87">
        <f t="shared" si="0"/>
        <v>1524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1524</v>
      </c>
      <c r="L30" s="87">
        <v>53</v>
      </c>
      <c r="M30" s="87">
        <v>1471</v>
      </c>
      <c r="N30" s="87">
        <f t="shared" si="4"/>
        <v>1524</v>
      </c>
      <c r="O30" s="87">
        <f t="shared" si="5"/>
        <v>53</v>
      </c>
      <c r="P30" s="87">
        <v>53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1471</v>
      </c>
      <c r="W30" s="87">
        <v>1471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23</v>
      </c>
      <c r="AG30" s="87">
        <v>23</v>
      </c>
      <c r="AH30" s="87">
        <v>0</v>
      </c>
      <c r="AI30" s="87">
        <v>0</v>
      </c>
      <c r="AJ30" s="87">
        <f t="shared" si="11"/>
        <v>23</v>
      </c>
      <c r="AK30" s="87">
        <v>0</v>
      </c>
      <c r="AL30" s="87">
        <v>0</v>
      </c>
      <c r="AM30" s="87">
        <v>1</v>
      </c>
      <c r="AN30" s="87">
        <v>0</v>
      </c>
      <c r="AO30" s="87">
        <v>0</v>
      </c>
      <c r="AP30" s="87">
        <v>0</v>
      </c>
      <c r="AQ30" s="87">
        <v>19</v>
      </c>
      <c r="AR30" s="87">
        <v>3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19</v>
      </c>
      <c r="BA30" s="87">
        <v>19</v>
      </c>
      <c r="BB30" s="87">
        <v>0</v>
      </c>
      <c r="BC30" s="87">
        <v>0</v>
      </c>
    </row>
    <row r="31" spans="1:55" ht="13.5" customHeight="1" x14ac:dyDescent="0.15">
      <c r="A31" s="98" t="s">
        <v>44</v>
      </c>
      <c r="B31" s="96" t="s">
        <v>307</v>
      </c>
      <c r="C31" s="85" t="s">
        <v>308</v>
      </c>
      <c r="D31" s="87">
        <f t="shared" si="0"/>
        <v>1773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1773</v>
      </c>
      <c r="L31" s="87">
        <v>112</v>
      </c>
      <c r="M31" s="87">
        <v>1661</v>
      </c>
      <c r="N31" s="87">
        <f t="shared" si="4"/>
        <v>1773</v>
      </c>
      <c r="O31" s="87">
        <f t="shared" si="5"/>
        <v>112</v>
      </c>
      <c r="P31" s="87">
        <v>112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1661</v>
      </c>
      <c r="W31" s="87">
        <v>1661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57</v>
      </c>
      <c r="AG31" s="87">
        <v>57</v>
      </c>
      <c r="AH31" s="87">
        <v>0</v>
      </c>
      <c r="AI31" s="87">
        <v>0</v>
      </c>
      <c r="AJ31" s="87">
        <f t="shared" si="11"/>
        <v>57</v>
      </c>
      <c r="AK31" s="87">
        <v>0</v>
      </c>
      <c r="AL31" s="87">
        <v>0</v>
      </c>
      <c r="AM31" s="87">
        <v>57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44</v>
      </c>
      <c r="B32" s="96" t="s">
        <v>309</v>
      </c>
      <c r="C32" s="85" t="s">
        <v>310</v>
      </c>
      <c r="D32" s="87">
        <f t="shared" si="0"/>
        <v>7424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7424</v>
      </c>
      <c r="L32" s="87">
        <v>1052</v>
      </c>
      <c r="M32" s="87">
        <v>6372</v>
      </c>
      <c r="N32" s="87">
        <f t="shared" si="4"/>
        <v>7424</v>
      </c>
      <c r="O32" s="87">
        <f t="shared" si="5"/>
        <v>1052</v>
      </c>
      <c r="P32" s="87">
        <v>1052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6372</v>
      </c>
      <c r="W32" s="87">
        <v>6372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238</v>
      </c>
      <c r="AG32" s="87">
        <v>238</v>
      </c>
      <c r="AH32" s="87">
        <v>0</v>
      </c>
      <c r="AI32" s="87">
        <v>0</v>
      </c>
      <c r="AJ32" s="87">
        <f t="shared" si="11"/>
        <v>238</v>
      </c>
      <c r="AK32" s="87">
        <v>0</v>
      </c>
      <c r="AL32" s="87">
        <v>0</v>
      </c>
      <c r="AM32" s="87">
        <v>238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44</v>
      </c>
      <c r="B33" s="96" t="s">
        <v>311</v>
      </c>
      <c r="C33" s="85" t="s">
        <v>312</v>
      </c>
      <c r="D33" s="87">
        <f t="shared" si="0"/>
        <v>2696</v>
      </c>
      <c r="E33" s="87">
        <f t="shared" si="1"/>
        <v>0</v>
      </c>
      <c r="F33" s="87">
        <v>0</v>
      </c>
      <c r="G33" s="87">
        <v>0</v>
      </c>
      <c r="H33" s="87">
        <f t="shared" si="2"/>
        <v>2696</v>
      </c>
      <c r="I33" s="87">
        <v>193</v>
      </c>
      <c r="J33" s="87">
        <v>2503</v>
      </c>
      <c r="K33" s="87">
        <f t="shared" si="3"/>
        <v>0</v>
      </c>
      <c r="L33" s="87">
        <v>0</v>
      </c>
      <c r="M33" s="87">
        <v>0</v>
      </c>
      <c r="N33" s="87">
        <f t="shared" si="4"/>
        <v>2696</v>
      </c>
      <c r="O33" s="87">
        <f t="shared" si="5"/>
        <v>193</v>
      </c>
      <c r="P33" s="87">
        <v>0</v>
      </c>
      <c r="Q33" s="87">
        <v>0</v>
      </c>
      <c r="R33" s="87">
        <v>0</v>
      </c>
      <c r="S33" s="87">
        <v>193</v>
      </c>
      <c r="T33" s="87">
        <v>0</v>
      </c>
      <c r="U33" s="87">
        <v>0</v>
      </c>
      <c r="V33" s="87">
        <f t="shared" si="7"/>
        <v>2503</v>
      </c>
      <c r="W33" s="87">
        <v>0</v>
      </c>
      <c r="X33" s="87">
        <v>0</v>
      </c>
      <c r="Y33" s="87">
        <v>0</v>
      </c>
      <c r="Z33" s="87">
        <v>2503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0</v>
      </c>
      <c r="AG33" s="87">
        <v>0</v>
      </c>
      <c r="AH33" s="87">
        <v>0</v>
      </c>
      <c r="AI33" s="87">
        <v>0</v>
      </c>
      <c r="AJ33" s="87">
        <f t="shared" si="11"/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44</v>
      </c>
      <c r="B34" s="96" t="s">
        <v>313</v>
      </c>
      <c r="C34" s="85" t="s">
        <v>314</v>
      </c>
      <c r="D34" s="87">
        <f t="shared" si="0"/>
        <v>579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579</v>
      </c>
      <c r="L34" s="87">
        <v>122</v>
      </c>
      <c r="M34" s="87">
        <v>457</v>
      </c>
      <c r="N34" s="87">
        <f t="shared" si="4"/>
        <v>579</v>
      </c>
      <c r="O34" s="87">
        <f t="shared" si="5"/>
        <v>122</v>
      </c>
      <c r="P34" s="87">
        <v>122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457</v>
      </c>
      <c r="W34" s="87">
        <v>457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1</v>
      </c>
      <c r="AG34" s="87">
        <v>1</v>
      </c>
      <c r="AH34" s="87">
        <v>0</v>
      </c>
      <c r="AI34" s="87">
        <v>0</v>
      </c>
      <c r="AJ34" s="87">
        <f t="shared" si="11"/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1</v>
      </c>
      <c r="AU34" s="87">
        <v>1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44</v>
      </c>
      <c r="B35" s="96" t="s">
        <v>315</v>
      </c>
      <c r="C35" s="85" t="s">
        <v>316</v>
      </c>
      <c r="D35" s="87">
        <f t="shared" si="0"/>
        <v>1396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1396</v>
      </c>
      <c r="L35" s="87">
        <v>285</v>
      </c>
      <c r="M35" s="87">
        <v>1111</v>
      </c>
      <c r="N35" s="87">
        <f t="shared" si="4"/>
        <v>1396</v>
      </c>
      <c r="O35" s="87">
        <f t="shared" si="5"/>
        <v>285</v>
      </c>
      <c r="P35" s="87">
        <v>285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1111</v>
      </c>
      <c r="W35" s="87">
        <v>1111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3</v>
      </c>
      <c r="AG35" s="87">
        <v>3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3</v>
      </c>
      <c r="AU35" s="87">
        <v>3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44</v>
      </c>
      <c r="B36" s="96" t="s">
        <v>317</v>
      </c>
      <c r="C36" s="85" t="s">
        <v>318</v>
      </c>
      <c r="D36" s="87">
        <f t="shared" si="0"/>
        <v>5547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5547</v>
      </c>
      <c r="L36" s="87">
        <v>536</v>
      </c>
      <c r="M36" s="87">
        <v>5011</v>
      </c>
      <c r="N36" s="87">
        <f t="shared" si="4"/>
        <v>5547</v>
      </c>
      <c r="O36" s="87">
        <f t="shared" si="5"/>
        <v>536</v>
      </c>
      <c r="P36" s="87">
        <v>536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5011</v>
      </c>
      <c r="W36" s="87">
        <v>5011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235</v>
      </c>
      <c r="AG36" s="87">
        <v>235</v>
      </c>
      <c r="AH36" s="87">
        <v>0</v>
      </c>
      <c r="AI36" s="87">
        <v>0</v>
      </c>
      <c r="AJ36" s="87">
        <f t="shared" si="11"/>
        <v>235</v>
      </c>
      <c r="AK36" s="87">
        <v>0</v>
      </c>
      <c r="AL36" s="87">
        <v>0</v>
      </c>
      <c r="AM36" s="87">
        <v>9</v>
      </c>
      <c r="AN36" s="87">
        <v>225</v>
      </c>
      <c r="AO36" s="87">
        <v>0</v>
      </c>
      <c r="AP36" s="87">
        <v>0</v>
      </c>
      <c r="AQ36" s="87">
        <v>0</v>
      </c>
      <c r="AR36" s="87">
        <v>1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44</v>
      </c>
      <c r="B37" s="96" t="s">
        <v>319</v>
      </c>
      <c r="C37" s="85" t="s">
        <v>320</v>
      </c>
      <c r="D37" s="87">
        <f t="shared" si="0"/>
        <v>4330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4330</v>
      </c>
      <c r="L37" s="87">
        <v>155</v>
      </c>
      <c r="M37" s="87">
        <v>4175</v>
      </c>
      <c r="N37" s="87">
        <f t="shared" si="4"/>
        <v>4330</v>
      </c>
      <c r="O37" s="87">
        <f t="shared" si="5"/>
        <v>155</v>
      </c>
      <c r="P37" s="87">
        <v>155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4175</v>
      </c>
      <c r="W37" s="87">
        <v>4175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44</v>
      </c>
      <c r="B38" s="96" t="s">
        <v>321</v>
      </c>
      <c r="C38" s="85" t="s">
        <v>322</v>
      </c>
      <c r="D38" s="87">
        <f t="shared" si="0"/>
        <v>4658</v>
      </c>
      <c r="E38" s="87">
        <f t="shared" si="1"/>
        <v>0</v>
      </c>
      <c r="F38" s="87">
        <v>0</v>
      </c>
      <c r="G38" s="87">
        <v>0</v>
      </c>
      <c r="H38" s="87">
        <f t="shared" si="2"/>
        <v>379</v>
      </c>
      <c r="I38" s="87">
        <v>379</v>
      </c>
      <c r="J38" s="87">
        <v>0</v>
      </c>
      <c r="K38" s="87">
        <f t="shared" si="3"/>
        <v>4279</v>
      </c>
      <c r="L38" s="87">
        <v>0</v>
      </c>
      <c r="M38" s="87">
        <v>4279</v>
      </c>
      <c r="N38" s="87">
        <f t="shared" si="4"/>
        <v>4658</v>
      </c>
      <c r="O38" s="87">
        <f t="shared" si="5"/>
        <v>379</v>
      </c>
      <c r="P38" s="87">
        <v>379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4279</v>
      </c>
      <c r="W38" s="87">
        <v>4279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228</v>
      </c>
      <c r="AG38" s="87">
        <v>228</v>
      </c>
      <c r="AH38" s="87">
        <v>0</v>
      </c>
      <c r="AI38" s="87">
        <v>0</v>
      </c>
      <c r="AJ38" s="87">
        <f t="shared" si="11"/>
        <v>228</v>
      </c>
      <c r="AK38" s="87">
        <v>0</v>
      </c>
      <c r="AL38" s="87">
        <v>0</v>
      </c>
      <c r="AM38" s="87">
        <v>14</v>
      </c>
      <c r="AN38" s="87">
        <v>213</v>
      </c>
      <c r="AO38" s="87">
        <v>0</v>
      </c>
      <c r="AP38" s="87">
        <v>0</v>
      </c>
      <c r="AQ38" s="87">
        <v>0</v>
      </c>
      <c r="AR38" s="87">
        <v>0</v>
      </c>
      <c r="AS38" s="87">
        <v>1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44</v>
      </c>
      <c r="B39" s="96" t="s">
        <v>323</v>
      </c>
      <c r="C39" s="85" t="s">
        <v>324</v>
      </c>
      <c r="D39" s="87">
        <f t="shared" si="0"/>
        <v>2639</v>
      </c>
      <c r="E39" s="87">
        <f t="shared" si="1"/>
        <v>0</v>
      </c>
      <c r="F39" s="87">
        <v>0</v>
      </c>
      <c r="G39" s="87">
        <v>0</v>
      </c>
      <c r="H39" s="87">
        <f t="shared" si="2"/>
        <v>157</v>
      </c>
      <c r="I39" s="87">
        <v>157</v>
      </c>
      <c r="J39" s="87">
        <v>0</v>
      </c>
      <c r="K39" s="87">
        <f t="shared" si="3"/>
        <v>2482</v>
      </c>
      <c r="L39" s="87">
        <v>0</v>
      </c>
      <c r="M39" s="87">
        <v>2482</v>
      </c>
      <c r="N39" s="87">
        <f t="shared" si="4"/>
        <v>2639</v>
      </c>
      <c r="O39" s="87">
        <f t="shared" si="5"/>
        <v>157</v>
      </c>
      <c r="P39" s="87">
        <v>157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2482</v>
      </c>
      <c r="W39" s="87">
        <v>2482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129</v>
      </c>
      <c r="AG39" s="87">
        <v>129</v>
      </c>
      <c r="AH39" s="87">
        <v>0</v>
      </c>
      <c r="AI39" s="87">
        <v>0</v>
      </c>
      <c r="AJ39" s="87">
        <f t="shared" si="11"/>
        <v>129</v>
      </c>
      <c r="AK39" s="87">
        <v>0</v>
      </c>
      <c r="AL39" s="87">
        <v>0</v>
      </c>
      <c r="AM39" s="87">
        <v>8</v>
      </c>
      <c r="AN39" s="87">
        <v>120</v>
      </c>
      <c r="AO39" s="87">
        <v>0</v>
      </c>
      <c r="AP39" s="87">
        <v>0</v>
      </c>
      <c r="AQ39" s="87">
        <v>0</v>
      </c>
      <c r="AR39" s="87">
        <v>0</v>
      </c>
      <c r="AS39" s="87">
        <v>1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44</v>
      </c>
      <c r="B40" s="96" t="s">
        <v>325</v>
      </c>
      <c r="C40" s="85" t="s">
        <v>326</v>
      </c>
      <c r="D40" s="87">
        <f t="shared" si="0"/>
        <v>4099</v>
      </c>
      <c r="E40" s="87">
        <f t="shared" si="1"/>
        <v>0</v>
      </c>
      <c r="F40" s="87">
        <v>0</v>
      </c>
      <c r="G40" s="87">
        <v>0</v>
      </c>
      <c r="H40" s="87">
        <f t="shared" si="2"/>
        <v>348</v>
      </c>
      <c r="I40" s="87">
        <v>348</v>
      </c>
      <c r="J40" s="87">
        <v>0</v>
      </c>
      <c r="K40" s="87">
        <f t="shared" si="3"/>
        <v>3751</v>
      </c>
      <c r="L40" s="87">
        <v>0</v>
      </c>
      <c r="M40" s="87">
        <v>3751</v>
      </c>
      <c r="N40" s="87">
        <f t="shared" si="4"/>
        <v>4099</v>
      </c>
      <c r="O40" s="87">
        <f t="shared" si="5"/>
        <v>348</v>
      </c>
      <c r="P40" s="87">
        <v>348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3751</v>
      </c>
      <c r="W40" s="87">
        <v>3751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201</v>
      </c>
      <c r="AG40" s="87">
        <v>201</v>
      </c>
      <c r="AH40" s="87">
        <v>0</v>
      </c>
      <c r="AI40" s="87">
        <v>0</v>
      </c>
      <c r="AJ40" s="87">
        <f t="shared" si="11"/>
        <v>201</v>
      </c>
      <c r="AK40" s="87">
        <v>0</v>
      </c>
      <c r="AL40" s="87">
        <v>0</v>
      </c>
      <c r="AM40" s="87">
        <v>13</v>
      </c>
      <c r="AN40" s="87">
        <v>187</v>
      </c>
      <c r="AO40" s="87">
        <v>0</v>
      </c>
      <c r="AP40" s="87">
        <v>0</v>
      </c>
      <c r="AQ40" s="87">
        <v>0</v>
      </c>
      <c r="AR40" s="87">
        <v>0</v>
      </c>
      <c r="AS40" s="87">
        <v>1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44</v>
      </c>
      <c r="B41" s="96" t="s">
        <v>327</v>
      </c>
      <c r="C41" s="85" t="s">
        <v>328</v>
      </c>
      <c r="D41" s="87">
        <f t="shared" si="0"/>
        <v>21675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21675</v>
      </c>
      <c r="L41" s="87">
        <v>849</v>
      </c>
      <c r="M41" s="87">
        <v>20826</v>
      </c>
      <c r="N41" s="87">
        <f t="shared" si="4"/>
        <v>21675</v>
      </c>
      <c r="O41" s="87">
        <f t="shared" si="5"/>
        <v>849</v>
      </c>
      <c r="P41" s="87">
        <v>849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20826</v>
      </c>
      <c r="W41" s="87">
        <v>20826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56</v>
      </c>
      <c r="AG41" s="87">
        <v>56</v>
      </c>
      <c r="AH41" s="87">
        <v>0</v>
      </c>
      <c r="AI41" s="87">
        <v>0</v>
      </c>
      <c r="AJ41" s="87">
        <f t="shared" si="11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56</v>
      </c>
      <c r="AU41" s="87">
        <v>56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44</v>
      </c>
      <c r="B42" s="96" t="s">
        <v>329</v>
      </c>
      <c r="C42" s="85" t="s">
        <v>330</v>
      </c>
      <c r="D42" s="87">
        <f t="shared" si="0"/>
        <v>8675</v>
      </c>
      <c r="E42" s="87">
        <f t="shared" si="1"/>
        <v>0</v>
      </c>
      <c r="F42" s="87">
        <v>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8675</v>
      </c>
      <c r="L42" s="87">
        <v>968</v>
      </c>
      <c r="M42" s="87">
        <v>7707</v>
      </c>
      <c r="N42" s="87">
        <f t="shared" si="4"/>
        <v>8675</v>
      </c>
      <c r="O42" s="87">
        <f t="shared" si="5"/>
        <v>968</v>
      </c>
      <c r="P42" s="87">
        <v>968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7707</v>
      </c>
      <c r="W42" s="87">
        <v>7707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32</v>
      </c>
      <c r="AG42" s="87">
        <v>32</v>
      </c>
      <c r="AH42" s="87">
        <v>0</v>
      </c>
      <c r="AI42" s="87">
        <v>0</v>
      </c>
      <c r="AJ42" s="87">
        <f t="shared" si="11"/>
        <v>32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32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10000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10201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10202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10203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10204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10205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10206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10207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10208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10209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10210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10211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10212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10344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10345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10366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10367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10382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10383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10384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10421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10424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10425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10426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10428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10429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10443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10444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10448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10449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10464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10521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10522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10523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10524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10525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2025-01-10T05:49:35Z</dcterms:modified>
</cp:coreProperties>
</file>